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SKFLSV-01.saku-vdi.local\netprofile$\redirect\i2398\Desktop\総合事業様式\通所C\"/>
    </mc:Choice>
  </mc:AlternateContent>
  <bookViews>
    <workbookView xWindow="30315" yWindow="195" windowWidth="25515" windowHeight="16845"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従事者">プルダウン・リスト!$H$13:$H$25</definedName>
    <definedName name="職種">プルダウン・リスト!$C$12:$L$12</definedName>
    <definedName name="生活相談員">プルダウン・リスト!$D$13:$D$25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K71" i="10" s="1"/>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Y71" i="10" l="1"/>
  <c r="AU71" i="10"/>
  <c r="S71" i="10"/>
  <c r="V71" i="10"/>
  <c r="AW71" i="10"/>
  <c r="AG71" i="10"/>
  <c r="U71" i="10"/>
  <c r="AC71" i="10"/>
  <c r="AS71" i="10"/>
  <c r="Z71" i="10"/>
  <c r="AO71" i="10"/>
  <c r="T71" i="10"/>
  <c r="X71" i="10"/>
  <c r="AB71" i="10"/>
  <c r="AF71" i="10"/>
  <c r="AJ71" i="10"/>
  <c r="AN71" i="10"/>
  <c r="AR71" i="10"/>
  <c r="AV71" i="10"/>
  <c r="AD71" i="10"/>
  <c r="AH71" i="10"/>
  <c r="AL71" i="10"/>
  <c r="AP71" i="10"/>
  <c r="AT71" i="10"/>
  <c r="W71" i="10"/>
  <c r="AA71" i="10"/>
  <c r="AE71" i="10"/>
  <c r="AI71" i="10"/>
  <c r="AM71" i="10"/>
  <c r="AQ71" i="10"/>
  <c r="AV70" i="10"/>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<sst xmlns="http://schemas.openxmlformats.org/spreadsheetml/2006/main" count="1439" uniqueCount="219">
  <si>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</si>
  <si>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</si>
  <si>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</si>
  <si>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</si>
  <si>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</si>
  <si>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</si>
  <si>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</si>
  <si>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</si>
  <si>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</si>
  <si>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</si>
  <si>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</si>
  <si>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</si>
  <si>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</si>
  <si>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</si>
  <si>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</si>
  <si>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</si>
  <si>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</si>
  <si>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</si>
  <si>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</si>
  <si>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</si>
  <si>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</si>
  <si>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</si>
  <si>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</si>
  <si>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</si>
  <si>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</si>
  <si>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</si>
  <si>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</si>
  <si>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</si>
  <si>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</si>
  <si>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</si>
  <si>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</si>
  <si>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</si>
  <si>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</si>
  <si>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</si>
  <si>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</si>
  <si>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</si>
  <si>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</si>
  <si>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</si>
  <si>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</si>
  <si>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</si>
  <si>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</si>
  <si>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</si>
  <si>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</si>
  <si>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</si>
  <si>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</si>
  <si>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</si>
  <si>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</si>
  <si>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</si>
  <si>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</si>
  <si>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</si>
  <si>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</si>
  <si>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</si>
  <si>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</si>
  <si>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</si>
  <si>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</si>
  <si>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</si>
  <si>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</si>
  <si>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</si>
  <si>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</si>
  <si>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</si>
  <si>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</si>
  <si>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</si>
  <si>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</si>
  <si>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</si>
  <si>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</si>
  <si>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</si>
  <si>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</si>
  <si>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</si>
  <si>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</si>
  <si>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</si>
  <si>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</si>
  <si>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</si>
  <si>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</si>
  <si>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</si>
  <si>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</si>
  <si>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</si>
  <si>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</si>
  <si>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</si>
  <si>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</si>
  <si>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</si>
  <si>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</si>
  <si>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</si>
  <si>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</si>
  <si>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</si>
  <si>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</si>
  <si>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</si>
  <si>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</si>
  <si>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</si>
  <si>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</si>
  <si>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</si>
  <si>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</si>
  <si>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</si>
  <si>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</si>
  <si>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</si>
  <si>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</si>
  <si>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</si>
  <si>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</si>
  <si>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</si>
  <si>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</si>
  <si>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</si>
  <si>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</si>
  <si>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</si>
  <si>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</si>
  <si>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</si>
  <si>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</si>
  <si>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</si>
  <si>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</si>
  <si>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</si>
  <si>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</si>
  <si>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</si>
  <si>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</si>
  <si>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</si>
  <si>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</si>
  <si>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</si>
  <si>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</si>
  <si>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</si>
  <si>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</si>
  <si>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</si>
  <si>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</si>
  <si>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</si>
  <si>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</si>
  <si>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</si>
  <si>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</si>
  <si>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</si>
  <si>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</si>
  <si>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</si>
  <si>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</si>
  <si>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</si>
  <si>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</si>
  <si>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</si>
  <si>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</si>
  <si>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</si>
  <si>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</si>
  <si>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</si>
  <si>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</si>
  <si>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</si>
  <si>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</si>
  <si>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</si>
  <si>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</si>
  <si>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</si>
  <si>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</si>
  <si>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</si>
  <si>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</si>
  <si>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</si>
  <si>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</si>
  <si>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</si>
  <si>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</si>
  <si>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</si>
  <si>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</si>
  <si>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</si>
  <si>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</si>
  <si>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</si>
  <si>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</si>
  <si>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</si>
  <si>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</si>
  <si>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</si>
  <si>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</si>
  <si>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</si>
  <si>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</si>
  <si>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</si>
  <si>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</si>
  <si>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</si>
  <si>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</si>
  <si>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</si>
  <si>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</si>
  <si>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</si>
  <si>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</si>
  <si>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</si>
  <si>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</si>
  <si>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</si>
  <si>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</si>
  <si>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</si>
  <si>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</si>
  <si>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</si>
  <si>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</si>
  <si>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</si>
  <si>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</si>
  <si>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</si>
  <si>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</si>
  <si>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</si>
  <si>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</si>
  <si>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</si>
  <si>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</si>
  <si>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</si>
  <si>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</si>
  <si>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</si>
  <si>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</si>
  <si>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</si>
  <si>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</si>
  <si>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</si>
  <si>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</si>
  <si>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</si>
  <si>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</si>
  <si>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</si>
  <si>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</si>
  <si>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</si>
  <si>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</si>
  <si>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</si>
  <si>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</si>
  <si>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</si>
  <si>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</si>
  <si>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</si>
  <si>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</si>
  <si>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</si>
  <si>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</si>
  <si>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</si>
  <si>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</si>
  <si>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</si>
  <si>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</si>
  <si>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</si>
  <si>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</si>
  <si>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</si>
  <si>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</si>
  <si>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</si>
  <si>
    <t>通所型サービスC</t>
    <rPh sb="0" eb="2">
      <t>ツウショ</t>
    </rPh>
    <rPh sb="2" eb="3">
      <t>ガタ</t>
    </rPh>
    <phoneticPr fontId="2"/>
  </si>
  <si>
    <t>従事者</t>
    <rPh sb="0" eb="3">
      <t>ジュウジシャ</t>
    </rPh>
    <phoneticPr fontId="2"/>
  </si>
  <si>
    <t>健康運動指導士</t>
    <rPh sb="0" eb="2">
      <t>ケンコウ</t>
    </rPh>
    <rPh sb="2" eb="4">
      <t>ウンドウ</t>
    </rPh>
    <rPh sb="4" eb="6">
      <t>シドウ</t>
    </rPh>
    <rPh sb="6" eb="7">
      <t>シ</t>
    </rPh>
    <phoneticPr fontId="2"/>
  </si>
  <si>
    <t>従事者</t>
    <rPh sb="0" eb="3">
      <t>ジュウジシャ</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</si>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</sst>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7">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178" fontId="1" fillId="5" borderId="49" xfId="0" applyNumberFormat="1" applyFont="1" applyFill="1" applyBorder="1" applyAlignment="1" applyProtection="1">
      <alignment horizontal="center" vertical="center"/>
      <protection locked="0"/>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C22" sqref="C22:E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299" t="s">
        <v>214</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4</v>
      </c>
      <c r="AA2" s="331"/>
      <c r="AB2" s="101" t="s">
        <v>65</v>
      </c>
      <c r="AC2" s="332">
        <f>IF(Z2=0,"",YEAR(DATE(2018+Z2,1,1)))</f>
        <v>2022</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1"/>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2"/>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3"/>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1"/>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2"/>
      <c r="BC59" s="361"/>
      <c r="BD59" s="361"/>
      <c r="BE59" s="361"/>
      <c r="BF59" s="362"/>
    </row>
    <row r="60" spans="2:58" ht="20.25" customHeight="1" thickBot="1" x14ac:dyDescent="0.45">
      <c r="B60" s="463"/>
      <c r="C60" s="453"/>
      <c r="D60" s="454"/>
      <c r="E60" s="455"/>
      <c r="F60" s="97">
        <f>C58</f>
        <v>0</v>
      </c>
      <c r="G60" s="464"/>
      <c r="H60" s="465"/>
      <c r="I60" s="466"/>
      <c r="J60" s="466"/>
      <c r="K60" s="467"/>
      <c r="L60" s="468"/>
      <c r="M60" s="469"/>
      <c r="N60" s="469"/>
      <c r="O60" s="470"/>
      <c r="P60" s="505" t="s">
        <v>50</v>
      </c>
      <c r="Q60" s="506"/>
      <c r="R60" s="507"/>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4"/>
      <c r="BC60" s="469"/>
      <c r="BD60" s="469"/>
      <c r="BE60" s="469"/>
      <c r="BF60" s="470"/>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4" t="s">
        <v>182</v>
      </c>
      <c r="H62" s="474"/>
      <c r="I62" s="474"/>
      <c r="J62" s="474"/>
      <c r="K62" s="474"/>
      <c r="L62" s="474"/>
      <c r="M62" s="474"/>
      <c r="N62" s="474"/>
      <c r="O62" s="474"/>
      <c r="P62" s="474"/>
      <c r="Q62" s="474"/>
      <c r="R62" s="475"/>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6" t="str">
        <f>IF(SUMIF($F$22:$F$60, "生活相談員", AX22:AY60)=0,"",SUMIF($F$22:$F$60,"生活相談員",AX22:AY60))</f>
        <v/>
      </c>
      <c r="AY62" s="477"/>
      <c r="AZ62" s="478" t="str">
        <f>IF(AX62="","",IF($BB$3="４週",AX62/4,IF($BB$3="暦月",AX62/('通所型サービス（1枚版）'!$BB$8/7),"")))</f>
        <v/>
      </c>
      <c r="BA62" s="479"/>
      <c r="BB62" s="480"/>
      <c r="BC62" s="481"/>
      <c r="BD62" s="481"/>
      <c r="BE62" s="481"/>
      <c r="BF62" s="482"/>
    </row>
    <row r="63" spans="2:58" ht="20.25" customHeight="1" x14ac:dyDescent="0.4">
      <c r="B63" s="55"/>
      <c r="C63" s="27"/>
      <c r="D63" s="27"/>
      <c r="E63" s="27"/>
      <c r="F63" s="27"/>
      <c r="G63" s="489" t="s">
        <v>183</v>
      </c>
      <c r="H63" s="489"/>
      <c r="I63" s="489"/>
      <c r="J63" s="489"/>
      <c r="K63" s="489"/>
      <c r="L63" s="489"/>
      <c r="M63" s="489"/>
      <c r="N63" s="489"/>
      <c r="O63" s="489"/>
      <c r="P63" s="489"/>
      <c r="Q63" s="489"/>
      <c r="R63" s="490"/>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1" t="str">
        <f>IF(SUMIF($F$22:$F$60, "介護職員", AX22:AX60)=0,"",SUMIF($F$22:$F$60, "介護職員", AX22:AX60))</f>
        <v/>
      </c>
      <c r="AY63" s="492"/>
      <c r="AZ63" s="493" t="str">
        <f>IF(AX63="","",IF($BB$3="４週",AX63/4,IF($BB$3="暦月",AX63/('通所型サービス（1枚版）'!$BB$8/7),"")))</f>
        <v/>
      </c>
      <c r="BA63" s="494"/>
      <c r="BB63" s="483"/>
      <c r="BC63" s="484"/>
      <c r="BD63" s="484"/>
      <c r="BE63" s="484"/>
      <c r="BF63" s="485"/>
    </row>
    <row r="64" spans="2:58" ht="20.25" customHeight="1" x14ac:dyDescent="0.4">
      <c r="B64" s="55"/>
      <c r="C64" s="27"/>
      <c r="D64" s="27"/>
      <c r="E64" s="27"/>
      <c r="F64" s="27"/>
      <c r="G64" s="489" t="s">
        <v>184</v>
      </c>
      <c r="H64" s="489"/>
      <c r="I64" s="489"/>
      <c r="J64" s="489"/>
      <c r="K64" s="489"/>
      <c r="L64" s="489"/>
      <c r="M64" s="489"/>
      <c r="N64" s="489"/>
      <c r="O64" s="489"/>
      <c r="P64" s="489"/>
      <c r="Q64" s="489"/>
      <c r="R64" s="490"/>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5"/>
      <c r="AY64" s="496"/>
      <c r="AZ64" s="496"/>
      <c r="BA64" s="497"/>
      <c r="BB64" s="483"/>
      <c r="BC64" s="484"/>
      <c r="BD64" s="484"/>
      <c r="BE64" s="484"/>
      <c r="BF64" s="485"/>
    </row>
    <row r="65" spans="1:73" ht="20.25" customHeight="1" x14ac:dyDescent="0.4">
      <c r="B65" s="55"/>
      <c r="C65" s="27"/>
      <c r="D65" s="27"/>
      <c r="E65" s="27"/>
      <c r="F65" s="27"/>
      <c r="G65" s="489" t="s">
        <v>186</v>
      </c>
      <c r="H65" s="489"/>
      <c r="I65" s="489"/>
      <c r="J65" s="489"/>
      <c r="K65" s="489"/>
      <c r="L65" s="489"/>
      <c r="M65" s="489"/>
      <c r="N65" s="489"/>
      <c r="O65" s="489"/>
      <c r="P65" s="489"/>
      <c r="Q65" s="489"/>
      <c r="R65" s="490"/>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8"/>
      <c r="AY65" s="499"/>
      <c r="AZ65" s="499"/>
      <c r="BA65" s="500"/>
      <c r="BB65" s="483"/>
      <c r="BC65" s="484"/>
      <c r="BD65" s="484"/>
      <c r="BE65" s="484"/>
      <c r="BF65" s="485"/>
    </row>
    <row r="66" spans="1:73" ht="20.25" customHeight="1" thickBot="1" x14ac:dyDescent="0.45">
      <c r="B66" s="56"/>
      <c r="C66" s="116"/>
      <c r="D66" s="116"/>
      <c r="E66" s="116"/>
      <c r="F66" s="116"/>
      <c r="G66" s="508" t="s">
        <v>187</v>
      </c>
      <c r="H66" s="508"/>
      <c r="I66" s="508"/>
      <c r="J66" s="508"/>
      <c r="K66" s="508"/>
      <c r="L66" s="508"/>
      <c r="M66" s="508"/>
      <c r="N66" s="508"/>
      <c r="O66" s="508"/>
      <c r="P66" s="508"/>
      <c r="Q66" s="508"/>
      <c r="R66" s="509"/>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8"/>
      <c r="AY66" s="499"/>
      <c r="AZ66" s="499"/>
      <c r="BA66" s="500"/>
      <c r="BB66" s="483"/>
      <c r="BC66" s="484"/>
      <c r="BD66" s="484"/>
      <c r="BE66" s="484"/>
      <c r="BF66" s="485"/>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8"/>
      <c r="AY67" s="499"/>
      <c r="AZ67" s="499"/>
      <c r="BA67" s="500"/>
      <c r="BB67" s="483"/>
      <c r="BC67" s="484"/>
      <c r="BD67" s="484"/>
      <c r="BE67" s="484"/>
      <c r="BF67" s="485"/>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0"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8"/>
      <c r="AY68" s="499"/>
      <c r="AZ68" s="499"/>
      <c r="BA68" s="500"/>
      <c r="BB68" s="483"/>
      <c r="BC68" s="484"/>
      <c r="BD68" s="484"/>
      <c r="BE68" s="484"/>
      <c r="BF68" s="485"/>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8"/>
      <c r="AY69" s="499"/>
      <c r="AZ69" s="499"/>
      <c r="BA69" s="500"/>
      <c r="BB69" s="483"/>
      <c r="BC69" s="484"/>
      <c r="BD69" s="484"/>
      <c r="BE69" s="484"/>
      <c r="BF69" s="485"/>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8"/>
      <c r="AY70" s="499"/>
      <c r="AZ70" s="499"/>
      <c r="BA70" s="500"/>
      <c r="BB70" s="483"/>
      <c r="BC70" s="484"/>
      <c r="BD70" s="484"/>
      <c r="BE70" s="484"/>
      <c r="BF70" s="485"/>
    </row>
    <row r="71" spans="1:73" ht="18.75" customHeight="1" thickBot="1" x14ac:dyDescent="0.45">
      <c r="B71" s="307"/>
      <c r="C71" s="308"/>
      <c r="D71" s="308"/>
      <c r="E71" s="308"/>
      <c r="F71" s="308"/>
      <c r="G71" s="308"/>
      <c r="H71" s="308"/>
      <c r="I71" s="308"/>
      <c r="J71" s="308"/>
      <c r="K71" s="309"/>
      <c r="L71" s="460" t="s">
        <v>217</v>
      </c>
      <c r="M71" s="461"/>
      <c r="N71" s="461"/>
      <c r="O71" s="461"/>
      <c r="P71" s="461"/>
      <c r="Q71" s="461"/>
      <c r="R71" s="462"/>
      <c r="S71" s="259" t="str">
        <f>IF($L71="","",IF(COUNTIFS($F$22:$F$60,$L71,S$22:S$60,"&gt;0")=0,"",COUNTIFS($F$22:$F$60,$L71,S$22:S$60,"&gt;0")))</f>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1"/>
      <c r="AY71" s="502"/>
      <c r="AZ71" s="502"/>
      <c r="BA71" s="503"/>
      <c r="BB71" s="486"/>
      <c r="BC71" s="487"/>
      <c r="BD71" s="487"/>
      <c r="BE71" s="487"/>
      <c r="BF71" s="488"/>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H28" sqref="H28:K30"/>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4</v>
      </c>
      <c r="AA2" s="331"/>
      <c r="AB2" s="101" t="s">
        <v>65</v>
      </c>
      <c r="AC2" s="332">
        <f>IF(Z2=0,"",YEAR(DATE(2018+Z2,1,1)))</f>
        <v>2022</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10"/>
      <c r="AY22" s="511"/>
      <c r="AZ22" s="512"/>
      <c r="BA22" s="513"/>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4"/>
      <c r="AY25" s="515"/>
      <c r="AZ25" s="516"/>
      <c r="BA25" s="517"/>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4"/>
      <c r="AY28" s="515"/>
      <c r="AZ28" s="516"/>
      <c r="BA28" s="517"/>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4"/>
      <c r="AY31" s="515"/>
      <c r="AZ31" s="516"/>
      <c r="BA31" s="517"/>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4"/>
      <c r="AY34" s="515"/>
      <c r="AZ34" s="516"/>
      <c r="BA34" s="517"/>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4"/>
      <c r="AY37" s="515"/>
      <c r="AZ37" s="516"/>
      <c r="BA37" s="517"/>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4"/>
      <c r="AY40" s="515"/>
      <c r="AZ40" s="516"/>
      <c r="BA40" s="517"/>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4"/>
      <c r="AY43" s="515"/>
      <c r="AZ43" s="516"/>
      <c r="BA43" s="517"/>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4"/>
      <c r="AY46" s="515"/>
      <c r="AZ46" s="516"/>
      <c r="BA46" s="517"/>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4"/>
      <c r="AY49" s="515"/>
      <c r="AZ49" s="516"/>
      <c r="BA49" s="517"/>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4"/>
      <c r="AY52" s="515"/>
      <c r="AZ52" s="516"/>
      <c r="BA52" s="517"/>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4"/>
      <c r="AY55" s="515"/>
      <c r="AZ55" s="516"/>
      <c r="BA55" s="517"/>
      <c r="BB55" s="471"/>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2"/>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3"/>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4"/>
      <c r="AY58" s="515"/>
      <c r="AZ58" s="516"/>
      <c r="BA58" s="517"/>
      <c r="BB58" s="471"/>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2"/>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3"/>
      <c r="BC60" s="364"/>
      <c r="BD60" s="364"/>
      <c r="BE60" s="364"/>
      <c r="BF60" s="365"/>
    </row>
    <row r="61" spans="2:58" ht="20.25" customHeight="1" x14ac:dyDescent="0.4">
      <c r="B61" s="522">
        <f>B58+1</f>
        <v>14</v>
      </c>
      <c r="C61" s="450"/>
      <c r="D61" s="451"/>
      <c r="E61" s="452"/>
      <c r="F61" s="122"/>
      <c r="G61" s="523"/>
      <c r="H61" s="524"/>
      <c r="I61" s="525"/>
      <c r="J61" s="525"/>
      <c r="K61" s="526"/>
      <c r="L61" s="360"/>
      <c r="M61" s="361"/>
      <c r="N61" s="361"/>
      <c r="O61" s="362"/>
      <c r="P61" s="527" t="s">
        <v>49</v>
      </c>
      <c r="Q61" s="528"/>
      <c r="R61" s="529"/>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8"/>
      <c r="AY61" s="519"/>
      <c r="AZ61" s="520"/>
      <c r="BA61" s="521"/>
      <c r="BB61" s="472"/>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2"/>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3"/>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4"/>
      <c r="AY64" s="515"/>
      <c r="AZ64" s="516"/>
      <c r="BA64" s="517"/>
      <c r="BB64" s="471"/>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2"/>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3"/>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4"/>
      <c r="AY67" s="515"/>
      <c r="AZ67" s="516"/>
      <c r="BA67" s="517"/>
      <c r="BB67" s="471"/>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2"/>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3"/>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4"/>
      <c r="AY70" s="515"/>
      <c r="AZ70" s="516"/>
      <c r="BA70" s="517"/>
      <c r="BB70" s="471"/>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2"/>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3"/>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4"/>
      <c r="AY73" s="515"/>
      <c r="AZ73" s="516"/>
      <c r="BA73" s="517"/>
      <c r="BB73" s="471"/>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2"/>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3"/>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4"/>
      <c r="AY76" s="515"/>
      <c r="AZ76" s="516"/>
      <c r="BA76" s="517"/>
      <c r="BB76" s="471"/>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2"/>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3"/>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4"/>
      <c r="AY79" s="515"/>
      <c r="AZ79" s="516"/>
      <c r="BA79" s="517"/>
      <c r="BB79" s="471"/>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2"/>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3"/>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4"/>
      <c r="AY82" s="515"/>
      <c r="AZ82" s="516"/>
      <c r="BA82" s="517"/>
      <c r="BB82" s="471"/>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2"/>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3"/>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4"/>
      <c r="AY85" s="515"/>
      <c r="AZ85" s="516"/>
      <c r="BA85" s="517"/>
      <c r="BB85" s="471"/>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2"/>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3"/>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4"/>
      <c r="AY88" s="515"/>
      <c r="AZ88" s="516"/>
      <c r="BA88" s="517"/>
      <c r="BB88" s="471"/>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2"/>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3"/>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4"/>
      <c r="AY91" s="515"/>
      <c r="AZ91" s="516"/>
      <c r="BA91" s="517"/>
      <c r="BB91" s="471"/>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2"/>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3"/>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4"/>
      <c r="AY94" s="515"/>
      <c r="AZ94" s="516"/>
      <c r="BA94" s="517"/>
      <c r="BB94" s="471"/>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2"/>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3"/>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4"/>
      <c r="AY97" s="515"/>
      <c r="AZ97" s="516"/>
      <c r="BA97" s="517"/>
      <c r="BB97" s="471"/>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2"/>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3"/>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4"/>
      <c r="AY100" s="515"/>
      <c r="AZ100" s="516"/>
      <c r="BA100" s="517"/>
      <c r="BB100" s="471"/>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2"/>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3"/>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4"/>
      <c r="AY103" s="515"/>
      <c r="AZ103" s="516"/>
      <c r="BA103" s="517"/>
      <c r="BB103" s="471"/>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2"/>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3"/>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4"/>
      <c r="AY106" s="515"/>
      <c r="AZ106" s="516"/>
      <c r="BA106" s="517"/>
      <c r="BB106" s="471"/>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2"/>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3"/>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4"/>
      <c r="AY109" s="515"/>
      <c r="AZ109" s="516"/>
      <c r="BA109" s="517"/>
      <c r="BB109" s="471"/>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2"/>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3"/>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4"/>
      <c r="AY112" s="515"/>
      <c r="AZ112" s="516"/>
      <c r="BA112" s="517"/>
      <c r="BB112" s="471"/>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2"/>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3"/>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4"/>
      <c r="AY115" s="515"/>
      <c r="AZ115" s="516"/>
      <c r="BA115" s="517"/>
      <c r="BB115" s="471"/>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2"/>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3"/>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4"/>
      <c r="AY118" s="515"/>
      <c r="AZ118" s="516"/>
      <c r="BA118" s="517"/>
      <c r="BB118" s="471"/>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2"/>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3"/>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4"/>
      <c r="AY121" s="515"/>
      <c r="AZ121" s="516"/>
      <c r="BA121" s="517"/>
      <c r="BB121" s="471"/>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2"/>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3"/>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4"/>
      <c r="AY124" s="515"/>
      <c r="AZ124" s="516"/>
      <c r="BA124" s="517"/>
      <c r="BB124" s="471"/>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2"/>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3"/>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4"/>
      <c r="AY127" s="515"/>
      <c r="AZ127" s="516"/>
      <c r="BA127" s="517"/>
      <c r="BB127" s="471"/>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2"/>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3"/>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4"/>
      <c r="AY130" s="515"/>
      <c r="AZ130" s="516"/>
      <c r="BA130" s="517"/>
      <c r="BB130" s="471"/>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2"/>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3"/>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4"/>
      <c r="AY133" s="515"/>
      <c r="AZ133" s="516"/>
      <c r="BA133" s="517"/>
      <c r="BB133" s="471"/>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2"/>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3"/>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4"/>
      <c r="AY136" s="515"/>
      <c r="AZ136" s="516"/>
      <c r="BA136" s="517"/>
      <c r="BB136" s="471"/>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2"/>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3"/>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4"/>
      <c r="AY139" s="515"/>
      <c r="AZ139" s="516"/>
      <c r="BA139" s="517"/>
      <c r="BB139" s="471"/>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2"/>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3"/>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4"/>
      <c r="AY142" s="515"/>
      <c r="AZ142" s="516"/>
      <c r="BA142" s="517"/>
      <c r="BB142" s="471"/>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2"/>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3"/>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4"/>
      <c r="AY145" s="515"/>
      <c r="AZ145" s="516"/>
      <c r="BA145" s="517"/>
      <c r="BB145" s="471"/>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2"/>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3"/>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4"/>
      <c r="AY148" s="515"/>
      <c r="AZ148" s="516"/>
      <c r="BA148" s="517"/>
      <c r="BB148" s="471"/>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2"/>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3"/>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4"/>
      <c r="AY151" s="515"/>
      <c r="AZ151" s="516"/>
      <c r="BA151" s="517"/>
      <c r="BB151" s="471"/>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2"/>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3"/>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4"/>
      <c r="AY154" s="515"/>
      <c r="AZ154" s="516"/>
      <c r="BA154" s="517"/>
      <c r="BB154" s="471"/>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2"/>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3"/>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4"/>
      <c r="AY157" s="515"/>
      <c r="AZ157" s="516"/>
      <c r="BA157" s="517"/>
      <c r="BB157" s="471"/>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2"/>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3"/>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4"/>
      <c r="AY160" s="515"/>
      <c r="AZ160" s="516"/>
      <c r="BA160" s="517"/>
      <c r="BB160" s="471"/>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2"/>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3"/>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4"/>
      <c r="AY163" s="515"/>
      <c r="AZ163" s="516"/>
      <c r="BA163" s="517"/>
      <c r="BB163" s="471"/>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2"/>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3"/>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4"/>
      <c r="AY166" s="515"/>
      <c r="AZ166" s="516"/>
      <c r="BA166" s="517"/>
      <c r="BB166" s="471"/>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2"/>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3"/>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4"/>
      <c r="AY169" s="515"/>
      <c r="AZ169" s="516"/>
      <c r="BA169" s="517"/>
      <c r="BB169" s="471"/>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2"/>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3"/>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4"/>
      <c r="AY172" s="515"/>
      <c r="AZ172" s="516"/>
      <c r="BA172" s="517"/>
      <c r="BB172" s="471"/>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2"/>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3"/>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4"/>
      <c r="AY175" s="515"/>
      <c r="AZ175" s="516"/>
      <c r="BA175" s="517"/>
      <c r="BB175" s="471"/>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2"/>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3"/>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4"/>
      <c r="AY178" s="515"/>
      <c r="AZ178" s="516"/>
      <c r="BA178" s="517"/>
      <c r="BB178" s="471"/>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2"/>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3"/>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4"/>
      <c r="AY181" s="515"/>
      <c r="AZ181" s="516"/>
      <c r="BA181" s="517"/>
      <c r="BB181" s="471"/>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2"/>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3"/>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4"/>
      <c r="AY184" s="515"/>
      <c r="AZ184" s="516"/>
      <c r="BA184" s="517"/>
      <c r="BB184" s="471"/>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2"/>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3"/>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4"/>
      <c r="AY187" s="515"/>
      <c r="AZ187" s="516"/>
      <c r="BA187" s="517"/>
      <c r="BB187" s="471"/>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2"/>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3"/>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4"/>
      <c r="AY190" s="515"/>
      <c r="AZ190" s="516"/>
      <c r="BA190" s="517"/>
      <c r="BB190" s="471"/>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2"/>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3"/>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4"/>
      <c r="AY193" s="515"/>
      <c r="AZ193" s="516"/>
      <c r="BA193" s="517"/>
      <c r="BB193" s="471"/>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2"/>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3"/>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4"/>
      <c r="AY196" s="515"/>
      <c r="AZ196" s="516"/>
      <c r="BA196" s="517"/>
      <c r="BB196" s="471"/>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2"/>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3"/>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4"/>
      <c r="AY199" s="515"/>
      <c r="AZ199" s="516"/>
      <c r="BA199" s="517"/>
      <c r="BB199" s="471"/>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2"/>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3"/>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4"/>
      <c r="AY202" s="515"/>
      <c r="AZ202" s="516"/>
      <c r="BA202" s="517"/>
      <c r="BB202" s="471"/>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2"/>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3"/>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4"/>
      <c r="AY205" s="515"/>
      <c r="AZ205" s="516"/>
      <c r="BA205" s="517"/>
      <c r="BB205" s="471"/>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2"/>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3"/>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4"/>
      <c r="AY208" s="515"/>
      <c r="AZ208" s="516"/>
      <c r="BA208" s="517"/>
      <c r="BB208" s="471"/>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2"/>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3"/>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4"/>
      <c r="AY211" s="515"/>
      <c r="AZ211" s="516"/>
      <c r="BA211" s="517"/>
      <c r="BB211" s="471"/>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2"/>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3"/>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4"/>
      <c r="AY214" s="515"/>
      <c r="AZ214" s="516"/>
      <c r="BA214" s="517"/>
      <c r="BB214" s="471"/>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2"/>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3"/>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4"/>
      <c r="AY217" s="515"/>
      <c r="AZ217" s="516"/>
      <c r="BA217" s="517"/>
      <c r="BB217" s="471"/>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2"/>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3"/>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4"/>
      <c r="AY220" s="515"/>
      <c r="AZ220" s="516"/>
      <c r="BA220" s="517"/>
      <c r="BB220" s="471"/>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2"/>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3"/>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4"/>
      <c r="AY223" s="515"/>
      <c r="AZ223" s="516"/>
      <c r="BA223" s="517"/>
      <c r="BB223" s="471"/>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2"/>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3"/>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4"/>
      <c r="AY226" s="515"/>
      <c r="AZ226" s="516"/>
      <c r="BA226" s="517"/>
      <c r="BB226" s="471"/>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2"/>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3"/>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4"/>
      <c r="AY229" s="515"/>
      <c r="AZ229" s="516"/>
      <c r="BA229" s="517"/>
      <c r="BB229" s="471"/>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2"/>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3"/>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4"/>
      <c r="AY232" s="515"/>
      <c r="AZ232" s="516"/>
      <c r="BA232" s="517"/>
      <c r="BB232" s="471"/>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2"/>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3"/>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4"/>
      <c r="AY235" s="515"/>
      <c r="AZ235" s="516"/>
      <c r="BA235" s="517"/>
      <c r="BB235" s="471"/>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2"/>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3"/>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4"/>
      <c r="AY238" s="515"/>
      <c r="AZ238" s="516"/>
      <c r="BA238" s="517"/>
      <c r="BB238" s="471"/>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2"/>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3"/>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4"/>
      <c r="AY241" s="515"/>
      <c r="AZ241" s="516"/>
      <c r="BA241" s="517"/>
      <c r="BB241" s="471"/>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2"/>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3"/>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4"/>
      <c r="AY244" s="515"/>
      <c r="AZ244" s="516"/>
      <c r="BA244" s="517"/>
      <c r="BB244" s="471"/>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2"/>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3"/>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4"/>
      <c r="AY247" s="515"/>
      <c r="AZ247" s="516"/>
      <c r="BA247" s="517"/>
      <c r="BB247" s="471"/>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2"/>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3"/>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4"/>
      <c r="AY250" s="515"/>
      <c r="AZ250" s="516"/>
      <c r="BA250" s="517"/>
      <c r="BB250" s="471"/>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2"/>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3"/>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4"/>
      <c r="AY253" s="515"/>
      <c r="AZ253" s="516"/>
      <c r="BA253" s="517"/>
      <c r="BB253" s="471"/>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2"/>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3"/>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4"/>
      <c r="AY256" s="515"/>
      <c r="AZ256" s="516"/>
      <c r="BA256" s="517"/>
      <c r="BB256" s="471"/>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2"/>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3"/>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4"/>
      <c r="AY259" s="515"/>
      <c r="AZ259" s="516"/>
      <c r="BA259" s="517"/>
      <c r="BB259" s="471"/>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2"/>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3"/>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4"/>
      <c r="AY262" s="515"/>
      <c r="AZ262" s="516"/>
      <c r="BA262" s="517"/>
      <c r="BB262" s="471"/>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2"/>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3"/>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4"/>
      <c r="AY265" s="515"/>
      <c r="AZ265" s="516"/>
      <c r="BA265" s="517"/>
      <c r="BB265" s="471"/>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2"/>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3"/>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4"/>
      <c r="AY268" s="515"/>
      <c r="AZ268" s="516"/>
      <c r="BA268" s="517"/>
      <c r="BB268" s="471"/>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2"/>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3"/>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4"/>
      <c r="AY271" s="515"/>
      <c r="AZ271" s="516"/>
      <c r="BA271" s="517"/>
      <c r="BB271" s="471"/>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2"/>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3"/>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4"/>
      <c r="AY274" s="515"/>
      <c r="AZ274" s="516"/>
      <c r="BA274" s="517"/>
      <c r="BB274" s="471"/>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2"/>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3"/>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4"/>
      <c r="AY277" s="515"/>
      <c r="AZ277" s="516"/>
      <c r="BA277" s="517"/>
      <c r="BB277" s="471"/>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2"/>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3"/>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4"/>
      <c r="AY280" s="515"/>
      <c r="AZ280" s="516"/>
      <c r="BA280" s="517"/>
      <c r="BB280" s="471"/>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2"/>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3"/>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4"/>
      <c r="AY283" s="515"/>
      <c r="AZ283" s="516"/>
      <c r="BA283" s="517"/>
      <c r="BB283" s="471"/>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2"/>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3"/>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4"/>
      <c r="AY286" s="515"/>
      <c r="AZ286" s="516"/>
      <c r="BA286" s="517"/>
      <c r="BB286" s="471"/>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2"/>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3"/>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4"/>
      <c r="AY289" s="515"/>
      <c r="AZ289" s="516"/>
      <c r="BA289" s="517"/>
      <c r="BB289" s="471"/>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2"/>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3"/>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4"/>
      <c r="AY292" s="515"/>
      <c r="AZ292" s="516"/>
      <c r="BA292" s="517"/>
      <c r="BB292" s="471"/>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2"/>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3"/>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4"/>
      <c r="AY295" s="515"/>
      <c r="AZ295" s="516"/>
      <c r="BA295" s="517"/>
      <c r="BB295" s="471"/>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2"/>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3"/>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4"/>
      <c r="AY298" s="515"/>
      <c r="AZ298" s="516"/>
      <c r="BA298" s="517"/>
      <c r="BB298" s="471"/>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2"/>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3"/>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4"/>
      <c r="AY301" s="515"/>
      <c r="AZ301" s="516"/>
      <c r="BA301" s="517"/>
      <c r="BB301" s="471"/>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2"/>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3"/>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4"/>
      <c r="AY304" s="515"/>
      <c r="AZ304" s="516"/>
      <c r="BA304" s="517"/>
      <c r="BB304" s="471"/>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2"/>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3"/>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4"/>
      <c r="AY307" s="515"/>
      <c r="AZ307" s="516"/>
      <c r="BA307" s="517"/>
      <c r="BB307" s="471"/>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2"/>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3"/>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4"/>
      <c r="AY310" s="515"/>
      <c r="AZ310" s="516"/>
      <c r="BA310" s="517"/>
      <c r="BB310" s="471"/>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2"/>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3"/>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4"/>
      <c r="AY313" s="515"/>
      <c r="AZ313" s="516"/>
      <c r="BA313" s="517"/>
      <c r="BB313" s="471"/>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2"/>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3"/>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4"/>
      <c r="AY316" s="515"/>
      <c r="AZ316" s="516"/>
      <c r="BA316" s="517"/>
      <c r="BB316" s="471"/>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2"/>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3"/>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4"/>
      <c r="AY319" s="515"/>
      <c r="AZ319" s="516"/>
      <c r="BA319" s="517"/>
      <c r="BB319" s="471"/>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2"/>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3"/>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4" t="s">
        <v>182</v>
      </c>
      <c r="H323" s="474"/>
      <c r="I323" s="474"/>
      <c r="J323" s="474"/>
      <c r="K323" s="474"/>
      <c r="L323" s="474"/>
      <c r="M323" s="474"/>
      <c r="N323" s="474"/>
      <c r="O323" s="474"/>
      <c r="P323" s="474"/>
      <c r="Q323" s="474"/>
      <c r="R323" s="475"/>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6" t="str">
        <f>IF(SUMIF($F$22:$F$60, "生活相談員", AX22:AY60)=0,"",SUMIF($F$22:$F$60,"生活相談員",AX22:AY60))</f>
        <v/>
      </c>
      <c r="AY323" s="477"/>
      <c r="AZ323" s="478" t="str">
        <f>IF(AX323="","",IF($BB$3="４週",AX323/4,IF($BB$3="暦月",AX323/('通所型サービス（100名）'!$BB$8/7),"")))</f>
        <v/>
      </c>
      <c r="BA323" s="479"/>
      <c r="BB323" s="480"/>
      <c r="BC323" s="481"/>
      <c r="BD323" s="481"/>
      <c r="BE323" s="481"/>
      <c r="BF323" s="482"/>
    </row>
    <row r="324" spans="1:73" ht="20.25" customHeight="1" x14ac:dyDescent="0.4">
      <c r="B324" s="55"/>
      <c r="C324" s="27"/>
      <c r="D324" s="27"/>
      <c r="E324" s="27"/>
      <c r="F324" s="27"/>
      <c r="G324" s="489" t="s">
        <v>183</v>
      </c>
      <c r="H324" s="489"/>
      <c r="I324" s="489"/>
      <c r="J324" s="489"/>
      <c r="K324" s="489"/>
      <c r="L324" s="489"/>
      <c r="M324" s="489"/>
      <c r="N324" s="489"/>
      <c r="O324" s="489"/>
      <c r="P324" s="489"/>
      <c r="Q324" s="489"/>
      <c r="R324" s="490"/>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1" t="str">
        <f t="shared" si="2"/>
        <v/>
      </c>
      <c r="AY324" s="492"/>
      <c r="AZ324" s="493" t="str">
        <f>IF(AX324="","",IF($BB$3="４週",AX324/4,IF($BB$3="暦月",AX324/('通所型サービス（100名）'!$BB$8/7),"")))</f>
        <v/>
      </c>
      <c r="BA324" s="494"/>
      <c r="BB324" s="483"/>
      <c r="BC324" s="484"/>
      <c r="BD324" s="484"/>
      <c r="BE324" s="484"/>
      <c r="BF324" s="485"/>
    </row>
    <row r="325" spans="1:73" ht="20.25" customHeight="1" x14ac:dyDescent="0.4">
      <c r="B325" s="55"/>
      <c r="C325" s="27"/>
      <c r="D325" s="27"/>
      <c r="E325" s="27"/>
      <c r="F325" s="27"/>
      <c r="G325" s="489" t="s">
        <v>184</v>
      </c>
      <c r="H325" s="489"/>
      <c r="I325" s="489"/>
      <c r="J325" s="489"/>
      <c r="K325" s="489"/>
      <c r="L325" s="489"/>
      <c r="M325" s="489"/>
      <c r="N325" s="489"/>
      <c r="O325" s="489"/>
      <c r="P325" s="489"/>
      <c r="Q325" s="489"/>
      <c r="R325" s="490"/>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5"/>
      <c r="AY325" s="496"/>
      <c r="AZ325" s="496"/>
      <c r="BA325" s="497"/>
      <c r="BB325" s="483"/>
      <c r="BC325" s="484"/>
      <c r="BD325" s="484"/>
      <c r="BE325" s="484"/>
      <c r="BF325" s="485"/>
    </row>
    <row r="326" spans="1:73" ht="20.25" customHeight="1" x14ac:dyDescent="0.4">
      <c r="B326" s="55"/>
      <c r="C326" s="27"/>
      <c r="D326" s="27"/>
      <c r="E326" s="27"/>
      <c r="F326" s="27"/>
      <c r="G326" s="489" t="s">
        <v>186</v>
      </c>
      <c r="H326" s="489"/>
      <c r="I326" s="489"/>
      <c r="J326" s="489"/>
      <c r="K326" s="489"/>
      <c r="L326" s="489"/>
      <c r="M326" s="489"/>
      <c r="N326" s="489"/>
      <c r="O326" s="489"/>
      <c r="P326" s="489"/>
      <c r="Q326" s="489"/>
      <c r="R326" s="490"/>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8"/>
      <c r="AY326" s="499"/>
      <c r="AZ326" s="499"/>
      <c r="BA326" s="500"/>
      <c r="BB326" s="483"/>
      <c r="BC326" s="484"/>
      <c r="BD326" s="484"/>
      <c r="BE326" s="484"/>
      <c r="BF326" s="485"/>
    </row>
    <row r="327" spans="1:73" ht="20.25" customHeight="1" thickBot="1" x14ac:dyDescent="0.45">
      <c r="B327" s="56"/>
      <c r="C327" s="116"/>
      <c r="D327" s="116"/>
      <c r="E327" s="116"/>
      <c r="F327" s="116"/>
      <c r="G327" s="508" t="s">
        <v>187</v>
      </c>
      <c r="H327" s="508"/>
      <c r="I327" s="508"/>
      <c r="J327" s="508"/>
      <c r="K327" s="508"/>
      <c r="L327" s="508"/>
      <c r="M327" s="508"/>
      <c r="N327" s="508"/>
      <c r="O327" s="508"/>
      <c r="P327" s="508"/>
      <c r="Q327" s="508"/>
      <c r="R327" s="509"/>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8"/>
      <c r="AY327" s="499"/>
      <c r="AZ327" s="499"/>
      <c r="BA327" s="500"/>
      <c r="BB327" s="483"/>
      <c r="BC327" s="484"/>
      <c r="BD327" s="484"/>
      <c r="BE327" s="484"/>
      <c r="BF327" s="485"/>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8"/>
      <c r="AY328" s="499"/>
      <c r="AZ328" s="499"/>
      <c r="BA328" s="500"/>
      <c r="BB328" s="483"/>
      <c r="BC328" s="484"/>
      <c r="BD328" s="484"/>
      <c r="BE328" s="484"/>
      <c r="BF328" s="485"/>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8"/>
      <c r="AY329" s="499"/>
      <c r="AZ329" s="499"/>
      <c r="BA329" s="500"/>
      <c r="BB329" s="483"/>
      <c r="BC329" s="484"/>
      <c r="BD329" s="484"/>
      <c r="BE329" s="484"/>
      <c r="BF329" s="485"/>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8"/>
      <c r="AY330" s="499"/>
      <c r="AZ330" s="499"/>
      <c r="BA330" s="500"/>
      <c r="BB330" s="483"/>
      <c r="BC330" s="484"/>
      <c r="BD330" s="484"/>
      <c r="BE330" s="484"/>
      <c r="BF330" s="485"/>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8"/>
      <c r="AY331" s="499"/>
      <c r="AZ331" s="499"/>
      <c r="BA331" s="500"/>
      <c r="BB331" s="483"/>
      <c r="BC331" s="484"/>
      <c r="BD331" s="484"/>
      <c r="BE331" s="484"/>
      <c r="BF331" s="485"/>
    </row>
    <row r="332" spans="1:73" ht="18.75" customHeight="1" thickBot="1" x14ac:dyDescent="0.45">
      <c r="B332" s="307"/>
      <c r="C332" s="308"/>
      <c r="D332" s="308"/>
      <c r="E332" s="308"/>
      <c r="F332" s="308"/>
      <c r="G332" s="308"/>
      <c r="H332" s="308"/>
      <c r="I332" s="308"/>
      <c r="J332" s="308"/>
      <c r="K332" s="309"/>
      <c r="L332" s="461"/>
      <c r="M332" s="461"/>
      <c r="N332" s="461"/>
      <c r="O332" s="461"/>
      <c r="P332" s="461"/>
      <c r="Q332" s="461"/>
      <c r="R332" s="462"/>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1"/>
      <c r="AY332" s="502"/>
      <c r="AZ332" s="502"/>
      <c r="BA332" s="503"/>
      <c r="BB332" s="486"/>
      <c r="BC332" s="487"/>
      <c r="BD332" s="487"/>
      <c r="BE332" s="487"/>
      <c r="BF332" s="488"/>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30" t="s">
        <v>52</v>
      </c>
      <c r="F4" s="530"/>
      <c r="G4" s="530"/>
      <c r="H4" s="530"/>
      <c r="I4" s="530"/>
      <c r="J4" s="530"/>
      <c r="K4" s="530"/>
      <c r="M4" s="530" t="s">
        <v>51</v>
      </c>
      <c r="N4" s="530"/>
      <c r="O4" s="530"/>
      <c r="Q4" s="530" t="s">
        <v>82</v>
      </c>
      <c r="R4" s="530"/>
      <c r="S4" s="530"/>
      <c r="T4" s="530"/>
      <c r="U4" s="530"/>
      <c r="W4" s="530"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30"/>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topLeftCell="A16"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1" t="s">
        <v>139</v>
      </c>
      <c r="G4" s="531"/>
      <c r="H4" s="531"/>
      <c r="I4" s="531"/>
      <c r="J4" s="531"/>
      <c r="K4" s="531"/>
    </row>
    <row r="5" spans="2:11" s="63" customFormat="1" ht="20.25" customHeight="1" x14ac:dyDescent="0.4">
      <c r="B5" s="75"/>
      <c r="C5" s="57" t="s">
        <v>140</v>
      </c>
      <c r="D5" s="57"/>
      <c r="F5" s="531"/>
      <c r="G5" s="531"/>
      <c r="H5" s="531"/>
      <c r="I5" s="531"/>
      <c r="J5" s="531"/>
      <c r="K5" s="531"/>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opLeftCell="A4" zoomScale="55" zoomScaleNormal="55" workbookViewId="0">
      <selection activeCell="H17" sqref="H17"/>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214</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215</v>
      </c>
      <c r="I12" s="223" t="s">
        <v>150</v>
      </c>
      <c r="J12" s="223" t="s">
        <v>150</v>
      </c>
      <c r="K12" s="223" t="s">
        <v>150</v>
      </c>
      <c r="L12" s="224" t="s">
        <v>150</v>
      </c>
    </row>
    <row r="13" spans="1:12" x14ac:dyDescent="0.4">
      <c r="A13" s="215"/>
      <c r="B13" s="532" t="s">
        <v>89</v>
      </c>
      <c r="C13" s="225" t="s">
        <v>29</v>
      </c>
      <c r="D13" s="286" t="s">
        <v>125</v>
      </c>
      <c r="E13" s="286" t="s">
        <v>84</v>
      </c>
      <c r="F13" s="286" t="s">
        <v>32</v>
      </c>
      <c r="G13" s="287" t="s">
        <v>26</v>
      </c>
      <c r="H13" s="226" t="s">
        <v>26</v>
      </c>
      <c r="I13" s="226" t="s">
        <v>150</v>
      </c>
      <c r="J13" s="226" t="s">
        <v>150</v>
      </c>
      <c r="K13" s="226" t="s">
        <v>150</v>
      </c>
      <c r="L13" s="227" t="s">
        <v>150</v>
      </c>
    </row>
    <row r="14" spans="1:12" x14ac:dyDescent="0.4">
      <c r="B14" s="533"/>
      <c r="C14" s="228" t="s">
        <v>150</v>
      </c>
      <c r="D14" s="288" t="s">
        <v>124</v>
      </c>
      <c r="E14" s="288" t="s">
        <v>85</v>
      </c>
      <c r="F14" s="288" t="s">
        <v>29</v>
      </c>
      <c r="G14" s="289" t="s">
        <v>27</v>
      </c>
      <c r="H14" s="229" t="s">
        <v>27</v>
      </c>
      <c r="I14" s="229" t="s">
        <v>29</v>
      </c>
      <c r="J14" s="229" t="s">
        <v>29</v>
      </c>
      <c r="K14" s="229" t="s">
        <v>29</v>
      </c>
      <c r="L14" s="230" t="s">
        <v>29</v>
      </c>
    </row>
    <row r="15" spans="1:12" x14ac:dyDescent="0.4">
      <c r="B15" s="533"/>
      <c r="C15" s="228" t="s">
        <v>150</v>
      </c>
      <c r="D15" s="288" t="s">
        <v>126</v>
      </c>
      <c r="E15" s="290" t="s">
        <v>150</v>
      </c>
      <c r="F15" s="290" t="s">
        <v>150</v>
      </c>
      <c r="G15" s="289" t="s">
        <v>28</v>
      </c>
      <c r="H15" s="231" t="s">
        <v>216</v>
      </c>
      <c r="I15" s="231" t="s">
        <v>150</v>
      </c>
      <c r="J15" s="231" t="s">
        <v>150</v>
      </c>
      <c r="K15" s="231" t="s">
        <v>150</v>
      </c>
      <c r="L15" s="232" t="s">
        <v>150</v>
      </c>
    </row>
    <row r="16" spans="1:12" x14ac:dyDescent="0.4">
      <c r="B16" s="533"/>
      <c r="C16" s="228" t="s">
        <v>150</v>
      </c>
      <c r="D16" s="290" t="s">
        <v>150</v>
      </c>
      <c r="E16" s="290" t="s">
        <v>150</v>
      </c>
      <c r="F16" s="290" t="s">
        <v>150</v>
      </c>
      <c r="G16" s="289" t="s">
        <v>14</v>
      </c>
      <c r="H16" s="231" t="s">
        <v>218</v>
      </c>
      <c r="I16" s="231" t="s">
        <v>150</v>
      </c>
      <c r="J16" s="231" t="s">
        <v>150</v>
      </c>
      <c r="K16" s="231" t="s">
        <v>150</v>
      </c>
      <c r="L16" s="232" t="s">
        <v>150</v>
      </c>
    </row>
    <row r="17" spans="2:12" x14ac:dyDescent="0.4">
      <c r="B17" s="533"/>
      <c r="C17" s="228" t="s">
        <v>150</v>
      </c>
      <c r="D17" s="290" t="s">
        <v>150</v>
      </c>
      <c r="E17" s="290" t="s">
        <v>150</v>
      </c>
      <c r="F17" s="290" t="s">
        <v>150</v>
      </c>
      <c r="G17" s="289" t="s">
        <v>6</v>
      </c>
      <c r="H17" s="231" t="s">
        <v>150</v>
      </c>
      <c r="I17" s="231" t="s">
        <v>150</v>
      </c>
      <c r="J17" s="231" t="s">
        <v>150</v>
      </c>
      <c r="K17" s="231" t="s">
        <v>150</v>
      </c>
      <c r="L17" s="232" t="s">
        <v>150</v>
      </c>
    </row>
    <row r="18" spans="2:12" x14ac:dyDescent="0.4">
      <c r="B18" s="533"/>
      <c r="C18" s="228" t="s">
        <v>150</v>
      </c>
      <c r="D18" s="290" t="s">
        <v>150</v>
      </c>
      <c r="E18" s="290" t="s">
        <v>150</v>
      </c>
      <c r="F18" s="290" t="s">
        <v>150</v>
      </c>
      <c r="G18" s="289" t="s">
        <v>86</v>
      </c>
      <c r="H18" s="231" t="s">
        <v>150</v>
      </c>
      <c r="I18" s="231" t="s">
        <v>150</v>
      </c>
      <c r="J18" s="231" t="s">
        <v>150</v>
      </c>
      <c r="K18" s="231" t="s">
        <v>150</v>
      </c>
      <c r="L18" s="232" t="s">
        <v>150</v>
      </c>
    </row>
    <row r="19" spans="2:12" x14ac:dyDescent="0.4">
      <c r="B19" s="533"/>
      <c r="C19" s="228" t="s">
        <v>150</v>
      </c>
      <c r="D19" s="290" t="s">
        <v>150</v>
      </c>
      <c r="E19" s="290" t="s">
        <v>150</v>
      </c>
      <c r="F19" s="290" t="s">
        <v>150</v>
      </c>
      <c r="G19" s="289" t="s">
        <v>87</v>
      </c>
      <c r="H19" s="231" t="s">
        <v>150</v>
      </c>
      <c r="I19" s="231" t="s">
        <v>150</v>
      </c>
      <c r="J19" s="231" t="s">
        <v>150</v>
      </c>
      <c r="K19" s="231" t="s">
        <v>150</v>
      </c>
      <c r="L19" s="232" t="s">
        <v>150</v>
      </c>
    </row>
    <row r="20" spans="2:12" x14ac:dyDescent="0.4">
      <c r="B20" s="533"/>
      <c r="C20" s="228" t="s">
        <v>150</v>
      </c>
      <c r="D20" s="290" t="s">
        <v>150</v>
      </c>
      <c r="E20" s="290" t="s">
        <v>150</v>
      </c>
      <c r="F20" s="290" t="s">
        <v>150</v>
      </c>
      <c r="G20" s="289" t="s">
        <v>30</v>
      </c>
      <c r="H20" s="231" t="s">
        <v>150</v>
      </c>
      <c r="I20" s="231" t="s">
        <v>150</v>
      </c>
      <c r="J20" s="231" t="s">
        <v>150</v>
      </c>
      <c r="K20" s="231" t="s">
        <v>150</v>
      </c>
      <c r="L20" s="232" t="s">
        <v>150</v>
      </c>
    </row>
    <row r="21" spans="2:12" x14ac:dyDescent="0.4">
      <c r="B21" s="533"/>
      <c r="C21" s="228" t="s">
        <v>150</v>
      </c>
      <c r="D21" s="290" t="s">
        <v>150</v>
      </c>
      <c r="E21" s="290" t="s">
        <v>150</v>
      </c>
      <c r="F21" s="290" t="s">
        <v>150</v>
      </c>
      <c r="G21" s="289" t="s">
        <v>31</v>
      </c>
      <c r="H21" s="231" t="s">
        <v>150</v>
      </c>
      <c r="I21" s="231" t="s">
        <v>150</v>
      </c>
      <c r="J21" s="231" t="s">
        <v>150</v>
      </c>
      <c r="K21" s="231" t="s">
        <v>150</v>
      </c>
      <c r="L21" s="232" t="s">
        <v>150</v>
      </c>
    </row>
    <row r="22" spans="2:12" x14ac:dyDescent="0.4">
      <c r="B22" s="533"/>
      <c r="C22" s="228" t="s">
        <v>150</v>
      </c>
      <c r="D22" s="290" t="s">
        <v>150</v>
      </c>
      <c r="E22" s="290" t="s">
        <v>150</v>
      </c>
      <c r="F22" s="290" t="s">
        <v>150</v>
      </c>
      <c r="G22" s="290" t="s">
        <v>150</v>
      </c>
      <c r="H22" s="231" t="s">
        <v>150</v>
      </c>
      <c r="I22" s="231" t="s">
        <v>150</v>
      </c>
      <c r="J22" s="231" t="s">
        <v>150</v>
      </c>
      <c r="K22" s="231" t="s">
        <v>150</v>
      </c>
      <c r="L22" s="232" t="s">
        <v>150</v>
      </c>
    </row>
    <row r="23" spans="2:12" x14ac:dyDescent="0.4">
      <c r="B23" s="533"/>
      <c r="C23" s="228" t="s">
        <v>150</v>
      </c>
      <c r="D23" s="290" t="s">
        <v>150</v>
      </c>
      <c r="E23" s="290" t="s">
        <v>150</v>
      </c>
      <c r="F23" s="290" t="s">
        <v>150</v>
      </c>
      <c r="G23" s="290" t="s">
        <v>150</v>
      </c>
      <c r="H23" s="231" t="s">
        <v>150</v>
      </c>
      <c r="I23" s="231" t="s">
        <v>150</v>
      </c>
      <c r="J23" s="231" t="s">
        <v>150</v>
      </c>
      <c r="K23" s="231" t="s">
        <v>150</v>
      </c>
      <c r="L23" s="232" t="s">
        <v>150</v>
      </c>
    </row>
    <row r="24" spans="2:12" x14ac:dyDescent="0.4">
      <c r="B24" s="533"/>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4"/>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4</v>
      </c>
      <c r="AA2" s="331"/>
      <c r="AB2" s="129" t="s">
        <v>65</v>
      </c>
      <c r="AC2" s="659">
        <f>IF(Z2=0,"",YEAR(DATE(2018+Z2,1,1)))</f>
        <v>2022</v>
      </c>
      <c r="AD2" s="659"/>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60">
        <f>DAY(EOMONTH(DATE(AC2,AG2,1),0))</f>
        <v>30</v>
      </c>
      <c r="BC8" s="661"/>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2">
        <f>(AY14-AU14)*24</f>
        <v>7</v>
      </c>
      <c r="BD14" s="663"/>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9" t="s">
        <v>98</v>
      </c>
      <c r="C17" s="612" t="s">
        <v>175</v>
      </c>
      <c r="D17" s="613"/>
      <c r="E17" s="614"/>
      <c r="F17" s="174"/>
      <c r="G17" s="621" t="s">
        <v>176</v>
      </c>
      <c r="H17" s="624" t="s">
        <v>177</v>
      </c>
      <c r="I17" s="613"/>
      <c r="J17" s="613"/>
      <c r="K17" s="614"/>
      <c r="L17" s="624" t="s">
        <v>178</v>
      </c>
      <c r="M17" s="613"/>
      <c r="N17" s="613"/>
      <c r="O17" s="627"/>
      <c r="P17" s="630"/>
      <c r="Q17" s="631"/>
      <c r="R17" s="63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9" t="str">
        <f>IF(BB3="４週","(11) 1～4週目の勤務時間数合計","(11) 1か月の勤務時間数   合計")</f>
        <v>(11) 1～4週目の勤務時間数合計</v>
      </c>
      <c r="AY17" s="640"/>
      <c r="AZ17" s="645" t="s">
        <v>180</v>
      </c>
      <c r="BA17" s="646"/>
      <c r="BB17" s="664" t="s">
        <v>181</v>
      </c>
      <c r="BC17" s="665"/>
      <c r="BD17" s="665"/>
      <c r="BE17" s="665"/>
      <c r="BF17" s="666"/>
    </row>
    <row r="18" spans="2:58" ht="20.25" customHeight="1" x14ac:dyDescent="0.4">
      <c r="B18" s="610"/>
      <c r="C18" s="615"/>
      <c r="D18" s="616"/>
      <c r="E18" s="617"/>
      <c r="F18" s="175"/>
      <c r="G18" s="622"/>
      <c r="H18" s="625"/>
      <c r="I18" s="616"/>
      <c r="J18" s="616"/>
      <c r="K18" s="617"/>
      <c r="L18" s="625"/>
      <c r="M18" s="616"/>
      <c r="N18" s="616"/>
      <c r="O18" s="628"/>
      <c r="P18" s="633"/>
      <c r="Q18" s="634"/>
      <c r="R18" s="635"/>
      <c r="S18" s="651" t="s">
        <v>16</v>
      </c>
      <c r="T18" s="652"/>
      <c r="U18" s="652"/>
      <c r="V18" s="652"/>
      <c r="W18" s="652"/>
      <c r="X18" s="652"/>
      <c r="Y18" s="653"/>
      <c r="Z18" s="651" t="s">
        <v>17</v>
      </c>
      <c r="AA18" s="652"/>
      <c r="AB18" s="652"/>
      <c r="AC18" s="652"/>
      <c r="AD18" s="652"/>
      <c r="AE18" s="652"/>
      <c r="AF18" s="653"/>
      <c r="AG18" s="651" t="s">
        <v>18</v>
      </c>
      <c r="AH18" s="652"/>
      <c r="AI18" s="652"/>
      <c r="AJ18" s="652"/>
      <c r="AK18" s="652"/>
      <c r="AL18" s="652"/>
      <c r="AM18" s="653"/>
      <c r="AN18" s="651" t="s">
        <v>19</v>
      </c>
      <c r="AO18" s="652"/>
      <c r="AP18" s="652"/>
      <c r="AQ18" s="652"/>
      <c r="AR18" s="652"/>
      <c r="AS18" s="652"/>
      <c r="AT18" s="653"/>
      <c r="AU18" s="654" t="s">
        <v>20</v>
      </c>
      <c r="AV18" s="655"/>
      <c r="AW18" s="656"/>
      <c r="AX18" s="641"/>
      <c r="AY18" s="642"/>
      <c r="AZ18" s="647"/>
      <c r="BA18" s="648"/>
      <c r="BB18" s="544"/>
      <c r="BC18" s="545"/>
      <c r="BD18" s="545"/>
      <c r="BE18" s="545"/>
      <c r="BF18" s="546"/>
    </row>
    <row r="19" spans="2:58" ht="20.25" customHeight="1" x14ac:dyDescent="0.4">
      <c r="B19" s="610"/>
      <c r="C19" s="615"/>
      <c r="D19" s="616"/>
      <c r="E19" s="617"/>
      <c r="F19" s="175"/>
      <c r="G19" s="622"/>
      <c r="H19" s="625"/>
      <c r="I19" s="616"/>
      <c r="J19" s="616"/>
      <c r="K19" s="617"/>
      <c r="L19" s="625"/>
      <c r="M19" s="616"/>
      <c r="N19" s="616"/>
      <c r="O19" s="628"/>
      <c r="P19" s="633"/>
      <c r="Q19" s="634"/>
      <c r="R19" s="635"/>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1"/>
      <c r="AY19" s="642"/>
      <c r="AZ19" s="647"/>
      <c r="BA19" s="648"/>
      <c r="BB19" s="544"/>
      <c r="BC19" s="545"/>
      <c r="BD19" s="545"/>
      <c r="BE19" s="545"/>
      <c r="BF19" s="546"/>
    </row>
    <row r="20" spans="2:58" ht="20.25" hidden="1" customHeight="1" x14ac:dyDescent="0.4">
      <c r="B20" s="610"/>
      <c r="C20" s="615"/>
      <c r="D20" s="616"/>
      <c r="E20" s="617"/>
      <c r="F20" s="175"/>
      <c r="G20" s="622"/>
      <c r="H20" s="625"/>
      <c r="I20" s="616"/>
      <c r="J20" s="616"/>
      <c r="K20" s="617"/>
      <c r="L20" s="625"/>
      <c r="M20" s="616"/>
      <c r="N20" s="616"/>
      <c r="O20" s="628"/>
      <c r="P20" s="633"/>
      <c r="Q20" s="634"/>
      <c r="R20" s="635"/>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641"/>
      <c r="AY20" s="642"/>
      <c r="AZ20" s="647"/>
      <c r="BA20" s="648"/>
      <c r="BB20" s="544"/>
      <c r="BC20" s="545"/>
      <c r="BD20" s="545"/>
      <c r="BE20" s="545"/>
      <c r="BF20" s="546"/>
    </row>
    <row r="21" spans="2:58" ht="22.5" customHeight="1" thickBot="1" x14ac:dyDescent="0.45">
      <c r="B21" s="611"/>
      <c r="C21" s="618"/>
      <c r="D21" s="619"/>
      <c r="E21" s="620"/>
      <c r="F21" s="183"/>
      <c r="G21" s="623"/>
      <c r="H21" s="626"/>
      <c r="I21" s="619"/>
      <c r="J21" s="619"/>
      <c r="K21" s="620"/>
      <c r="L21" s="626"/>
      <c r="M21" s="619"/>
      <c r="N21" s="619"/>
      <c r="O21" s="629"/>
      <c r="P21" s="636"/>
      <c r="Q21" s="637"/>
      <c r="R21" s="638"/>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3"/>
      <c r="AY21" s="644"/>
      <c r="AZ21" s="649"/>
      <c r="BA21" s="650"/>
      <c r="BB21" s="547"/>
      <c r="BC21" s="548"/>
      <c r="BD21" s="548"/>
      <c r="BE21" s="548"/>
      <c r="BF21" s="549"/>
    </row>
    <row r="22" spans="2:58" ht="20.25" customHeight="1" x14ac:dyDescent="0.4">
      <c r="B22" s="604">
        <v>1</v>
      </c>
      <c r="C22" s="400" t="s">
        <v>4</v>
      </c>
      <c r="D22" s="401"/>
      <c r="E22" s="402"/>
      <c r="F22" s="93"/>
      <c r="G22" s="403" t="s">
        <v>123</v>
      </c>
      <c r="H22" s="404" t="s">
        <v>106</v>
      </c>
      <c r="I22" s="405"/>
      <c r="J22" s="405"/>
      <c r="K22" s="406"/>
      <c r="L22" s="407" t="s">
        <v>213</v>
      </c>
      <c r="M22" s="408"/>
      <c r="N22" s="408"/>
      <c r="O22" s="409"/>
      <c r="P22" s="601" t="s">
        <v>49</v>
      </c>
      <c r="Q22" s="602"/>
      <c r="R22" s="603"/>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5"/>
      <c r="AY22" s="606"/>
      <c r="AZ22" s="607"/>
      <c r="BA22" s="608"/>
      <c r="BB22" s="426"/>
      <c r="BC22" s="427"/>
      <c r="BD22" s="427"/>
      <c r="BE22" s="427"/>
      <c r="BF22" s="428"/>
    </row>
    <row r="23" spans="2:58" ht="20.25" customHeight="1" x14ac:dyDescent="0.4">
      <c r="B23" s="575"/>
      <c r="C23" s="344"/>
      <c r="D23" s="345"/>
      <c r="E23" s="346"/>
      <c r="F23" s="94"/>
      <c r="G23" s="351"/>
      <c r="H23" s="356"/>
      <c r="I23" s="354"/>
      <c r="J23" s="354"/>
      <c r="K23" s="355"/>
      <c r="L23" s="360"/>
      <c r="M23" s="361"/>
      <c r="N23" s="361"/>
      <c r="O23" s="362"/>
      <c r="P23" s="584" t="s">
        <v>15</v>
      </c>
      <c r="Q23" s="585"/>
      <c r="R23" s="58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7">
        <f>IF($BB$3="４週",SUM(S23:AT23),IF($BB$3="暦月",SUM(S23:AW23),""))</f>
        <v>160</v>
      </c>
      <c r="AY23" s="588"/>
      <c r="AZ23" s="589">
        <f>IF($BB$3="４週",AX23/4,IF($BB$3="暦月",【記載例】通所型サービス!AX23/(【記載例】通所型サービス!$BB$8/7),""))</f>
        <v>40</v>
      </c>
      <c r="BA23" s="590"/>
      <c r="BB23" s="429"/>
      <c r="BC23" s="430"/>
      <c r="BD23" s="430"/>
      <c r="BE23" s="430"/>
      <c r="BF23" s="431"/>
    </row>
    <row r="24" spans="2:58" ht="20.25" customHeight="1" x14ac:dyDescent="0.4">
      <c r="B24" s="575"/>
      <c r="C24" s="347"/>
      <c r="D24" s="348"/>
      <c r="E24" s="349"/>
      <c r="F24" s="95" t="str">
        <f>C22</f>
        <v>管理者</v>
      </c>
      <c r="G24" s="351"/>
      <c r="H24" s="356"/>
      <c r="I24" s="354"/>
      <c r="J24" s="354"/>
      <c r="K24" s="355"/>
      <c r="L24" s="360"/>
      <c r="M24" s="361"/>
      <c r="N24" s="361"/>
      <c r="O24" s="362"/>
      <c r="P24" s="591" t="s">
        <v>50</v>
      </c>
      <c r="Q24" s="592"/>
      <c r="R24" s="59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4">
        <f>IF($BB$3="４週",SUM(S24:AT24),IF($BB$3="暦月",SUM(S24:AW24),""))</f>
        <v>140</v>
      </c>
      <c r="AY24" s="555"/>
      <c r="AZ24" s="556">
        <f>IF($BB$3="４週",AX24/4,IF($BB$3="暦月",【記載例】通所型サービス!AX24/(【記載例】通所型サービス!$BB$8/7),""))</f>
        <v>35</v>
      </c>
      <c r="BA24" s="557"/>
      <c r="BB24" s="432"/>
      <c r="BC24" s="433"/>
      <c r="BD24" s="433"/>
      <c r="BE24" s="433"/>
      <c r="BF24" s="434"/>
    </row>
    <row r="25" spans="2:58" ht="20.25" customHeight="1" x14ac:dyDescent="0.4">
      <c r="B25" s="575">
        <f>B22+1</f>
        <v>2</v>
      </c>
      <c r="C25" s="341" t="s">
        <v>60</v>
      </c>
      <c r="D25" s="342"/>
      <c r="E25" s="343"/>
      <c r="F25" s="121"/>
      <c r="G25" s="350" t="s">
        <v>123</v>
      </c>
      <c r="H25" s="353" t="s">
        <v>125</v>
      </c>
      <c r="I25" s="354"/>
      <c r="J25" s="354"/>
      <c r="K25" s="355"/>
      <c r="L25" s="357" t="s">
        <v>213</v>
      </c>
      <c r="M25" s="358"/>
      <c r="N25" s="358"/>
      <c r="O25" s="359"/>
      <c r="P25" s="577" t="s">
        <v>49</v>
      </c>
      <c r="Q25" s="578"/>
      <c r="R25" s="579"/>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4"/>
      <c r="AY25" s="595"/>
      <c r="AZ25" s="596"/>
      <c r="BA25" s="597"/>
      <c r="BB25" s="444"/>
      <c r="BC25" s="445"/>
      <c r="BD25" s="445"/>
      <c r="BE25" s="445"/>
      <c r="BF25" s="446"/>
    </row>
    <row r="26" spans="2:58" ht="20.25" customHeight="1" x14ac:dyDescent="0.4">
      <c r="B26" s="575"/>
      <c r="C26" s="344"/>
      <c r="D26" s="345"/>
      <c r="E26" s="346"/>
      <c r="F26" s="94"/>
      <c r="G26" s="351"/>
      <c r="H26" s="356"/>
      <c r="I26" s="354"/>
      <c r="J26" s="354"/>
      <c r="K26" s="355"/>
      <c r="L26" s="360"/>
      <c r="M26" s="361"/>
      <c r="N26" s="361"/>
      <c r="O26" s="362"/>
      <c r="P26" s="584" t="s">
        <v>15</v>
      </c>
      <c r="Q26" s="585"/>
      <c r="R26" s="58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7">
        <f>IF($BB$3="４週",SUM(S26:AT26),IF($BB$3="暦月",SUM(S26:AW26),""))</f>
        <v>160</v>
      </c>
      <c r="AY26" s="588"/>
      <c r="AZ26" s="589">
        <f>IF($BB$3="４週",AX26/4,IF($BB$3="暦月",【記載例】通所型サービス!AX26/(【記載例】通所型サービス!$BB$8/7),""))</f>
        <v>40</v>
      </c>
      <c r="BA26" s="590"/>
      <c r="BB26" s="429"/>
      <c r="BC26" s="430"/>
      <c r="BD26" s="430"/>
      <c r="BE26" s="430"/>
      <c r="BF26" s="431"/>
    </row>
    <row r="27" spans="2:58" ht="20.25" customHeight="1" x14ac:dyDescent="0.4">
      <c r="B27" s="575"/>
      <c r="C27" s="347"/>
      <c r="D27" s="348"/>
      <c r="E27" s="349"/>
      <c r="F27" s="94" t="str">
        <f>C25</f>
        <v>生活相談員</v>
      </c>
      <c r="G27" s="352"/>
      <c r="H27" s="356"/>
      <c r="I27" s="354"/>
      <c r="J27" s="354"/>
      <c r="K27" s="355"/>
      <c r="L27" s="363"/>
      <c r="M27" s="364"/>
      <c r="N27" s="364"/>
      <c r="O27" s="365"/>
      <c r="P27" s="591" t="s">
        <v>50</v>
      </c>
      <c r="Q27" s="592"/>
      <c r="R27" s="59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4">
        <f>IF($BB$3="４週",SUM(S27:AT27),IF($BB$3="暦月",SUM(S27:AW27),""))</f>
        <v>140</v>
      </c>
      <c r="AY27" s="555"/>
      <c r="AZ27" s="556">
        <f>IF($BB$3="４週",AX27/4,IF($BB$3="暦月",【記載例】通所型サービス!AX27/(【記載例】通所型サービス!$BB$8/7),""))</f>
        <v>35</v>
      </c>
      <c r="BA27" s="557"/>
      <c r="BB27" s="432"/>
      <c r="BC27" s="433"/>
      <c r="BD27" s="433"/>
      <c r="BE27" s="433"/>
      <c r="BF27" s="434"/>
    </row>
    <row r="28" spans="2:58" ht="20.25" customHeight="1" x14ac:dyDescent="0.4">
      <c r="B28" s="575">
        <f>B25+1</f>
        <v>3</v>
      </c>
      <c r="C28" s="447" t="s">
        <v>60</v>
      </c>
      <c r="D28" s="448"/>
      <c r="E28" s="449"/>
      <c r="F28" s="121"/>
      <c r="G28" s="350" t="s">
        <v>122</v>
      </c>
      <c r="H28" s="353" t="s">
        <v>158</v>
      </c>
      <c r="I28" s="354"/>
      <c r="J28" s="354"/>
      <c r="K28" s="355"/>
      <c r="L28" s="357" t="s">
        <v>213</v>
      </c>
      <c r="M28" s="358"/>
      <c r="N28" s="358"/>
      <c r="O28" s="359"/>
      <c r="P28" s="577" t="s">
        <v>49</v>
      </c>
      <c r="Q28" s="578"/>
      <c r="R28" s="579"/>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4"/>
      <c r="AY28" s="595"/>
      <c r="AZ28" s="596"/>
      <c r="BA28" s="597"/>
      <c r="BB28" s="444" t="s">
        <v>129</v>
      </c>
      <c r="BC28" s="445"/>
      <c r="BD28" s="445"/>
      <c r="BE28" s="445"/>
      <c r="BF28" s="446"/>
    </row>
    <row r="29" spans="2:58" ht="20.25" customHeight="1" x14ac:dyDescent="0.4">
      <c r="B29" s="575"/>
      <c r="C29" s="450"/>
      <c r="D29" s="451"/>
      <c r="E29" s="452"/>
      <c r="F29" s="94"/>
      <c r="G29" s="351"/>
      <c r="H29" s="356"/>
      <c r="I29" s="354"/>
      <c r="J29" s="354"/>
      <c r="K29" s="355"/>
      <c r="L29" s="360"/>
      <c r="M29" s="361"/>
      <c r="N29" s="361"/>
      <c r="O29" s="362"/>
      <c r="P29" s="584" t="s">
        <v>15</v>
      </c>
      <c r="Q29" s="585"/>
      <c r="R29" s="58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7">
        <f>IF($BB$3="４週",SUM(S29:AT29),IF($BB$3="暦月",SUM(S29:AW29),""))</f>
        <v>64</v>
      </c>
      <c r="AY29" s="588"/>
      <c r="AZ29" s="589">
        <f>IF($BB$3="４週",AX29/4,IF($BB$3="暦月",【記載例】通所型サービス!AX29/(【記載例】通所型サービス!$BB$8/7),""))</f>
        <v>16</v>
      </c>
      <c r="BA29" s="590"/>
      <c r="BB29" s="429"/>
      <c r="BC29" s="430"/>
      <c r="BD29" s="430"/>
      <c r="BE29" s="430"/>
      <c r="BF29" s="431"/>
    </row>
    <row r="30" spans="2:58" ht="20.25" customHeight="1" x14ac:dyDescent="0.4">
      <c r="B30" s="575"/>
      <c r="C30" s="453"/>
      <c r="D30" s="454"/>
      <c r="E30" s="455"/>
      <c r="F30" s="94" t="str">
        <f>C28</f>
        <v>生活相談員</v>
      </c>
      <c r="G30" s="352"/>
      <c r="H30" s="356"/>
      <c r="I30" s="354"/>
      <c r="J30" s="354"/>
      <c r="K30" s="355"/>
      <c r="L30" s="363"/>
      <c r="M30" s="364"/>
      <c r="N30" s="364"/>
      <c r="O30" s="365"/>
      <c r="P30" s="591" t="s">
        <v>50</v>
      </c>
      <c r="Q30" s="592"/>
      <c r="R30" s="59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4">
        <f>IF($BB$3="４週",SUM(S30:AT30),IF($BB$3="暦月",SUM(S30:AW30),""))</f>
        <v>56</v>
      </c>
      <c r="AY30" s="555"/>
      <c r="AZ30" s="556">
        <f>IF($BB$3="４週",AX30/4,IF($BB$3="暦月",【記載例】通所型サービス!AX30/(【記載例】通所型サービス!$BB$8/7),""))</f>
        <v>14</v>
      </c>
      <c r="BA30" s="557"/>
      <c r="BB30" s="432"/>
      <c r="BC30" s="433"/>
      <c r="BD30" s="433"/>
      <c r="BE30" s="433"/>
      <c r="BF30" s="434"/>
    </row>
    <row r="31" spans="2:58" ht="20.25" customHeight="1" x14ac:dyDescent="0.4">
      <c r="B31" s="575">
        <f>B28+1</f>
        <v>4</v>
      </c>
      <c r="C31" s="447" t="s">
        <v>5</v>
      </c>
      <c r="D31" s="448"/>
      <c r="E31" s="449"/>
      <c r="F31" s="121"/>
      <c r="G31" s="350" t="s">
        <v>122</v>
      </c>
      <c r="H31" s="353" t="s">
        <v>14</v>
      </c>
      <c r="I31" s="354"/>
      <c r="J31" s="354"/>
      <c r="K31" s="355"/>
      <c r="L31" s="357" t="s">
        <v>213</v>
      </c>
      <c r="M31" s="358"/>
      <c r="N31" s="358"/>
      <c r="O31" s="359"/>
      <c r="P31" s="577" t="s">
        <v>49</v>
      </c>
      <c r="Q31" s="578"/>
      <c r="R31" s="579"/>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4"/>
      <c r="AY31" s="595"/>
      <c r="AZ31" s="596"/>
      <c r="BA31" s="597"/>
      <c r="BB31" s="444" t="s">
        <v>132</v>
      </c>
      <c r="BC31" s="445"/>
      <c r="BD31" s="445"/>
      <c r="BE31" s="445"/>
      <c r="BF31" s="446"/>
    </row>
    <row r="32" spans="2:58" ht="20.25" customHeight="1" x14ac:dyDescent="0.4">
      <c r="B32" s="575"/>
      <c r="C32" s="450"/>
      <c r="D32" s="451"/>
      <c r="E32" s="452"/>
      <c r="F32" s="94"/>
      <c r="G32" s="351"/>
      <c r="H32" s="356"/>
      <c r="I32" s="354"/>
      <c r="J32" s="354"/>
      <c r="K32" s="355"/>
      <c r="L32" s="360"/>
      <c r="M32" s="361"/>
      <c r="N32" s="361"/>
      <c r="O32" s="362"/>
      <c r="P32" s="584" t="s">
        <v>15</v>
      </c>
      <c r="Q32" s="585"/>
      <c r="R32" s="58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7">
        <f>IF($BB$3="４週",SUM(S32:AT32),IF($BB$3="暦月",SUM(S32:AW32),""))</f>
        <v>64</v>
      </c>
      <c r="AY32" s="588"/>
      <c r="AZ32" s="589">
        <f>IF($BB$3="４週",AX32/4,IF($BB$3="暦月",【記載例】通所型サービス!AX32/(【記載例】通所型サービス!$BB$8/7),""))</f>
        <v>16</v>
      </c>
      <c r="BA32" s="590"/>
      <c r="BB32" s="429"/>
      <c r="BC32" s="430"/>
      <c r="BD32" s="430"/>
      <c r="BE32" s="430"/>
      <c r="BF32" s="431"/>
    </row>
    <row r="33" spans="2:58" ht="20.25" customHeight="1" x14ac:dyDescent="0.4">
      <c r="B33" s="575"/>
      <c r="C33" s="453"/>
      <c r="D33" s="454"/>
      <c r="E33" s="455"/>
      <c r="F33" s="94" t="str">
        <f>C31</f>
        <v>看護職員</v>
      </c>
      <c r="G33" s="352"/>
      <c r="H33" s="356"/>
      <c r="I33" s="354"/>
      <c r="J33" s="354"/>
      <c r="K33" s="355"/>
      <c r="L33" s="363"/>
      <c r="M33" s="364"/>
      <c r="N33" s="364"/>
      <c r="O33" s="365"/>
      <c r="P33" s="591" t="s">
        <v>50</v>
      </c>
      <c r="Q33" s="592"/>
      <c r="R33" s="59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4">
        <f>IF($BB$3="４週",SUM(S33:AT33),IF($BB$3="暦月",SUM(S33:AW33),""))</f>
        <v>64</v>
      </c>
      <c r="AY33" s="555"/>
      <c r="AZ33" s="556">
        <f>IF($BB$3="４週",AX33/4,IF($BB$3="暦月",【記載例】通所型サービス!AX33/(【記載例】通所型サービス!$BB$8/7),""))</f>
        <v>16</v>
      </c>
      <c r="BA33" s="557"/>
      <c r="BB33" s="432"/>
      <c r="BC33" s="433"/>
      <c r="BD33" s="433"/>
      <c r="BE33" s="433"/>
      <c r="BF33" s="434"/>
    </row>
    <row r="34" spans="2:58" ht="20.25" customHeight="1" x14ac:dyDescent="0.4">
      <c r="B34" s="575">
        <f>B31+1</f>
        <v>5</v>
      </c>
      <c r="C34" s="447" t="s">
        <v>5</v>
      </c>
      <c r="D34" s="448"/>
      <c r="E34" s="449"/>
      <c r="F34" s="121"/>
      <c r="G34" s="350" t="s">
        <v>204</v>
      </c>
      <c r="H34" s="353" t="s">
        <v>6</v>
      </c>
      <c r="I34" s="354"/>
      <c r="J34" s="354"/>
      <c r="K34" s="355"/>
      <c r="L34" s="357" t="s">
        <v>213</v>
      </c>
      <c r="M34" s="358"/>
      <c r="N34" s="358"/>
      <c r="O34" s="359"/>
      <c r="P34" s="577" t="s">
        <v>49</v>
      </c>
      <c r="Q34" s="578"/>
      <c r="R34" s="579"/>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4"/>
      <c r="AY34" s="595"/>
      <c r="AZ34" s="596"/>
      <c r="BA34" s="597"/>
      <c r="BB34" s="444" t="s">
        <v>127</v>
      </c>
      <c r="BC34" s="445"/>
      <c r="BD34" s="445"/>
      <c r="BE34" s="445"/>
      <c r="BF34" s="446"/>
    </row>
    <row r="35" spans="2:58" ht="20.25" customHeight="1" x14ac:dyDescent="0.4">
      <c r="B35" s="575"/>
      <c r="C35" s="450"/>
      <c r="D35" s="451"/>
      <c r="E35" s="452"/>
      <c r="F35" s="94"/>
      <c r="G35" s="351"/>
      <c r="H35" s="356"/>
      <c r="I35" s="354"/>
      <c r="J35" s="354"/>
      <c r="K35" s="355"/>
      <c r="L35" s="360"/>
      <c r="M35" s="361"/>
      <c r="N35" s="361"/>
      <c r="O35" s="362"/>
      <c r="P35" s="584" t="s">
        <v>15</v>
      </c>
      <c r="Q35" s="585"/>
      <c r="R35" s="58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7">
        <f>IF($BB$3="４週",SUM(S35:AT35),IF($BB$3="暦月",SUM(S35:AW35),""))</f>
        <v>48</v>
      </c>
      <c r="AY35" s="588"/>
      <c r="AZ35" s="589">
        <f>IF($BB$3="４週",AX35/4,IF($BB$3="暦月",【記載例】通所型サービス!AX35/(【記載例】通所型サービス!$BB$8/7),""))</f>
        <v>12</v>
      </c>
      <c r="BA35" s="590"/>
      <c r="BB35" s="429"/>
      <c r="BC35" s="430"/>
      <c r="BD35" s="430"/>
      <c r="BE35" s="430"/>
      <c r="BF35" s="431"/>
    </row>
    <row r="36" spans="2:58" ht="20.25" customHeight="1" x14ac:dyDescent="0.4">
      <c r="B36" s="575"/>
      <c r="C36" s="453"/>
      <c r="D36" s="454"/>
      <c r="E36" s="455"/>
      <c r="F36" s="94" t="str">
        <f>C34</f>
        <v>看護職員</v>
      </c>
      <c r="G36" s="352"/>
      <c r="H36" s="356"/>
      <c r="I36" s="354"/>
      <c r="J36" s="354"/>
      <c r="K36" s="355"/>
      <c r="L36" s="363"/>
      <c r="M36" s="364"/>
      <c r="N36" s="364"/>
      <c r="O36" s="365"/>
      <c r="P36" s="591" t="s">
        <v>50</v>
      </c>
      <c r="Q36" s="592"/>
      <c r="R36" s="59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4">
        <f>IF($BB$3="４週",SUM(S36:AT36),IF($BB$3="暦月",SUM(S36:AW36),""))</f>
        <v>48</v>
      </c>
      <c r="AY36" s="555"/>
      <c r="AZ36" s="556">
        <f>IF($BB$3="４週",AX36/4,IF($BB$3="暦月",【記載例】通所型サービス!AX36/(【記載例】通所型サービス!$BB$8/7),""))</f>
        <v>12</v>
      </c>
      <c r="BA36" s="557"/>
      <c r="BB36" s="432"/>
      <c r="BC36" s="433"/>
      <c r="BD36" s="433"/>
      <c r="BE36" s="433"/>
      <c r="BF36" s="434"/>
    </row>
    <row r="37" spans="2:58" ht="20.25" customHeight="1" x14ac:dyDescent="0.4">
      <c r="B37" s="575">
        <f>B34+1</f>
        <v>6</v>
      </c>
      <c r="C37" s="447" t="s">
        <v>61</v>
      </c>
      <c r="D37" s="448"/>
      <c r="E37" s="449"/>
      <c r="F37" s="121"/>
      <c r="G37" s="350" t="s">
        <v>122</v>
      </c>
      <c r="H37" s="353" t="s">
        <v>106</v>
      </c>
      <c r="I37" s="354"/>
      <c r="J37" s="354"/>
      <c r="K37" s="355"/>
      <c r="L37" s="357" t="s">
        <v>213</v>
      </c>
      <c r="M37" s="358"/>
      <c r="N37" s="358"/>
      <c r="O37" s="359"/>
      <c r="P37" s="577" t="s">
        <v>49</v>
      </c>
      <c r="Q37" s="578"/>
      <c r="R37" s="579"/>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4"/>
      <c r="AY37" s="595"/>
      <c r="AZ37" s="596"/>
      <c r="BA37" s="597"/>
      <c r="BB37" s="444" t="s">
        <v>130</v>
      </c>
      <c r="BC37" s="445"/>
      <c r="BD37" s="445"/>
      <c r="BE37" s="445"/>
      <c r="BF37" s="446"/>
    </row>
    <row r="38" spans="2:58" ht="20.25" customHeight="1" x14ac:dyDescent="0.4">
      <c r="B38" s="575"/>
      <c r="C38" s="450"/>
      <c r="D38" s="451"/>
      <c r="E38" s="452"/>
      <c r="F38" s="94"/>
      <c r="G38" s="351"/>
      <c r="H38" s="356"/>
      <c r="I38" s="354"/>
      <c r="J38" s="354"/>
      <c r="K38" s="355"/>
      <c r="L38" s="360"/>
      <c r="M38" s="361"/>
      <c r="N38" s="361"/>
      <c r="O38" s="362"/>
      <c r="P38" s="584" t="s">
        <v>15</v>
      </c>
      <c r="Q38" s="585"/>
      <c r="R38" s="58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7">
        <f>IF($BB$3="４週",SUM(S38:AT38),IF($BB$3="暦月",SUM(S38:AW38),""))</f>
        <v>96</v>
      </c>
      <c r="AY38" s="588"/>
      <c r="AZ38" s="589">
        <f>IF($BB$3="４週",AX38/4,IF($BB$3="暦月",【記載例】通所型サービス!AX38/(【記載例】通所型サービス!$BB$8/7),""))</f>
        <v>24</v>
      </c>
      <c r="BA38" s="590"/>
      <c r="BB38" s="429"/>
      <c r="BC38" s="430"/>
      <c r="BD38" s="430"/>
      <c r="BE38" s="430"/>
      <c r="BF38" s="431"/>
    </row>
    <row r="39" spans="2:58" ht="20.25" customHeight="1" x14ac:dyDescent="0.4">
      <c r="B39" s="575"/>
      <c r="C39" s="453"/>
      <c r="D39" s="454"/>
      <c r="E39" s="455"/>
      <c r="F39" s="94" t="str">
        <f>C37</f>
        <v>介護職員</v>
      </c>
      <c r="G39" s="352"/>
      <c r="H39" s="356"/>
      <c r="I39" s="354"/>
      <c r="J39" s="354"/>
      <c r="K39" s="355"/>
      <c r="L39" s="363"/>
      <c r="M39" s="364"/>
      <c r="N39" s="364"/>
      <c r="O39" s="365"/>
      <c r="P39" s="591" t="s">
        <v>50</v>
      </c>
      <c r="Q39" s="592"/>
      <c r="R39" s="59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4">
        <f>IF($BB$3="４週",SUM(S39:AT39),IF($BB$3="暦月",SUM(S39:AW39),""))</f>
        <v>84</v>
      </c>
      <c r="AY39" s="555"/>
      <c r="AZ39" s="556">
        <f>IF($BB$3="４週",AX39/4,IF($BB$3="暦月",【記載例】通所型サービス!AX39/(【記載例】通所型サービス!$BB$8/7),""))</f>
        <v>21</v>
      </c>
      <c r="BA39" s="557"/>
      <c r="BB39" s="432"/>
      <c r="BC39" s="433"/>
      <c r="BD39" s="433"/>
      <c r="BE39" s="433"/>
      <c r="BF39" s="434"/>
    </row>
    <row r="40" spans="2:58" ht="20.25" customHeight="1" x14ac:dyDescent="0.4">
      <c r="B40" s="575">
        <f>B37+1</f>
        <v>7</v>
      </c>
      <c r="C40" s="447" t="s">
        <v>61</v>
      </c>
      <c r="D40" s="448"/>
      <c r="E40" s="449"/>
      <c r="F40" s="121"/>
      <c r="G40" s="350" t="s">
        <v>122</v>
      </c>
      <c r="H40" s="353" t="s">
        <v>106</v>
      </c>
      <c r="I40" s="354"/>
      <c r="J40" s="354"/>
      <c r="K40" s="355"/>
      <c r="L40" s="357" t="s">
        <v>213</v>
      </c>
      <c r="M40" s="358"/>
      <c r="N40" s="358"/>
      <c r="O40" s="359"/>
      <c r="P40" s="577" t="s">
        <v>49</v>
      </c>
      <c r="Q40" s="578"/>
      <c r="R40" s="579"/>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4"/>
      <c r="AY40" s="595"/>
      <c r="AZ40" s="596"/>
      <c r="BA40" s="597"/>
      <c r="BB40" s="444" t="s">
        <v>131</v>
      </c>
      <c r="BC40" s="445"/>
      <c r="BD40" s="445"/>
      <c r="BE40" s="445"/>
      <c r="BF40" s="446"/>
    </row>
    <row r="41" spans="2:58" ht="20.25" customHeight="1" x14ac:dyDescent="0.4">
      <c r="B41" s="575"/>
      <c r="C41" s="450"/>
      <c r="D41" s="451"/>
      <c r="E41" s="452"/>
      <c r="F41" s="94"/>
      <c r="G41" s="351"/>
      <c r="H41" s="356"/>
      <c r="I41" s="354"/>
      <c r="J41" s="354"/>
      <c r="K41" s="355"/>
      <c r="L41" s="360"/>
      <c r="M41" s="361"/>
      <c r="N41" s="361"/>
      <c r="O41" s="362"/>
      <c r="P41" s="584" t="s">
        <v>15</v>
      </c>
      <c r="Q41" s="585"/>
      <c r="R41" s="58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7">
        <f>IF($BB$3="４週",SUM(S41:AT41),IF($BB$3="暦月",SUM(S41:AW41),""))</f>
        <v>32</v>
      </c>
      <c r="AY41" s="588"/>
      <c r="AZ41" s="589">
        <f>IF($BB$3="４週",AX41/4,IF($BB$3="暦月",【記載例】通所型サービス!AX41/(【記載例】通所型サービス!$BB$8/7),""))</f>
        <v>8</v>
      </c>
      <c r="BA41" s="590"/>
      <c r="BB41" s="429"/>
      <c r="BC41" s="430"/>
      <c r="BD41" s="430"/>
      <c r="BE41" s="430"/>
      <c r="BF41" s="431"/>
    </row>
    <row r="42" spans="2:58" ht="20.25" customHeight="1" x14ac:dyDescent="0.4">
      <c r="B42" s="575"/>
      <c r="C42" s="453"/>
      <c r="D42" s="454"/>
      <c r="E42" s="455"/>
      <c r="F42" s="94" t="str">
        <f>C40</f>
        <v>介護職員</v>
      </c>
      <c r="G42" s="352"/>
      <c r="H42" s="356"/>
      <c r="I42" s="354"/>
      <c r="J42" s="354"/>
      <c r="K42" s="355"/>
      <c r="L42" s="363"/>
      <c r="M42" s="364"/>
      <c r="N42" s="364"/>
      <c r="O42" s="365"/>
      <c r="P42" s="591" t="s">
        <v>50</v>
      </c>
      <c r="Q42" s="592"/>
      <c r="R42" s="59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4">
        <f>IF($BB$3="４週",SUM(S42:AT42),IF($BB$3="暦月",SUM(S42:AW42),""))</f>
        <v>28</v>
      </c>
      <c r="AY42" s="555"/>
      <c r="AZ42" s="556">
        <f>IF($BB$3="４週",AX42/4,IF($BB$3="暦月",【記載例】通所型サービス!AX42/(【記載例】通所型サービス!$BB$8/7),""))</f>
        <v>7</v>
      </c>
      <c r="BA42" s="557"/>
      <c r="BB42" s="432"/>
      <c r="BC42" s="433"/>
      <c r="BD42" s="433"/>
      <c r="BE42" s="433"/>
      <c r="BF42" s="434"/>
    </row>
    <row r="43" spans="2:58" ht="20.25" customHeight="1" x14ac:dyDescent="0.4">
      <c r="B43" s="575">
        <f>B40+1</f>
        <v>8</v>
      </c>
      <c r="C43" s="447" t="s">
        <v>61</v>
      </c>
      <c r="D43" s="448"/>
      <c r="E43" s="449"/>
      <c r="F43" s="121"/>
      <c r="G43" s="350" t="s">
        <v>123</v>
      </c>
      <c r="H43" s="353" t="s">
        <v>32</v>
      </c>
      <c r="I43" s="354"/>
      <c r="J43" s="354"/>
      <c r="K43" s="355"/>
      <c r="L43" s="357" t="s">
        <v>213</v>
      </c>
      <c r="M43" s="358"/>
      <c r="N43" s="358"/>
      <c r="O43" s="359"/>
      <c r="P43" s="577" t="s">
        <v>49</v>
      </c>
      <c r="Q43" s="578"/>
      <c r="R43" s="579"/>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4"/>
      <c r="AY43" s="595"/>
      <c r="AZ43" s="596"/>
      <c r="BA43" s="597"/>
      <c r="BB43" s="444"/>
      <c r="BC43" s="445"/>
      <c r="BD43" s="445"/>
      <c r="BE43" s="445"/>
      <c r="BF43" s="446"/>
    </row>
    <row r="44" spans="2:58" ht="20.25" customHeight="1" x14ac:dyDescent="0.4">
      <c r="B44" s="575"/>
      <c r="C44" s="450"/>
      <c r="D44" s="451"/>
      <c r="E44" s="452"/>
      <c r="F44" s="94"/>
      <c r="G44" s="351"/>
      <c r="H44" s="356"/>
      <c r="I44" s="354"/>
      <c r="J44" s="354"/>
      <c r="K44" s="355"/>
      <c r="L44" s="360"/>
      <c r="M44" s="361"/>
      <c r="N44" s="361"/>
      <c r="O44" s="362"/>
      <c r="P44" s="584" t="s">
        <v>15</v>
      </c>
      <c r="Q44" s="585"/>
      <c r="R44" s="58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7">
        <f>IF($BB$3="４週",SUM(S44:AT44),IF($BB$3="暦月",SUM(S44:AW44),""))</f>
        <v>160</v>
      </c>
      <c r="AY44" s="588"/>
      <c r="AZ44" s="589">
        <f>IF($BB$3="４週",AX44/4,IF($BB$3="暦月",【記載例】通所型サービス!AX44/(【記載例】通所型サービス!$BB$8/7),""))</f>
        <v>40</v>
      </c>
      <c r="BA44" s="590"/>
      <c r="BB44" s="429"/>
      <c r="BC44" s="430"/>
      <c r="BD44" s="430"/>
      <c r="BE44" s="430"/>
      <c r="BF44" s="431"/>
    </row>
    <row r="45" spans="2:58" ht="20.25" customHeight="1" x14ac:dyDescent="0.4">
      <c r="B45" s="575"/>
      <c r="C45" s="453"/>
      <c r="D45" s="454"/>
      <c r="E45" s="455"/>
      <c r="F45" s="94" t="str">
        <f>C43</f>
        <v>介護職員</v>
      </c>
      <c r="G45" s="352"/>
      <c r="H45" s="356"/>
      <c r="I45" s="354"/>
      <c r="J45" s="354"/>
      <c r="K45" s="355"/>
      <c r="L45" s="363"/>
      <c r="M45" s="364"/>
      <c r="N45" s="364"/>
      <c r="O45" s="365"/>
      <c r="P45" s="591" t="s">
        <v>50</v>
      </c>
      <c r="Q45" s="592"/>
      <c r="R45" s="59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4">
        <f>IF($BB$3="４週",SUM(S45:AT45),IF($BB$3="暦月",SUM(S45:AW45),""))</f>
        <v>140</v>
      </c>
      <c r="AY45" s="555"/>
      <c r="AZ45" s="556">
        <f>IF($BB$3="４週",AX45/4,IF($BB$3="暦月",【記載例】通所型サービス!AX45/(【記載例】通所型サービス!$BB$8/7),""))</f>
        <v>35</v>
      </c>
      <c r="BA45" s="557"/>
      <c r="BB45" s="432"/>
      <c r="BC45" s="433"/>
      <c r="BD45" s="433"/>
      <c r="BE45" s="433"/>
      <c r="BF45" s="434"/>
    </row>
    <row r="46" spans="2:58" ht="20.25" customHeight="1" x14ac:dyDescent="0.4">
      <c r="B46" s="575">
        <f>B43+1</f>
        <v>9</v>
      </c>
      <c r="C46" s="447" t="s">
        <v>61</v>
      </c>
      <c r="D46" s="448"/>
      <c r="E46" s="449"/>
      <c r="F46" s="121"/>
      <c r="G46" s="350" t="s">
        <v>123</v>
      </c>
      <c r="H46" s="353" t="s">
        <v>106</v>
      </c>
      <c r="I46" s="354"/>
      <c r="J46" s="354"/>
      <c r="K46" s="355"/>
      <c r="L46" s="357" t="s">
        <v>213</v>
      </c>
      <c r="M46" s="358"/>
      <c r="N46" s="358"/>
      <c r="O46" s="359"/>
      <c r="P46" s="577" t="s">
        <v>49</v>
      </c>
      <c r="Q46" s="578"/>
      <c r="R46" s="579"/>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4"/>
      <c r="AY46" s="595"/>
      <c r="AZ46" s="596"/>
      <c r="BA46" s="597"/>
      <c r="BB46" s="444"/>
      <c r="BC46" s="445"/>
      <c r="BD46" s="445"/>
      <c r="BE46" s="445"/>
      <c r="BF46" s="446"/>
    </row>
    <row r="47" spans="2:58" ht="20.25" customHeight="1" x14ac:dyDescent="0.4">
      <c r="B47" s="575"/>
      <c r="C47" s="450"/>
      <c r="D47" s="451"/>
      <c r="E47" s="452"/>
      <c r="F47" s="94"/>
      <c r="G47" s="351"/>
      <c r="H47" s="356"/>
      <c r="I47" s="354"/>
      <c r="J47" s="354"/>
      <c r="K47" s="355"/>
      <c r="L47" s="360"/>
      <c r="M47" s="361"/>
      <c r="N47" s="361"/>
      <c r="O47" s="362"/>
      <c r="P47" s="584" t="s">
        <v>15</v>
      </c>
      <c r="Q47" s="585"/>
      <c r="R47" s="58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7">
        <f>IF($BB$3="４週",SUM(S47:AT47),IF($BB$3="暦月",SUM(S47:AW47),""))</f>
        <v>160</v>
      </c>
      <c r="AY47" s="588"/>
      <c r="AZ47" s="589">
        <f>IF($BB$3="４週",AX47/4,IF($BB$3="暦月",【記載例】通所型サービス!AX47/(【記載例】通所型サービス!$BB$8/7),""))</f>
        <v>40</v>
      </c>
      <c r="BA47" s="590"/>
      <c r="BB47" s="429"/>
      <c r="BC47" s="430"/>
      <c r="BD47" s="430"/>
      <c r="BE47" s="430"/>
      <c r="BF47" s="431"/>
    </row>
    <row r="48" spans="2:58" ht="20.25" customHeight="1" x14ac:dyDescent="0.4">
      <c r="B48" s="575"/>
      <c r="C48" s="453"/>
      <c r="D48" s="454"/>
      <c r="E48" s="455"/>
      <c r="F48" s="94" t="str">
        <f>C46</f>
        <v>介護職員</v>
      </c>
      <c r="G48" s="352"/>
      <c r="H48" s="356"/>
      <c r="I48" s="354"/>
      <c r="J48" s="354"/>
      <c r="K48" s="355"/>
      <c r="L48" s="363"/>
      <c r="M48" s="364"/>
      <c r="N48" s="364"/>
      <c r="O48" s="365"/>
      <c r="P48" s="591" t="s">
        <v>50</v>
      </c>
      <c r="Q48" s="592"/>
      <c r="R48" s="59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4">
        <f>IF($BB$3="４週",SUM(S48:AT48),IF($BB$3="暦月",SUM(S48:AW48),""))</f>
        <v>140</v>
      </c>
      <c r="AY48" s="555"/>
      <c r="AZ48" s="556">
        <f>IF($BB$3="４週",AX48/4,IF($BB$3="暦月",【記載例】通所型サービス!AX48/(【記載例】通所型サービス!$BB$8/7),""))</f>
        <v>35</v>
      </c>
      <c r="BA48" s="557"/>
      <c r="BB48" s="432"/>
      <c r="BC48" s="433"/>
      <c r="BD48" s="433"/>
      <c r="BE48" s="433"/>
      <c r="BF48" s="434"/>
    </row>
    <row r="49" spans="2:58" ht="20.25" customHeight="1" x14ac:dyDescent="0.4">
      <c r="B49" s="575">
        <f>B46+1</f>
        <v>10</v>
      </c>
      <c r="C49" s="447" t="s">
        <v>62</v>
      </c>
      <c r="D49" s="448"/>
      <c r="E49" s="449"/>
      <c r="F49" s="121"/>
      <c r="G49" s="350" t="s">
        <v>122</v>
      </c>
      <c r="H49" s="353" t="s">
        <v>14</v>
      </c>
      <c r="I49" s="354"/>
      <c r="J49" s="354"/>
      <c r="K49" s="355"/>
      <c r="L49" s="357" t="s">
        <v>213</v>
      </c>
      <c r="M49" s="358"/>
      <c r="N49" s="358"/>
      <c r="O49" s="359"/>
      <c r="P49" s="577" t="s">
        <v>49</v>
      </c>
      <c r="Q49" s="578"/>
      <c r="R49" s="579"/>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4"/>
      <c r="AY49" s="595"/>
      <c r="AZ49" s="596"/>
      <c r="BA49" s="597"/>
      <c r="BB49" s="444" t="s">
        <v>133</v>
      </c>
      <c r="BC49" s="445"/>
      <c r="BD49" s="445"/>
      <c r="BE49" s="445"/>
      <c r="BF49" s="446"/>
    </row>
    <row r="50" spans="2:58" ht="20.25" customHeight="1" x14ac:dyDescent="0.4">
      <c r="B50" s="575"/>
      <c r="C50" s="450"/>
      <c r="D50" s="451"/>
      <c r="E50" s="452"/>
      <c r="F50" s="94"/>
      <c r="G50" s="351"/>
      <c r="H50" s="356"/>
      <c r="I50" s="354"/>
      <c r="J50" s="354"/>
      <c r="K50" s="355"/>
      <c r="L50" s="360"/>
      <c r="M50" s="361"/>
      <c r="N50" s="361"/>
      <c r="O50" s="362"/>
      <c r="P50" s="584" t="s">
        <v>15</v>
      </c>
      <c r="Q50" s="585"/>
      <c r="R50" s="58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7">
        <f>IF($BB$3="４週",SUM(S50:AT50),IF($BB$3="暦月",SUM(S50:AW50),""))</f>
        <v>64</v>
      </c>
      <c r="AY50" s="588"/>
      <c r="AZ50" s="589">
        <f>IF($BB$3="４週",AX50/4,IF($BB$3="暦月",【記載例】通所型サービス!AX50/(【記載例】通所型サービス!$BB$8/7),""))</f>
        <v>16</v>
      </c>
      <c r="BA50" s="590"/>
      <c r="BB50" s="429"/>
      <c r="BC50" s="430"/>
      <c r="BD50" s="430"/>
      <c r="BE50" s="430"/>
      <c r="BF50" s="431"/>
    </row>
    <row r="51" spans="2:58" ht="20.25" customHeight="1" x14ac:dyDescent="0.4">
      <c r="B51" s="575"/>
      <c r="C51" s="453"/>
      <c r="D51" s="454"/>
      <c r="E51" s="455"/>
      <c r="F51" s="94" t="str">
        <f>C49</f>
        <v>機能訓練指導員</v>
      </c>
      <c r="G51" s="352"/>
      <c r="H51" s="356"/>
      <c r="I51" s="354"/>
      <c r="J51" s="354"/>
      <c r="K51" s="355"/>
      <c r="L51" s="363"/>
      <c r="M51" s="364"/>
      <c r="N51" s="364"/>
      <c r="O51" s="365"/>
      <c r="P51" s="591" t="s">
        <v>50</v>
      </c>
      <c r="Q51" s="592"/>
      <c r="R51" s="59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4">
        <f>IF($BB$3="４週",SUM(S51:AT51),IF($BB$3="暦月",SUM(S51:AW51),""))</f>
        <v>48</v>
      </c>
      <c r="AY51" s="555"/>
      <c r="AZ51" s="556">
        <f>IF($BB$3="４週",AX51/4,IF($BB$3="暦月",【記載例】通所型サービス!AX51/(【記載例】通所型サービス!$BB$8/7),""))</f>
        <v>12</v>
      </c>
      <c r="BA51" s="557"/>
      <c r="BB51" s="432"/>
      <c r="BC51" s="433"/>
      <c r="BD51" s="433"/>
      <c r="BE51" s="433"/>
      <c r="BF51" s="434"/>
    </row>
    <row r="52" spans="2:58" ht="20.25" customHeight="1" x14ac:dyDescent="0.4">
      <c r="B52" s="575">
        <f>B49+1</f>
        <v>11</v>
      </c>
      <c r="C52" s="447" t="s">
        <v>62</v>
      </c>
      <c r="D52" s="448"/>
      <c r="E52" s="449"/>
      <c r="F52" s="121"/>
      <c r="G52" s="350" t="s">
        <v>204</v>
      </c>
      <c r="H52" s="353" t="s">
        <v>14</v>
      </c>
      <c r="I52" s="354"/>
      <c r="J52" s="354"/>
      <c r="K52" s="355"/>
      <c r="L52" s="357" t="s">
        <v>213</v>
      </c>
      <c r="M52" s="358"/>
      <c r="N52" s="358"/>
      <c r="O52" s="359"/>
      <c r="P52" s="577" t="s">
        <v>49</v>
      </c>
      <c r="Q52" s="578"/>
      <c r="R52" s="579"/>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4"/>
      <c r="AY52" s="595"/>
      <c r="AZ52" s="596"/>
      <c r="BA52" s="597"/>
      <c r="BB52" s="444" t="s">
        <v>128</v>
      </c>
      <c r="BC52" s="445"/>
      <c r="BD52" s="445"/>
      <c r="BE52" s="445"/>
      <c r="BF52" s="446"/>
    </row>
    <row r="53" spans="2:58" ht="20.25" customHeight="1" x14ac:dyDescent="0.4">
      <c r="B53" s="575"/>
      <c r="C53" s="450"/>
      <c r="D53" s="451"/>
      <c r="E53" s="452"/>
      <c r="F53" s="94"/>
      <c r="G53" s="351"/>
      <c r="H53" s="356"/>
      <c r="I53" s="354"/>
      <c r="J53" s="354"/>
      <c r="K53" s="355"/>
      <c r="L53" s="360"/>
      <c r="M53" s="361"/>
      <c r="N53" s="361"/>
      <c r="O53" s="362"/>
      <c r="P53" s="584" t="s">
        <v>15</v>
      </c>
      <c r="Q53" s="585"/>
      <c r="R53" s="58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7">
        <f>IF($BB$3="４週",SUM(S53:AT53),IF($BB$3="暦月",SUM(S53:AW53),""))</f>
        <v>48</v>
      </c>
      <c r="AY53" s="588"/>
      <c r="AZ53" s="589">
        <f>IF($BB$3="４週",AX53/4,IF($BB$3="暦月",【記載例】通所型サービス!AX53/(【記載例】通所型サービス!$BB$8/7),""))</f>
        <v>12</v>
      </c>
      <c r="BA53" s="590"/>
      <c r="BB53" s="429"/>
      <c r="BC53" s="430"/>
      <c r="BD53" s="430"/>
      <c r="BE53" s="430"/>
      <c r="BF53" s="431"/>
    </row>
    <row r="54" spans="2:58" ht="20.25" customHeight="1" x14ac:dyDescent="0.4">
      <c r="B54" s="575"/>
      <c r="C54" s="453"/>
      <c r="D54" s="454"/>
      <c r="E54" s="455"/>
      <c r="F54" s="94" t="str">
        <f>C52</f>
        <v>機能訓練指導員</v>
      </c>
      <c r="G54" s="352"/>
      <c r="H54" s="356"/>
      <c r="I54" s="354"/>
      <c r="J54" s="354"/>
      <c r="K54" s="355"/>
      <c r="L54" s="363"/>
      <c r="M54" s="364"/>
      <c r="N54" s="364"/>
      <c r="O54" s="365"/>
      <c r="P54" s="591" t="s">
        <v>50</v>
      </c>
      <c r="Q54" s="592"/>
      <c r="R54" s="59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4">
        <f>IF($BB$3="４週",SUM(S54:AT54),IF($BB$3="暦月",SUM(S54:AW54),""))</f>
        <v>36</v>
      </c>
      <c r="AY54" s="555"/>
      <c r="AZ54" s="556">
        <f>IF($BB$3="４週",AX54/4,IF($BB$3="暦月",【記載例】通所型サービス!AX54/(【記載例】通所型サービス!$BB$8/7),""))</f>
        <v>9</v>
      </c>
      <c r="BA54" s="557"/>
      <c r="BB54" s="432"/>
      <c r="BC54" s="433"/>
      <c r="BD54" s="433"/>
      <c r="BE54" s="433"/>
      <c r="BF54" s="434"/>
    </row>
    <row r="55" spans="2:58" ht="20.25" customHeight="1" x14ac:dyDescent="0.4">
      <c r="B55" s="575">
        <f>B52+1</f>
        <v>12</v>
      </c>
      <c r="C55" s="447"/>
      <c r="D55" s="448"/>
      <c r="E55" s="449"/>
      <c r="F55" s="121"/>
      <c r="G55" s="350"/>
      <c r="H55" s="353"/>
      <c r="I55" s="354"/>
      <c r="J55" s="354"/>
      <c r="K55" s="355"/>
      <c r="L55" s="357"/>
      <c r="M55" s="358"/>
      <c r="N55" s="358"/>
      <c r="O55" s="359"/>
      <c r="P55" s="577" t="s">
        <v>49</v>
      </c>
      <c r="Q55" s="578"/>
      <c r="R55" s="579"/>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4"/>
      <c r="AY55" s="595"/>
      <c r="AZ55" s="596"/>
      <c r="BA55" s="597"/>
      <c r="BB55" s="471"/>
      <c r="BC55" s="358"/>
      <c r="BD55" s="358"/>
      <c r="BE55" s="358"/>
      <c r="BF55" s="359"/>
    </row>
    <row r="56" spans="2:58" ht="20.25" customHeight="1" x14ac:dyDescent="0.4">
      <c r="B56" s="575"/>
      <c r="C56" s="450"/>
      <c r="D56" s="451"/>
      <c r="E56" s="452"/>
      <c r="F56" s="94"/>
      <c r="G56" s="351"/>
      <c r="H56" s="356"/>
      <c r="I56" s="354"/>
      <c r="J56" s="354"/>
      <c r="K56" s="355"/>
      <c r="L56" s="360"/>
      <c r="M56" s="361"/>
      <c r="N56" s="361"/>
      <c r="O56" s="362"/>
      <c r="P56" s="584" t="s">
        <v>15</v>
      </c>
      <c r="Q56" s="585"/>
      <c r="R56" s="58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7">
        <f>IF($BB$3="４週",SUM(S56:AT56),IF($BB$3="暦月",SUM(S56:AW56),""))</f>
        <v>0</v>
      </c>
      <c r="AY56" s="588"/>
      <c r="AZ56" s="589">
        <f>IF($BB$3="４週",AX56/4,IF($BB$3="暦月",【記載例】通所型サービス!AX56/(【記載例】通所型サービス!$BB$8/7),""))</f>
        <v>0</v>
      </c>
      <c r="BA56" s="590"/>
      <c r="BB56" s="472"/>
      <c r="BC56" s="361"/>
      <c r="BD56" s="361"/>
      <c r="BE56" s="361"/>
      <c r="BF56" s="362"/>
    </row>
    <row r="57" spans="2:58" ht="20.25" customHeight="1" x14ac:dyDescent="0.4">
      <c r="B57" s="575"/>
      <c r="C57" s="453"/>
      <c r="D57" s="454"/>
      <c r="E57" s="455"/>
      <c r="F57" s="94">
        <f>C55</f>
        <v>0</v>
      </c>
      <c r="G57" s="352"/>
      <c r="H57" s="356"/>
      <c r="I57" s="354"/>
      <c r="J57" s="354"/>
      <c r="K57" s="355"/>
      <c r="L57" s="363"/>
      <c r="M57" s="364"/>
      <c r="N57" s="364"/>
      <c r="O57" s="365"/>
      <c r="P57" s="591" t="s">
        <v>50</v>
      </c>
      <c r="Q57" s="592"/>
      <c r="R57" s="59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4">
        <f>IF($BB$3="４週",SUM(S57:AT57),IF($BB$3="暦月",SUM(S57:AW57),""))</f>
        <v>0</v>
      </c>
      <c r="AY57" s="555"/>
      <c r="AZ57" s="556">
        <f>IF($BB$3="４週",AX57/4,IF($BB$3="暦月",【記載例】通所型サービス!AX57/(【記載例】通所型サービス!$BB$8/7),""))</f>
        <v>0</v>
      </c>
      <c r="BA57" s="557"/>
      <c r="BB57" s="473"/>
      <c r="BC57" s="364"/>
      <c r="BD57" s="364"/>
      <c r="BE57" s="364"/>
      <c r="BF57" s="365"/>
    </row>
    <row r="58" spans="2:58" ht="20.25" customHeight="1" x14ac:dyDescent="0.4">
      <c r="B58" s="575">
        <f>B55+1</f>
        <v>13</v>
      </c>
      <c r="C58" s="447"/>
      <c r="D58" s="448"/>
      <c r="E58" s="449"/>
      <c r="F58" s="121"/>
      <c r="G58" s="350"/>
      <c r="H58" s="353"/>
      <c r="I58" s="354"/>
      <c r="J58" s="354"/>
      <c r="K58" s="355"/>
      <c r="L58" s="357"/>
      <c r="M58" s="358"/>
      <c r="N58" s="358"/>
      <c r="O58" s="359"/>
      <c r="P58" s="577" t="s">
        <v>49</v>
      </c>
      <c r="Q58" s="578"/>
      <c r="R58" s="579"/>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4"/>
      <c r="AY58" s="595"/>
      <c r="AZ58" s="596"/>
      <c r="BA58" s="597"/>
      <c r="BB58" s="471"/>
      <c r="BC58" s="358"/>
      <c r="BD58" s="358"/>
      <c r="BE58" s="358"/>
      <c r="BF58" s="359"/>
    </row>
    <row r="59" spans="2:58" ht="20.25" customHeight="1" x14ac:dyDescent="0.4">
      <c r="B59" s="575"/>
      <c r="C59" s="450"/>
      <c r="D59" s="451"/>
      <c r="E59" s="452"/>
      <c r="F59" s="94"/>
      <c r="G59" s="351"/>
      <c r="H59" s="356"/>
      <c r="I59" s="354"/>
      <c r="J59" s="354"/>
      <c r="K59" s="355"/>
      <c r="L59" s="360"/>
      <c r="M59" s="361"/>
      <c r="N59" s="361"/>
      <c r="O59" s="362"/>
      <c r="P59" s="584" t="s">
        <v>15</v>
      </c>
      <c r="Q59" s="585"/>
      <c r="R59" s="58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7">
        <f>IF($BB$3="４週",SUM(S59:AT59),IF($BB$3="暦月",SUM(S59:AW59),""))</f>
        <v>0</v>
      </c>
      <c r="AY59" s="588"/>
      <c r="AZ59" s="589">
        <f>IF($BB$3="４週",AX59/4,IF($BB$3="暦月",【記載例】通所型サービス!AX59/(【記載例】通所型サービス!$BB$8/7),""))</f>
        <v>0</v>
      </c>
      <c r="BA59" s="590"/>
      <c r="BB59" s="472"/>
      <c r="BC59" s="361"/>
      <c r="BD59" s="361"/>
      <c r="BE59" s="361"/>
      <c r="BF59" s="362"/>
    </row>
    <row r="60" spans="2:58" ht="20.25" customHeight="1" thickBot="1" x14ac:dyDescent="0.45">
      <c r="B60" s="576"/>
      <c r="C60" s="453"/>
      <c r="D60" s="454"/>
      <c r="E60" s="455"/>
      <c r="F60" s="97">
        <f>C58</f>
        <v>0</v>
      </c>
      <c r="G60" s="464"/>
      <c r="H60" s="465"/>
      <c r="I60" s="466"/>
      <c r="J60" s="466"/>
      <c r="K60" s="467"/>
      <c r="L60" s="468"/>
      <c r="M60" s="469"/>
      <c r="N60" s="469"/>
      <c r="O60" s="470"/>
      <c r="P60" s="598" t="s">
        <v>50</v>
      </c>
      <c r="Q60" s="599"/>
      <c r="R60" s="600"/>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4">
        <f>IF($BB$3="４週",SUM(S60:AT60),IF($BB$3="暦月",SUM(S60:AW60),""))</f>
        <v>0</v>
      </c>
      <c r="AY60" s="555"/>
      <c r="AZ60" s="556">
        <f>IF($BB$3="４週",AX60/4,IF($BB$3="暦月",【記載例】通所型サービス!AX60/(【記載例】通所型サービス!$BB$8/7),""))</f>
        <v>0</v>
      </c>
      <c r="BA60" s="557"/>
      <c r="BB60" s="504"/>
      <c r="BC60" s="469"/>
      <c r="BD60" s="469"/>
      <c r="BE60" s="469"/>
      <c r="BF60" s="470"/>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80" t="s">
        <v>182</v>
      </c>
      <c r="H62" s="580"/>
      <c r="I62" s="580"/>
      <c r="J62" s="580"/>
      <c r="K62" s="580"/>
      <c r="L62" s="580"/>
      <c r="M62" s="580"/>
      <c r="N62" s="580"/>
      <c r="O62" s="580"/>
      <c r="P62" s="580"/>
      <c r="Q62" s="580"/>
      <c r="R62" s="581"/>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8">
        <f>IF(SUMIF($F$22:$F$60, "生活相談員", AX22:AY60)=0,"",SUMIF($F$22:$F$60,"生活相談員",AX22:AY60))</f>
        <v>196</v>
      </c>
      <c r="AY62" s="559"/>
      <c r="AZ62" s="560">
        <f>IF(AX62="","",IF($BB$3="４週",AX62/4,IF($BB$3="暦月",AX62/(【記載例】通所型サービス!$BB$8/7),"")))</f>
        <v>49</v>
      </c>
      <c r="BA62" s="561"/>
      <c r="BB62" s="535"/>
      <c r="BC62" s="536"/>
      <c r="BD62" s="536"/>
      <c r="BE62" s="536"/>
      <c r="BF62" s="537"/>
    </row>
    <row r="63" spans="2:58" ht="20.25" customHeight="1" x14ac:dyDescent="0.4">
      <c r="B63" s="197"/>
      <c r="C63" s="198"/>
      <c r="D63" s="198"/>
      <c r="E63" s="198"/>
      <c r="F63" s="198"/>
      <c r="G63" s="582" t="s">
        <v>183</v>
      </c>
      <c r="H63" s="582"/>
      <c r="I63" s="582"/>
      <c r="J63" s="582"/>
      <c r="K63" s="582"/>
      <c r="L63" s="582"/>
      <c r="M63" s="582"/>
      <c r="N63" s="582"/>
      <c r="O63" s="582"/>
      <c r="P63" s="582"/>
      <c r="Q63" s="582"/>
      <c r="R63" s="583"/>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2">
        <f>IF(SUMIF($F$22:$F$60, "介護職員", AX22:AX60)=0,"",SUMIF($F$22:$F$60, "介護職員", AX22:AX60))</f>
        <v>392</v>
      </c>
      <c r="AY63" s="563"/>
      <c r="AZ63" s="564">
        <f>IF(AX63="","",IF($BB$3="４週",AX63/4,IF($BB$3="暦月",AX63/(【記載例】通所型サービス!$BB$8/7),"")))</f>
        <v>98</v>
      </c>
      <c r="BA63" s="565"/>
      <c r="BB63" s="538"/>
      <c r="BC63" s="539"/>
      <c r="BD63" s="539"/>
      <c r="BE63" s="539"/>
      <c r="BF63" s="540"/>
    </row>
    <row r="64" spans="2:58" ht="20.25" customHeight="1" x14ac:dyDescent="0.4">
      <c r="B64" s="197"/>
      <c r="C64" s="198"/>
      <c r="D64" s="198"/>
      <c r="E64" s="198"/>
      <c r="F64" s="198"/>
      <c r="G64" s="582" t="s">
        <v>185</v>
      </c>
      <c r="H64" s="582"/>
      <c r="I64" s="582"/>
      <c r="J64" s="582"/>
      <c r="K64" s="582"/>
      <c r="L64" s="582"/>
      <c r="M64" s="582"/>
      <c r="N64" s="582"/>
      <c r="O64" s="582"/>
      <c r="P64" s="582"/>
      <c r="Q64" s="582"/>
      <c r="R64" s="583"/>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6"/>
      <c r="AY64" s="567"/>
      <c r="AZ64" s="567"/>
      <c r="BA64" s="568"/>
      <c r="BB64" s="538"/>
      <c r="BC64" s="539"/>
      <c r="BD64" s="539"/>
      <c r="BE64" s="539"/>
      <c r="BF64" s="540"/>
    </row>
    <row r="65" spans="1:73" ht="20.25" customHeight="1" x14ac:dyDescent="0.4">
      <c r="B65" s="197"/>
      <c r="C65" s="198"/>
      <c r="D65" s="198"/>
      <c r="E65" s="198"/>
      <c r="F65" s="198"/>
      <c r="G65" s="582" t="s">
        <v>186</v>
      </c>
      <c r="H65" s="582"/>
      <c r="I65" s="582"/>
      <c r="J65" s="582"/>
      <c r="K65" s="582"/>
      <c r="L65" s="582"/>
      <c r="M65" s="582"/>
      <c r="N65" s="582"/>
      <c r="O65" s="582"/>
      <c r="P65" s="582"/>
      <c r="Q65" s="582"/>
      <c r="R65" s="583"/>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9"/>
      <c r="AY65" s="570"/>
      <c r="AZ65" s="570"/>
      <c r="BA65" s="571"/>
      <c r="BB65" s="538"/>
      <c r="BC65" s="539"/>
      <c r="BD65" s="539"/>
      <c r="BE65" s="539"/>
      <c r="BF65" s="540"/>
    </row>
    <row r="66" spans="1:73" ht="20.25" customHeight="1" thickBot="1" x14ac:dyDescent="0.45">
      <c r="B66" s="199"/>
      <c r="C66" s="200"/>
      <c r="D66" s="200"/>
      <c r="E66" s="200"/>
      <c r="F66" s="200"/>
      <c r="G66" s="657" t="s">
        <v>187</v>
      </c>
      <c r="H66" s="657"/>
      <c r="I66" s="657"/>
      <c r="J66" s="657"/>
      <c r="K66" s="657"/>
      <c r="L66" s="657"/>
      <c r="M66" s="657"/>
      <c r="N66" s="657"/>
      <c r="O66" s="657"/>
      <c r="P66" s="657"/>
      <c r="Q66" s="657"/>
      <c r="R66" s="658"/>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9"/>
      <c r="AY66" s="570"/>
      <c r="AZ66" s="570"/>
      <c r="BA66" s="571"/>
      <c r="BB66" s="538"/>
      <c r="BC66" s="539"/>
      <c r="BD66" s="539"/>
      <c r="BE66" s="539"/>
      <c r="BF66" s="540"/>
    </row>
    <row r="67" spans="1:73" ht="18.75" customHeight="1" x14ac:dyDescent="0.4">
      <c r="B67" s="544" t="s">
        <v>188</v>
      </c>
      <c r="C67" s="545"/>
      <c r="D67" s="545"/>
      <c r="E67" s="545"/>
      <c r="F67" s="545"/>
      <c r="G67" s="545"/>
      <c r="H67" s="545"/>
      <c r="I67" s="545"/>
      <c r="J67" s="545"/>
      <c r="K67" s="546"/>
      <c r="L67" s="550" t="s">
        <v>60</v>
      </c>
      <c r="M67" s="550"/>
      <c r="N67" s="550"/>
      <c r="O67" s="550"/>
      <c r="P67" s="550"/>
      <c r="Q67" s="550"/>
      <c r="R67" s="551"/>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9"/>
      <c r="AY67" s="570"/>
      <c r="AZ67" s="570"/>
      <c r="BA67" s="571"/>
      <c r="BB67" s="538"/>
      <c r="BC67" s="539"/>
      <c r="BD67" s="539"/>
      <c r="BE67" s="539"/>
      <c r="BF67" s="540"/>
    </row>
    <row r="68" spans="1:73" ht="18.75" customHeight="1" x14ac:dyDescent="0.4">
      <c r="B68" s="544"/>
      <c r="C68" s="545"/>
      <c r="D68" s="545"/>
      <c r="E68" s="545"/>
      <c r="F68" s="545"/>
      <c r="G68" s="545"/>
      <c r="H68" s="545"/>
      <c r="I68" s="545"/>
      <c r="J68" s="545"/>
      <c r="K68" s="546"/>
      <c r="L68" s="552" t="s">
        <v>5</v>
      </c>
      <c r="M68" s="552"/>
      <c r="N68" s="552"/>
      <c r="O68" s="552"/>
      <c r="P68" s="552"/>
      <c r="Q68" s="552"/>
      <c r="R68" s="553"/>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9"/>
      <c r="AY68" s="570"/>
      <c r="AZ68" s="570"/>
      <c r="BA68" s="571"/>
      <c r="BB68" s="538"/>
      <c r="BC68" s="539"/>
      <c r="BD68" s="539"/>
      <c r="BE68" s="539"/>
      <c r="BF68" s="540"/>
    </row>
    <row r="69" spans="1:73" ht="18.75" customHeight="1" x14ac:dyDescent="0.4">
      <c r="B69" s="544"/>
      <c r="C69" s="545"/>
      <c r="D69" s="545"/>
      <c r="E69" s="545"/>
      <c r="F69" s="545"/>
      <c r="G69" s="545"/>
      <c r="H69" s="545"/>
      <c r="I69" s="545"/>
      <c r="J69" s="545"/>
      <c r="K69" s="546"/>
      <c r="L69" s="552" t="s">
        <v>61</v>
      </c>
      <c r="M69" s="552"/>
      <c r="N69" s="552"/>
      <c r="O69" s="552"/>
      <c r="P69" s="552"/>
      <c r="Q69" s="552"/>
      <c r="R69" s="553"/>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9"/>
      <c r="AY69" s="570"/>
      <c r="AZ69" s="570"/>
      <c r="BA69" s="571"/>
      <c r="BB69" s="538"/>
      <c r="BC69" s="539"/>
      <c r="BD69" s="539"/>
      <c r="BE69" s="539"/>
      <c r="BF69" s="540"/>
    </row>
    <row r="70" spans="1:73" ht="18.75" customHeight="1" x14ac:dyDescent="0.4">
      <c r="B70" s="544"/>
      <c r="C70" s="545"/>
      <c r="D70" s="545"/>
      <c r="E70" s="545"/>
      <c r="F70" s="545"/>
      <c r="G70" s="545"/>
      <c r="H70" s="545"/>
      <c r="I70" s="545"/>
      <c r="J70" s="545"/>
      <c r="K70" s="546"/>
      <c r="L70" s="552" t="s">
        <v>62</v>
      </c>
      <c r="M70" s="552"/>
      <c r="N70" s="552"/>
      <c r="O70" s="552"/>
      <c r="P70" s="552"/>
      <c r="Q70" s="552"/>
      <c r="R70" s="553"/>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9"/>
      <c r="AY70" s="570"/>
      <c r="AZ70" s="570"/>
      <c r="BA70" s="571"/>
      <c r="BB70" s="538"/>
      <c r="BC70" s="539"/>
      <c r="BD70" s="539"/>
      <c r="BE70" s="539"/>
      <c r="BF70" s="540"/>
    </row>
    <row r="71" spans="1:73" ht="18.75" customHeight="1" thickBot="1" x14ac:dyDescent="0.45">
      <c r="B71" s="547"/>
      <c r="C71" s="548"/>
      <c r="D71" s="548"/>
      <c r="E71" s="548"/>
      <c r="F71" s="548"/>
      <c r="G71" s="548"/>
      <c r="H71" s="548"/>
      <c r="I71" s="548"/>
      <c r="J71" s="548"/>
      <c r="K71" s="549"/>
      <c r="L71" s="461"/>
      <c r="M71" s="461"/>
      <c r="N71" s="461"/>
      <c r="O71" s="461"/>
      <c r="P71" s="461"/>
      <c r="Q71" s="461"/>
      <c r="R71" s="462"/>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2"/>
      <c r="AY71" s="573"/>
      <c r="AZ71" s="573"/>
      <c r="BA71" s="574"/>
      <c r="BB71" s="541"/>
      <c r="BC71" s="542"/>
      <c r="BD71" s="542"/>
      <c r="BE71" s="542"/>
      <c r="BF71" s="543"/>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30" t="s">
        <v>52</v>
      </c>
      <c r="F4" s="530"/>
      <c r="G4" s="530"/>
      <c r="H4" s="530"/>
      <c r="I4" s="530"/>
      <c r="J4" s="530"/>
      <c r="K4" s="530"/>
      <c r="M4" s="530" t="s">
        <v>51</v>
      </c>
      <c r="N4" s="530"/>
      <c r="O4" s="530"/>
      <c r="Q4" s="530" t="s">
        <v>82</v>
      </c>
      <c r="R4" s="530"/>
      <c r="S4" s="530"/>
      <c r="T4" s="530"/>
      <c r="U4" s="530"/>
      <c r="W4" s="530"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30"/>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従事者</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2022-01-06T04:24:29Z</cp:lastPrinted>
  <dcterms:created xsi:type="dcterms:W3CDTF">2020-01-14T23:47:53Z</dcterms:created>
  <dcterms:modified xsi:type="dcterms:W3CDTF">2022-05-11T06:02:42Z</dcterms:modified>
</cp:coreProperties>
</file>