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queryTables/queryTable107.xml" ContentType="application/vnd.openxmlformats-officedocument.spreadsheetml.queryTable+xml"/>
  <Override PartName="/xl/queryTables/queryTable108.xml" ContentType="application/vnd.openxmlformats-officedocument.spreadsheetml.queryTable+xml"/>
  <Override PartName="/xl/queryTables/queryTable109.xml" ContentType="application/vnd.openxmlformats-officedocument.spreadsheetml.queryTable+xml"/>
  <Override PartName="/xl/queryTables/queryTable110.xml" ContentType="application/vnd.openxmlformats-officedocument.spreadsheetml.queryTable+xml"/>
  <Override PartName="/xl/queryTables/queryTable111.xml" ContentType="application/vnd.openxmlformats-officedocument.spreadsheetml.queryTable+xml"/>
  <Override PartName="/xl/queryTables/queryTable112.xml" ContentType="application/vnd.openxmlformats-officedocument.spreadsheetml.queryTable+xml"/>
  <Override PartName="/xl/queryTables/queryTable113.xml" ContentType="application/vnd.openxmlformats-officedocument.spreadsheetml.queryTable+xml"/>
  <Override PartName="/xl/queryTables/queryTable114.xml" ContentType="application/vnd.openxmlformats-officedocument.spreadsheetml.queryTable+xml"/>
  <Override PartName="/xl/queryTables/queryTable115.xml" ContentType="application/vnd.openxmlformats-officedocument.spreadsheetml.queryTable+xml"/>
  <Override PartName="/xl/queryTables/queryTable116.xml" ContentType="application/vnd.openxmlformats-officedocument.spreadsheetml.queryTable+xml"/>
  <Override PartName="/xl/queryTables/queryTable117.xml" ContentType="application/vnd.openxmlformats-officedocument.spreadsheetml.queryTable+xml"/>
  <Override PartName="/xl/queryTables/queryTable118.xml" ContentType="application/vnd.openxmlformats-officedocument.spreadsheetml.queryTable+xml"/>
  <Override PartName="/xl/queryTables/queryTable119.xml" ContentType="application/vnd.openxmlformats-officedocument.spreadsheetml.queryTable+xml"/>
  <Override PartName="/xl/queryTables/queryTable120.xml" ContentType="application/vnd.openxmlformats-officedocument.spreadsheetml.queryTable+xml"/>
  <Override PartName="/xl/queryTables/queryTable121.xml" ContentType="application/vnd.openxmlformats-officedocument.spreadsheetml.queryTable+xml"/>
  <Override PartName="/xl/queryTables/queryTable122.xml" ContentType="application/vnd.openxmlformats-officedocument.spreadsheetml.queryTable+xml"/>
  <Override PartName="/xl/queryTables/queryTable123.xml" ContentType="application/vnd.openxmlformats-officedocument.spreadsheetml.queryTable+xml"/>
  <Override PartName="/xl/queryTables/queryTable124.xml" ContentType="application/vnd.openxmlformats-officedocument.spreadsheetml.queryTable+xml"/>
  <Override PartName="/xl/queryTables/queryTable125.xml" ContentType="application/vnd.openxmlformats-officedocument.spreadsheetml.queryTable+xml"/>
  <Override PartName="/xl/queryTables/queryTable126.xml" ContentType="application/vnd.openxmlformats-officedocument.spreadsheetml.queryTable+xml"/>
  <Override PartName="/xl/queryTables/queryTable127.xml" ContentType="application/vnd.openxmlformats-officedocument.spreadsheetml.queryTable+xml"/>
  <Override PartName="/xl/queryTables/queryTable128.xml" ContentType="application/vnd.openxmlformats-officedocument.spreadsheetml.queryTable+xml"/>
  <Override PartName="/xl/queryTables/queryTable129.xml" ContentType="application/vnd.openxmlformats-officedocument.spreadsheetml.queryTable+xml"/>
  <Override PartName="/xl/queryTables/queryTable130.xml" ContentType="application/vnd.openxmlformats-officedocument.spreadsheetml.queryTable+xml"/>
  <Override PartName="/xl/queryTables/queryTable131.xml" ContentType="application/vnd.openxmlformats-officedocument.spreadsheetml.queryTable+xml"/>
  <Override PartName="/xl/queryTables/queryTable132.xml" ContentType="application/vnd.openxmlformats-officedocument.spreadsheetml.queryTable+xml"/>
  <Override PartName="/xl/queryTables/queryTable133.xml" ContentType="application/vnd.openxmlformats-officedocument.spreadsheetml.queryTable+xml"/>
  <Override PartName="/xl/queryTables/queryTable134.xml" ContentType="application/vnd.openxmlformats-officedocument.spreadsheetml.queryTable+xml"/>
  <Override PartName="/xl/queryTables/queryTable135.xml" ContentType="application/vnd.openxmlformats-officedocument.spreadsheetml.queryTable+xml"/>
  <Override PartName="/xl/queryTables/queryTable136.xml" ContentType="application/vnd.openxmlformats-officedocument.spreadsheetml.queryTable+xml"/>
  <Override PartName="/xl/queryTables/queryTable137.xml" ContentType="application/vnd.openxmlformats-officedocument.spreadsheetml.queryTable+xml"/>
  <Override PartName="/xl/queryTables/queryTable138.xml" ContentType="application/vnd.openxmlformats-officedocument.spreadsheetml.queryTable+xml"/>
  <Override PartName="/xl/queryTables/queryTable139.xml" ContentType="application/vnd.openxmlformats-officedocument.spreadsheetml.queryTable+xml"/>
  <Override PartName="/xl/queryTables/queryTable140.xml" ContentType="application/vnd.openxmlformats-officedocument.spreadsheetml.queryTable+xml"/>
  <Override PartName="/xl/queryTables/queryTable141.xml" ContentType="application/vnd.openxmlformats-officedocument.spreadsheetml.queryTable+xml"/>
  <Override PartName="/xl/queryTables/queryTable142.xml" ContentType="application/vnd.openxmlformats-officedocument.spreadsheetml.queryTable+xml"/>
  <Override PartName="/xl/queryTables/queryTable143.xml" ContentType="application/vnd.openxmlformats-officedocument.spreadsheetml.queryTable+xml"/>
  <Override PartName="/xl/queryTables/queryTable144.xml" ContentType="application/vnd.openxmlformats-officedocument.spreadsheetml.queryTable+xml"/>
  <Override PartName="/xl/queryTables/queryTable145.xml" ContentType="application/vnd.openxmlformats-officedocument.spreadsheetml.queryTable+xml"/>
  <Override PartName="/xl/queryTables/queryTable146.xml" ContentType="application/vnd.openxmlformats-officedocument.spreadsheetml.queryTable+xml"/>
  <Override PartName="/xl/queryTables/queryTable147.xml" ContentType="application/vnd.openxmlformats-officedocument.spreadsheetml.queryTable+xml"/>
  <Override PartName="/xl/queryTables/queryTable148.xml" ContentType="application/vnd.openxmlformats-officedocument.spreadsheetml.queryTable+xml"/>
  <Override PartName="/xl/queryTables/queryTable149.xml" ContentType="application/vnd.openxmlformats-officedocument.spreadsheetml.queryTable+xml"/>
  <Override PartName="/xl/queryTables/queryTable150.xml" ContentType="application/vnd.openxmlformats-officedocument.spreadsheetml.queryTable+xml"/>
  <Override PartName="/xl/queryTables/queryTable151.xml" ContentType="application/vnd.openxmlformats-officedocument.spreadsheetml.queryTable+xml"/>
  <Override PartName="/xl/queryTables/queryTable152.xml" ContentType="application/vnd.openxmlformats-officedocument.spreadsheetml.queryTable+xml"/>
  <Override PartName="/xl/queryTables/queryTable153.xml" ContentType="application/vnd.openxmlformats-officedocument.spreadsheetml.queryTable+xml"/>
  <Override PartName="/xl/queryTables/queryTable154.xml" ContentType="application/vnd.openxmlformats-officedocument.spreadsheetml.queryTable+xml"/>
  <Override PartName="/xl/queryTables/queryTable155.xml" ContentType="application/vnd.openxmlformats-officedocument.spreadsheetml.queryTable+xml"/>
  <Override PartName="/xl/queryTables/queryTable156.xml" ContentType="application/vnd.openxmlformats-officedocument.spreadsheetml.queryTable+xml"/>
  <Override PartName="/xl/queryTables/queryTable157.xml" ContentType="application/vnd.openxmlformats-officedocument.spreadsheetml.queryTable+xml"/>
  <Override PartName="/xl/queryTables/queryTable158.xml" ContentType="application/vnd.openxmlformats-officedocument.spreadsheetml.queryTable+xml"/>
  <Override PartName="/xl/queryTables/queryTable159.xml" ContentType="application/vnd.openxmlformats-officedocument.spreadsheetml.queryTable+xml"/>
  <Override PartName="/xl/queryTables/queryTable160.xml" ContentType="application/vnd.openxmlformats-officedocument.spreadsheetml.queryTable+xml"/>
  <Override PartName="/xl/queryTables/queryTable161.xml" ContentType="application/vnd.openxmlformats-officedocument.spreadsheetml.queryTable+xml"/>
  <Override PartName="/xl/queryTables/queryTable162.xml" ContentType="application/vnd.openxmlformats-officedocument.spreadsheetml.queryTable+xml"/>
  <Override PartName="/xl/queryTables/queryTable163.xml" ContentType="application/vnd.openxmlformats-officedocument.spreadsheetml.queryTable+xml"/>
  <Override PartName="/xl/queryTables/queryTable164.xml" ContentType="application/vnd.openxmlformats-officedocument.spreadsheetml.queryTable+xml"/>
  <Override PartName="/xl/queryTables/queryTable165.xml" ContentType="application/vnd.openxmlformats-officedocument.spreadsheetml.queryTable+xml"/>
  <Override PartName="/xl/queryTables/queryTable166.xml" ContentType="application/vnd.openxmlformats-officedocument.spreadsheetml.queryTable+xml"/>
  <Override PartName="/xl/queryTables/queryTable167.xml" ContentType="application/vnd.openxmlformats-officedocument.spreadsheetml.queryTable+xml"/>
  <Override PartName="/xl/queryTables/queryTable168.xml" ContentType="application/vnd.openxmlformats-officedocument.spreadsheetml.queryTable+xml"/>
  <Override PartName="/xl/queryTables/queryTable169.xml" ContentType="application/vnd.openxmlformats-officedocument.spreadsheetml.queryTable+xml"/>
  <Override PartName="/xl/queryTables/queryTable170.xml" ContentType="application/vnd.openxmlformats-officedocument.spreadsheetml.queryTable+xml"/>
  <Override PartName="/xl/queryTables/queryTable171.xml" ContentType="application/vnd.openxmlformats-officedocument.spreadsheetml.queryTable+xml"/>
  <Override PartName="/xl/queryTables/queryTable172.xml" ContentType="application/vnd.openxmlformats-officedocument.spreadsheetml.queryTable+xml"/>
  <Override PartName="/xl/queryTables/queryTable173.xml" ContentType="application/vnd.openxmlformats-officedocument.spreadsheetml.queryTable+xml"/>
  <Override PartName="/xl/queryTables/queryTable174.xml" ContentType="application/vnd.openxmlformats-officedocument.spreadsheetml.queryTable+xml"/>
  <Override PartName="/xl/queryTables/queryTable175.xml" ContentType="application/vnd.openxmlformats-officedocument.spreadsheetml.queryTable+xml"/>
  <Override PartName="/xl/queryTables/queryTable176.xml" ContentType="application/vnd.openxmlformats-officedocument.spreadsheetml.queryTable+xml"/>
  <Override PartName="/xl/queryTables/queryTable177.xml" ContentType="application/vnd.openxmlformats-officedocument.spreadsheetml.queryTable+xml"/>
  <Override PartName="/xl/queryTables/queryTable178.xml" ContentType="application/vnd.openxmlformats-officedocument.spreadsheetml.queryTable+xml"/>
  <Override PartName="/xl/queryTables/queryTable179.xml" ContentType="application/vnd.openxmlformats-officedocument.spreadsheetml.queryTable+xml"/>
  <Override PartName="/xl/queryTables/queryTable180.xml" ContentType="application/vnd.openxmlformats-officedocument.spreadsheetml.queryTable+xml"/>
  <Override PartName="/xl/queryTables/queryTable181.xml" ContentType="application/vnd.openxmlformats-officedocument.spreadsheetml.queryTable+xml"/>
  <Override PartName="/xl/queryTables/queryTable182.xml" ContentType="application/vnd.openxmlformats-officedocument.spreadsheetml.queryTable+xml"/>
  <Override PartName="/xl/queryTables/queryTable183.xml" ContentType="application/vnd.openxmlformats-officedocument.spreadsheetml.queryTable+xml"/>
  <Override PartName="/xl/queryTables/queryTable184.xml" ContentType="application/vnd.openxmlformats-officedocument.spreadsheetml.queryTable+xml"/>
  <Override PartName="/xl/queryTables/queryTable185.xml" ContentType="application/vnd.openxmlformats-officedocument.spreadsheetml.queryTable+xml"/>
  <Override PartName="/xl/queryTables/queryTable186.xml" ContentType="application/vnd.openxmlformats-officedocument.spreadsheetml.queryTable+xml"/>
  <Override PartName="/xl/queryTables/queryTable187.xml" ContentType="application/vnd.openxmlformats-officedocument.spreadsheetml.queryTable+xml"/>
  <Override PartName="/xl/queryTables/queryTable188.xml" ContentType="application/vnd.openxmlformats-officedocument.spreadsheetml.queryTable+xml"/>
  <Override PartName="/xl/queryTables/queryTable189.xml" ContentType="application/vnd.openxmlformats-officedocument.spreadsheetml.queryTable+xml"/>
  <Override PartName="/xl/queryTables/queryTable190.xml" ContentType="application/vnd.openxmlformats-officedocument.spreadsheetml.queryTable+xml"/>
  <Override PartName="/xl/queryTables/queryTable191.xml" ContentType="application/vnd.openxmlformats-officedocument.spreadsheetml.queryTable+xml"/>
  <Override PartName="/xl/queryTables/queryTable192.xml" ContentType="application/vnd.openxmlformats-officedocument.spreadsheetml.queryTable+xml"/>
  <Override PartName="/xl/queryTables/queryTable193.xml" ContentType="application/vnd.openxmlformats-officedocument.spreadsheetml.queryTable+xml"/>
  <Override PartName="/xl/queryTables/queryTable194.xml" ContentType="application/vnd.openxmlformats-officedocument.spreadsheetml.queryTable+xml"/>
  <Override PartName="/xl/queryTables/queryTable195.xml" ContentType="application/vnd.openxmlformats-officedocument.spreadsheetml.queryTable+xml"/>
  <Override PartName="/xl/queryTables/queryTable196.xml" ContentType="application/vnd.openxmlformats-officedocument.spreadsheetml.queryTable+xml"/>
  <Override PartName="/xl/queryTables/queryTable197.xml" ContentType="application/vnd.openxmlformats-officedocument.spreadsheetml.queryTable+xml"/>
  <Override PartName="/xl/queryTables/queryTable198.xml" ContentType="application/vnd.openxmlformats-officedocument.spreadsheetml.queryTable+xml"/>
  <Override PartName="/xl/queryTables/queryTable199.xml" ContentType="application/vnd.openxmlformats-officedocument.spreadsheetml.queryTable+xml"/>
  <Override PartName="/xl/queryTables/queryTable200.xml" ContentType="application/vnd.openxmlformats-officedocument.spreadsheetml.queryTable+xml"/>
  <Override PartName="/xl/queryTables/queryTable201.xml" ContentType="application/vnd.openxmlformats-officedocument.spreadsheetml.queryTable+xml"/>
  <Override PartName="/xl/queryTables/queryTable202.xml" ContentType="application/vnd.openxmlformats-officedocument.spreadsheetml.queryTable+xml"/>
  <Override PartName="/xl/queryTables/queryTable203.xml" ContentType="application/vnd.openxmlformats-officedocument.spreadsheetml.queryTable+xml"/>
  <Override PartName="/xl/queryTables/queryTable204.xml" ContentType="application/vnd.openxmlformats-officedocument.spreadsheetml.queryTable+xml"/>
  <Override PartName="/xl/queryTables/queryTable205.xml" ContentType="application/vnd.openxmlformats-officedocument.spreadsheetml.queryTable+xml"/>
  <Override PartName="/xl/queryTables/queryTable206.xml" ContentType="application/vnd.openxmlformats-officedocument.spreadsheetml.queryTable+xml"/>
  <Override PartName="/xl/queryTables/queryTable207.xml" ContentType="application/vnd.openxmlformats-officedocument.spreadsheetml.queryTable+xml"/>
  <Override PartName="/xl/queryTables/queryTable208.xml" ContentType="application/vnd.openxmlformats-officedocument.spreadsheetml.queryTable+xml"/>
  <Override PartName="/xl/queryTables/queryTable209.xml" ContentType="application/vnd.openxmlformats-officedocument.spreadsheetml.queryTable+xml"/>
  <Override PartName="/xl/queryTables/queryTable210.xml" ContentType="application/vnd.openxmlformats-officedocument.spreadsheetml.queryTable+xml"/>
  <Override PartName="/xl/queryTables/queryTable211.xml" ContentType="application/vnd.openxmlformats-officedocument.spreadsheetml.queryTable+xml"/>
  <Override PartName="/xl/queryTables/queryTable212.xml" ContentType="application/vnd.openxmlformats-officedocument.spreadsheetml.queryTable+xml"/>
  <Override PartName="/xl/queryTables/queryTable213.xml" ContentType="application/vnd.openxmlformats-officedocument.spreadsheetml.queryTable+xml"/>
  <Override PartName="/xl/queryTables/queryTable214.xml" ContentType="application/vnd.openxmlformats-officedocument.spreadsheetml.queryTable+xml"/>
  <Override PartName="/xl/queryTables/queryTable215.xml" ContentType="application/vnd.openxmlformats-officedocument.spreadsheetml.queryTable+xml"/>
  <Override PartName="/xl/queryTables/queryTable216.xml" ContentType="application/vnd.openxmlformats-officedocument.spreadsheetml.queryTable+xml"/>
  <Override PartName="/xl/queryTables/queryTable217.xml" ContentType="application/vnd.openxmlformats-officedocument.spreadsheetml.queryTable+xml"/>
  <Override PartName="/xl/queryTables/queryTable218.xml" ContentType="application/vnd.openxmlformats-officedocument.spreadsheetml.queryTable+xml"/>
  <Override PartName="/xl/queryTables/queryTable219.xml" ContentType="application/vnd.openxmlformats-officedocument.spreadsheetml.queryTable+xml"/>
  <Override PartName="/xl/queryTables/queryTable220.xml" ContentType="application/vnd.openxmlformats-officedocument.spreadsheetml.queryTable+xml"/>
  <Override PartName="/xl/queryTables/queryTable221.xml" ContentType="application/vnd.openxmlformats-officedocument.spreadsheetml.queryTable+xml"/>
  <Override PartName="/xl/queryTables/queryTable222.xml" ContentType="application/vnd.openxmlformats-officedocument.spreadsheetml.queryTable+xml"/>
  <Override PartName="/xl/queryTables/queryTable223.xml" ContentType="application/vnd.openxmlformats-officedocument.spreadsheetml.queryTable+xml"/>
  <Override PartName="/xl/queryTables/queryTable224.xml" ContentType="application/vnd.openxmlformats-officedocument.spreadsheetml.queryTable+xml"/>
  <Override PartName="/xl/queryTables/queryTable225.xml" ContentType="application/vnd.openxmlformats-officedocument.spreadsheetml.queryTable+xml"/>
  <Override PartName="/xl/queryTables/queryTable226.xml" ContentType="application/vnd.openxmlformats-officedocument.spreadsheetml.queryTable+xml"/>
  <Override PartName="/xl/queryTables/queryTable227.xml" ContentType="application/vnd.openxmlformats-officedocument.spreadsheetml.queryTable+xml"/>
  <Override PartName="/xl/queryTables/queryTable228.xml" ContentType="application/vnd.openxmlformats-officedocument.spreadsheetml.queryTable+xml"/>
  <Override PartName="/xl/queryTables/queryTable229.xml" ContentType="application/vnd.openxmlformats-officedocument.spreadsheetml.queryTable+xml"/>
  <Override PartName="/xl/queryTables/queryTable230.xml" ContentType="application/vnd.openxmlformats-officedocument.spreadsheetml.queryTable+xml"/>
  <Override PartName="/xl/queryTables/queryTable231.xml" ContentType="application/vnd.openxmlformats-officedocument.spreadsheetml.queryTable+xml"/>
  <Override PartName="/xl/queryTables/queryTable232.xml" ContentType="application/vnd.openxmlformats-officedocument.spreadsheetml.queryTable+xml"/>
  <Override PartName="/xl/queryTables/queryTable233.xml" ContentType="application/vnd.openxmlformats-officedocument.spreadsheetml.queryTable+xml"/>
  <Override PartName="/xl/queryTables/queryTable234.xml" ContentType="application/vnd.openxmlformats-officedocument.spreadsheetml.queryTable+xml"/>
  <Override PartName="/xl/queryTables/queryTable235.xml" ContentType="application/vnd.openxmlformats-officedocument.spreadsheetml.queryTable+xml"/>
  <Override PartName="/xl/queryTables/queryTable236.xml" ContentType="application/vnd.openxmlformats-officedocument.spreadsheetml.queryTable+xml"/>
  <Override PartName="/xl/queryTables/queryTable237.xml" ContentType="application/vnd.openxmlformats-officedocument.spreadsheetml.queryTable+xml"/>
  <Override PartName="/xl/queryTables/queryTable238.xml" ContentType="application/vnd.openxmlformats-officedocument.spreadsheetml.queryTable+xml"/>
  <Override PartName="/xl/queryTables/queryTable239.xml" ContentType="application/vnd.openxmlformats-officedocument.spreadsheetml.queryTable+xml"/>
  <Override PartName="/xl/queryTables/queryTable240.xml" ContentType="application/vnd.openxmlformats-officedocument.spreadsheetml.queryTable+xml"/>
  <Override PartName="/xl/queryTables/queryTable241.xml" ContentType="application/vnd.openxmlformats-officedocument.spreadsheetml.queryTable+xml"/>
  <Override PartName="/xl/queryTables/queryTable242.xml" ContentType="application/vnd.openxmlformats-officedocument.spreadsheetml.queryTable+xml"/>
  <Override PartName="/xl/queryTables/queryTable243.xml" ContentType="application/vnd.openxmlformats-officedocument.spreadsheetml.queryTable+xml"/>
  <Override PartName="/xl/queryTables/queryTable244.xml" ContentType="application/vnd.openxmlformats-officedocument.spreadsheetml.queryTable+xml"/>
  <Override PartName="/xl/queryTables/queryTable245.xml" ContentType="application/vnd.openxmlformats-officedocument.spreadsheetml.queryTable+xml"/>
  <Override PartName="/xl/queryTables/queryTable246.xml" ContentType="application/vnd.openxmlformats-officedocument.spreadsheetml.queryTable+xml"/>
  <Override PartName="/xl/queryTables/queryTable247.xml" ContentType="application/vnd.openxmlformats-officedocument.spreadsheetml.queryTable+xml"/>
  <Override PartName="/xl/queryTables/queryTable248.xml" ContentType="application/vnd.openxmlformats-officedocument.spreadsheetml.queryTable+xml"/>
  <Override PartName="/xl/queryTables/queryTable249.xml" ContentType="application/vnd.openxmlformats-officedocument.spreadsheetml.queryTable+xml"/>
  <Override PartName="/xl/queryTables/queryTable250.xml" ContentType="application/vnd.openxmlformats-officedocument.spreadsheetml.queryTable+xml"/>
  <Override PartName="/xl/queryTables/queryTable251.xml" ContentType="application/vnd.openxmlformats-officedocument.spreadsheetml.queryTable+xml"/>
  <Override PartName="/xl/queryTables/queryTable252.xml" ContentType="application/vnd.openxmlformats-officedocument.spreadsheetml.queryTable+xml"/>
  <Override PartName="/xl/queryTables/queryTable253.xml" ContentType="application/vnd.openxmlformats-officedocument.spreadsheetml.queryTable+xml"/>
  <Override PartName="/xl/queryTables/queryTable254.xml" ContentType="application/vnd.openxmlformats-officedocument.spreadsheetml.queryTable+xml"/>
  <Override PartName="/xl/queryTables/queryTable255.xml" ContentType="application/vnd.openxmlformats-officedocument.spreadsheetml.queryTable+xml"/>
  <Override PartName="/xl/queryTables/queryTable256.xml" ContentType="application/vnd.openxmlformats-officedocument.spreadsheetml.queryTable+xml"/>
  <Override PartName="/xl/queryTables/queryTable257.xml" ContentType="application/vnd.openxmlformats-officedocument.spreadsheetml.queryTable+xml"/>
  <Override PartName="/xl/queryTables/queryTable258.xml" ContentType="application/vnd.openxmlformats-officedocument.spreadsheetml.queryTable+xml"/>
  <Override PartName="/xl/queryTables/queryTable259.xml" ContentType="application/vnd.openxmlformats-officedocument.spreadsheetml.queryTable+xml"/>
  <Override PartName="/xl/queryTables/queryTable260.xml" ContentType="application/vnd.openxmlformats-officedocument.spreadsheetml.queryTable+xml"/>
  <Override PartName="/xl/queryTables/queryTable261.xml" ContentType="application/vnd.openxmlformats-officedocument.spreadsheetml.queryTable+xml"/>
  <Override PartName="/xl/queryTables/queryTable262.xml" ContentType="application/vnd.openxmlformats-officedocument.spreadsheetml.queryTable+xml"/>
  <Override PartName="/xl/queryTables/queryTable263.xml" ContentType="application/vnd.openxmlformats-officedocument.spreadsheetml.queryTable+xml"/>
  <Override PartName="/xl/queryTables/queryTable264.xml" ContentType="application/vnd.openxmlformats-officedocument.spreadsheetml.queryTable+xml"/>
  <Override PartName="/xl/queryTables/queryTable265.xml" ContentType="application/vnd.openxmlformats-officedocument.spreadsheetml.queryTable+xml"/>
  <Override PartName="/xl/queryTables/queryTable266.xml" ContentType="application/vnd.openxmlformats-officedocument.spreadsheetml.queryTable+xml"/>
  <Override PartName="/xl/queryTables/queryTable267.xml" ContentType="application/vnd.openxmlformats-officedocument.spreadsheetml.queryTable+xml"/>
  <Override PartName="/xl/queryTables/queryTable268.xml" ContentType="application/vnd.openxmlformats-officedocument.spreadsheetml.queryTable+xml"/>
  <Override PartName="/xl/queryTables/queryTable269.xml" ContentType="application/vnd.openxmlformats-officedocument.spreadsheetml.queryTable+xml"/>
  <Override PartName="/xl/queryTables/queryTable270.xml" ContentType="application/vnd.openxmlformats-officedocument.spreadsheetml.queryTable+xml"/>
  <Override PartName="/xl/queryTables/queryTable271.xml" ContentType="application/vnd.openxmlformats-officedocument.spreadsheetml.queryTable+xml"/>
  <Override PartName="/xl/queryTables/queryTable272.xml" ContentType="application/vnd.openxmlformats-officedocument.spreadsheetml.queryTable+xml"/>
  <Override PartName="/xl/queryTables/queryTable273.xml" ContentType="application/vnd.openxmlformats-officedocument.spreadsheetml.queryTable+xml"/>
  <Override PartName="/xl/queryTables/queryTable274.xml" ContentType="application/vnd.openxmlformats-officedocument.spreadsheetml.queryTable+xml"/>
  <Override PartName="/xl/queryTables/queryTable275.xml" ContentType="application/vnd.openxmlformats-officedocument.spreadsheetml.queryTable+xml"/>
  <Override PartName="/xl/queryTables/queryTable276.xml" ContentType="application/vnd.openxmlformats-officedocument.spreadsheetml.queryTable+xml"/>
  <Override PartName="/xl/queryTables/queryTable277.xml" ContentType="application/vnd.openxmlformats-officedocument.spreadsheetml.queryTable+xml"/>
  <Override PartName="/xl/queryTables/queryTable278.xml" ContentType="application/vnd.openxmlformats-officedocument.spreadsheetml.queryTable+xml"/>
  <Override PartName="/xl/queryTables/queryTable279.xml" ContentType="application/vnd.openxmlformats-officedocument.spreadsheetml.queryTable+xml"/>
  <Override PartName="/xl/queryTables/queryTable280.xml" ContentType="application/vnd.openxmlformats-officedocument.spreadsheetml.queryTable+xml"/>
  <Override PartName="/xl/queryTables/queryTable281.xml" ContentType="application/vnd.openxmlformats-officedocument.spreadsheetml.queryTable+xml"/>
  <Override PartName="/xl/queryTables/queryTable282.xml" ContentType="application/vnd.openxmlformats-officedocument.spreadsheetml.queryTable+xml"/>
  <Override PartName="/xl/queryTables/queryTable283.xml" ContentType="application/vnd.openxmlformats-officedocument.spreadsheetml.queryTable+xml"/>
  <Override PartName="/xl/queryTables/queryTable284.xml" ContentType="application/vnd.openxmlformats-officedocument.spreadsheetml.queryTable+xml"/>
  <Override PartName="/xl/queryTables/queryTable285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020　企画部\25　情報政策課\04 統計係\09 人口統計\R6\5歳階級\"/>
    </mc:Choice>
  </mc:AlternateContent>
  <xr:revisionPtr revIDLastSave="0" documentId="8_{BC7FBB10-AD51-4DB2-99C4-55D0F7294D89}" xr6:coauthVersionLast="36" xr6:coauthVersionMax="36" xr10:uidLastSave="{00000000-0000-0000-0000-000000000000}"/>
  <bookViews>
    <workbookView xWindow="0" yWindow="0" windowWidth="28800" windowHeight="12285" tabRatio="958" xr2:uid="{00000000-000D-0000-FFFF-FFFF00000000}"/>
  </bookViews>
  <sheets>
    <sheet name="佐久市全体" sheetId="532" r:id="rId1"/>
    <sheet name="旧佐久市計" sheetId="534" r:id="rId2"/>
    <sheet name="浅間地区" sheetId="255" r:id="rId3"/>
    <sheet name="岩村田地区" sheetId="262" r:id="rId4"/>
    <sheet name="長土呂" sheetId="3" r:id="rId5"/>
    <sheet name="住吉町" sheetId="4" r:id="rId6"/>
    <sheet name="岩村田本町" sheetId="5" r:id="rId7"/>
    <sheet name="西本町" sheetId="6" r:id="rId8"/>
    <sheet name="荒宿" sheetId="7" r:id="rId9"/>
    <sheet name="稲荷町" sheetId="8" r:id="rId10"/>
    <sheet name="大和町" sheetId="288" r:id="rId11"/>
    <sheet name="花園町" sheetId="289" r:id="rId12"/>
    <sheet name="上の城" sheetId="290" r:id="rId13"/>
    <sheet name="岩村田相生町" sheetId="291" r:id="rId14"/>
    <sheet name="一本柳" sheetId="292" r:id="rId15"/>
    <sheet name="猿久保" sheetId="293" r:id="rId16"/>
    <sheet name="猿久保東" sheetId="294" r:id="rId17"/>
    <sheet name="小田井地区" sheetId="263" r:id="rId18"/>
    <sheet name="西屋敷" sheetId="295" r:id="rId19"/>
    <sheet name="小田井下宿" sheetId="296" r:id="rId20"/>
    <sheet name="荒田" sheetId="297" r:id="rId21"/>
    <sheet name="平根地区" sheetId="264" r:id="rId22"/>
    <sheet name="横根" sheetId="298" r:id="rId23"/>
    <sheet name="上平尾" sheetId="299" r:id="rId24"/>
    <sheet name="下平尾" sheetId="300" r:id="rId25"/>
    <sheet name="中佐都地区" sheetId="265" r:id="rId26"/>
    <sheet name="赤岩" sheetId="301" r:id="rId27"/>
    <sheet name="常田" sheetId="302" r:id="rId28"/>
    <sheet name="平塚" sheetId="303" r:id="rId29"/>
    <sheet name="根々井" sheetId="304" r:id="rId30"/>
    <sheet name="根々井塚原" sheetId="305" r:id="rId31"/>
    <sheet name="上塚原" sheetId="306" r:id="rId32"/>
    <sheet name="下塚原" sheetId="307" r:id="rId33"/>
    <sheet name="大塚" sheetId="308" r:id="rId34"/>
    <sheet name="高瀬地区" sheetId="266" r:id="rId35"/>
    <sheet name="大和田" sheetId="309" r:id="rId36"/>
    <sheet name="落合" sheetId="310" r:id="rId37"/>
    <sheet name="北岩尾" sheetId="311" r:id="rId38"/>
    <sheet name="南岩尾" sheetId="312" r:id="rId39"/>
    <sheet name="今井" sheetId="313" r:id="rId40"/>
    <sheet name="三河田" sheetId="314" r:id="rId41"/>
    <sheet name="横和" sheetId="315" r:id="rId42"/>
    <sheet name="白山" sheetId="316" r:id="rId43"/>
    <sheet name="野沢地区" sheetId="256" r:id="rId44"/>
    <sheet name="野沢区" sheetId="267" r:id="rId45"/>
    <sheet name="田町" sheetId="317" r:id="rId46"/>
    <sheet name="野沢本町" sheetId="318" r:id="rId47"/>
    <sheet name="中小屋" sheetId="319" r:id="rId48"/>
    <sheet name="十二町" sheetId="320" r:id="rId49"/>
    <sheet name="原上" sheetId="321" r:id="rId50"/>
    <sheet name="原中" sheetId="322" r:id="rId51"/>
    <sheet name="原下" sheetId="323" r:id="rId52"/>
    <sheet name="原曙" sheetId="324" r:id="rId53"/>
    <sheet name="原宮巻" sheetId="325" r:id="rId54"/>
    <sheet name="原東南" sheetId="326" r:id="rId55"/>
    <sheet name="原西南" sheetId="327" r:id="rId56"/>
    <sheet name="鍛冶屋" sheetId="328" r:id="rId57"/>
    <sheet name="高柳" sheetId="329" r:id="rId58"/>
    <sheet name="取出相生町" sheetId="330" r:id="rId59"/>
    <sheet name="取出中" sheetId="331" r:id="rId60"/>
    <sheet name="取出上" sheetId="332" r:id="rId61"/>
    <sheet name="本新町" sheetId="333" r:id="rId62"/>
    <sheet name="跡部" sheetId="334" r:id="rId63"/>
    <sheet name="三塚" sheetId="335" r:id="rId64"/>
    <sheet name="泉野" sheetId="336" r:id="rId65"/>
    <sheet name="桜井地区" sheetId="268" r:id="rId66"/>
    <sheet name="上桜井" sheetId="337" r:id="rId67"/>
    <sheet name="中桜井" sheetId="338" r:id="rId68"/>
    <sheet name="下桜井" sheetId="339" r:id="rId69"/>
    <sheet name="北桜井" sheetId="340" r:id="rId70"/>
    <sheet name="岸野地区" sheetId="269" r:id="rId71"/>
    <sheet name="今岡" sheetId="341" r:id="rId72"/>
    <sheet name="下県東" sheetId="342" r:id="rId73"/>
    <sheet name="下県西" sheetId="343" r:id="rId74"/>
    <sheet name="相浜" sheetId="344" r:id="rId75"/>
    <sheet name="平井" sheetId="345" r:id="rId76"/>
    <sheet name="沓沢" sheetId="346" r:id="rId77"/>
    <sheet name="糠尾" sheetId="347" r:id="rId78"/>
    <sheet name="日向" sheetId="348" r:id="rId79"/>
    <sheet name="竹田" sheetId="349" r:id="rId80"/>
    <sheet name="下平" sheetId="350" r:id="rId81"/>
    <sheet name="熊久保" sheetId="351" r:id="rId82"/>
    <sheet name="東立科" sheetId="352" r:id="rId83"/>
    <sheet name="前山地区" sheetId="270" r:id="rId84"/>
    <sheet name="小宮山" sheetId="353" r:id="rId85"/>
    <sheet name="弥生が丘" sheetId="354" r:id="rId86"/>
    <sheet name="前山北中" sheetId="355" r:id="rId87"/>
    <sheet name="前山南" sheetId="356" r:id="rId88"/>
    <sheet name="洞源" sheetId="357" r:id="rId89"/>
    <sheet name="美笹" sheetId="358" r:id="rId90"/>
    <sheet name="泉" sheetId="359" r:id="rId91"/>
    <sheet name="大沢地区" sheetId="271" r:id="rId92"/>
    <sheet name="地家" sheetId="360" r:id="rId93"/>
    <sheet name="大沢下町" sheetId="361" r:id="rId94"/>
    <sheet name="大沢中町" sheetId="362" r:id="rId95"/>
    <sheet name="大沢上町" sheetId="363" r:id="rId96"/>
    <sheet name="大地堂" sheetId="364" r:id="rId97"/>
    <sheet name="大沢新田" sheetId="365" r:id="rId98"/>
    <sheet name="中込地区" sheetId="257" r:id="rId99"/>
    <sheet name="中込区" sheetId="272" r:id="rId100"/>
    <sheet name="杉の木" sheetId="366" r:id="rId101"/>
    <sheet name="石神" sheetId="367" r:id="rId102"/>
    <sheet name="権現堂" sheetId="368" r:id="rId103"/>
    <sheet name="中央区南町" sheetId="369" r:id="rId104"/>
    <sheet name="中央区北町第１" sheetId="370" r:id="rId105"/>
    <sheet name="中央区北町第２" sheetId="371" r:id="rId106"/>
    <sheet name="前林" sheetId="372" r:id="rId107"/>
    <sheet name="三石" sheetId="373" r:id="rId108"/>
    <sheet name="三家第１" sheetId="374" r:id="rId109"/>
    <sheet name="三家第２" sheetId="375" r:id="rId110"/>
    <sheet name="佐太夫町第１" sheetId="376" r:id="rId111"/>
    <sheet name="佐太夫町第２" sheetId="377" r:id="rId112"/>
    <sheet name="橋場南" sheetId="378" r:id="rId113"/>
    <sheet name="橋場西" sheetId="379" r:id="rId114"/>
    <sheet name="橋場東" sheetId="380" r:id="rId115"/>
    <sheet name="中込新町" sheetId="381" r:id="rId116"/>
    <sheet name="平賀地区" sheetId="273" r:id="rId117"/>
    <sheet name="西耕地" sheetId="382" r:id="rId118"/>
    <sheet name="瀬戸中" sheetId="383" r:id="rId119"/>
    <sheet name="瀬戸東" sheetId="384" r:id="rId120"/>
    <sheet name="瀬戸南" sheetId="385" r:id="rId121"/>
    <sheet name="北耕地" sheetId="386" r:id="rId122"/>
    <sheet name="平賀新町" sheetId="387" r:id="rId123"/>
    <sheet name="太田部" sheetId="388" r:id="rId124"/>
    <sheet name="常和南" sheetId="389" r:id="rId125"/>
    <sheet name="常和北" sheetId="390" r:id="rId126"/>
    <sheet name="荒家" sheetId="391" r:id="rId127"/>
    <sheet name="北口" sheetId="392" r:id="rId128"/>
    <sheet name="平賀下宿" sheetId="393" r:id="rId129"/>
    <sheet name="平賀中宿" sheetId="394" r:id="rId130"/>
    <sheet name="アヴェニュー" sheetId="535" r:id="rId131"/>
    <sheet name="平賀上宿" sheetId="395" r:id="rId132"/>
    <sheet name="内山地区" sheetId="274" r:id="rId133"/>
    <sheet name="松井" sheetId="396" r:id="rId134"/>
    <sheet name="町下" sheetId="397" r:id="rId135"/>
    <sheet name="町中" sheetId="398" r:id="rId136"/>
    <sheet name="町上" sheetId="399" r:id="rId137"/>
    <sheet name="肬水" sheetId="400" r:id="rId138"/>
    <sheet name="中村" sheetId="401" r:id="rId139"/>
    <sheet name="相立" sheetId="402" r:id="rId140"/>
    <sheet name="苦水" sheetId="403" r:id="rId141"/>
    <sheet name="大月" sheetId="404" r:id="rId142"/>
    <sheet name="黒田" sheetId="405" r:id="rId143"/>
    <sheet name="東地区" sheetId="258" r:id="rId144"/>
    <sheet name="三井地区" sheetId="275" r:id="rId145"/>
    <sheet name="東地" sheetId="406" r:id="rId146"/>
    <sheet name="西地" sheetId="407" r:id="rId147"/>
    <sheet name="安原" sheetId="408" r:id="rId148"/>
    <sheet name="紅雲台" sheetId="409" r:id="rId149"/>
    <sheet name="伊勢林" sheetId="410" r:id="rId150"/>
    <sheet name="駒場" sheetId="411" r:id="rId151"/>
    <sheet name="新子田" sheetId="412" r:id="rId152"/>
    <sheet name="志賀地区" sheetId="276" r:id="rId153"/>
    <sheet name="五十貫" sheetId="413" r:id="rId154"/>
    <sheet name="志賀下宿" sheetId="414" r:id="rId155"/>
    <sheet name="志賀中宿" sheetId="415" r:id="rId156"/>
    <sheet name="志賀上宿" sheetId="416" r:id="rId157"/>
    <sheet name="駒込" sheetId="417" r:id="rId158"/>
    <sheet name="臼田地区" sheetId="259" r:id="rId159"/>
    <sheet name="田口地区" sheetId="277" r:id="rId160"/>
    <sheet name="馬坂" sheetId="418" r:id="rId161"/>
    <sheet name="広川原" sheetId="419" r:id="rId162"/>
    <sheet name="丸山" sheetId="420" r:id="rId163"/>
    <sheet name="宮代" sheetId="421" r:id="rId164"/>
    <sheet name="川原宿" sheetId="422" r:id="rId165"/>
    <sheet name="田口中町" sheetId="423" r:id="rId166"/>
    <sheet name="下町" sheetId="424" r:id="rId167"/>
    <sheet name="清川" sheetId="425" r:id="rId168"/>
    <sheet name="大奈良" sheetId="426" r:id="rId169"/>
    <sheet name="原" sheetId="427" r:id="rId170"/>
    <sheet name="上中込" sheetId="428" r:id="rId171"/>
    <sheet name="下越" sheetId="429" r:id="rId172"/>
    <sheet name="竜岡" sheetId="430" r:id="rId173"/>
    <sheet name="三分" sheetId="431" r:id="rId174"/>
    <sheet name="青沼地区" sheetId="278" r:id="rId175"/>
    <sheet name="入澤" sheetId="432" r:id="rId176"/>
    <sheet name="三条" sheetId="433" r:id="rId177"/>
    <sheet name="十日町" sheetId="434" r:id="rId178"/>
    <sheet name="岩水" sheetId="435" r:id="rId179"/>
    <sheet name="切原地区" sheetId="279" r:id="rId180"/>
    <sheet name="滝" sheetId="436" r:id="rId181"/>
    <sheet name="湯原" sheetId="437" r:id="rId182"/>
    <sheet name="湯原新田" sheetId="438" r:id="rId183"/>
    <sheet name="上小田切西" sheetId="439" r:id="rId184"/>
    <sheet name="上小田切" sheetId="440" r:id="rId185"/>
    <sheet name="中小田切" sheetId="441" r:id="rId186"/>
    <sheet name="北川" sheetId="442" r:id="rId187"/>
    <sheet name="臼田区" sheetId="280" r:id="rId188"/>
    <sheet name="横山" sheetId="443" r:id="rId189"/>
    <sheet name="下小田切" sheetId="444" r:id="rId190"/>
    <sheet name="泉ケ丘" sheetId="445" r:id="rId191"/>
    <sheet name="臼田勝間" sheetId="446" r:id="rId192"/>
    <sheet name="城山" sheetId="447" r:id="rId193"/>
    <sheet name="城下" sheetId="448" r:id="rId194"/>
    <sheet name="宮本" sheetId="449" r:id="rId195"/>
    <sheet name="稲荷" sheetId="450" r:id="rId196"/>
    <sheet name="中央" sheetId="451" r:id="rId197"/>
    <sheet name="臼田中町" sheetId="452" r:id="rId198"/>
    <sheet name="住吉" sheetId="453" r:id="rId199"/>
    <sheet name="伊勢" sheetId="454" r:id="rId200"/>
    <sheet name="諏訪" sheetId="455" r:id="rId201"/>
    <sheet name="上荒" sheetId="456" r:id="rId202"/>
    <sheet name="中荒" sheetId="457" r:id="rId203"/>
    <sheet name="下荒" sheetId="458" r:id="rId204"/>
    <sheet name="美里" sheetId="459" r:id="rId205"/>
    <sheet name="旭ケ丘" sheetId="460" r:id="rId206"/>
    <sheet name="平" sheetId="461" r:id="rId207"/>
    <sheet name="浅科地区" sheetId="260" r:id="rId208"/>
    <sheet name="中津地区" sheetId="281" r:id="rId209"/>
    <sheet name="塩名田" sheetId="462" r:id="rId210"/>
    <sheet name="御馬寄" sheetId="463" r:id="rId211"/>
    <sheet name="駒寄" sheetId="464" r:id="rId212"/>
    <sheet name="甲地区" sheetId="282" r:id="rId213"/>
    <sheet name="上原" sheetId="465" r:id="rId214"/>
    <sheet name="中原" sheetId="466" r:id="rId215"/>
    <sheet name="下原" sheetId="467" r:id="rId216"/>
    <sheet name="南御牧地区" sheetId="283" r:id="rId217"/>
    <sheet name="八幡" sheetId="468" r:id="rId218"/>
    <sheet name="御牧原(浅科）" sheetId="469" r:id="rId219"/>
    <sheet name="矢嶋" sheetId="470" r:id="rId220"/>
    <sheet name="望月地区" sheetId="261" r:id="rId221"/>
    <sheet name="本牧地区" sheetId="284" r:id="rId222"/>
    <sheet name="長坂城下" sheetId="471" r:id="rId223"/>
    <sheet name="東町" sheetId="472" r:id="rId224"/>
    <sheet name="八千代町" sheetId="473" r:id="rId225"/>
    <sheet name="神田町末広町" sheetId="474" r:id="rId226"/>
    <sheet name="金井町" sheetId="475" r:id="rId227"/>
    <sheet name="栄町" sheetId="476" r:id="rId228"/>
    <sheet name="昭明町" sheetId="477" r:id="rId229"/>
    <sheet name="本町上本町" sheetId="478" r:id="rId230"/>
    <sheet name="西町県町" sheetId="479" r:id="rId231"/>
    <sheet name="古宮" sheetId="480" r:id="rId232"/>
    <sheet name="御桐谷町" sheetId="481" r:id="rId233"/>
    <sheet name="吹上町" sheetId="482" r:id="rId234"/>
    <sheet name="印内" sheetId="483" r:id="rId235"/>
    <sheet name="印内原" sheetId="484" r:id="rId236"/>
    <sheet name="茂田井（佐久市地籍住民）" sheetId="485" r:id="rId237"/>
    <sheet name="茂田井(立科町地籍住民）" sheetId="486" r:id="rId238"/>
    <sheet name="観音寺" sheetId="487" r:id="rId239"/>
    <sheet name="布施地区" sheetId="285" r:id="rId240"/>
    <sheet name="御牧原（望月）" sheetId="488" r:id="rId241"/>
    <sheet name="百沢" sheetId="489" r:id="rId242"/>
    <sheet name="牧布施" sheetId="490" r:id="rId243"/>
    <sheet name="入布施" sheetId="491" r:id="rId244"/>
    <sheet name="式部" sheetId="492" r:id="rId245"/>
    <sheet name="抜井" sheetId="493" r:id="rId246"/>
    <sheet name="中居" sheetId="494" r:id="rId247"/>
    <sheet name="雁村" sheetId="495" r:id="rId248"/>
    <sheet name="大木" sheetId="496" r:id="rId249"/>
    <sheet name="藤巻" sheetId="497" r:id="rId250"/>
    <sheet name="一の原" sheetId="498" r:id="rId251"/>
    <sheet name="長者原" sheetId="499" r:id="rId252"/>
    <sheet name="東長者原" sheetId="500" r:id="rId253"/>
    <sheet name="中石堂" sheetId="501" r:id="rId254"/>
    <sheet name="春日地区" sheetId="286" r:id="rId255"/>
    <sheet name="下之宮" sheetId="502" r:id="rId256"/>
    <sheet name="善郷寺" sheetId="503" r:id="rId257"/>
    <sheet name="高橋" sheetId="504" r:id="rId258"/>
    <sheet name="北春" sheetId="505" r:id="rId259"/>
    <sheet name="上新" sheetId="506" r:id="rId260"/>
    <sheet name="金井" sheetId="507" r:id="rId261"/>
    <sheet name="堀端" sheetId="508" r:id="rId262"/>
    <sheet name="大西" sheetId="509" r:id="rId263"/>
    <sheet name="向反" sheetId="510" r:id="rId264"/>
    <sheet name="竹之城" sheetId="511" r:id="rId265"/>
    <sheet name="新田" sheetId="512" r:id="rId266"/>
    <sheet name="湯沢" sheetId="513" r:id="rId267"/>
    <sheet name="新町" sheetId="514" r:id="rId268"/>
    <sheet name="宮之入" sheetId="515" r:id="rId269"/>
    <sheet name="三明" sheetId="516" r:id="rId270"/>
    <sheet name="茂沢" sheetId="517" r:id="rId271"/>
    <sheet name="入新町" sheetId="518" r:id="rId272"/>
    <sheet name="岩下" sheetId="519" r:id="rId273"/>
    <sheet name="入片倉" sheetId="520" r:id="rId274"/>
    <sheet name="協和地区" sheetId="287" r:id="rId275"/>
    <sheet name="片倉" sheetId="521" r:id="rId276"/>
    <sheet name="西長者原" sheetId="522" r:id="rId277"/>
    <sheet name="比田井" sheetId="523" r:id="rId278"/>
    <sheet name="天神" sheetId="524" r:id="rId279"/>
    <sheet name="協東" sheetId="525" r:id="rId280"/>
    <sheet name="高呂" sheetId="526" r:id="rId281"/>
    <sheet name="大谷地" sheetId="527" r:id="rId282"/>
    <sheet name="協西" sheetId="528" r:id="rId283"/>
    <sheet name="小平" sheetId="529" r:id="rId284"/>
    <sheet name="三井" sheetId="530" r:id="rId285"/>
  </sheets>
  <definedNames>
    <definedName name="_xlnm.Print_Titles" localSheetId="130">アヴェニュー!$2:$2</definedName>
    <definedName name="_xlnm.Print_Titles" localSheetId="205">旭ケ丘!$2:$2</definedName>
    <definedName name="_xlnm.Print_Titles" localSheetId="147">安原!$2:$2</definedName>
    <definedName name="_xlnm.Print_Titles" localSheetId="199">伊勢!$2:$2</definedName>
    <definedName name="_xlnm.Print_Titles" localSheetId="149">伊勢林!$2:$2</definedName>
    <definedName name="_xlnm.Print_Titles" localSheetId="250">一の原!$2:$2</definedName>
    <definedName name="_xlnm.Print_Titles" localSheetId="14">一本柳!$2:$2</definedName>
    <definedName name="_xlnm.Print_Titles" localSheetId="195">稲荷!$2:$2</definedName>
    <definedName name="_xlnm.Print_Titles" localSheetId="9">稲荷町!$2:$2</definedName>
    <definedName name="_xlnm.Print_Titles" localSheetId="234">印内!$2:$2</definedName>
    <definedName name="_xlnm.Print_Titles" localSheetId="235">印内原!$2:$2</definedName>
    <definedName name="_xlnm.Print_Titles" localSheetId="187">臼田区!$2:$2</definedName>
    <definedName name="_xlnm.Print_Titles" localSheetId="191">臼田勝間!$2:$2</definedName>
    <definedName name="_xlnm.Print_Titles" localSheetId="158">臼田地区!$2:$2</definedName>
    <definedName name="_xlnm.Print_Titles" localSheetId="197">臼田中町!$2:$2</definedName>
    <definedName name="_xlnm.Print_Titles" localSheetId="227">栄町!$2:$2</definedName>
    <definedName name="_xlnm.Print_Titles" localSheetId="15">猿久保!$2:$2</definedName>
    <definedName name="_xlnm.Print_Titles" localSheetId="16">猿久保東!$2:$2</definedName>
    <definedName name="_xlnm.Print_Titles" localSheetId="209">塩名田!$2:$2</definedName>
    <definedName name="_xlnm.Print_Titles" localSheetId="22">横根!$2:$2</definedName>
    <definedName name="_xlnm.Print_Titles" localSheetId="188">横山!$2:$2</definedName>
    <definedName name="_xlnm.Print_Titles" localSheetId="41">横和!$2:$2</definedName>
    <definedName name="_xlnm.Print_Titles" localSheetId="171">下越!$2:$2</definedName>
    <definedName name="_xlnm.Print_Titles" localSheetId="73">下県西!$2:$2</definedName>
    <definedName name="_xlnm.Print_Titles" localSheetId="72">下県東!$2:$2</definedName>
    <definedName name="_xlnm.Print_Titles" localSheetId="215">下原!$2:$2</definedName>
    <definedName name="_xlnm.Print_Titles" localSheetId="203">下荒!$2:$2</definedName>
    <definedName name="_xlnm.Print_Titles" localSheetId="68">下桜井!$2:$2</definedName>
    <definedName name="_xlnm.Print_Titles" localSheetId="189">下小田切!$2:$2</definedName>
    <definedName name="_xlnm.Print_Titles" localSheetId="166">下町!$2:$2</definedName>
    <definedName name="_xlnm.Print_Titles" localSheetId="32">下塚原!$2:$2</definedName>
    <definedName name="_xlnm.Print_Titles" localSheetId="255">下之宮!$2:$2</definedName>
    <definedName name="_xlnm.Print_Titles" localSheetId="80">下平!$2:$2</definedName>
    <definedName name="_xlnm.Print_Titles" localSheetId="24">下平尾!$2:$2</definedName>
    <definedName name="_xlnm.Print_Titles" localSheetId="11">花園町!$2:$2</definedName>
    <definedName name="_xlnm.Print_Titles" localSheetId="238">観音寺!$2:$2</definedName>
    <definedName name="_xlnm.Print_Titles" localSheetId="162">丸山!$2:$2</definedName>
    <definedName name="_xlnm.Print_Titles" localSheetId="70">岸野地区!$2:$2</definedName>
    <definedName name="_xlnm.Print_Titles" localSheetId="272">岩下!$2:$2</definedName>
    <definedName name="_xlnm.Print_Titles" localSheetId="178">岩水!$2:$2</definedName>
    <definedName name="_xlnm.Print_Titles" localSheetId="13">岩村田相生町!$2:$2</definedName>
    <definedName name="_xlnm.Print_Titles" localSheetId="3">岩村田地区!$2:$2</definedName>
    <definedName name="_xlnm.Print_Titles" localSheetId="6">岩村田本町!$2:$2</definedName>
    <definedName name="_xlnm.Print_Titles" localSheetId="247">雁村!$2:$2</definedName>
    <definedName name="_xlnm.Print_Titles" localSheetId="163">宮代!$2:$2</definedName>
    <definedName name="_xlnm.Print_Titles" localSheetId="268">宮之入!$2:$2</definedName>
    <definedName name="_xlnm.Print_Titles" localSheetId="194">宮本!$2:$2</definedName>
    <definedName name="_xlnm.Print_Titles" localSheetId="1">旧佐久市計!$2:$2</definedName>
    <definedName name="_xlnm.Print_Titles" localSheetId="282">協西!$2:$2</definedName>
    <definedName name="_xlnm.Print_Titles" localSheetId="279">協東!$2:$2</definedName>
    <definedName name="_xlnm.Print_Titles" localSheetId="274">協和地区!$2:$2</definedName>
    <definedName name="_xlnm.Print_Titles" localSheetId="113">橋場西!$2:$2</definedName>
    <definedName name="_xlnm.Print_Titles" localSheetId="114">橋場東!$2:$2</definedName>
    <definedName name="_xlnm.Print_Titles" localSheetId="112">橋場南!$2:$2</definedName>
    <definedName name="_xlnm.Print_Titles" localSheetId="260">金井!$2:$2</definedName>
    <definedName name="_xlnm.Print_Titles" localSheetId="226">金井町!$2:$2</definedName>
    <definedName name="_xlnm.Print_Titles" localSheetId="140">苦水!$2:$2</definedName>
    <definedName name="_xlnm.Print_Titles" localSheetId="211">駒寄!$2:$2</definedName>
    <definedName name="_xlnm.Print_Titles" localSheetId="157">駒込!$2:$2</definedName>
    <definedName name="_xlnm.Print_Titles" localSheetId="150">駒場!$2:$2</definedName>
    <definedName name="_xlnm.Print_Titles" localSheetId="76">沓沢!$2:$2</definedName>
    <definedName name="_xlnm.Print_Titles" localSheetId="81">熊久保!$2:$2</definedName>
    <definedName name="_xlnm.Print_Titles" localSheetId="102">権現堂!$2:$2</definedName>
    <definedName name="_xlnm.Print_Titles" localSheetId="169">原!$2:$2</definedName>
    <definedName name="_xlnm.Print_Titles" localSheetId="51">原下!$2:$2</definedName>
    <definedName name="_xlnm.Print_Titles" localSheetId="53">原宮巻!$2:$2</definedName>
    <definedName name="_xlnm.Print_Titles" localSheetId="52">原曙!$2:$2</definedName>
    <definedName name="_xlnm.Print_Titles" localSheetId="49">原上!$2:$2</definedName>
    <definedName name="_xlnm.Print_Titles" localSheetId="55">原西南!$2:$2</definedName>
    <definedName name="_xlnm.Print_Titles" localSheetId="50">原中!$2:$2</definedName>
    <definedName name="_xlnm.Print_Titles" localSheetId="54">原東南!$2:$2</definedName>
    <definedName name="_xlnm.Print_Titles" localSheetId="231">古宮!$2:$2</definedName>
    <definedName name="_xlnm.Print_Titles" localSheetId="153">五十貫!$2:$2</definedName>
    <definedName name="_xlnm.Print_Titles" localSheetId="232">御桐谷町!$2:$2</definedName>
    <definedName name="_xlnm.Print_Titles" localSheetId="210">御馬寄!$2:$2</definedName>
    <definedName name="_xlnm.Print_Titles" localSheetId="218">'御牧原(浅科）'!$2:$2</definedName>
    <definedName name="_xlnm.Print_Titles" localSheetId="240">'御牧原（望月）'!$2:$2</definedName>
    <definedName name="_xlnm.Print_Titles" localSheetId="263">向反!$2:$2</definedName>
    <definedName name="_xlnm.Print_Titles" localSheetId="161">広川原!$2:$2</definedName>
    <definedName name="_xlnm.Print_Titles" localSheetId="212">甲地区!$2:$2</definedName>
    <definedName name="_xlnm.Print_Titles" localSheetId="77">糠尾!$2:$2</definedName>
    <definedName name="_xlnm.Print_Titles" localSheetId="148">紅雲台!$2:$2</definedName>
    <definedName name="_xlnm.Print_Titles" localSheetId="126">荒家!$2:$2</definedName>
    <definedName name="_xlnm.Print_Titles" localSheetId="8">荒宿!$2:$2</definedName>
    <definedName name="_xlnm.Print_Titles" localSheetId="20">荒田!$2:$2</definedName>
    <definedName name="_xlnm.Print_Titles" localSheetId="257">高橋!$2:$2</definedName>
    <definedName name="_xlnm.Print_Titles" localSheetId="34">高瀬地区!$2:$2</definedName>
    <definedName name="_xlnm.Print_Titles" localSheetId="57">高柳!$2:$2</definedName>
    <definedName name="_xlnm.Print_Titles" localSheetId="280">高呂!$2:$2</definedName>
    <definedName name="_xlnm.Print_Titles" localSheetId="142">黒田!$2:$2</definedName>
    <definedName name="_xlnm.Print_Titles" localSheetId="39">今井!$2:$2</definedName>
    <definedName name="_xlnm.Print_Titles" localSheetId="71">今岡!$2:$2</definedName>
    <definedName name="_xlnm.Print_Titles" localSheetId="29">根々井!$2:$2</definedName>
    <definedName name="_xlnm.Print_Titles" localSheetId="30">根々井塚原!$2:$2</definedName>
    <definedName name="_xlnm.Print_Titles" localSheetId="0">佐久市全体!$2:$2</definedName>
    <definedName name="_xlnm.Print_Titles" localSheetId="110">佐太夫町第１!$2:$2</definedName>
    <definedName name="_xlnm.Print_Titles" localSheetId="111">佐太夫町第２!$2:$2</definedName>
    <definedName name="_xlnm.Print_Titles" localSheetId="65">桜井地区!$2:$2</definedName>
    <definedName name="_xlnm.Print_Titles" localSheetId="284">三井!$2:$2</definedName>
    <definedName name="_xlnm.Print_Titles" localSheetId="144">三井地区!$2:$2</definedName>
    <definedName name="_xlnm.Print_Titles" localSheetId="108">三家第１!$2:$2</definedName>
    <definedName name="_xlnm.Print_Titles" localSheetId="109">三家第２!$2:$2</definedName>
    <definedName name="_xlnm.Print_Titles" localSheetId="40">三河田!$2:$2</definedName>
    <definedName name="_xlnm.Print_Titles" localSheetId="176">三条!$2:$2</definedName>
    <definedName name="_xlnm.Print_Titles" localSheetId="107">三石!$2:$2</definedName>
    <definedName name="_xlnm.Print_Titles" localSheetId="63">三塚!$2:$2</definedName>
    <definedName name="_xlnm.Print_Titles" localSheetId="173">三分!$2:$2</definedName>
    <definedName name="_xlnm.Print_Titles" localSheetId="269">三明!$2:$2</definedName>
    <definedName name="_xlnm.Print_Titles" localSheetId="154">志賀下宿!$2:$2</definedName>
    <definedName name="_xlnm.Print_Titles" localSheetId="156">志賀上宿!$2:$2</definedName>
    <definedName name="_xlnm.Print_Titles" localSheetId="152">志賀地区!$2:$2</definedName>
    <definedName name="_xlnm.Print_Titles" localSheetId="155">志賀中宿!$2:$2</definedName>
    <definedName name="_xlnm.Print_Titles" localSheetId="244">式部!$2:$2</definedName>
    <definedName name="_xlnm.Print_Titles" localSheetId="60">取出上!$2:$2</definedName>
    <definedName name="_xlnm.Print_Titles" localSheetId="58">取出相生町!$2:$2</definedName>
    <definedName name="_xlnm.Print_Titles" localSheetId="59">取出中!$2:$2</definedName>
    <definedName name="_xlnm.Print_Titles" localSheetId="198">住吉!$2:$2</definedName>
    <definedName name="_xlnm.Print_Titles" localSheetId="5">住吉町!$2:$2</definedName>
    <definedName name="_xlnm.Print_Titles" localSheetId="48">十二町!$2:$2</definedName>
    <definedName name="_xlnm.Print_Titles" localSheetId="177">十日町!$2:$2</definedName>
    <definedName name="_xlnm.Print_Titles" localSheetId="254">春日地区!$2:$2</definedName>
    <definedName name="_xlnm.Print_Titles" localSheetId="84">小宮山!$2:$2</definedName>
    <definedName name="_xlnm.Print_Titles" localSheetId="19">小田井下宿!$2:$2</definedName>
    <definedName name="_xlnm.Print_Titles" localSheetId="17">小田井地区!$2:$2</definedName>
    <definedName name="_xlnm.Print_Titles" localSheetId="283">小平!$2:$2</definedName>
    <definedName name="_xlnm.Print_Titles" localSheetId="228">昭明町!$2:$2</definedName>
    <definedName name="_xlnm.Print_Titles" localSheetId="133">松井!$2:$2</definedName>
    <definedName name="_xlnm.Print_Titles" localSheetId="12">上の城!$2:$2</definedName>
    <definedName name="_xlnm.Print_Titles" localSheetId="213">上原!$2:$2</definedName>
    <definedName name="_xlnm.Print_Titles" localSheetId="201">上荒!$2:$2</definedName>
    <definedName name="_xlnm.Print_Titles" localSheetId="66">上桜井!$2:$2</definedName>
    <definedName name="_xlnm.Print_Titles" localSheetId="184">上小田切!$2:$2</definedName>
    <definedName name="_xlnm.Print_Titles" localSheetId="183">上小田切西!$2:$2</definedName>
    <definedName name="_xlnm.Print_Titles" localSheetId="259">上新!$2:$2</definedName>
    <definedName name="_xlnm.Print_Titles" localSheetId="170">上中込!$2:$2</definedName>
    <definedName name="_xlnm.Print_Titles" localSheetId="31">上塚原!$2:$2</definedName>
    <definedName name="_xlnm.Print_Titles" localSheetId="23">上平尾!$2:$2</definedName>
    <definedName name="_xlnm.Print_Titles" localSheetId="193">城下!$2:$2</definedName>
    <definedName name="_xlnm.Print_Titles" localSheetId="192">城山!$2:$2</definedName>
    <definedName name="_xlnm.Print_Titles" localSheetId="27">常田!$2:$2</definedName>
    <definedName name="_xlnm.Print_Titles" localSheetId="124">常和南!$2:$2</definedName>
    <definedName name="_xlnm.Print_Titles" localSheetId="125">常和北!$2:$2</definedName>
    <definedName name="_xlnm.Print_Titles" localSheetId="151">新子田!$2:$2</definedName>
    <definedName name="_xlnm.Print_Titles" localSheetId="267">新町!$2:$2</definedName>
    <definedName name="_xlnm.Print_Titles" localSheetId="265">新田!$2:$2</definedName>
    <definedName name="_xlnm.Print_Titles" localSheetId="225">神田町末広町!$2:$2</definedName>
    <definedName name="_xlnm.Print_Titles" localSheetId="200">諏訪!$2:$2</definedName>
    <definedName name="_xlnm.Print_Titles" localSheetId="233">吹上町!$2:$2</definedName>
    <definedName name="_xlnm.Print_Titles" localSheetId="100">杉の木!$2:$2</definedName>
    <definedName name="_xlnm.Print_Titles" localSheetId="118">瀬戸中!$2:$2</definedName>
    <definedName name="_xlnm.Print_Titles" localSheetId="119">瀬戸東!$2:$2</definedName>
    <definedName name="_xlnm.Print_Titles" localSheetId="120">瀬戸南!$2:$2</definedName>
    <definedName name="_xlnm.Print_Titles" localSheetId="167">清川!$2:$2</definedName>
    <definedName name="_xlnm.Print_Titles" localSheetId="18">西屋敷!$2:$2</definedName>
    <definedName name="_xlnm.Print_Titles" localSheetId="117">西耕地!$2:$2</definedName>
    <definedName name="_xlnm.Print_Titles" localSheetId="146">西地!$2:$2</definedName>
    <definedName name="_xlnm.Print_Titles" localSheetId="230">西町県町!$2:$2</definedName>
    <definedName name="_xlnm.Print_Titles" localSheetId="276">西長者原!$2:$2</definedName>
    <definedName name="_xlnm.Print_Titles" localSheetId="7">西本町!$2:$2</definedName>
    <definedName name="_xlnm.Print_Titles" localSheetId="174">青沼地区!$2:$2</definedName>
    <definedName name="_xlnm.Print_Titles" localSheetId="101">石神!$2:$2</definedName>
    <definedName name="_xlnm.Print_Titles" localSheetId="26">赤岩!$2:$2</definedName>
    <definedName name="_xlnm.Print_Titles" localSheetId="62">跡部!$2:$2</definedName>
    <definedName name="_xlnm.Print_Titles" localSheetId="179">切原地区!$2:$2</definedName>
    <definedName name="_xlnm.Print_Titles" localSheetId="164">川原宿!$2:$2</definedName>
    <definedName name="_xlnm.Print_Titles" localSheetId="90">泉!$2:$2</definedName>
    <definedName name="_xlnm.Print_Titles" localSheetId="190">泉ケ丘!$2:$2</definedName>
    <definedName name="_xlnm.Print_Titles" localSheetId="64">泉野!$2:$2</definedName>
    <definedName name="_xlnm.Print_Titles" localSheetId="207">浅科地区!$2:$2</definedName>
    <definedName name="_xlnm.Print_Titles" localSheetId="2">浅間地区!$2:$2</definedName>
    <definedName name="_xlnm.Print_Titles" localSheetId="83">前山地区!$2:$2</definedName>
    <definedName name="_xlnm.Print_Titles" localSheetId="87">前山南!$2:$2</definedName>
    <definedName name="_xlnm.Print_Titles" localSheetId="86">前山北中!$2:$2</definedName>
    <definedName name="_xlnm.Print_Titles" localSheetId="106">前林!$2:$2</definedName>
    <definedName name="_xlnm.Print_Titles" localSheetId="256">善郷寺!$2:$2</definedName>
    <definedName name="_xlnm.Print_Titles" localSheetId="74">相浜!$2:$2</definedName>
    <definedName name="_xlnm.Print_Titles" localSheetId="139">相立!$2:$2</definedName>
    <definedName name="_xlnm.Print_Titles" localSheetId="123">太田部!$2:$2</definedName>
    <definedName name="_xlnm.Print_Titles" localSheetId="141">大月!$2:$2</definedName>
    <definedName name="_xlnm.Print_Titles" localSheetId="262">大西!$2:$2</definedName>
    <definedName name="_xlnm.Print_Titles" localSheetId="93">大沢下町!$2:$2</definedName>
    <definedName name="_xlnm.Print_Titles" localSheetId="95">大沢上町!$2:$2</definedName>
    <definedName name="_xlnm.Print_Titles" localSheetId="97">大沢新田!$2:$2</definedName>
    <definedName name="_xlnm.Print_Titles" localSheetId="91">大沢地区!$2:$2</definedName>
    <definedName name="_xlnm.Print_Titles" localSheetId="94">大沢中町!$2:$2</definedName>
    <definedName name="_xlnm.Print_Titles" localSheetId="281">大谷地!$2:$2</definedName>
    <definedName name="_xlnm.Print_Titles" localSheetId="96">大地堂!$2:$2</definedName>
    <definedName name="_xlnm.Print_Titles" localSheetId="33">大塚!$2:$2</definedName>
    <definedName name="_xlnm.Print_Titles" localSheetId="168">大奈良!$2:$2</definedName>
    <definedName name="_xlnm.Print_Titles" localSheetId="248">大木!$2:$2</definedName>
    <definedName name="_xlnm.Print_Titles" localSheetId="10">大和町!$2:$2</definedName>
    <definedName name="_xlnm.Print_Titles" localSheetId="35">大和田!$2:$2</definedName>
    <definedName name="_xlnm.Print_Titles" localSheetId="180">滝!$2:$2</definedName>
    <definedName name="_xlnm.Print_Titles" localSheetId="56">鍛冶屋!$2:$2</definedName>
    <definedName name="_xlnm.Print_Titles" localSheetId="92">地家!$2:$2</definedName>
    <definedName name="_xlnm.Print_Titles" localSheetId="79">竹田!$2:$2</definedName>
    <definedName name="_xlnm.Print_Titles" localSheetId="264">竹之城!$2:$2</definedName>
    <definedName name="_xlnm.Print_Titles" localSheetId="196">中央!$2:$2</definedName>
    <definedName name="_xlnm.Print_Titles" localSheetId="103">中央区南町!$2:$2</definedName>
    <definedName name="_xlnm.Print_Titles" localSheetId="104">中央区北町第１!$2:$2</definedName>
    <definedName name="_xlnm.Print_Titles" localSheetId="105">中央区北町第２!$2:$2</definedName>
    <definedName name="_xlnm.Print_Titles" localSheetId="246">中居!$2:$2</definedName>
    <definedName name="_xlnm.Print_Titles" localSheetId="214">中原!$2:$2</definedName>
    <definedName name="_xlnm.Print_Titles" localSheetId="202">中荒!$2:$2</definedName>
    <definedName name="_xlnm.Print_Titles" localSheetId="99">中込区!$2:$2</definedName>
    <definedName name="_xlnm.Print_Titles" localSheetId="115">中込新町!$2:$2</definedName>
    <definedName name="_xlnm.Print_Titles" localSheetId="98">中込地区!$2:$2</definedName>
    <definedName name="_xlnm.Print_Titles" localSheetId="25">中佐都地区!$2:$2</definedName>
    <definedName name="_xlnm.Print_Titles" localSheetId="67">中桜井!$2:$2</definedName>
    <definedName name="_xlnm.Print_Titles" localSheetId="47">中小屋!$2:$2</definedName>
    <definedName name="_xlnm.Print_Titles" localSheetId="185">中小田切!$2:$2</definedName>
    <definedName name="_xlnm.Print_Titles" localSheetId="253">中石堂!$2:$2</definedName>
    <definedName name="_xlnm.Print_Titles" localSheetId="138">中村!$2:$2</definedName>
    <definedName name="_xlnm.Print_Titles" localSheetId="208">中津地区!$2:$2</definedName>
    <definedName name="_xlnm.Print_Titles" localSheetId="134">町下!$2:$2</definedName>
    <definedName name="_xlnm.Print_Titles" localSheetId="136">町上!$2:$2</definedName>
    <definedName name="_xlnm.Print_Titles" localSheetId="135">町中!$2:$2</definedName>
    <definedName name="_xlnm.Print_Titles" localSheetId="222">長坂城下!$2:$2</definedName>
    <definedName name="_xlnm.Print_Titles" localSheetId="251">長者原!$2:$2</definedName>
    <definedName name="_xlnm.Print_Titles" localSheetId="4">長土呂!$2:$2</definedName>
    <definedName name="_xlnm.Print_Titles" localSheetId="278">天神!$2:$2</definedName>
    <definedName name="_xlnm.Print_Titles" localSheetId="159">田口地区!$2:$2</definedName>
    <definedName name="_xlnm.Print_Titles" localSheetId="165">田口中町!$2:$2</definedName>
    <definedName name="_xlnm.Print_Titles" localSheetId="45">田町!$2:$2</definedName>
    <definedName name="_xlnm.Print_Titles" localSheetId="145">東地!$2:$2</definedName>
    <definedName name="_xlnm.Print_Titles" localSheetId="143">東地区!$2:$2</definedName>
    <definedName name="_xlnm.Print_Titles" localSheetId="223">東町!$2:$2</definedName>
    <definedName name="_xlnm.Print_Titles" localSheetId="252">東長者原!$2:$2</definedName>
    <definedName name="_xlnm.Print_Titles" localSheetId="82">東立科!$2:$2</definedName>
    <definedName name="_xlnm.Print_Titles" localSheetId="181">湯原!$2:$2</definedName>
    <definedName name="_xlnm.Print_Titles" localSheetId="182">湯原新田!$2:$2</definedName>
    <definedName name="_xlnm.Print_Titles" localSheetId="266">湯沢!$2:$2</definedName>
    <definedName name="_xlnm.Print_Titles" localSheetId="249">藤巻!$2:$2</definedName>
    <definedName name="_xlnm.Print_Titles" localSheetId="88">洞源!$2:$2</definedName>
    <definedName name="_xlnm.Print_Titles" localSheetId="132">内山地区!$2:$2</definedName>
    <definedName name="_xlnm.Print_Titles" localSheetId="38">南岩尾!$2:$2</definedName>
    <definedName name="_xlnm.Print_Titles" localSheetId="216">南御牧地区!$2:$2</definedName>
    <definedName name="_xlnm.Print_Titles" localSheetId="78">日向!$2:$2</definedName>
    <definedName name="_xlnm.Print_Titles" localSheetId="271">入新町!$2:$2</definedName>
    <definedName name="_xlnm.Print_Titles" localSheetId="243">入布施!$2:$2</definedName>
    <definedName name="_xlnm.Print_Titles" localSheetId="273">入片倉!$2:$2</definedName>
    <definedName name="_xlnm.Print_Titles" localSheetId="175">入澤!$2:$2</definedName>
    <definedName name="_xlnm.Print_Titles" localSheetId="160">馬坂!$2:$2</definedName>
    <definedName name="_xlnm.Print_Titles" localSheetId="42">白山!$2:$2</definedName>
    <definedName name="_xlnm.Print_Titles" localSheetId="224">八千代町!$2:$2</definedName>
    <definedName name="_xlnm.Print_Titles" localSheetId="217">八幡!$2:$2</definedName>
    <definedName name="_xlnm.Print_Titles" localSheetId="245">抜井!$2:$2</definedName>
    <definedName name="_xlnm.Print_Titles" localSheetId="277">比田井!$2:$2</definedName>
    <definedName name="_xlnm.Print_Titles" localSheetId="89">美笹!$2:$2</definedName>
    <definedName name="_xlnm.Print_Titles" localSheetId="204">美里!$2:$2</definedName>
    <definedName name="_xlnm.Print_Titles" localSheetId="241">百沢!$2:$2</definedName>
    <definedName name="_xlnm.Print_Titles" localSheetId="239">布施地区!$2:$2</definedName>
    <definedName name="_xlnm.Print_Titles" localSheetId="206">平!$2:$2</definedName>
    <definedName name="_xlnm.Print_Titles" localSheetId="75">平井!$2:$2</definedName>
    <definedName name="_xlnm.Print_Titles" localSheetId="128">平賀下宿!$2:$2</definedName>
    <definedName name="_xlnm.Print_Titles" localSheetId="131">平賀上宿!$2:$2</definedName>
    <definedName name="_xlnm.Print_Titles" localSheetId="122">平賀新町!$2:$2</definedName>
    <definedName name="_xlnm.Print_Titles" localSheetId="116">平賀地区!$2:$2</definedName>
    <definedName name="_xlnm.Print_Titles" localSheetId="129">平賀中宿!$2:$2</definedName>
    <definedName name="_xlnm.Print_Titles" localSheetId="21">平根地区!$2:$2</definedName>
    <definedName name="_xlnm.Print_Titles" localSheetId="28">平塚!$2:$2</definedName>
    <definedName name="_xlnm.Print_Titles" localSheetId="275">片倉!$2:$2</definedName>
    <definedName name="_xlnm.Print_Titles" localSheetId="220">望月地区!$2:$2</definedName>
    <definedName name="_xlnm.Print_Titles" localSheetId="37">北岩尾!$2:$2</definedName>
    <definedName name="_xlnm.Print_Titles" localSheetId="127">北口!$2:$2</definedName>
    <definedName name="_xlnm.Print_Titles" localSheetId="121">北耕地!$2:$2</definedName>
    <definedName name="_xlnm.Print_Titles" localSheetId="69">北桜井!$2:$2</definedName>
    <definedName name="_xlnm.Print_Titles" localSheetId="258">北春!$2:$2</definedName>
    <definedName name="_xlnm.Print_Titles" localSheetId="186">北川!$2:$2</definedName>
    <definedName name="_xlnm.Print_Titles" localSheetId="242">牧布施!$2:$2</definedName>
    <definedName name="_xlnm.Print_Titles" localSheetId="261">堀端!$2:$2</definedName>
    <definedName name="_xlnm.Print_Titles" localSheetId="61">本新町!$2:$2</definedName>
    <definedName name="_xlnm.Print_Titles" localSheetId="229">本町上本町!$2:$2</definedName>
    <definedName name="_xlnm.Print_Titles" localSheetId="221">本牧地区!$2:$2</definedName>
    <definedName name="_xlnm.Print_Titles" localSheetId="270">茂沢!$2:$2</definedName>
    <definedName name="_xlnm.Print_Titles" localSheetId="236">'茂田井（佐久市地籍住民）'!$2:$2</definedName>
    <definedName name="_xlnm.Print_Titles" localSheetId="237">'茂田井(立科町地籍住民）'!$2:$2</definedName>
    <definedName name="_xlnm.Print_Titles" localSheetId="44">野沢区!$2:$2</definedName>
    <definedName name="_xlnm.Print_Titles" localSheetId="43">野沢地区!$2:$2</definedName>
    <definedName name="_xlnm.Print_Titles" localSheetId="46">野沢本町!$2:$2</definedName>
    <definedName name="_xlnm.Print_Titles" localSheetId="85">弥生が丘!$2:$2</definedName>
    <definedName name="_xlnm.Print_Titles" localSheetId="219">矢嶋!$2:$2</definedName>
    <definedName name="_xlnm.Print_Titles" localSheetId="36">落合!$2:$2</definedName>
    <definedName name="_xlnm.Print_Titles" localSheetId="172">竜岡!$2:$2</definedName>
    <definedName name="_xlnm.Print_Titles" localSheetId="137">肬水!$2:$2</definedName>
    <definedName name="人口統計年齢別00900827" localSheetId="130">アヴェニュー!$A$2:$E$147</definedName>
    <definedName name="人口統計年齢別00900827" localSheetId="205">旭ケ丘!$A$2:$E$147</definedName>
    <definedName name="人口統計年齢別00900827" localSheetId="147">安原!$A$2:$E$147</definedName>
    <definedName name="人口統計年齢別00900827" localSheetId="199">伊勢!$A$2:$E$147</definedName>
    <definedName name="人口統計年齢別00900827" localSheetId="149">伊勢林!$A$2:$E$147</definedName>
    <definedName name="人口統計年齢別00900827" localSheetId="250">一の原!$A$2:$E$147</definedName>
    <definedName name="人口統計年齢別00900827" localSheetId="14">一本柳!$A$2:$E$147</definedName>
    <definedName name="人口統計年齢別00900827" localSheetId="195">稲荷!$A$2:$E$147</definedName>
    <definedName name="人口統計年齢別00900827" localSheetId="9">稲荷町!$A$2:$E$147</definedName>
    <definedName name="人口統計年齢別00900827" localSheetId="234">印内!$A$2:$E$147</definedName>
    <definedName name="人口統計年齢別00900827" localSheetId="235">印内原!$A$2:$E$147</definedName>
    <definedName name="人口統計年齢別00900827" localSheetId="187">臼田区!$A$2:$E$147</definedName>
    <definedName name="人口統計年齢別00900827" localSheetId="191">臼田勝間!$A$2:$E$147</definedName>
    <definedName name="人口統計年齢別00900827" localSheetId="158">臼田地区!$A$2:$E$147</definedName>
    <definedName name="人口統計年齢別00900827" localSheetId="197">臼田中町!$A$2:$E$147</definedName>
    <definedName name="人口統計年齢別00900827" localSheetId="227">栄町!$A$2:$E$147</definedName>
    <definedName name="人口統計年齢別00900827" localSheetId="15">猿久保!$A$2:$E$147</definedName>
    <definedName name="人口統計年齢別00900827" localSheetId="16">猿久保東!$A$2:$E$147</definedName>
    <definedName name="人口統計年齢別00900827" localSheetId="209">塩名田!$A$2:$E$147</definedName>
    <definedName name="人口統計年齢別00900827" localSheetId="22">横根!$A$2:$E$147</definedName>
    <definedName name="人口統計年齢別00900827" localSheetId="188">横山!$A$2:$E$147</definedName>
    <definedName name="人口統計年齢別00900827" localSheetId="41">横和!$A$2:$E$147</definedName>
    <definedName name="人口統計年齢別00900827" localSheetId="171">下越!$A$2:$E$147</definedName>
    <definedName name="人口統計年齢別00900827" localSheetId="73">下県西!$A$2:$E$147</definedName>
    <definedName name="人口統計年齢別00900827" localSheetId="72">下県東!$A$2:$E$147</definedName>
    <definedName name="人口統計年齢別00900827" localSheetId="215">下原!$A$2:$E$147</definedName>
    <definedName name="人口統計年齢別00900827" localSheetId="203">下荒!$A$2:$E$147</definedName>
    <definedName name="人口統計年齢別00900827" localSheetId="68">下桜井!$A$2:$E$147</definedName>
    <definedName name="人口統計年齢別00900827" localSheetId="189">下小田切!$A$2:$E$147</definedName>
    <definedName name="人口統計年齢別00900827" localSheetId="166">下町!$A$2:$E$147</definedName>
    <definedName name="人口統計年齢別00900827" localSheetId="32">下塚原!$A$2:$E$147</definedName>
    <definedName name="人口統計年齢別00900827" localSheetId="255">下之宮!$A$2:$E$147</definedName>
    <definedName name="人口統計年齢別00900827" localSheetId="80">下平!$A$2:$E$147</definedName>
    <definedName name="人口統計年齢別00900827" localSheetId="24">下平尾!$A$2:$E$147</definedName>
    <definedName name="人口統計年齢別00900827" localSheetId="11">花園町!$A$2:$E$147</definedName>
    <definedName name="人口統計年齢別00900827" localSheetId="238">観音寺!$A$2:$E$147</definedName>
    <definedName name="人口統計年齢別00900827" localSheetId="162">丸山!$A$2:$E$147</definedName>
    <definedName name="人口統計年齢別00900827" localSheetId="70">岸野地区!$A$2:$E$147</definedName>
    <definedName name="人口統計年齢別00900827" localSheetId="272">岩下!$A$2:$E$147</definedName>
    <definedName name="人口統計年齢別00900827" localSheetId="178">岩水!$A$2:$E$147</definedName>
    <definedName name="人口統計年齢別00900827" localSheetId="13">岩村田相生町!$A$2:$E$147</definedName>
    <definedName name="人口統計年齢別00900827" localSheetId="3">岩村田地区!$A$2:$E$147</definedName>
    <definedName name="人口統計年齢別00900827" localSheetId="6">岩村田本町!$A$2:$E$147</definedName>
    <definedName name="人口統計年齢別00900827" localSheetId="247">雁村!$A$2:$E$147</definedName>
    <definedName name="人口統計年齢別00900827" localSheetId="163">宮代!$A$2:$E$147</definedName>
    <definedName name="人口統計年齢別00900827" localSheetId="268">宮之入!$A$2:$E$147</definedName>
    <definedName name="人口統計年齢別00900827" localSheetId="194">宮本!$A$2:$E$147</definedName>
    <definedName name="人口統計年齢別00900827" localSheetId="1">旧佐久市計!$A$2:$E$147</definedName>
    <definedName name="人口統計年齢別00900827" localSheetId="282">協西!$A$2:$E$147</definedName>
    <definedName name="人口統計年齢別00900827" localSheetId="279">協東!$A$2:$E$147</definedName>
    <definedName name="人口統計年齢別00900827" localSheetId="274">協和地区!$A$2:$E$147</definedName>
    <definedName name="人口統計年齢別00900827" localSheetId="113">橋場西!$A$2:$E$147</definedName>
    <definedName name="人口統計年齢別00900827" localSheetId="114">橋場東!$A$2:$E$147</definedName>
    <definedName name="人口統計年齢別00900827" localSheetId="112">橋場南!$A$2:$E$147</definedName>
    <definedName name="人口統計年齢別00900827" localSheetId="260">金井!$A$2:$E$147</definedName>
    <definedName name="人口統計年齢別00900827" localSheetId="226">金井町!$A$2:$E$147</definedName>
    <definedName name="人口統計年齢別00900827" localSheetId="140">苦水!$A$2:$E$147</definedName>
    <definedName name="人口統計年齢別00900827" localSheetId="211">駒寄!$A$2:$E$147</definedName>
    <definedName name="人口統計年齢別00900827" localSheetId="157">駒込!$A$2:$E$147</definedName>
    <definedName name="人口統計年齢別00900827" localSheetId="150">駒場!$A$2:$E$147</definedName>
    <definedName name="人口統計年齢別00900827" localSheetId="76">沓沢!$A$2:$E$147</definedName>
    <definedName name="人口統計年齢別00900827" localSheetId="81">熊久保!$A$2:$E$147</definedName>
    <definedName name="人口統計年齢別00900827" localSheetId="102">権現堂!$A$2:$E$147</definedName>
    <definedName name="人口統計年齢別00900827" localSheetId="169">原!$A$2:$E$147</definedName>
    <definedName name="人口統計年齢別00900827" localSheetId="51">原下!$A$2:$E$147</definedName>
    <definedName name="人口統計年齢別00900827" localSheetId="53">原宮巻!$A$2:$E$147</definedName>
    <definedName name="人口統計年齢別00900827" localSheetId="52">原曙!$A$2:$E$147</definedName>
    <definedName name="人口統計年齢別00900827" localSheetId="49">原上!$A$2:$E$147</definedName>
    <definedName name="人口統計年齢別00900827" localSheetId="55">原西南!$A$2:$E$147</definedName>
    <definedName name="人口統計年齢別00900827" localSheetId="50">原中!$A$2:$E$147</definedName>
    <definedName name="人口統計年齢別00900827" localSheetId="54">原東南!$A$2:$E$147</definedName>
    <definedName name="人口統計年齢別00900827" localSheetId="231">古宮!$A$2:$E$147</definedName>
    <definedName name="人口統計年齢別00900827" localSheetId="153">五十貫!$A$2:$E$147</definedName>
    <definedName name="人口統計年齢別00900827" localSheetId="232">御桐谷町!$A$2:$E$147</definedName>
    <definedName name="人口統計年齢別00900827" localSheetId="210">御馬寄!$A$2:$E$147</definedName>
    <definedName name="人口統計年齢別00900827" localSheetId="218">'御牧原(浅科）'!$A$2:$E$147</definedName>
    <definedName name="人口統計年齢別00900827" localSheetId="240">'御牧原（望月）'!$A$2:$E$147</definedName>
    <definedName name="人口統計年齢別00900827" localSheetId="263">向反!$A$2:$E$147</definedName>
    <definedName name="人口統計年齢別00900827" localSheetId="161">広川原!$A$2:$E$147</definedName>
    <definedName name="人口統計年齢別00900827" localSheetId="212">甲地区!$A$2:$E$147</definedName>
    <definedName name="人口統計年齢別00900827" localSheetId="77">糠尾!$A$2:$E$147</definedName>
    <definedName name="人口統計年齢別00900827" localSheetId="148">紅雲台!$A$2:$E$147</definedName>
    <definedName name="人口統計年齢別00900827" localSheetId="126">荒家!$A$2:$E$147</definedName>
    <definedName name="人口統計年齢別00900827" localSheetId="8">荒宿!$A$2:$E$147</definedName>
    <definedName name="人口統計年齢別00900827" localSheetId="20">荒田!$A$2:$E$147</definedName>
    <definedName name="人口統計年齢別00900827" localSheetId="257">高橋!$A$2:$E$147</definedName>
    <definedName name="人口統計年齢別00900827" localSheetId="34">高瀬地区!$A$2:$E$147</definedName>
    <definedName name="人口統計年齢別00900827" localSheetId="57">高柳!$A$2:$E$147</definedName>
    <definedName name="人口統計年齢別00900827" localSheetId="280">高呂!$A$2:$E$147</definedName>
    <definedName name="人口統計年齢別00900827" localSheetId="142">黒田!$A$2:$E$147</definedName>
    <definedName name="人口統計年齢別00900827" localSheetId="39">今井!$A$2:$E$147</definedName>
    <definedName name="人口統計年齢別00900827" localSheetId="71">今岡!$A$2:$E$147</definedName>
    <definedName name="人口統計年齢別00900827" localSheetId="29">根々井!$A$2:$E$147</definedName>
    <definedName name="人口統計年齢別00900827" localSheetId="30">根々井塚原!$A$2:$E$147</definedName>
    <definedName name="人口統計年齢別00900827" localSheetId="0">佐久市全体!$A$2:$E$147</definedName>
    <definedName name="人口統計年齢別00900827" localSheetId="110">佐太夫町第１!$A$2:$E$147</definedName>
    <definedName name="人口統計年齢別00900827" localSheetId="111">佐太夫町第２!$A$2:$E$147</definedName>
    <definedName name="人口統計年齢別00900827" localSheetId="65">桜井地区!$A$2:$E$147</definedName>
    <definedName name="人口統計年齢別00900827" localSheetId="284">三井!$A$2:$E$147</definedName>
    <definedName name="人口統計年齢別00900827" localSheetId="144">三井地区!$A$2:$E$147</definedName>
    <definedName name="人口統計年齢別00900827" localSheetId="108">三家第１!$A$2:$E$147</definedName>
    <definedName name="人口統計年齢別00900827" localSheetId="109">三家第２!$A$2:$E$147</definedName>
    <definedName name="人口統計年齢別00900827" localSheetId="40">三河田!$A$2:$E$147</definedName>
    <definedName name="人口統計年齢別00900827" localSheetId="176">三条!$A$2:$E$147</definedName>
    <definedName name="人口統計年齢別00900827" localSheetId="107">三石!$A$2:$E$147</definedName>
    <definedName name="人口統計年齢別00900827" localSheetId="63">三塚!$A$2:$E$147</definedName>
    <definedName name="人口統計年齢別00900827" localSheetId="173">三分!$A$2:$E$147</definedName>
    <definedName name="人口統計年齢別00900827" localSheetId="269">三明!$A$2:$E$147</definedName>
    <definedName name="人口統計年齢別00900827" localSheetId="154">志賀下宿!$A$2:$E$147</definedName>
    <definedName name="人口統計年齢別00900827" localSheetId="156">志賀上宿!$A$2:$E$147</definedName>
    <definedName name="人口統計年齢別00900827" localSheetId="152">志賀地区!$A$2:$E$147</definedName>
    <definedName name="人口統計年齢別00900827" localSheetId="155">志賀中宿!$A$2:$E$147</definedName>
    <definedName name="人口統計年齢別00900827" localSheetId="244">式部!$A$2:$E$147</definedName>
    <definedName name="人口統計年齢別00900827" localSheetId="60">取出上!$A$2:$E$147</definedName>
    <definedName name="人口統計年齢別00900827" localSheetId="58">取出相生町!$A$2:$E$147</definedName>
    <definedName name="人口統計年齢別00900827" localSheetId="59">取出中!$A$2:$E$147</definedName>
    <definedName name="人口統計年齢別00900827" localSheetId="198">住吉!$A$2:$E$147</definedName>
    <definedName name="人口統計年齢別00900827" localSheetId="5">住吉町!$A$2:$E$147</definedName>
    <definedName name="人口統計年齢別00900827" localSheetId="48">十二町!$A$2:$E$147</definedName>
    <definedName name="人口統計年齢別00900827" localSheetId="177">十日町!$A$2:$E$147</definedName>
    <definedName name="人口統計年齢別00900827" localSheetId="254">春日地区!$A$2:$E$147</definedName>
    <definedName name="人口統計年齢別00900827" localSheetId="84">小宮山!$A$2:$E$147</definedName>
    <definedName name="人口統計年齢別00900827" localSheetId="19">小田井下宿!$A$2:$E$147</definedName>
    <definedName name="人口統計年齢別00900827" localSheetId="17">小田井地区!$A$2:$E$147</definedName>
    <definedName name="人口統計年齢別00900827" localSheetId="283">小平!$A$2:$E$147</definedName>
    <definedName name="人口統計年齢別00900827" localSheetId="228">昭明町!$A$2:$E$147</definedName>
    <definedName name="人口統計年齢別00900827" localSheetId="133">松井!$A$2:$E$147</definedName>
    <definedName name="人口統計年齢別00900827" localSheetId="12">上の城!$A$2:$E$147</definedName>
    <definedName name="人口統計年齢別00900827" localSheetId="213">上原!$A$2:$E$147</definedName>
    <definedName name="人口統計年齢別00900827" localSheetId="201">上荒!$A$2:$E$147</definedName>
    <definedName name="人口統計年齢別00900827" localSheetId="66">上桜井!$A$2:$E$147</definedName>
    <definedName name="人口統計年齢別00900827" localSheetId="184">上小田切!$A$2:$E$147</definedName>
    <definedName name="人口統計年齢別00900827" localSheetId="183">上小田切西!$A$2:$E$147</definedName>
    <definedName name="人口統計年齢別00900827" localSheetId="259">上新!$A$2:$E$147</definedName>
    <definedName name="人口統計年齢別00900827" localSheetId="170">上中込!$A$2:$E$147</definedName>
    <definedName name="人口統計年齢別00900827" localSheetId="31">上塚原!$A$2:$E$147</definedName>
    <definedName name="人口統計年齢別00900827" localSheetId="23">上平尾!$A$2:$E$147</definedName>
    <definedName name="人口統計年齢別00900827" localSheetId="193">城下!$A$2:$E$147</definedName>
    <definedName name="人口統計年齢別00900827" localSheetId="192">城山!$A$2:$E$147</definedName>
    <definedName name="人口統計年齢別00900827" localSheetId="27">常田!$A$2:$E$147</definedName>
    <definedName name="人口統計年齢別00900827" localSheetId="124">常和南!$A$2:$E$147</definedName>
    <definedName name="人口統計年齢別00900827" localSheetId="125">常和北!$A$2:$E$147</definedName>
    <definedName name="人口統計年齢別00900827" localSheetId="151">新子田!$A$2:$E$147</definedName>
    <definedName name="人口統計年齢別00900827" localSheetId="267">新町!$A$2:$E$147</definedName>
    <definedName name="人口統計年齢別00900827" localSheetId="265">新田!$A$2:$E$147</definedName>
    <definedName name="人口統計年齢別00900827" localSheetId="225">神田町末広町!$A$2:$E$147</definedName>
    <definedName name="人口統計年齢別00900827" localSheetId="200">諏訪!$A$2:$E$147</definedName>
    <definedName name="人口統計年齢別00900827" localSheetId="233">吹上町!$A$2:$E$147</definedName>
    <definedName name="人口統計年齢別00900827" localSheetId="100">杉の木!$A$2:$E$147</definedName>
    <definedName name="人口統計年齢別00900827" localSheetId="118">瀬戸中!$A$2:$E$147</definedName>
    <definedName name="人口統計年齢別00900827" localSheetId="119">瀬戸東!$A$2:$E$147</definedName>
    <definedName name="人口統計年齢別00900827" localSheetId="120">瀬戸南!$A$2:$E$147</definedName>
    <definedName name="人口統計年齢別00900827" localSheetId="167">清川!$A$2:$E$147</definedName>
    <definedName name="人口統計年齢別00900827" localSheetId="18">西屋敷!$A$2:$E$147</definedName>
    <definedName name="人口統計年齢別00900827" localSheetId="117">西耕地!$A$2:$E$147</definedName>
    <definedName name="人口統計年齢別00900827" localSheetId="146">西地!$A$2:$E$147</definedName>
    <definedName name="人口統計年齢別00900827" localSheetId="230">西町県町!$A$2:$E$147</definedName>
    <definedName name="人口統計年齢別00900827" localSheetId="276">西長者原!$A$2:$E$147</definedName>
    <definedName name="人口統計年齢別00900827" localSheetId="7">西本町!$A$2:$E$147</definedName>
    <definedName name="人口統計年齢別00900827" localSheetId="174">青沼地区!$A$2:$E$147</definedName>
    <definedName name="人口統計年齢別00900827" localSheetId="101">石神!$A$2:$E$147</definedName>
    <definedName name="人口統計年齢別00900827" localSheetId="26">赤岩!$A$2:$E$147</definedName>
    <definedName name="人口統計年齢別00900827" localSheetId="62">跡部!$A$2:$E$147</definedName>
    <definedName name="人口統計年齢別00900827" localSheetId="179">切原地区!$A$2:$E$147</definedName>
    <definedName name="人口統計年齢別00900827" localSheetId="164">川原宿!$A$2:$E$147</definedName>
    <definedName name="人口統計年齢別00900827" localSheetId="90">泉!$A$2:$E$147</definedName>
    <definedName name="人口統計年齢別00900827" localSheetId="190">泉ケ丘!$A$2:$E$147</definedName>
    <definedName name="人口統計年齢別00900827" localSheetId="64">泉野!$A$2:$E$147</definedName>
    <definedName name="人口統計年齢別00900827" localSheetId="207">浅科地区!$A$2:$E$147</definedName>
    <definedName name="人口統計年齢別00900827" localSheetId="2">浅間地区!$A$2:$E$147</definedName>
    <definedName name="人口統計年齢別00900827" localSheetId="83">前山地区!$A$2:$E$147</definedName>
    <definedName name="人口統計年齢別00900827" localSheetId="87">前山南!$A$2:$E$147</definedName>
    <definedName name="人口統計年齢別00900827" localSheetId="86">前山北中!$A$2:$E$147</definedName>
    <definedName name="人口統計年齢別00900827" localSheetId="106">前林!$A$2:$E$147</definedName>
    <definedName name="人口統計年齢別00900827" localSheetId="256">善郷寺!$A$2:$E$147</definedName>
    <definedName name="人口統計年齢別00900827" localSheetId="74">相浜!$A$2:$E$147</definedName>
    <definedName name="人口統計年齢別00900827" localSheetId="139">相立!$A$2:$E$147</definedName>
    <definedName name="人口統計年齢別00900827" localSheetId="123">太田部!$A$2:$E$147</definedName>
    <definedName name="人口統計年齢別00900827" localSheetId="141">大月!$A$2:$E$147</definedName>
    <definedName name="人口統計年齢別00900827" localSheetId="262">大西!$A$2:$E$147</definedName>
    <definedName name="人口統計年齢別00900827" localSheetId="93">大沢下町!$A$2:$E$147</definedName>
    <definedName name="人口統計年齢別00900827" localSheetId="95">大沢上町!$A$2:$E$147</definedName>
    <definedName name="人口統計年齢別00900827" localSheetId="97">大沢新田!$A$2:$E$147</definedName>
    <definedName name="人口統計年齢別00900827" localSheetId="91">大沢地区!$A$2:$E$147</definedName>
    <definedName name="人口統計年齢別00900827" localSheetId="94">大沢中町!$A$2:$E$147</definedName>
    <definedName name="人口統計年齢別00900827" localSheetId="281">大谷地!$A$2:$E$147</definedName>
    <definedName name="人口統計年齢別00900827" localSheetId="96">大地堂!$A$2:$E$147</definedName>
    <definedName name="人口統計年齢別00900827" localSheetId="33">大塚!$A$2:$E$147</definedName>
    <definedName name="人口統計年齢別00900827" localSheetId="168">大奈良!$A$2:$E$147</definedName>
    <definedName name="人口統計年齢別00900827" localSheetId="248">大木!$A$2:$E$147</definedName>
    <definedName name="人口統計年齢別00900827" localSheetId="10">大和町!$A$2:$E$147</definedName>
    <definedName name="人口統計年齢別00900827" localSheetId="35">大和田!$A$2:$E$147</definedName>
    <definedName name="人口統計年齢別00900827" localSheetId="180">滝!$A$2:$E$147</definedName>
    <definedName name="人口統計年齢別00900827" localSheetId="56">鍛冶屋!$A$2:$E$147</definedName>
    <definedName name="人口統計年齢別00900827" localSheetId="92">地家!$A$2:$E$147</definedName>
    <definedName name="人口統計年齢別00900827" localSheetId="79">竹田!$A$2:$E$147</definedName>
    <definedName name="人口統計年齢別00900827" localSheetId="264">竹之城!$A$2:$E$147</definedName>
    <definedName name="人口統計年齢別00900827" localSheetId="196">中央!$A$2:$E$147</definedName>
    <definedName name="人口統計年齢別00900827" localSheetId="103">中央区南町!$A$2:$E$147</definedName>
    <definedName name="人口統計年齢別00900827" localSheetId="104">中央区北町第１!$A$2:$E$147</definedName>
    <definedName name="人口統計年齢別00900827" localSheetId="105">中央区北町第２!$A$2:$E$147</definedName>
    <definedName name="人口統計年齢別00900827" localSheetId="246">中居!$A$2:$E$147</definedName>
    <definedName name="人口統計年齢別00900827" localSheetId="214">中原!$A$2:$E$147</definedName>
    <definedName name="人口統計年齢別00900827" localSheetId="202">中荒!$A$2:$E$147</definedName>
    <definedName name="人口統計年齢別00900827" localSheetId="99">中込区!$A$2:$E$147</definedName>
    <definedName name="人口統計年齢別00900827" localSheetId="115">中込新町!$A$2:$E$147</definedName>
    <definedName name="人口統計年齢別00900827" localSheetId="98">中込地区!$A$2:$E$147</definedName>
    <definedName name="人口統計年齢別00900827" localSheetId="25">中佐都地区!$A$2:$E$147</definedName>
    <definedName name="人口統計年齢別00900827" localSheetId="67">中桜井!$A$2:$E$147</definedName>
    <definedName name="人口統計年齢別00900827" localSheetId="47">中小屋!$A$2:$E$147</definedName>
    <definedName name="人口統計年齢別00900827" localSheetId="185">中小田切!$A$2:$E$147</definedName>
    <definedName name="人口統計年齢別00900827" localSheetId="253">中石堂!$A$2:$E$147</definedName>
    <definedName name="人口統計年齢別00900827" localSheetId="138">中村!$A$2:$E$147</definedName>
    <definedName name="人口統計年齢別00900827" localSheetId="208">中津地区!$A$2:$E$147</definedName>
    <definedName name="人口統計年齢別00900827" localSheetId="134">町下!$A$2:$E$147</definedName>
    <definedName name="人口統計年齢別00900827" localSheetId="136">町上!$A$2:$E$147</definedName>
    <definedName name="人口統計年齢別00900827" localSheetId="135">町中!$A$2:$E$147</definedName>
    <definedName name="人口統計年齢別00900827" localSheetId="222">長坂城下!$A$2:$E$147</definedName>
    <definedName name="人口統計年齢別00900827" localSheetId="251">長者原!$A$2:$E$147</definedName>
    <definedName name="人口統計年齢別00900827" localSheetId="4">長土呂!$A$2:$E$147</definedName>
    <definedName name="人口統計年齢別00900827" localSheetId="278">天神!$A$2:$E$147</definedName>
    <definedName name="人口統計年齢別00900827" localSheetId="159">田口地区!$A$2:$E$147</definedName>
    <definedName name="人口統計年齢別00900827" localSheetId="165">田口中町!$A$2:$E$147</definedName>
    <definedName name="人口統計年齢別00900827" localSheetId="45">田町!$A$2:$E$147</definedName>
    <definedName name="人口統計年齢別00900827" localSheetId="145">東地!$A$2:$E$147</definedName>
    <definedName name="人口統計年齢別00900827" localSheetId="143">東地区!$A$2:$E$147</definedName>
    <definedName name="人口統計年齢別00900827" localSheetId="223">東町!$A$2:$E$147</definedName>
    <definedName name="人口統計年齢別00900827" localSheetId="252">東長者原!$A$2:$E$147</definedName>
    <definedName name="人口統計年齢別00900827" localSheetId="82">東立科!$A$2:$E$147</definedName>
    <definedName name="人口統計年齢別00900827" localSheetId="181">湯原!$A$2:$E$147</definedName>
    <definedName name="人口統計年齢別00900827" localSheetId="182">湯原新田!$A$2:$E$147</definedName>
    <definedName name="人口統計年齢別00900827" localSheetId="266">湯沢!$A$2:$E$147</definedName>
    <definedName name="人口統計年齢別00900827" localSheetId="249">藤巻!$A$2:$E$147</definedName>
    <definedName name="人口統計年齢別00900827" localSheetId="88">洞源!$A$2:$E$147</definedName>
    <definedName name="人口統計年齢別00900827" localSheetId="132">内山地区!$A$2:$E$147</definedName>
    <definedName name="人口統計年齢別00900827" localSheetId="38">南岩尾!$A$2:$E$147</definedName>
    <definedName name="人口統計年齢別00900827" localSheetId="216">南御牧地区!$A$2:$E$147</definedName>
    <definedName name="人口統計年齢別00900827" localSheetId="78">日向!$A$2:$E$147</definedName>
    <definedName name="人口統計年齢別00900827" localSheetId="271">入新町!$A$2:$E$147</definedName>
    <definedName name="人口統計年齢別00900827" localSheetId="243">入布施!$A$2:$E$147</definedName>
    <definedName name="人口統計年齢別00900827" localSheetId="273">入片倉!$A$2:$E$147</definedName>
    <definedName name="人口統計年齢別00900827" localSheetId="175">入澤!$A$2:$E$147</definedName>
    <definedName name="人口統計年齢別00900827" localSheetId="160">馬坂!$A$2:$E$147</definedName>
    <definedName name="人口統計年齢別00900827" localSheetId="42">白山!$A$2:$E$147</definedName>
    <definedName name="人口統計年齢別00900827" localSheetId="224">八千代町!$A$2:$E$147</definedName>
    <definedName name="人口統計年齢別00900827" localSheetId="217">八幡!$A$2:$E$147</definedName>
    <definedName name="人口統計年齢別00900827" localSheetId="245">抜井!$A$2:$E$147</definedName>
    <definedName name="人口統計年齢別00900827" localSheetId="277">比田井!$A$2:$E$147</definedName>
    <definedName name="人口統計年齢別00900827" localSheetId="89">美笹!$A$2:$E$147</definedName>
    <definedName name="人口統計年齢別00900827" localSheetId="204">美里!$A$2:$E$147</definedName>
    <definedName name="人口統計年齢別00900827" localSheetId="241">百沢!$A$2:$E$147</definedName>
    <definedName name="人口統計年齢別00900827" localSheetId="239">布施地区!$A$2:$E$147</definedName>
    <definedName name="人口統計年齢別00900827" localSheetId="206">平!$A$2:$E$147</definedName>
    <definedName name="人口統計年齢別00900827" localSheetId="75">平井!$A$2:$E$147</definedName>
    <definedName name="人口統計年齢別00900827" localSheetId="128">平賀下宿!$A$2:$E$147</definedName>
    <definedName name="人口統計年齢別00900827" localSheetId="131">平賀上宿!$A$2:$E$147</definedName>
    <definedName name="人口統計年齢別00900827" localSheetId="122">平賀新町!$A$2:$E$147</definedName>
    <definedName name="人口統計年齢別00900827" localSheetId="116">平賀地区!$A$2:$E$147</definedName>
    <definedName name="人口統計年齢別00900827" localSheetId="129">平賀中宿!$A$2:$E$147</definedName>
    <definedName name="人口統計年齢別00900827" localSheetId="21">平根地区!$A$2:$E$147</definedName>
    <definedName name="人口統計年齢別00900827" localSheetId="28">平塚!$A$2:$E$147</definedName>
    <definedName name="人口統計年齢別00900827" localSheetId="275">片倉!$A$2:$E$147</definedName>
    <definedName name="人口統計年齢別00900827" localSheetId="220">望月地区!$A$2:$E$147</definedName>
    <definedName name="人口統計年齢別00900827" localSheetId="37">北岩尾!$A$2:$E$147</definedName>
    <definedName name="人口統計年齢別00900827" localSheetId="127">北口!$A$2:$E$147</definedName>
    <definedName name="人口統計年齢別00900827" localSheetId="121">北耕地!$A$2:$E$147</definedName>
    <definedName name="人口統計年齢別00900827" localSheetId="69">北桜井!$A$2:$E$147</definedName>
    <definedName name="人口統計年齢別00900827" localSheetId="258">北春!$A$2:$E$147</definedName>
    <definedName name="人口統計年齢別00900827" localSheetId="186">北川!$A$2:$E$147</definedName>
    <definedName name="人口統計年齢別00900827" localSheetId="242">牧布施!$A$2:$E$147</definedName>
    <definedName name="人口統計年齢別00900827" localSheetId="261">堀端!$A$2:$E$147</definedName>
    <definedName name="人口統計年齢別00900827" localSheetId="61">本新町!$A$2:$E$147</definedName>
    <definedName name="人口統計年齢別00900827" localSheetId="229">本町上本町!$A$2:$E$147</definedName>
    <definedName name="人口統計年齢別00900827" localSheetId="221">本牧地区!$A$2:$E$147</definedName>
    <definedName name="人口統計年齢別00900827" localSheetId="270">茂沢!$A$2:$E$147</definedName>
    <definedName name="人口統計年齢別00900827" localSheetId="236">'茂田井（佐久市地籍住民）'!$A$2:$E$147</definedName>
    <definedName name="人口統計年齢別00900827" localSheetId="237">'茂田井(立科町地籍住民）'!$A$2:$E$147</definedName>
    <definedName name="人口統計年齢別00900827" localSheetId="44">野沢区!$A$2:$E$147</definedName>
    <definedName name="人口統計年齢別00900827" localSheetId="43">野沢地区!$A$2:$E$147</definedName>
    <definedName name="人口統計年齢別00900827" localSheetId="46">野沢本町!$A$2:$E$147</definedName>
    <definedName name="人口統計年齢別00900827" localSheetId="85">弥生が丘!$A$2:$E$147</definedName>
    <definedName name="人口統計年齢別00900827" localSheetId="219">矢嶋!$A$2:$E$147</definedName>
    <definedName name="人口統計年齢別00900827" localSheetId="36">落合!$A$2:$E$147</definedName>
    <definedName name="人口統計年齢別00900827" localSheetId="172">竜岡!$A$2:$E$147</definedName>
    <definedName name="人口統計年齢別00900827" localSheetId="137">肬水!$A$2:$E$147</definedName>
  </definedNames>
  <calcPr calcId="191029"/>
</workbook>
</file>

<file path=xl/calcChain.xml><?xml version="1.0" encoding="utf-8"?>
<calcChain xmlns="http://schemas.openxmlformats.org/spreadsheetml/2006/main">
  <c r="C144" i="264" l="1"/>
  <c r="D141" i="268"/>
  <c r="D145" i="268"/>
  <c r="D137" i="268"/>
  <c r="C135" i="264"/>
  <c r="C138" i="264"/>
  <c r="C142" i="264"/>
  <c r="C136" i="264"/>
  <c r="D139" i="268"/>
  <c r="D143" i="268"/>
  <c r="C135" i="269"/>
  <c r="C141" i="276"/>
  <c r="C136" i="275"/>
  <c r="C136" i="267"/>
  <c r="C138" i="267"/>
  <c r="C141" i="271"/>
  <c r="C137" i="269"/>
  <c r="C141" i="269"/>
  <c r="C139" i="269"/>
  <c r="C137" i="264"/>
  <c r="C141" i="264"/>
  <c r="C144" i="262"/>
  <c r="C141" i="275"/>
  <c r="C135" i="274"/>
  <c r="C145" i="274"/>
  <c r="C141" i="274"/>
  <c r="C139" i="274"/>
  <c r="C135" i="276"/>
  <c r="C135" i="271"/>
  <c r="C138" i="262"/>
  <c r="C138" i="271"/>
  <c r="C139" i="276"/>
  <c r="C143" i="276"/>
  <c r="C135" i="275"/>
  <c r="C138" i="275"/>
  <c r="C137" i="274"/>
  <c r="C141" i="267"/>
  <c r="C145" i="266"/>
  <c r="D135" i="276"/>
  <c r="D145" i="276"/>
  <c r="D137" i="276"/>
  <c r="D141" i="276"/>
  <c r="D136" i="276"/>
  <c r="D139" i="276"/>
  <c r="D143" i="276"/>
  <c r="D136" i="275"/>
  <c r="D135" i="275"/>
  <c r="D145" i="275"/>
  <c r="D138" i="276"/>
  <c r="D142" i="276"/>
  <c r="D144" i="276"/>
  <c r="D138" i="275"/>
  <c r="D142" i="275"/>
  <c r="D144" i="275"/>
  <c r="D139" i="275"/>
  <c r="D143" i="275"/>
  <c r="D142" i="271"/>
  <c r="D135" i="271"/>
  <c r="D145" i="271"/>
  <c r="D137" i="271"/>
  <c r="D141" i="271"/>
  <c r="D144" i="271"/>
  <c r="D137" i="275"/>
  <c r="D141" i="275"/>
  <c r="D141" i="258" s="1"/>
  <c r="D136" i="271"/>
  <c r="D143" i="271"/>
  <c r="D144" i="274"/>
  <c r="D142" i="274"/>
  <c r="E142" i="268"/>
  <c r="D144" i="267"/>
  <c r="D139" i="267"/>
  <c r="D135" i="267"/>
  <c r="D138" i="269"/>
  <c r="D145" i="269"/>
  <c r="D137" i="269"/>
  <c r="D136" i="269"/>
  <c r="D139" i="269"/>
  <c r="D143" i="269"/>
  <c r="D142" i="268"/>
  <c r="D144" i="265"/>
  <c r="D136" i="274"/>
  <c r="D142" i="267"/>
  <c r="D141" i="269"/>
  <c r="D144" i="269"/>
  <c r="D135" i="268"/>
  <c r="D143" i="267"/>
  <c r="D135" i="269"/>
  <c r="D144" i="268"/>
  <c r="D139" i="264"/>
  <c r="D143" i="264"/>
  <c r="D135" i="264"/>
  <c r="D142" i="264"/>
  <c r="D145" i="264"/>
  <c r="D167" i="264" s="1"/>
  <c r="D144" i="263"/>
  <c r="D136" i="263"/>
  <c r="C137" i="275"/>
  <c r="C139" i="275"/>
  <c r="C143" i="275"/>
  <c r="C145" i="275"/>
  <c r="D139" i="274"/>
  <c r="D143" i="274"/>
  <c r="D139" i="273"/>
  <c r="D143" i="273"/>
  <c r="D135" i="273"/>
  <c r="D142" i="273"/>
  <c r="D145" i="273"/>
  <c r="C137" i="276"/>
  <c r="C145" i="276"/>
  <c r="C144" i="273"/>
  <c r="D137" i="274"/>
  <c r="D141" i="274"/>
  <c r="C143" i="274"/>
  <c r="D136" i="273"/>
  <c r="C142" i="275"/>
  <c r="C144" i="275"/>
  <c r="C138" i="274"/>
  <c r="C142" i="274"/>
  <c r="C136" i="276"/>
  <c r="C138" i="276"/>
  <c r="C142" i="276"/>
  <c r="C144" i="276"/>
  <c r="D135" i="274"/>
  <c r="D145" i="274"/>
  <c r="D138" i="274"/>
  <c r="D137" i="273"/>
  <c r="D141" i="273"/>
  <c r="D144" i="273"/>
  <c r="E142" i="276"/>
  <c r="C144" i="274"/>
  <c r="C136" i="274"/>
  <c r="C141" i="273"/>
  <c r="C135" i="273"/>
  <c r="C138" i="273"/>
  <c r="C142" i="273"/>
  <c r="C136" i="273"/>
  <c r="C135" i="272"/>
  <c r="C137" i="272"/>
  <c r="D138" i="273"/>
  <c r="D141" i="272"/>
  <c r="C138" i="272"/>
  <c r="C142" i="272"/>
  <c r="C137" i="273"/>
  <c r="C139" i="273"/>
  <c r="C143" i="273"/>
  <c r="C145" i="273"/>
  <c r="D144" i="272"/>
  <c r="D136" i="272"/>
  <c r="D135" i="272"/>
  <c r="D142" i="272"/>
  <c r="D145" i="272"/>
  <c r="C141" i="272"/>
  <c r="C136" i="272"/>
  <c r="D139" i="272"/>
  <c r="D143" i="272"/>
  <c r="D137" i="272"/>
  <c r="C139" i="271"/>
  <c r="C136" i="270"/>
  <c r="C139" i="270"/>
  <c r="C143" i="270"/>
  <c r="C137" i="271"/>
  <c r="D139" i="271"/>
  <c r="C144" i="271"/>
  <c r="C144" i="272"/>
  <c r="C142" i="271"/>
  <c r="C138" i="270"/>
  <c r="C137" i="270"/>
  <c r="C141" i="270"/>
  <c r="D138" i="272"/>
  <c r="C145" i="271"/>
  <c r="D136" i="270"/>
  <c r="D143" i="270"/>
  <c r="D135" i="270"/>
  <c r="D138" i="270"/>
  <c r="D142" i="270"/>
  <c r="D145" i="270"/>
  <c r="D137" i="270"/>
  <c r="D141" i="270"/>
  <c r="D144" i="270"/>
  <c r="C143" i="271"/>
  <c r="C135" i="270"/>
  <c r="C139" i="272"/>
  <c r="C143" i="272"/>
  <c r="C145" i="272"/>
  <c r="C136" i="271"/>
  <c r="D138" i="271"/>
  <c r="D139" i="270"/>
  <c r="C144" i="269"/>
  <c r="C135" i="267"/>
  <c r="C142" i="270"/>
  <c r="C144" i="270"/>
  <c r="D136" i="268"/>
  <c r="C138" i="269"/>
  <c r="C142" i="269"/>
  <c r="D142" i="269"/>
  <c r="C137" i="268"/>
  <c r="C141" i="268"/>
  <c r="C144" i="268"/>
  <c r="C145" i="269"/>
  <c r="C145" i="270"/>
  <c r="C136" i="269"/>
  <c r="C143" i="269"/>
  <c r="C136" i="268"/>
  <c r="C139" i="268"/>
  <c r="C143" i="268"/>
  <c r="C135" i="268"/>
  <c r="C138" i="268"/>
  <c r="C137" i="267"/>
  <c r="C144" i="267"/>
  <c r="D137" i="267"/>
  <c r="D141" i="267"/>
  <c r="C142" i="268"/>
  <c r="D136" i="267"/>
  <c r="C145" i="267"/>
  <c r="D138" i="268"/>
  <c r="D145" i="267"/>
  <c r="C142" i="267"/>
  <c r="D138" i="267"/>
  <c r="C145" i="268"/>
  <c r="C137" i="266"/>
  <c r="C141" i="266"/>
  <c r="C144" i="266"/>
  <c r="C139" i="266"/>
  <c r="C143" i="266"/>
  <c r="C139" i="267"/>
  <c r="C143" i="267"/>
  <c r="D135" i="266"/>
  <c r="D142" i="266"/>
  <c r="D145" i="266"/>
  <c r="D141" i="266"/>
  <c r="D136" i="266"/>
  <c r="D139" i="266"/>
  <c r="D143" i="266"/>
  <c r="D144" i="266"/>
  <c r="C136" i="266"/>
  <c r="C135" i="266"/>
  <c r="C138" i="266"/>
  <c r="C143" i="265"/>
  <c r="D137" i="265"/>
  <c r="D141" i="265"/>
  <c r="D139" i="265"/>
  <c r="D143" i="265"/>
  <c r="D138" i="266"/>
  <c r="C136" i="265"/>
  <c r="C137" i="265"/>
  <c r="C141" i="265"/>
  <c r="C135" i="265"/>
  <c r="D137" i="266"/>
  <c r="C142" i="266"/>
  <c r="D135" i="265"/>
  <c r="D142" i="265"/>
  <c r="D145" i="265"/>
  <c r="C139" i="265"/>
  <c r="C142" i="265"/>
  <c r="C145" i="265"/>
  <c r="D138" i="264"/>
  <c r="D136" i="265"/>
  <c r="C139" i="264"/>
  <c r="D136" i="264"/>
  <c r="D142" i="263"/>
  <c r="C138" i="265"/>
  <c r="C144" i="265"/>
  <c r="D141" i="264"/>
  <c r="D144" i="264"/>
  <c r="D138" i="265"/>
  <c r="E144" i="264"/>
  <c r="C143" i="264"/>
  <c r="C145" i="264"/>
  <c r="C167" i="264" s="1"/>
  <c r="C135" i="263"/>
  <c r="C138" i="263"/>
  <c r="C142" i="263"/>
  <c r="D137" i="264"/>
  <c r="D135" i="263"/>
  <c r="D145" i="263"/>
  <c r="E142" i="264"/>
  <c r="E138" i="263"/>
  <c r="C136" i="263"/>
  <c r="C139" i="263"/>
  <c r="C143" i="263"/>
  <c r="D139" i="263"/>
  <c r="D143" i="263"/>
  <c r="C137" i="263"/>
  <c r="C141" i="263"/>
  <c r="C144" i="263"/>
  <c r="D137" i="263"/>
  <c r="D141" i="263"/>
  <c r="D138" i="263"/>
  <c r="D137" i="262"/>
  <c r="D141" i="262"/>
  <c r="D144" i="262"/>
  <c r="C135" i="262"/>
  <c r="C145" i="262"/>
  <c r="C142" i="262"/>
  <c r="C145" i="263"/>
  <c r="D135" i="262"/>
  <c r="D138" i="262"/>
  <c r="D142" i="262"/>
  <c r="D145" i="262"/>
  <c r="C139" i="262"/>
  <c r="C143" i="262"/>
  <c r="D136" i="262"/>
  <c r="D139" i="262"/>
  <c r="D143" i="262"/>
  <c r="C136" i="262"/>
  <c r="C137" i="262"/>
  <c r="C141" i="262"/>
  <c r="E139" i="264"/>
  <c r="E144" i="271"/>
  <c r="C141" i="281"/>
  <c r="D139" i="258" l="1"/>
  <c r="C143" i="258"/>
  <c r="D144" i="258"/>
  <c r="D143" i="258"/>
  <c r="D135" i="258"/>
  <c r="D138" i="258"/>
  <c r="D136" i="258"/>
  <c r="D142" i="258"/>
  <c r="C141" i="258"/>
  <c r="C135" i="258"/>
  <c r="D137" i="258"/>
  <c r="D139" i="257"/>
  <c r="C141" i="257"/>
  <c r="C136" i="257"/>
  <c r="D144" i="257"/>
  <c r="C142" i="257"/>
  <c r="D135" i="257"/>
  <c r="C143" i="257"/>
  <c r="D136" i="256"/>
  <c r="C139" i="256"/>
  <c r="D139" i="256"/>
  <c r="D143" i="256"/>
  <c r="C144" i="255"/>
  <c r="D138" i="255"/>
  <c r="D135" i="255"/>
  <c r="D141" i="255"/>
  <c r="C143" i="255"/>
  <c r="C142" i="255"/>
  <c r="C135" i="255"/>
  <c r="D137" i="255"/>
  <c r="D145" i="256"/>
  <c r="D141" i="256"/>
  <c r="C145" i="257"/>
  <c r="D137" i="257"/>
  <c r="C136" i="258"/>
  <c r="C145" i="283"/>
  <c r="E143" i="276"/>
  <c r="C136" i="256"/>
  <c r="D144" i="256"/>
  <c r="E136" i="264"/>
  <c r="C139" i="257"/>
  <c r="C144" i="257"/>
  <c r="C139" i="258"/>
  <c r="E145" i="276"/>
  <c r="D145" i="258"/>
  <c r="D142" i="257"/>
  <c r="C138" i="258"/>
  <c r="D139" i="279"/>
  <c r="D139" i="255"/>
  <c r="C145" i="255"/>
  <c r="C138" i="255"/>
  <c r="D135" i="283"/>
  <c r="D145" i="283"/>
  <c r="C138" i="279"/>
  <c r="E142" i="271"/>
  <c r="D142" i="255"/>
  <c r="C142" i="256"/>
  <c r="D142" i="256"/>
  <c r="E139" i="276"/>
  <c r="C135" i="282"/>
  <c r="C138" i="282"/>
  <c r="E137" i="281"/>
  <c r="C135" i="281"/>
  <c r="C138" i="281"/>
  <c r="C145" i="281"/>
  <c r="C141" i="255"/>
  <c r="C143" i="256"/>
  <c r="D138" i="256"/>
  <c r="C138" i="256"/>
  <c r="C135" i="257"/>
  <c r="E144" i="283"/>
  <c r="C137" i="255"/>
  <c r="C136" i="255"/>
  <c r="D135" i="256"/>
  <c r="D141" i="257"/>
  <c r="E139" i="273"/>
  <c r="E143" i="264"/>
  <c r="C137" i="287"/>
  <c r="C141" i="287"/>
  <c r="C136" i="278"/>
  <c r="C135" i="278"/>
  <c r="C138" i="278"/>
  <c r="E145" i="268"/>
  <c r="C135" i="286"/>
  <c r="C142" i="286"/>
  <c r="C137" i="286"/>
  <c r="C141" i="284"/>
  <c r="C135" i="284"/>
  <c r="C138" i="284"/>
  <c r="C137" i="282"/>
  <c r="C141" i="282"/>
  <c r="E143" i="268"/>
  <c r="C141" i="286"/>
  <c r="C136" i="286"/>
  <c r="C135" i="287"/>
  <c r="C138" i="287"/>
  <c r="C135" i="279"/>
  <c r="C141" i="279"/>
  <c r="C139" i="278"/>
  <c r="C136" i="284"/>
  <c r="C135" i="283"/>
  <c r="E144" i="276"/>
  <c r="C145" i="286"/>
  <c r="C136" i="287"/>
  <c r="C139" i="287"/>
  <c r="C143" i="287"/>
  <c r="C137" i="278"/>
  <c r="C141" i="278"/>
  <c r="C141" i="256"/>
  <c r="C138" i="286"/>
  <c r="C138" i="283"/>
  <c r="C137" i="283"/>
  <c r="C141" i="283"/>
  <c r="C136" i="282"/>
  <c r="C139" i="282"/>
  <c r="C139" i="281"/>
  <c r="C143" i="281"/>
  <c r="C137" i="258"/>
  <c r="D141" i="286"/>
  <c r="D135" i="287"/>
  <c r="D145" i="287"/>
  <c r="D143" i="286"/>
  <c r="D139" i="286"/>
  <c r="D135" i="286"/>
  <c r="D145" i="286"/>
  <c r="D137" i="286"/>
  <c r="D144" i="283"/>
  <c r="D141" i="281"/>
  <c r="E139" i="272"/>
  <c r="E136" i="271"/>
  <c r="E138" i="265"/>
  <c r="E138" i="262"/>
  <c r="E139" i="262"/>
  <c r="E142" i="266"/>
  <c r="E137" i="269"/>
  <c r="E143" i="274"/>
  <c r="E145" i="275"/>
  <c r="D137" i="287"/>
  <c r="D141" i="287"/>
  <c r="D136" i="287"/>
  <c r="D139" i="287"/>
  <c r="D143" i="287"/>
  <c r="E142" i="283"/>
  <c r="D145" i="279"/>
  <c r="D137" i="279"/>
  <c r="D141" i="279"/>
  <c r="D136" i="279"/>
  <c r="D135" i="278"/>
  <c r="D136" i="277"/>
  <c r="E143" i="271"/>
  <c r="E136" i="267"/>
  <c r="E135" i="265"/>
  <c r="E142" i="262"/>
  <c r="D141" i="283"/>
  <c r="D135" i="282"/>
  <c r="D142" i="282"/>
  <c r="D145" i="282"/>
  <c r="D142" i="281"/>
  <c r="E144" i="263"/>
  <c r="D138" i="287"/>
  <c r="D142" i="287"/>
  <c r="D144" i="287"/>
  <c r="E136" i="283"/>
  <c r="E143" i="283"/>
  <c r="D143" i="279"/>
  <c r="D135" i="279"/>
  <c r="D144" i="279"/>
  <c r="D136" i="278"/>
  <c r="D143" i="278"/>
  <c r="D144" i="277"/>
  <c r="E142" i="267"/>
  <c r="E139" i="265"/>
  <c r="E144" i="275"/>
  <c r="E143" i="275"/>
  <c r="D136" i="283"/>
  <c r="D139" i="283"/>
  <c r="D143" i="283"/>
  <c r="D142" i="283"/>
  <c r="D143" i="282"/>
  <c r="D144" i="281"/>
  <c r="D136" i="281"/>
  <c r="E143" i="272"/>
  <c r="E137" i="271"/>
  <c r="E137" i="264"/>
  <c r="E139" i="268"/>
  <c r="E142" i="273"/>
  <c r="D138" i="279"/>
  <c r="D142" i="279"/>
  <c r="D138" i="278"/>
  <c r="D142" i="278"/>
  <c r="D145" i="278"/>
  <c r="D137" i="278"/>
  <c r="D141" i="278"/>
  <c r="D144" i="278"/>
  <c r="D138" i="277"/>
  <c r="D142" i="277"/>
  <c r="E137" i="275"/>
  <c r="E145" i="271"/>
  <c r="E138" i="270"/>
  <c r="E145" i="263"/>
  <c r="E138" i="266"/>
  <c r="E138" i="269"/>
  <c r="E138" i="272"/>
  <c r="D144" i="286"/>
  <c r="C137" i="285"/>
  <c r="C141" i="285"/>
  <c r="C144" i="285"/>
  <c r="C145" i="287"/>
  <c r="C139" i="286"/>
  <c r="D137" i="285"/>
  <c r="D141" i="285"/>
  <c r="D144" i="285"/>
  <c r="D138" i="286"/>
  <c r="D142" i="286"/>
  <c r="C144" i="286"/>
  <c r="C135" i="285"/>
  <c r="C138" i="285"/>
  <c r="C142" i="285"/>
  <c r="C145" i="285"/>
  <c r="D142" i="285"/>
  <c r="D137" i="284"/>
  <c r="D141" i="284"/>
  <c r="D139" i="284"/>
  <c r="D143" i="284"/>
  <c r="D135" i="284"/>
  <c r="D138" i="284"/>
  <c r="D142" i="284"/>
  <c r="D145" i="284"/>
  <c r="C142" i="287"/>
  <c r="C144" i="287"/>
  <c r="D136" i="286"/>
  <c r="C136" i="285"/>
  <c r="C139" i="285"/>
  <c r="C143" i="286"/>
  <c r="D139" i="285"/>
  <c r="D143" i="285"/>
  <c r="D135" i="285"/>
  <c r="D145" i="285"/>
  <c r="D144" i="284"/>
  <c r="D136" i="284"/>
  <c r="C143" i="282"/>
  <c r="D135" i="281"/>
  <c r="D145" i="281"/>
  <c r="D138" i="281"/>
  <c r="C138" i="280"/>
  <c r="C142" i="284"/>
  <c r="C144" i="284"/>
  <c r="C136" i="283"/>
  <c r="C142" i="283"/>
  <c r="C144" i="283"/>
  <c r="D136" i="282"/>
  <c r="C144" i="281"/>
  <c r="C136" i="281"/>
  <c r="D138" i="283"/>
  <c r="D141" i="282"/>
  <c r="D139" i="281"/>
  <c r="D143" i="281"/>
  <c r="C136" i="280"/>
  <c r="D136" i="285"/>
  <c r="D138" i="285"/>
  <c r="E139" i="283"/>
  <c r="D144" i="282"/>
  <c r="D139" i="282"/>
  <c r="C144" i="282"/>
  <c r="C137" i="284"/>
  <c r="C139" i="284"/>
  <c r="C143" i="284"/>
  <c r="C145" i="284"/>
  <c r="C139" i="283"/>
  <c r="C143" i="283"/>
  <c r="D137" i="282"/>
  <c r="C142" i="282"/>
  <c r="C143" i="280"/>
  <c r="C135" i="280"/>
  <c r="C137" i="280"/>
  <c r="C141" i="280"/>
  <c r="C143" i="285"/>
  <c r="E137" i="283"/>
  <c r="D137" i="283"/>
  <c r="E138" i="282"/>
  <c r="D138" i="282"/>
  <c r="C145" i="282"/>
  <c r="C145" i="260" s="1"/>
  <c r="C137" i="281"/>
  <c r="D139" i="280"/>
  <c r="D143" i="280"/>
  <c r="D135" i="280"/>
  <c r="D138" i="280"/>
  <c r="D142" i="280"/>
  <c r="D145" i="280"/>
  <c r="D141" i="280"/>
  <c r="D144" i="280"/>
  <c r="D136" i="280"/>
  <c r="D139" i="278"/>
  <c r="C137" i="277"/>
  <c r="C141" i="277"/>
  <c r="C144" i="277"/>
  <c r="E136" i="262"/>
  <c r="E144" i="267"/>
  <c r="E136" i="270"/>
  <c r="E144" i="272"/>
  <c r="C142" i="281"/>
  <c r="D137" i="277"/>
  <c r="D141" i="277"/>
  <c r="E135" i="272"/>
  <c r="E138" i="273"/>
  <c r="E139" i="275"/>
  <c r="C139" i="280"/>
  <c r="C145" i="280"/>
  <c r="C137" i="279"/>
  <c r="C139" i="279"/>
  <c r="C143" i="279"/>
  <c r="C145" i="279"/>
  <c r="C142" i="278"/>
  <c r="C144" i="278"/>
  <c r="C135" i="277"/>
  <c r="C138" i="277"/>
  <c r="C142" i="277"/>
  <c r="C145" i="277"/>
  <c r="E141" i="274"/>
  <c r="D146" i="271"/>
  <c r="D167" i="271" s="1"/>
  <c r="D137" i="280"/>
  <c r="D135" i="277"/>
  <c r="D145" i="277"/>
  <c r="E135" i="268"/>
  <c r="C146" i="268"/>
  <c r="C167" i="268" s="1"/>
  <c r="E135" i="267"/>
  <c r="E136" i="265"/>
  <c r="E144" i="265"/>
  <c r="E142" i="269"/>
  <c r="E139" i="271"/>
  <c r="E137" i="276"/>
  <c r="C136" i="277"/>
  <c r="C139" i="277"/>
  <c r="C143" i="277"/>
  <c r="C146" i="276"/>
  <c r="C167" i="276" s="1"/>
  <c r="D146" i="266"/>
  <c r="D167" i="266" s="1"/>
  <c r="E135" i="263"/>
  <c r="D146" i="263"/>
  <c r="D167" i="263" s="1"/>
  <c r="D137" i="281"/>
  <c r="D137" i="260" s="1"/>
  <c r="C142" i="280"/>
  <c r="C144" i="280"/>
  <c r="C136" i="279"/>
  <c r="C142" i="279"/>
  <c r="C144" i="279"/>
  <c r="C143" i="278"/>
  <c r="C145" i="278"/>
  <c r="D139" i="277"/>
  <c r="D143" i="277"/>
  <c r="C146" i="270"/>
  <c r="C167" i="270" s="1"/>
  <c r="E145" i="267"/>
  <c r="E137" i="266"/>
  <c r="E143" i="266"/>
  <c r="E137" i="272"/>
  <c r="E136" i="273"/>
  <c r="E141" i="276"/>
  <c r="C140" i="276"/>
  <c r="D146" i="272"/>
  <c r="C140" i="271"/>
  <c r="D140" i="268"/>
  <c r="C140" i="266"/>
  <c r="D140" i="265"/>
  <c r="C140" i="264"/>
  <c r="C146" i="264"/>
  <c r="D140" i="263"/>
  <c r="D166" i="263" s="1"/>
  <c r="D140" i="262"/>
  <c r="C140" i="262"/>
  <c r="C146" i="262"/>
  <c r="D143" i="255"/>
  <c r="E137" i="262"/>
  <c r="E137" i="263"/>
  <c r="E137" i="265"/>
  <c r="E144" i="266"/>
  <c r="E136" i="266"/>
  <c r="E143" i="267"/>
  <c r="E138" i="267"/>
  <c r="C137" i="256"/>
  <c r="E143" i="269"/>
  <c r="E144" i="268"/>
  <c r="E137" i="270"/>
  <c r="E145" i="272"/>
  <c r="D145" i="257"/>
  <c r="C138" i="257"/>
  <c r="C137" i="257"/>
  <c r="E136" i="275"/>
  <c r="C144" i="258"/>
  <c r="E141" i="275"/>
  <c r="C140" i="275"/>
  <c r="D146" i="275"/>
  <c r="D146" i="274"/>
  <c r="D167" i="274" s="1"/>
  <c r="C146" i="274"/>
  <c r="C167" i="274" s="1"/>
  <c r="E141" i="273"/>
  <c r="D140" i="273"/>
  <c r="D146" i="273"/>
  <c r="D167" i="273" s="1"/>
  <c r="E135" i="270"/>
  <c r="D146" i="270"/>
  <c r="D167" i="270" s="1"/>
  <c r="D146" i="267"/>
  <c r="C146" i="267"/>
  <c r="E139" i="266"/>
  <c r="C146" i="266"/>
  <c r="C167" i="266" s="1"/>
  <c r="E141" i="264"/>
  <c r="C146" i="263"/>
  <c r="C167" i="263" s="1"/>
  <c r="E135" i="262"/>
  <c r="D146" i="262"/>
  <c r="E143" i="262"/>
  <c r="E143" i="263"/>
  <c r="C145" i="256"/>
  <c r="E139" i="269"/>
  <c r="E144" i="269"/>
  <c r="E138" i="271"/>
  <c r="E142" i="275"/>
  <c r="E142" i="258" s="1"/>
  <c r="C142" i="258"/>
  <c r="E136" i="276"/>
  <c r="E138" i="276"/>
  <c r="D140" i="275"/>
  <c r="C146" i="275"/>
  <c r="E136" i="274"/>
  <c r="E135" i="273"/>
  <c r="E141" i="272"/>
  <c r="D140" i="272"/>
  <c r="E141" i="271"/>
  <c r="E143" i="270"/>
  <c r="E135" i="269"/>
  <c r="E141" i="268"/>
  <c r="C140" i="268"/>
  <c r="C166" i="268" s="1"/>
  <c r="C140" i="267"/>
  <c r="E141" i="265"/>
  <c r="E135" i="264"/>
  <c r="C140" i="263"/>
  <c r="D136" i="255"/>
  <c r="C139" i="255"/>
  <c r="D145" i="255"/>
  <c r="E145" i="264"/>
  <c r="E167" i="264" s="1"/>
  <c r="E145" i="265"/>
  <c r="E138" i="264"/>
  <c r="E139" i="267"/>
  <c r="D137" i="256"/>
  <c r="E137" i="268"/>
  <c r="E145" i="270"/>
  <c r="E145" i="269"/>
  <c r="E145" i="274"/>
  <c r="E138" i="275"/>
  <c r="C145" i="258"/>
  <c r="D140" i="276"/>
  <c r="E138" i="274"/>
  <c r="E137" i="273"/>
  <c r="C146" i="273"/>
  <c r="C167" i="273" s="1"/>
  <c r="E135" i="271"/>
  <c r="C146" i="271"/>
  <c r="C167" i="271" s="1"/>
  <c r="C140" i="270"/>
  <c r="E141" i="269"/>
  <c r="D140" i="269"/>
  <c r="C140" i="269"/>
  <c r="D146" i="269"/>
  <c r="D167" i="269" s="1"/>
  <c r="E136" i="268"/>
  <c r="D146" i="268"/>
  <c r="D167" i="268" s="1"/>
  <c r="D140" i="266"/>
  <c r="C146" i="265"/>
  <c r="C167" i="265" s="1"/>
  <c r="D140" i="264"/>
  <c r="E144" i="262"/>
  <c r="E145" i="262"/>
  <c r="D144" i="255"/>
  <c r="E142" i="265"/>
  <c r="E137" i="267"/>
  <c r="E136" i="269"/>
  <c r="E142" i="270"/>
  <c r="E144" i="273"/>
  <c r="E144" i="274"/>
  <c r="E137" i="274"/>
  <c r="E135" i="276"/>
  <c r="D146" i="276"/>
  <c r="D167" i="276" s="1"/>
  <c r="E135" i="275"/>
  <c r="E135" i="274"/>
  <c r="D140" i="274"/>
  <c r="C140" i="274"/>
  <c r="E139" i="274"/>
  <c r="C140" i="273"/>
  <c r="E136" i="272"/>
  <c r="C140" i="272"/>
  <c r="E142" i="272"/>
  <c r="C146" i="272"/>
  <c r="D140" i="271"/>
  <c r="E141" i="270"/>
  <c r="D140" i="270"/>
  <c r="C146" i="269"/>
  <c r="C167" i="269" s="1"/>
  <c r="E141" i="267"/>
  <c r="D140" i="267"/>
  <c r="E141" i="266"/>
  <c r="E135" i="266"/>
  <c r="C140" i="265"/>
  <c r="D146" i="265"/>
  <c r="D167" i="265" s="1"/>
  <c r="D146" i="264"/>
  <c r="E141" i="263"/>
  <c r="E141" i="262"/>
  <c r="E139" i="263"/>
  <c r="E136" i="263"/>
  <c r="E142" i="263"/>
  <c r="E143" i="265"/>
  <c r="E145" i="266"/>
  <c r="E138" i="268"/>
  <c r="C144" i="256"/>
  <c r="E144" i="270"/>
  <c r="C135" i="256"/>
  <c r="E139" i="270"/>
  <c r="D138" i="257"/>
  <c r="D143" i="257"/>
  <c r="E145" i="273"/>
  <c r="D136" i="257"/>
  <c r="E143" i="273"/>
  <c r="E142" i="274"/>
  <c r="E142" i="278"/>
  <c r="E143" i="281"/>
  <c r="E139" i="281"/>
  <c r="E138" i="281"/>
  <c r="E145" i="282"/>
  <c r="E144" i="282"/>
  <c r="E143" i="282"/>
  <c r="E136" i="282"/>
  <c r="E145" i="283"/>
  <c r="C137" i="261" l="1"/>
  <c r="D137" i="261"/>
  <c r="C139" i="261"/>
  <c r="C138" i="261"/>
  <c r="C141" i="261"/>
  <c r="C145" i="261"/>
  <c r="D142" i="260"/>
  <c r="C141" i="260"/>
  <c r="D136" i="260"/>
  <c r="C142" i="260"/>
  <c r="C137" i="260"/>
  <c r="C136" i="260"/>
  <c r="D143" i="260"/>
  <c r="C135" i="260"/>
  <c r="C138" i="260"/>
  <c r="D145" i="260"/>
  <c r="C139" i="260"/>
  <c r="D141" i="260"/>
  <c r="D144" i="260"/>
  <c r="C138" i="259"/>
  <c r="D143" i="259"/>
  <c r="D141" i="259"/>
  <c r="D145" i="259"/>
  <c r="C141" i="259"/>
  <c r="D142" i="259"/>
  <c r="E144" i="258"/>
  <c r="E143" i="258"/>
  <c r="E141" i="258"/>
  <c r="E139" i="258"/>
  <c r="E137" i="258"/>
  <c r="C166" i="274"/>
  <c r="C166" i="273"/>
  <c r="E136" i="257"/>
  <c r="E141" i="257"/>
  <c r="C144" i="534"/>
  <c r="E139" i="257"/>
  <c r="E143" i="257"/>
  <c r="D166" i="271"/>
  <c r="D166" i="270"/>
  <c r="D139" i="534"/>
  <c r="D138" i="534"/>
  <c r="C136" i="534"/>
  <c r="C143" i="534"/>
  <c r="D141" i="534"/>
  <c r="C141" i="534"/>
  <c r="D135" i="534"/>
  <c r="C166" i="265"/>
  <c r="E141" i="255"/>
  <c r="C135" i="534"/>
  <c r="C142" i="534"/>
  <c r="E138" i="255"/>
  <c r="E139" i="255"/>
  <c r="D142" i="534"/>
  <c r="D166" i="266"/>
  <c r="C145" i="534"/>
  <c r="D139" i="259"/>
  <c r="D138" i="259"/>
  <c r="E139" i="282"/>
  <c r="E139" i="260" s="1"/>
  <c r="D141" i="261"/>
  <c r="D144" i="259"/>
  <c r="C142" i="261"/>
  <c r="E142" i="255"/>
  <c r="E144" i="255"/>
  <c r="C139" i="259"/>
  <c r="D135" i="259"/>
  <c r="D144" i="261"/>
  <c r="C136" i="261"/>
  <c r="E145" i="258"/>
  <c r="E142" i="282"/>
  <c r="D136" i="259"/>
  <c r="D135" i="260"/>
  <c r="C135" i="261"/>
  <c r="C166" i="263"/>
  <c r="E144" i="284"/>
  <c r="E139" i="279"/>
  <c r="C137" i="534"/>
  <c r="E137" i="279"/>
  <c r="E145" i="278"/>
  <c r="C136" i="259"/>
  <c r="E142" i="256"/>
  <c r="E135" i="258"/>
  <c r="E141" i="256"/>
  <c r="E145" i="287"/>
  <c r="C142" i="259"/>
  <c r="C143" i="260"/>
  <c r="E136" i="280"/>
  <c r="E135" i="287"/>
  <c r="E145" i="284"/>
  <c r="E137" i="255"/>
  <c r="E142" i="280"/>
  <c r="E142" i="287"/>
  <c r="E139" i="286"/>
  <c r="E139" i="284"/>
  <c r="E143" i="284"/>
  <c r="E137" i="280"/>
  <c r="E138" i="257"/>
  <c r="E135" i="257"/>
  <c r="E145" i="285"/>
  <c r="E136" i="256"/>
  <c r="E139" i="256"/>
  <c r="E138" i="284"/>
  <c r="D138" i="260"/>
  <c r="D138" i="261"/>
  <c r="D137" i="259"/>
  <c r="E136" i="279"/>
  <c r="E143" i="285"/>
  <c r="E137" i="286"/>
  <c r="E145" i="279"/>
  <c r="E144" i="281"/>
  <c r="E144" i="260" s="1"/>
  <c r="E145" i="280"/>
  <c r="E144" i="279"/>
  <c r="D143" i="261"/>
  <c r="E143" i="286"/>
  <c r="C140" i="287"/>
  <c r="C146" i="287"/>
  <c r="C167" i="287" s="1"/>
  <c r="D140" i="286"/>
  <c r="C140" i="286"/>
  <c r="C146" i="285"/>
  <c r="C167" i="285" s="1"/>
  <c r="E135" i="283"/>
  <c r="E135" i="282"/>
  <c r="C146" i="282"/>
  <c r="C167" i="282" s="1"/>
  <c r="E141" i="281"/>
  <c r="D146" i="281"/>
  <c r="E143" i="260"/>
  <c r="E135" i="280"/>
  <c r="C140" i="279"/>
  <c r="D146" i="278"/>
  <c r="D167" i="278" s="1"/>
  <c r="D140" i="277"/>
  <c r="E140" i="265"/>
  <c r="D166" i="267"/>
  <c r="D140" i="256"/>
  <c r="C146" i="257"/>
  <c r="C167" i="257" s="1"/>
  <c r="C167" i="272"/>
  <c r="D145" i="534"/>
  <c r="D140" i="258"/>
  <c r="D166" i="275"/>
  <c r="E146" i="273"/>
  <c r="E146" i="275"/>
  <c r="D146" i="257"/>
  <c r="D167" i="257" s="1"/>
  <c r="D167" i="272"/>
  <c r="E138" i="280"/>
  <c r="E138" i="278"/>
  <c r="E144" i="280"/>
  <c r="E136" i="255"/>
  <c r="E142" i="285"/>
  <c r="E145" i="286"/>
  <c r="E144" i="285"/>
  <c r="D140" i="287"/>
  <c r="E135" i="286"/>
  <c r="D146" i="286"/>
  <c r="D167" i="286" s="1"/>
  <c r="E141" i="285"/>
  <c r="C140" i="283"/>
  <c r="E135" i="281"/>
  <c r="E141" i="279"/>
  <c r="E141" i="278"/>
  <c r="E135" i="277"/>
  <c r="C140" i="277"/>
  <c r="E139" i="277"/>
  <c r="E140" i="266"/>
  <c r="E146" i="267"/>
  <c r="E142" i="257"/>
  <c r="E137" i="256"/>
  <c r="C166" i="269"/>
  <c r="E146" i="269"/>
  <c r="D166" i="276"/>
  <c r="C139" i="534"/>
  <c r="E146" i="268"/>
  <c r="E140" i="269"/>
  <c r="D167" i="262"/>
  <c r="D146" i="255"/>
  <c r="C167" i="267"/>
  <c r="C146" i="256"/>
  <c r="C167" i="256" s="1"/>
  <c r="E136" i="258"/>
  <c r="D143" i="534"/>
  <c r="C140" i="255"/>
  <c r="C166" i="262"/>
  <c r="C166" i="264"/>
  <c r="C166" i="271"/>
  <c r="C138" i="534"/>
  <c r="E142" i="279"/>
  <c r="E136" i="277"/>
  <c r="E142" i="277"/>
  <c r="E137" i="277"/>
  <c r="E144" i="256"/>
  <c r="E138" i="283"/>
  <c r="E138" i="260" s="1"/>
  <c r="E136" i="286"/>
  <c r="D139" i="261"/>
  <c r="E142" i="286"/>
  <c r="D146" i="287"/>
  <c r="D167" i="287" s="1"/>
  <c r="E135" i="285"/>
  <c r="E136" i="284"/>
  <c r="C146" i="284"/>
  <c r="D146" i="283"/>
  <c r="D167" i="283" s="1"/>
  <c r="D140" i="282"/>
  <c r="D140" i="281"/>
  <c r="C146" i="281"/>
  <c r="D146" i="280"/>
  <c r="D167" i="280" s="1"/>
  <c r="C146" i="280"/>
  <c r="C167" i="280" s="1"/>
  <c r="E138" i="279"/>
  <c r="C146" i="279"/>
  <c r="C167" i="279" s="1"/>
  <c r="C140" i="278"/>
  <c r="C146" i="278"/>
  <c r="C167" i="278" s="1"/>
  <c r="E146" i="270"/>
  <c r="E140" i="268"/>
  <c r="E146" i="263"/>
  <c r="E146" i="266"/>
  <c r="E140" i="274"/>
  <c r="D166" i="264"/>
  <c r="D136" i="534"/>
  <c r="D146" i="258"/>
  <c r="D167" i="258" s="1"/>
  <c r="D167" i="275"/>
  <c r="C146" i="255"/>
  <c r="C167" i="262"/>
  <c r="E143" i="279"/>
  <c r="D137" i="534"/>
  <c r="C144" i="259"/>
  <c r="C143" i="261"/>
  <c r="E137" i="284"/>
  <c r="E138" i="285"/>
  <c r="D145" i="261"/>
  <c r="E138" i="286"/>
  <c r="E138" i="287"/>
  <c r="E141" i="287"/>
  <c r="D140" i="285"/>
  <c r="E141" i="284"/>
  <c r="E135" i="284"/>
  <c r="D140" i="284"/>
  <c r="C140" i="284"/>
  <c r="E135" i="279"/>
  <c r="D140" i="279"/>
  <c r="D146" i="277"/>
  <c r="C140" i="257"/>
  <c r="C166" i="272"/>
  <c r="E140" i="275"/>
  <c r="D166" i="269"/>
  <c r="E146" i="265"/>
  <c r="C166" i="267"/>
  <c r="C140" i="256"/>
  <c r="E146" i="272"/>
  <c r="C146" i="258"/>
  <c r="C167" i="258" s="1"/>
  <c r="C167" i="275"/>
  <c r="E143" i="255"/>
  <c r="E146" i="264"/>
  <c r="D146" i="256"/>
  <c r="D167" i="256" s="1"/>
  <c r="D167" i="267"/>
  <c r="D166" i="273"/>
  <c r="D166" i="268"/>
  <c r="E146" i="276"/>
  <c r="E143" i="278"/>
  <c r="E140" i="263"/>
  <c r="C143" i="259"/>
  <c r="E135" i="256"/>
  <c r="E146" i="274"/>
  <c r="E138" i="277"/>
  <c r="E145" i="281"/>
  <c r="E145" i="260" s="1"/>
  <c r="E140" i="271"/>
  <c r="E144" i="277"/>
  <c r="E143" i="280"/>
  <c r="D139" i="260"/>
  <c r="D142" i="261"/>
  <c r="E136" i="287"/>
  <c r="E144" i="287"/>
  <c r="C140" i="285"/>
  <c r="C146" i="283"/>
  <c r="C167" i="283" s="1"/>
  <c r="E141" i="282"/>
  <c r="D146" i="282"/>
  <c r="D167" i="282" s="1"/>
  <c r="C140" i="281"/>
  <c r="C140" i="280"/>
  <c r="E135" i="278"/>
  <c r="E141" i="277"/>
  <c r="C146" i="277"/>
  <c r="E140" i="276"/>
  <c r="D144" i="534"/>
  <c r="E140" i="264"/>
  <c r="D140" i="257"/>
  <c r="D166" i="272"/>
  <c r="E135" i="255"/>
  <c r="E140" i="270"/>
  <c r="C140" i="258"/>
  <c r="C166" i="275"/>
  <c r="E138" i="256"/>
  <c r="D166" i="262"/>
  <c r="D140" i="255"/>
  <c r="C166" i="266"/>
  <c r="C166" i="276"/>
  <c r="E145" i="256"/>
  <c r="E136" i="278"/>
  <c r="E143" i="277"/>
  <c r="E140" i="267"/>
  <c r="C145" i="259"/>
  <c r="C135" i="259"/>
  <c r="E137" i="278"/>
  <c r="E142" i="281"/>
  <c r="E142" i="260" s="1"/>
  <c r="E139" i="280"/>
  <c r="E139" i="285"/>
  <c r="E136" i="281"/>
  <c r="E136" i="260" s="1"/>
  <c r="D136" i="261"/>
  <c r="E142" i="284"/>
  <c r="E143" i="287"/>
  <c r="E141" i="286"/>
  <c r="C146" i="286"/>
  <c r="C167" i="286" s="1"/>
  <c r="D146" i="285"/>
  <c r="D167" i="285" s="1"/>
  <c r="D146" i="284"/>
  <c r="E141" i="283"/>
  <c r="D140" i="283"/>
  <c r="C140" i="282"/>
  <c r="C166" i="282" s="1"/>
  <c r="E141" i="280"/>
  <c r="D140" i="280"/>
  <c r="D146" i="279"/>
  <c r="D167" i="279" s="1"/>
  <c r="D140" i="278"/>
  <c r="E140" i="272"/>
  <c r="E146" i="262"/>
  <c r="D166" i="274"/>
  <c r="E145" i="255"/>
  <c r="C166" i="270"/>
  <c r="E138" i="258"/>
  <c r="E146" i="271"/>
  <c r="E140" i="273"/>
  <c r="E140" i="262"/>
  <c r="E145" i="257"/>
  <c r="E143" i="256"/>
  <c r="D166" i="265"/>
  <c r="E137" i="257"/>
  <c r="E139" i="278"/>
  <c r="E145" i="277"/>
  <c r="E144" i="257"/>
  <c r="C137" i="259"/>
  <c r="E137" i="285"/>
  <c r="E144" i="278"/>
  <c r="E137" i="282"/>
  <c r="E137" i="260" s="1"/>
  <c r="E136" i="285"/>
  <c r="C144" i="260"/>
  <c r="C144" i="261"/>
  <c r="E144" i="286"/>
  <c r="E137" i="287"/>
  <c r="D135" i="261"/>
  <c r="E139" i="287"/>
  <c r="A1" i="287"/>
  <c r="D137" i="532" l="1"/>
  <c r="C166" i="285"/>
  <c r="E142" i="261"/>
  <c r="C145" i="532"/>
  <c r="C142" i="532"/>
  <c r="C141" i="532"/>
  <c r="D166" i="283"/>
  <c r="C137" i="532"/>
  <c r="D143" i="532"/>
  <c r="D144" i="532"/>
  <c r="C135" i="532"/>
  <c r="C138" i="532"/>
  <c r="C139" i="532"/>
  <c r="D141" i="532"/>
  <c r="D166" i="280"/>
  <c r="C166" i="280"/>
  <c r="D145" i="532"/>
  <c r="D136" i="532"/>
  <c r="D142" i="532"/>
  <c r="D139" i="532"/>
  <c r="C166" i="258"/>
  <c r="C166" i="257"/>
  <c r="D166" i="257"/>
  <c r="E141" i="534"/>
  <c r="E139" i="534"/>
  <c r="E142" i="534"/>
  <c r="E137" i="534"/>
  <c r="E144" i="534"/>
  <c r="E135" i="261"/>
  <c r="D138" i="532"/>
  <c r="C136" i="532"/>
  <c r="D135" i="532"/>
  <c r="E145" i="261"/>
  <c r="C144" i="532"/>
  <c r="C166" i="256"/>
  <c r="E135" i="260"/>
  <c r="E145" i="259"/>
  <c r="E143" i="261"/>
  <c r="E143" i="259"/>
  <c r="E136" i="259"/>
  <c r="E144" i="261"/>
  <c r="E138" i="534"/>
  <c r="E138" i="261"/>
  <c r="E139" i="261"/>
  <c r="E146" i="255"/>
  <c r="E167" i="262"/>
  <c r="E146" i="280"/>
  <c r="E146" i="286"/>
  <c r="E167" i="286" s="1"/>
  <c r="E135" i="534"/>
  <c r="E166" i="271"/>
  <c r="D146" i="259"/>
  <c r="D167" i="259" s="1"/>
  <c r="D167" i="277"/>
  <c r="E146" i="284"/>
  <c r="E146" i="287"/>
  <c r="E140" i="285"/>
  <c r="D146" i="534"/>
  <c r="D167" i="534" s="1"/>
  <c r="D167" i="255"/>
  <c r="E167" i="267"/>
  <c r="E146" i="256"/>
  <c r="C166" i="277"/>
  <c r="C140" i="259"/>
  <c r="E146" i="279"/>
  <c r="E140" i="281"/>
  <c r="D166" i="287"/>
  <c r="E140" i="280"/>
  <c r="E146" i="281"/>
  <c r="E166" i="262"/>
  <c r="E140" i="255"/>
  <c r="D166" i="278"/>
  <c r="E166" i="270"/>
  <c r="E140" i="278"/>
  <c r="C143" i="532"/>
  <c r="E143" i="534"/>
  <c r="E146" i="257"/>
  <c r="E167" i="272"/>
  <c r="D140" i="261"/>
  <c r="D166" i="284"/>
  <c r="C166" i="278"/>
  <c r="C166" i="286"/>
  <c r="E166" i="264"/>
  <c r="E146" i="282"/>
  <c r="E138" i="259"/>
  <c r="E167" i="265"/>
  <c r="E166" i="275"/>
  <c r="E140" i="258"/>
  <c r="D166" i="279"/>
  <c r="E167" i="270"/>
  <c r="C167" i="281"/>
  <c r="C146" i="260"/>
  <c r="C167" i="260" s="1"/>
  <c r="D166" i="282"/>
  <c r="C146" i="261"/>
  <c r="C167" i="261" s="1"/>
  <c r="C167" i="284"/>
  <c r="E137" i="259"/>
  <c r="C166" i="255"/>
  <c r="C140" i="534"/>
  <c r="E166" i="269"/>
  <c r="E139" i="259"/>
  <c r="E146" i="278"/>
  <c r="E146" i="285"/>
  <c r="E167" i="275"/>
  <c r="E146" i="258"/>
  <c r="E140" i="283"/>
  <c r="E140" i="279"/>
  <c r="E140" i="256"/>
  <c r="E166" i="267"/>
  <c r="D140" i="534"/>
  <c r="D166" i="534" s="1"/>
  <c r="D166" i="255"/>
  <c r="C167" i="277"/>
  <c r="C146" i="259"/>
  <c r="C167" i="259" s="1"/>
  <c r="C166" i="281"/>
  <c r="C140" i="260"/>
  <c r="E166" i="263"/>
  <c r="E167" i="276"/>
  <c r="C146" i="534"/>
  <c r="C167" i="534" s="1"/>
  <c r="C167" i="255"/>
  <c r="E167" i="269"/>
  <c r="E166" i="266"/>
  <c r="E135" i="259"/>
  <c r="E136" i="534"/>
  <c r="D166" i="258"/>
  <c r="D166" i="277"/>
  <c r="D140" i="259"/>
  <c r="C166" i="279"/>
  <c r="D146" i="260"/>
  <c r="D167" i="260" s="1"/>
  <c r="D167" i="281"/>
  <c r="D166" i="286"/>
  <c r="E140" i="287"/>
  <c r="E167" i="271"/>
  <c r="E140" i="257"/>
  <c r="E166" i="272"/>
  <c r="E146" i="283"/>
  <c r="E141" i="259"/>
  <c r="C166" i="284"/>
  <c r="C140" i="261"/>
  <c r="E140" i="284"/>
  <c r="E167" i="266"/>
  <c r="E166" i="268"/>
  <c r="E142" i="259"/>
  <c r="E140" i="277"/>
  <c r="C166" i="283"/>
  <c r="E166" i="265"/>
  <c r="E140" i="282"/>
  <c r="C166" i="287"/>
  <c r="E166" i="273"/>
  <c r="E145" i="534"/>
  <c r="D146" i="261"/>
  <c r="D167" i="261" s="1"/>
  <c r="D167" i="284"/>
  <c r="E166" i="276"/>
  <c r="E146" i="277"/>
  <c r="E144" i="259"/>
  <c r="E167" i="274"/>
  <c r="E141" i="261"/>
  <c r="D166" i="285"/>
  <c r="E137" i="261"/>
  <c r="E166" i="274"/>
  <c r="E167" i="263"/>
  <c r="D166" i="281"/>
  <c r="D140" i="260"/>
  <c r="E136" i="261"/>
  <c r="E167" i="268"/>
  <c r="E140" i="286"/>
  <c r="E167" i="273"/>
  <c r="D166" i="256"/>
  <c r="E141" i="260"/>
  <c r="A1" i="255"/>
  <c r="A1" i="262"/>
  <c r="A1" i="534"/>
  <c r="C129" i="272"/>
  <c r="E166" i="286" l="1"/>
  <c r="E142" i="532"/>
  <c r="E143" i="532"/>
  <c r="C166" i="261"/>
  <c r="E144" i="532"/>
  <c r="E139" i="532"/>
  <c r="E145" i="532"/>
  <c r="E138" i="532"/>
  <c r="C140" i="532"/>
  <c r="E135" i="532"/>
  <c r="D166" i="260"/>
  <c r="C166" i="260"/>
  <c r="C146" i="532"/>
  <c r="C167" i="532" s="1"/>
  <c r="D146" i="532"/>
  <c r="D167" i="532" s="1"/>
  <c r="E136" i="532"/>
  <c r="D166" i="259"/>
  <c r="D140" i="532"/>
  <c r="C166" i="534"/>
  <c r="D126" i="272"/>
  <c r="C120" i="272"/>
  <c r="C112" i="272"/>
  <c r="C4" i="280"/>
  <c r="C166" i="259"/>
  <c r="E137" i="532"/>
  <c r="D94" i="272"/>
  <c r="D5" i="274"/>
  <c r="D12" i="274"/>
  <c r="D19" i="274"/>
  <c r="D34" i="274"/>
  <c r="D41" i="274"/>
  <c r="D48" i="274"/>
  <c r="D55" i="274"/>
  <c r="D70" i="274"/>
  <c r="D77" i="274"/>
  <c r="D84" i="274"/>
  <c r="D91" i="274"/>
  <c r="D106" i="274"/>
  <c r="D113" i="274"/>
  <c r="D120" i="274"/>
  <c r="D127" i="274"/>
  <c r="D16" i="274"/>
  <c r="D23" i="274"/>
  <c r="D30" i="274"/>
  <c r="D37" i="274"/>
  <c r="D45" i="274"/>
  <c r="D52" i="274"/>
  <c r="D59" i="274"/>
  <c r="D66" i="274"/>
  <c r="D73" i="274"/>
  <c r="D88" i="274"/>
  <c r="D95" i="274"/>
  <c r="D102" i="274"/>
  <c r="D109" i="274"/>
  <c r="D124" i="274"/>
  <c r="D131" i="274"/>
  <c r="D166" i="261"/>
  <c r="E141" i="532"/>
  <c r="C132" i="272"/>
  <c r="D82" i="272"/>
  <c r="E167" i="277"/>
  <c r="E146" i="259"/>
  <c r="E166" i="282"/>
  <c r="E166" i="277"/>
  <c r="E140" i="259"/>
  <c r="E166" i="284"/>
  <c r="E140" i="261"/>
  <c r="E167" i="283"/>
  <c r="E166" i="257"/>
  <c r="E166" i="287"/>
  <c r="E166" i="256"/>
  <c r="E166" i="279"/>
  <c r="E166" i="283"/>
  <c r="E167" i="258"/>
  <c r="E167" i="285"/>
  <c r="E167" i="278"/>
  <c r="E166" i="258"/>
  <c r="E167" i="282"/>
  <c r="E167" i="257"/>
  <c r="E166" i="278"/>
  <c r="E166" i="255"/>
  <c r="E140" i="534"/>
  <c r="E146" i="260"/>
  <c r="E167" i="281"/>
  <c r="E166" i="280"/>
  <c r="E140" i="260"/>
  <c r="E166" i="281"/>
  <c r="E167" i="279"/>
  <c r="E167" i="256"/>
  <c r="E166" i="285"/>
  <c r="E167" i="287"/>
  <c r="E146" i="261"/>
  <c r="E167" i="284"/>
  <c r="E167" i="280"/>
  <c r="E167" i="255"/>
  <c r="E146" i="534"/>
  <c r="C9" i="274"/>
  <c r="C19" i="274"/>
  <c r="C12" i="274"/>
  <c r="C23" i="274"/>
  <c r="C5" i="274"/>
  <c r="C16" i="274"/>
  <c r="C27" i="274"/>
  <c r="C30" i="274"/>
  <c r="C34" i="274"/>
  <c r="C37" i="274"/>
  <c r="C41" i="274"/>
  <c r="C45" i="274"/>
  <c r="C48" i="274"/>
  <c r="C52" i="274"/>
  <c r="C55" i="274"/>
  <c r="C59" i="274"/>
  <c r="C63" i="274"/>
  <c r="C66" i="274"/>
  <c r="C70" i="274"/>
  <c r="C73" i="274"/>
  <c r="C77" i="274"/>
  <c r="C81" i="274"/>
  <c r="C84" i="274"/>
  <c r="C88" i="274"/>
  <c r="C91" i="274"/>
  <c r="C95" i="274"/>
  <c r="C99" i="274"/>
  <c r="C102" i="274"/>
  <c r="C106" i="274"/>
  <c r="C109" i="274"/>
  <c r="C113" i="274"/>
  <c r="C117" i="274"/>
  <c r="C120" i="274"/>
  <c r="C124" i="274"/>
  <c r="C127" i="274"/>
  <c r="C131" i="274"/>
  <c r="C3" i="274"/>
  <c r="C6" i="274"/>
  <c r="C10" i="274"/>
  <c r="C13" i="274"/>
  <c r="C17" i="274"/>
  <c r="C21" i="274"/>
  <c r="C24" i="274"/>
  <c r="C28" i="274"/>
  <c r="C31" i="274"/>
  <c r="C39" i="274"/>
  <c r="C53" i="274"/>
  <c r="C93" i="274"/>
  <c r="D3" i="274"/>
  <c r="D6" i="274"/>
  <c r="D10" i="274"/>
  <c r="D13" i="274"/>
  <c r="D17" i="274"/>
  <c r="D21" i="274"/>
  <c r="D24" i="274"/>
  <c r="D28" i="274"/>
  <c r="D31" i="274"/>
  <c r="D35" i="274"/>
  <c r="D39" i="274"/>
  <c r="D42" i="274"/>
  <c r="D46" i="274"/>
  <c r="D49" i="274"/>
  <c r="D53" i="274"/>
  <c r="D57" i="274"/>
  <c r="D60" i="274"/>
  <c r="D64" i="274"/>
  <c r="D67" i="274"/>
  <c r="D71" i="274"/>
  <c r="D75" i="274"/>
  <c r="D78" i="274"/>
  <c r="D82" i="274"/>
  <c r="D85" i="274"/>
  <c r="D89" i="274"/>
  <c r="D93" i="274"/>
  <c r="D96" i="274"/>
  <c r="D100" i="274"/>
  <c r="D103" i="274"/>
  <c r="D107" i="274"/>
  <c r="D111" i="274"/>
  <c r="D114" i="274"/>
  <c r="D118" i="274"/>
  <c r="D121" i="274"/>
  <c r="D125" i="274"/>
  <c r="D129" i="274"/>
  <c r="D132" i="274"/>
  <c r="D4" i="274"/>
  <c r="D7" i="274"/>
  <c r="D11" i="274"/>
  <c r="D15" i="274"/>
  <c r="D18" i="274"/>
  <c r="D22" i="274"/>
  <c r="D25" i="274"/>
  <c r="D29" i="274"/>
  <c r="D33" i="274"/>
  <c r="D36" i="274"/>
  <c r="D40" i="274"/>
  <c r="D43" i="274"/>
  <c r="D47" i="274"/>
  <c r="D51" i="274"/>
  <c r="D54" i="274"/>
  <c r="D58" i="274"/>
  <c r="D61" i="274"/>
  <c r="D65" i="274"/>
  <c r="D69" i="274"/>
  <c r="D72" i="274"/>
  <c r="D76" i="274"/>
  <c r="D79" i="274"/>
  <c r="D83" i="274"/>
  <c r="D87" i="274"/>
  <c r="D90" i="274"/>
  <c r="D94" i="274"/>
  <c r="D97" i="274"/>
  <c r="D101" i="274"/>
  <c r="D105" i="274"/>
  <c r="D108" i="274"/>
  <c r="D112" i="274"/>
  <c r="D115" i="274"/>
  <c r="D119" i="274"/>
  <c r="D123" i="274"/>
  <c r="D126" i="274"/>
  <c r="D130" i="274"/>
  <c r="D133" i="274"/>
  <c r="C4" i="274"/>
  <c r="C7" i="274"/>
  <c r="C11" i="274"/>
  <c r="C15" i="274"/>
  <c r="C18" i="274"/>
  <c r="C22" i="274"/>
  <c r="C25" i="274"/>
  <c r="C29" i="274"/>
  <c r="C43" i="274"/>
  <c r="C51" i="274"/>
  <c r="C87" i="274"/>
  <c r="D9" i="274"/>
  <c r="D27" i="274"/>
  <c r="C33" i="274"/>
  <c r="C35" i="274"/>
  <c r="C36" i="274"/>
  <c r="C40" i="274"/>
  <c r="C42" i="274"/>
  <c r="C46" i="274"/>
  <c r="C47" i="274"/>
  <c r="C49" i="274"/>
  <c r="C54" i="274"/>
  <c r="C57" i="274"/>
  <c r="C58" i="274"/>
  <c r="C60" i="274"/>
  <c r="C61" i="274"/>
  <c r="D63" i="274"/>
  <c r="C64" i="274"/>
  <c r="C65" i="274"/>
  <c r="C67" i="274"/>
  <c r="C69" i="274"/>
  <c r="C71" i="274"/>
  <c r="C72" i="274"/>
  <c r="C75" i="274"/>
  <c r="C76" i="274"/>
  <c r="C78" i="274"/>
  <c r="C79" i="274"/>
  <c r="D81" i="274"/>
  <c r="C82" i="274"/>
  <c r="C83" i="274"/>
  <c r="C85" i="274"/>
  <c r="C89" i="274"/>
  <c r="C90" i="274"/>
  <c r="C94" i="274"/>
  <c r="C96" i="274"/>
  <c r="C97" i="274"/>
  <c r="D99" i="274"/>
  <c r="C100" i="274"/>
  <c r="C101" i="274"/>
  <c r="C103" i="274"/>
  <c r="C105" i="274"/>
  <c r="C107" i="274"/>
  <c r="C108" i="274"/>
  <c r="C111" i="274"/>
  <c r="C112" i="274"/>
  <c r="C114" i="274"/>
  <c r="C115" i="274"/>
  <c r="D117" i="274"/>
  <c r="C118" i="274"/>
  <c r="C119" i="274"/>
  <c r="C121" i="274"/>
  <c r="C123" i="274"/>
  <c r="C125" i="274"/>
  <c r="C126" i="274"/>
  <c r="C129" i="274"/>
  <c r="C130" i="274"/>
  <c r="C132" i="274"/>
  <c r="C133" i="274"/>
  <c r="C3" i="285"/>
  <c r="C4" i="285"/>
  <c r="C3" i="286"/>
  <c r="C3" i="287"/>
  <c r="D88" i="272"/>
  <c r="D124" i="272"/>
  <c r="D89" i="272"/>
  <c r="D129" i="272"/>
  <c r="D93" i="272"/>
  <c r="D106" i="272"/>
  <c r="D120" i="272"/>
  <c r="E55" i="274"/>
  <c r="E6" i="274"/>
  <c r="E9" i="274"/>
  <c r="E12" i="274"/>
  <c r="E24" i="274"/>
  <c r="E30" i="274"/>
  <c r="E43" i="274"/>
  <c r="E22" i="274"/>
  <c r="E28" i="274"/>
  <c r="D99" i="272"/>
  <c r="D118" i="272"/>
  <c r="D132" i="272"/>
  <c r="D115" i="272"/>
  <c r="D133" i="272"/>
  <c r="C131" i="272"/>
  <c r="C103" i="272"/>
  <c r="C125" i="272"/>
  <c r="D127" i="272"/>
  <c r="D131" i="272"/>
  <c r="D97" i="272"/>
  <c r="D130" i="272"/>
  <c r="D111" i="272"/>
  <c r="D84" i="272"/>
  <c r="D91" i="272"/>
  <c r="D113" i="272"/>
  <c r="D78" i="272"/>
  <c r="D114" i="272"/>
  <c r="D108" i="272"/>
  <c r="C127" i="272"/>
  <c r="D66" i="272"/>
  <c r="D60" i="272"/>
  <c r="C102" i="272"/>
  <c r="C88" i="272"/>
  <c r="D70" i="272"/>
  <c r="D73" i="272"/>
  <c r="D95" i="272"/>
  <c r="D102" i="272"/>
  <c r="D109" i="272"/>
  <c r="D117" i="272"/>
  <c r="D85" i="272"/>
  <c r="D125" i="272"/>
  <c r="D105" i="272"/>
  <c r="D123" i="272"/>
  <c r="D81" i="272"/>
  <c r="C59" i="272"/>
  <c r="C77" i="272"/>
  <c r="C133" i="272"/>
  <c r="C130" i="272"/>
  <c r="C126" i="272"/>
  <c r="C119" i="272"/>
  <c r="C108" i="272"/>
  <c r="C89" i="272"/>
  <c r="D23" i="272"/>
  <c r="D96" i="272"/>
  <c r="D100" i="272"/>
  <c r="D103" i="272"/>
  <c r="D107" i="272"/>
  <c r="D121" i="272"/>
  <c r="D47" i="272"/>
  <c r="D76" i="272"/>
  <c r="D87" i="272"/>
  <c r="D101" i="272"/>
  <c r="D119" i="272"/>
  <c r="C99" i="272"/>
  <c r="C117" i="272"/>
  <c r="C123" i="272"/>
  <c r="C106" i="272"/>
  <c r="C109" i="272"/>
  <c r="C124" i="272"/>
  <c r="D72" i="272"/>
  <c r="D83" i="272"/>
  <c r="D90" i="272"/>
  <c r="D112" i="272"/>
  <c r="C81" i="272"/>
  <c r="C85" i="272"/>
  <c r="C91" i="272"/>
  <c r="C115" i="272"/>
  <c r="C113" i="272"/>
  <c r="D77" i="272"/>
  <c r="C96" i="272"/>
  <c r="C111" i="272"/>
  <c r="C114" i="272"/>
  <c r="C100" i="272"/>
  <c r="C118" i="272"/>
  <c r="C121" i="272"/>
  <c r="C107" i="272"/>
  <c r="C78" i="272"/>
  <c r="C84" i="272"/>
  <c r="C93" i="272"/>
  <c r="C65" i="272"/>
  <c r="C95" i="272"/>
  <c r="D52" i="272"/>
  <c r="D59" i="272"/>
  <c r="D67" i="272"/>
  <c r="D65" i="272"/>
  <c r="D79" i="272"/>
  <c r="C72" i="272"/>
  <c r="C75" i="272"/>
  <c r="C82" i="272"/>
  <c r="D42" i="272"/>
  <c r="C47" i="272"/>
  <c r="D16" i="272"/>
  <c r="D34" i="272"/>
  <c r="D55" i="272"/>
  <c r="D63" i="272"/>
  <c r="D10" i="272"/>
  <c r="D35" i="272"/>
  <c r="D49" i="272"/>
  <c r="D53" i="272"/>
  <c r="D61" i="272"/>
  <c r="C76" i="272"/>
  <c r="C90" i="272"/>
  <c r="C94" i="272"/>
  <c r="C97" i="272"/>
  <c r="C83" i="272"/>
  <c r="C105" i="272"/>
  <c r="C79" i="272"/>
  <c r="C41" i="272"/>
  <c r="C101" i="272"/>
  <c r="C87" i="272"/>
  <c r="C71" i="272"/>
  <c r="D48" i="272"/>
  <c r="E36" i="272"/>
  <c r="E84" i="272"/>
  <c r="E108" i="272"/>
  <c r="D5" i="272"/>
  <c r="D37" i="272"/>
  <c r="D41" i="272"/>
  <c r="D46" i="272"/>
  <c r="D64" i="272"/>
  <c r="D71" i="272"/>
  <c r="D75" i="272"/>
  <c r="D22" i="272"/>
  <c r="D43" i="272"/>
  <c r="C64" i="272"/>
  <c r="C52" i="272"/>
  <c r="D17" i="272"/>
  <c r="D28" i="272"/>
  <c r="D11" i="272"/>
  <c r="D25" i="272"/>
  <c r="D29" i="272"/>
  <c r="D40" i="272"/>
  <c r="D51" i="272"/>
  <c r="D58" i="272"/>
  <c r="D54" i="272"/>
  <c r="C34" i="272"/>
  <c r="C42" i="272"/>
  <c r="C48" i="272"/>
  <c r="C60" i="272"/>
  <c r="C66" i="272"/>
  <c r="C69" i="272"/>
  <c r="C58" i="272"/>
  <c r="C70" i="272"/>
  <c r="C73" i="272"/>
  <c r="D69" i="272"/>
  <c r="E63" i="272"/>
  <c r="D57" i="272"/>
  <c r="C40" i="272"/>
  <c r="C53" i="272"/>
  <c r="C36" i="272"/>
  <c r="D36" i="272"/>
  <c r="E126" i="272"/>
  <c r="D19" i="272"/>
  <c r="C54" i="272"/>
  <c r="D74" i="272"/>
  <c r="D92" i="272"/>
  <c r="D4" i="272"/>
  <c r="D18" i="272"/>
  <c r="D30" i="272"/>
  <c r="D104" i="272"/>
  <c r="E102" i="272"/>
  <c r="D13" i="272"/>
  <c r="D31" i="272"/>
  <c r="C46" i="272"/>
  <c r="D122" i="272"/>
  <c r="E30" i="272"/>
  <c r="C35" i="272"/>
  <c r="C29" i="272"/>
  <c r="D6" i="272"/>
  <c r="D24" i="272"/>
  <c r="C28" i="272"/>
  <c r="D7" i="272"/>
  <c r="D12" i="272"/>
  <c r="D32" i="272"/>
  <c r="E42" i="272"/>
  <c r="D26" i="272"/>
  <c r="C6" i="272"/>
  <c r="C24" i="272"/>
  <c r="C9" i="272"/>
  <c r="C30" i="272"/>
  <c r="C3" i="272"/>
  <c r="C21" i="272"/>
  <c r="C10" i="272"/>
  <c r="E10" i="272"/>
  <c r="C22" i="272"/>
  <c r="E22" i="272"/>
  <c r="C15" i="272"/>
  <c r="C7" i="272"/>
  <c r="C19" i="272"/>
  <c r="D45" i="272"/>
  <c r="D39" i="272"/>
  <c r="D33" i="272"/>
  <c r="D27" i="272"/>
  <c r="C18" i="272"/>
  <c r="C4" i="272"/>
  <c r="C16" i="272"/>
  <c r="E16" i="272"/>
  <c r="C67" i="272"/>
  <c r="C63" i="272"/>
  <c r="C61" i="272"/>
  <c r="C57" i="272"/>
  <c r="C55" i="272"/>
  <c r="C51" i="272"/>
  <c r="C49" i="272"/>
  <c r="C45" i="272"/>
  <c r="C43" i="272"/>
  <c r="C39" i="272"/>
  <c r="C37" i="272"/>
  <c r="C33" i="272"/>
  <c r="C31" i="272"/>
  <c r="C27" i="272"/>
  <c r="C5" i="272"/>
  <c r="C11" i="272"/>
  <c r="C17" i="272"/>
  <c r="C23" i="272"/>
  <c r="C74" i="272"/>
  <c r="C12" i="272"/>
  <c r="E12" i="272"/>
  <c r="E33" i="272"/>
  <c r="C13" i="272"/>
  <c r="C25" i="272"/>
  <c r="D21" i="272"/>
  <c r="D15" i="272"/>
  <c r="D9" i="272"/>
  <c r="D3" i="272"/>
  <c r="D127" i="262"/>
  <c r="C127" i="262"/>
  <c r="D126" i="262"/>
  <c r="C126" i="262"/>
  <c r="D125" i="262"/>
  <c r="C125" i="262"/>
  <c r="D124" i="262"/>
  <c r="C124" i="262"/>
  <c r="D123" i="262"/>
  <c r="C123" i="262"/>
  <c r="E146" i="532" l="1"/>
  <c r="E167" i="532" s="1"/>
  <c r="D166" i="532"/>
  <c r="C166" i="532"/>
  <c r="E140" i="532"/>
  <c r="D62" i="272"/>
  <c r="C68" i="272"/>
  <c r="E106" i="272"/>
  <c r="E66" i="272"/>
  <c r="E51" i="274"/>
  <c r="E101" i="272"/>
  <c r="E17" i="272"/>
  <c r="E53" i="272"/>
  <c r="E7" i="274"/>
  <c r="E167" i="534"/>
  <c r="E167" i="261"/>
  <c r="E166" i="260"/>
  <c r="E167" i="260"/>
  <c r="E166" i="534"/>
  <c r="E166" i="261"/>
  <c r="E166" i="259"/>
  <c r="E167" i="259"/>
  <c r="E54" i="272"/>
  <c r="E40" i="272"/>
  <c r="D116" i="272"/>
  <c r="E52" i="272"/>
  <c r="E39" i="272"/>
  <c r="E94" i="272"/>
  <c r="E5" i="274"/>
  <c r="E132" i="272"/>
  <c r="D50" i="272"/>
  <c r="E28" i="272"/>
  <c r="E114" i="272"/>
  <c r="D44" i="272"/>
  <c r="D38" i="272"/>
  <c r="D14" i="272"/>
  <c r="E130" i="272"/>
  <c r="E27" i="272"/>
  <c r="E90" i="272"/>
  <c r="D128" i="272"/>
  <c r="E72" i="272"/>
  <c r="D8" i="272"/>
  <c r="D150" i="272" s="1"/>
  <c r="D20" i="272"/>
  <c r="E64" i="272"/>
  <c r="D98" i="272"/>
  <c r="D86" i="272"/>
  <c r="E113" i="272"/>
  <c r="E65" i="272"/>
  <c r="E58" i="272"/>
  <c r="E16" i="274"/>
  <c r="C62" i="272"/>
  <c r="E4" i="272"/>
  <c r="E133" i="272"/>
  <c r="E120" i="272"/>
  <c r="E78" i="272"/>
  <c r="E13" i="274"/>
  <c r="E18" i="274"/>
  <c r="E25" i="272"/>
  <c r="E131" i="272"/>
  <c r="E83" i="272"/>
  <c r="E35" i="272"/>
  <c r="E37" i="272"/>
  <c r="D56" i="272"/>
  <c r="E127" i="272"/>
  <c r="E41" i="274"/>
  <c r="E10" i="274"/>
  <c r="C104" i="272"/>
  <c r="C32" i="272"/>
  <c r="E18" i="272"/>
  <c r="E24" i="272"/>
  <c r="E48" i="272"/>
  <c r="E96" i="272"/>
  <c r="E31" i="274"/>
  <c r="E53" i="274"/>
  <c r="E23" i="274"/>
  <c r="E29" i="272"/>
  <c r="E7" i="272"/>
  <c r="E97" i="272"/>
  <c r="E4" i="274"/>
  <c r="E11" i="272"/>
  <c r="E6" i="272"/>
  <c r="E112" i="272"/>
  <c r="E25" i="274"/>
  <c r="E11" i="274"/>
  <c r="E119" i="272"/>
  <c r="E47" i="272"/>
  <c r="D68" i="272"/>
  <c r="E51" i="272"/>
  <c r="E118" i="272"/>
  <c r="E70" i="272"/>
  <c r="C56" i="272"/>
  <c r="E124" i="272"/>
  <c r="E88" i="272"/>
  <c r="E45" i="272"/>
  <c r="E21" i="274"/>
  <c r="E3" i="274"/>
  <c r="E19" i="274"/>
  <c r="E27" i="274"/>
  <c r="E39" i="274"/>
  <c r="E13" i="272"/>
  <c r="E91" i="272"/>
  <c r="E15" i="274"/>
  <c r="C50" i="272"/>
  <c r="E55" i="272"/>
  <c r="E124" i="274"/>
  <c r="E102" i="274"/>
  <c r="E73" i="274"/>
  <c r="E48" i="274"/>
  <c r="E17" i="274"/>
  <c r="E120" i="274"/>
  <c r="E95" i="274"/>
  <c r="E45" i="274"/>
  <c r="E19" i="272"/>
  <c r="E43" i="272"/>
  <c r="E117" i="274"/>
  <c r="E91" i="274"/>
  <c r="E66" i="274"/>
  <c r="E37" i="274"/>
  <c r="E88" i="274"/>
  <c r="E34" i="274"/>
  <c r="E109" i="274"/>
  <c r="E84" i="274"/>
  <c r="E29" i="274"/>
  <c r="E127" i="274"/>
  <c r="E106" i="274"/>
  <c r="E77" i="274"/>
  <c r="E52" i="274"/>
  <c r="E133" i="274"/>
  <c r="E129" i="274"/>
  <c r="E123" i="274"/>
  <c r="E118" i="274"/>
  <c r="E114" i="274"/>
  <c r="E108" i="274"/>
  <c r="E103" i="274"/>
  <c r="E94" i="274"/>
  <c r="E85" i="274"/>
  <c r="E76" i="274"/>
  <c r="E71" i="274"/>
  <c r="E65" i="274"/>
  <c r="E61" i="274"/>
  <c r="E57" i="274"/>
  <c r="E47" i="274"/>
  <c r="E40" i="274"/>
  <c r="E33" i="274"/>
  <c r="E132" i="274"/>
  <c r="E126" i="274"/>
  <c r="E121" i="274"/>
  <c r="E112" i="274"/>
  <c r="E107" i="274"/>
  <c r="E101" i="274"/>
  <c r="E97" i="274"/>
  <c r="E90" i="274"/>
  <c r="E83" i="274"/>
  <c r="E79" i="274"/>
  <c r="E75" i="274"/>
  <c r="E69" i="274"/>
  <c r="E64" i="274"/>
  <c r="E60" i="274"/>
  <c r="E54" i="274"/>
  <c r="E46" i="274"/>
  <c r="E36" i="274"/>
  <c r="E130" i="274"/>
  <c r="E125" i="274"/>
  <c r="E119" i="274"/>
  <c r="E115" i="274"/>
  <c r="E111" i="274"/>
  <c r="E105" i="274"/>
  <c r="E100" i="274"/>
  <c r="E96" i="274"/>
  <c r="E89" i="274"/>
  <c r="E82" i="274"/>
  <c r="E78" i="274"/>
  <c r="E72" i="274"/>
  <c r="E67" i="274"/>
  <c r="E58" i="274"/>
  <c r="E49" i="274"/>
  <c r="E42" i="274"/>
  <c r="E35" i="274"/>
  <c r="E87" i="274"/>
  <c r="E63" i="274"/>
  <c r="E93" i="274"/>
  <c r="E99" i="274"/>
  <c r="E81" i="274"/>
  <c r="E131" i="274"/>
  <c r="E113" i="274"/>
  <c r="E70" i="274"/>
  <c r="E59" i="274"/>
  <c r="D110" i="272"/>
  <c r="E5" i="272"/>
  <c r="E95" i="272"/>
  <c r="E77" i="272"/>
  <c r="E59" i="272"/>
  <c r="E23" i="272"/>
  <c r="E109" i="272"/>
  <c r="D157" i="272"/>
  <c r="E123" i="272"/>
  <c r="E76" i="272"/>
  <c r="E73" i="272"/>
  <c r="E41" i="272"/>
  <c r="C92" i="272"/>
  <c r="E121" i="272"/>
  <c r="E81" i="272"/>
  <c r="E93" i="272"/>
  <c r="E75" i="272"/>
  <c r="E57" i="272"/>
  <c r="E105" i="272"/>
  <c r="E60" i="272"/>
  <c r="E67" i="272"/>
  <c r="E85" i="272"/>
  <c r="E115" i="272"/>
  <c r="E61" i="272"/>
  <c r="D80" i="272"/>
  <c r="E100" i="272"/>
  <c r="E82" i="272"/>
  <c r="E69" i="272"/>
  <c r="C38" i="272"/>
  <c r="E117" i="272"/>
  <c r="E125" i="272"/>
  <c r="E107" i="272"/>
  <c r="E89" i="272"/>
  <c r="E71" i="272"/>
  <c r="C20" i="272"/>
  <c r="E111" i="272"/>
  <c r="E79" i="272"/>
  <c r="E99" i="272"/>
  <c r="E87" i="272"/>
  <c r="E49" i="272"/>
  <c r="E103" i="272"/>
  <c r="E31" i="272"/>
  <c r="E129" i="272"/>
  <c r="C80" i="272"/>
  <c r="C44" i="272"/>
  <c r="C14" i="272"/>
  <c r="E46" i="272"/>
  <c r="E34" i="272"/>
  <c r="E3" i="272"/>
  <c r="C128" i="272"/>
  <c r="C110" i="272"/>
  <c r="D134" i="272"/>
  <c r="D165" i="272" s="1"/>
  <c r="C8" i="272"/>
  <c r="C122" i="272"/>
  <c r="C86" i="272"/>
  <c r="E20" i="272"/>
  <c r="E15" i="272"/>
  <c r="E21" i="272"/>
  <c r="D155" i="272"/>
  <c r="C134" i="272"/>
  <c r="C165" i="272" s="1"/>
  <c r="C116" i="272"/>
  <c r="C98" i="272"/>
  <c r="C26" i="272"/>
  <c r="E9" i="272"/>
  <c r="C3" i="262"/>
  <c r="E166" i="532" l="1"/>
  <c r="D151" i="272"/>
  <c r="C162" i="272"/>
  <c r="C163" i="272"/>
  <c r="C161" i="272"/>
  <c r="C164" i="272"/>
  <c r="E32" i="272"/>
  <c r="D161" i="272"/>
  <c r="E92" i="272"/>
  <c r="C158" i="272"/>
  <c r="C152" i="272"/>
  <c r="D152" i="272"/>
  <c r="D164" i="272"/>
  <c r="D163" i="272"/>
  <c r="D162" i="272"/>
  <c r="C147" i="281"/>
  <c r="C147" i="287"/>
  <c r="D158" i="272"/>
  <c r="C147" i="264"/>
  <c r="C147" i="282"/>
  <c r="E123" i="262"/>
  <c r="E124" i="262"/>
  <c r="E127" i="262"/>
  <c r="E126" i="262"/>
  <c r="E125" i="262"/>
  <c r="E14" i="272"/>
  <c r="E50" i="272"/>
  <c r="E104" i="272"/>
  <c r="E80" i="272"/>
  <c r="E38" i="272"/>
  <c r="E56" i="272"/>
  <c r="E68" i="272"/>
  <c r="D147" i="272"/>
  <c r="C147" i="272"/>
  <c r="E74" i="272"/>
  <c r="D156" i="272"/>
  <c r="E116" i="272"/>
  <c r="E62" i="272"/>
  <c r="E44" i="272"/>
  <c r="C151" i="272"/>
  <c r="C156" i="272"/>
  <c r="E122" i="272"/>
  <c r="E110" i="272"/>
  <c r="E98" i="272"/>
  <c r="E134" i="272"/>
  <c r="E165" i="272" s="1"/>
  <c r="E26" i="272"/>
  <c r="C155" i="272"/>
  <c r="C150" i="272"/>
  <c r="C157" i="272"/>
  <c r="E86" i="272"/>
  <c r="E128" i="272"/>
  <c r="E8" i="272"/>
  <c r="D153" i="272" l="1"/>
  <c r="E152" i="272"/>
  <c r="E163" i="272"/>
  <c r="E162" i="272"/>
  <c r="E158" i="272"/>
  <c r="E164" i="272"/>
  <c r="E161" i="272"/>
  <c r="E147" i="272"/>
  <c r="D159" i="272"/>
  <c r="C159" i="272"/>
  <c r="E150" i="272"/>
  <c r="E155" i="272"/>
  <c r="E157" i="272"/>
  <c r="E151" i="272"/>
  <c r="E156" i="272"/>
  <c r="C153" i="272"/>
  <c r="F146" i="272" l="1"/>
  <c r="F140" i="272"/>
  <c r="E153" i="272"/>
  <c r="E159" i="272"/>
  <c r="F166" i="272" l="1"/>
  <c r="F167" i="272"/>
  <c r="D3" i="287"/>
  <c r="E3" i="287"/>
  <c r="C4" i="287"/>
  <c r="D4" i="287"/>
  <c r="E4" i="287"/>
  <c r="C5" i="287"/>
  <c r="D5" i="287"/>
  <c r="E5" i="287"/>
  <c r="C6" i="287"/>
  <c r="D6" i="287"/>
  <c r="E6" i="287"/>
  <c r="C7" i="287"/>
  <c r="D7" i="287"/>
  <c r="E7" i="287"/>
  <c r="D3" i="286"/>
  <c r="E3" i="286"/>
  <c r="C4" i="286"/>
  <c r="D4" i="286"/>
  <c r="E4" i="286"/>
  <c r="C5" i="286"/>
  <c r="D5" i="286"/>
  <c r="E5" i="286"/>
  <c r="C6" i="286"/>
  <c r="D6" i="286"/>
  <c r="E6" i="286"/>
  <c r="C7" i="286"/>
  <c r="D7" i="286"/>
  <c r="E7" i="286"/>
  <c r="D3" i="285"/>
  <c r="E3" i="285"/>
  <c r="D4" i="285"/>
  <c r="E4" i="285"/>
  <c r="C5" i="285"/>
  <c r="D5" i="285"/>
  <c r="E5" i="285"/>
  <c r="C6" i="285"/>
  <c r="D6" i="285"/>
  <c r="E6" i="285"/>
  <c r="C7" i="285"/>
  <c r="D7" i="285"/>
  <c r="E7" i="285"/>
  <c r="C3" i="284"/>
  <c r="D3" i="284"/>
  <c r="E3" i="284"/>
  <c r="C4" i="284"/>
  <c r="D4" i="284"/>
  <c r="E4" i="284"/>
  <c r="C5" i="284"/>
  <c r="D5" i="284"/>
  <c r="E5" i="284"/>
  <c r="C6" i="284"/>
  <c r="D6" i="284"/>
  <c r="E6" i="284"/>
  <c r="C7" i="284"/>
  <c r="D7" i="284"/>
  <c r="E7" i="284"/>
  <c r="C9" i="284"/>
  <c r="D9" i="284"/>
  <c r="E9" i="284"/>
  <c r="C10" i="284"/>
  <c r="D10" i="284"/>
  <c r="E10" i="284"/>
  <c r="C11" i="284"/>
  <c r="D11" i="284"/>
  <c r="E11" i="284"/>
  <c r="C12" i="284"/>
  <c r="D12" i="284"/>
  <c r="E12" i="284"/>
  <c r="C13" i="284"/>
  <c r="D13" i="284"/>
  <c r="E13" i="284"/>
  <c r="C3" i="283"/>
  <c r="D3" i="283"/>
  <c r="E3" i="283"/>
  <c r="C4" i="283"/>
  <c r="D4" i="283"/>
  <c r="E4" i="283"/>
  <c r="C5" i="283"/>
  <c r="D5" i="283"/>
  <c r="E5" i="283"/>
  <c r="C6" i="283"/>
  <c r="D6" i="283"/>
  <c r="E6" i="283"/>
  <c r="C7" i="283"/>
  <c r="D7" i="283"/>
  <c r="E7" i="283"/>
  <c r="C9" i="283"/>
  <c r="D9" i="283"/>
  <c r="E9" i="283"/>
  <c r="C10" i="283"/>
  <c r="D10" i="283"/>
  <c r="E10" i="283"/>
  <c r="C11" i="283"/>
  <c r="D11" i="283"/>
  <c r="E11" i="283"/>
  <c r="C12" i="283"/>
  <c r="D12" i="283"/>
  <c r="E12" i="283"/>
  <c r="C13" i="283"/>
  <c r="D13" i="283"/>
  <c r="E13" i="283"/>
  <c r="C15" i="283"/>
  <c r="D15" i="283"/>
  <c r="E15" i="283"/>
  <c r="C16" i="283"/>
  <c r="D16" i="283"/>
  <c r="E16" i="283"/>
  <c r="C17" i="283"/>
  <c r="D17" i="283"/>
  <c r="E17" i="283"/>
  <c r="C18" i="283"/>
  <c r="D18" i="283"/>
  <c r="E18" i="283"/>
  <c r="C19" i="283"/>
  <c r="D19" i="283"/>
  <c r="E19" i="283"/>
  <c r="C21" i="283"/>
  <c r="D21" i="283"/>
  <c r="E21" i="283"/>
  <c r="C22" i="283"/>
  <c r="D22" i="283"/>
  <c r="E22" i="283"/>
  <c r="C23" i="283"/>
  <c r="D23" i="283"/>
  <c r="E23" i="283"/>
  <c r="C24" i="283"/>
  <c r="D24" i="283"/>
  <c r="E24" i="283"/>
  <c r="C25" i="283"/>
  <c r="D25" i="283"/>
  <c r="E25" i="283"/>
  <c r="C27" i="283"/>
  <c r="D27" i="283"/>
  <c r="E27" i="283"/>
  <c r="C28" i="283"/>
  <c r="D28" i="283"/>
  <c r="E28" i="283"/>
  <c r="C29" i="283"/>
  <c r="D29" i="283"/>
  <c r="E29" i="283"/>
  <c r="C30" i="283"/>
  <c r="D30" i="283"/>
  <c r="E30" i="283"/>
  <c r="C31" i="283"/>
  <c r="D31" i="283"/>
  <c r="E31" i="283"/>
  <c r="C33" i="283"/>
  <c r="D33" i="283"/>
  <c r="E33" i="283"/>
  <c r="C34" i="283"/>
  <c r="D34" i="283"/>
  <c r="E34" i="283"/>
  <c r="C35" i="283"/>
  <c r="D35" i="283"/>
  <c r="E35" i="283"/>
  <c r="C36" i="283"/>
  <c r="D36" i="283"/>
  <c r="E36" i="283"/>
  <c r="C37" i="283"/>
  <c r="D37" i="283"/>
  <c r="E37" i="283"/>
  <c r="C3" i="282"/>
  <c r="D3" i="282"/>
  <c r="E3" i="282"/>
  <c r="C4" i="282"/>
  <c r="D4" i="282"/>
  <c r="E4" i="282"/>
  <c r="C5" i="282"/>
  <c r="D5" i="282"/>
  <c r="E5" i="282"/>
  <c r="C6" i="282"/>
  <c r="D6" i="282"/>
  <c r="E6" i="282"/>
  <c r="C7" i="282"/>
  <c r="D7" i="282"/>
  <c r="E7" i="282"/>
  <c r="C3" i="281"/>
  <c r="D3" i="281"/>
  <c r="E3" i="281"/>
  <c r="C4" i="281"/>
  <c r="D4" i="281"/>
  <c r="E4" i="281"/>
  <c r="C5" i="281"/>
  <c r="D5" i="281"/>
  <c r="E5" i="281"/>
  <c r="C6" i="281"/>
  <c r="D6" i="281"/>
  <c r="E6" i="281"/>
  <c r="C7" i="281"/>
  <c r="D7" i="281"/>
  <c r="E7" i="281"/>
  <c r="C3" i="280"/>
  <c r="D3" i="280"/>
  <c r="E3" i="280"/>
  <c r="D4" i="280"/>
  <c r="E4" i="280"/>
  <c r="C5" i="280"/>
  <c r="D5" i="280"/>
  <c r="E5" i="280"/>
  <c r="C6" i="280"/>
  <c r="D6" i="280"/>
  <c r="E6" i="280"/>
  <c r="C7" i="280"/>
  <c r="D7" i="280"/>
  <c r="E7" i="280"/>
  <c r="C15" i="280"/>
  <c r="D15" i="280"/>
  <c r="E15" i="280"/>
  <c r="C16" i="280"/>
  <c r="D16" i="280"/>
  <c r="E16" i="280"/>
  <c r="C17" i="280"/>
  <c r="D17" i="280"/>
  <c r="E17" i="280"/>
  <c r="C18" i="280"/>
  <c r="D18" i="280"/>
  <c r="E18" i="280"/>
  <c r="C19" i="280"/>
  <c r="D19" i="280"/>
  <c r="E19" i="280"/>
  <c r="C21" i="280"/>
  <c r="D21" i="280"/>
  <c r="E21" i="280"/>
  <c r="C22" i="280"/>
  <c r="D22" i="280"/>
  <c r="E22" i="280"/>
  <c r="C23" i="280"/>
  <c r="D23" i="280"/>
  <c r="E23" i="280"/>
  <c r="C24" i="280"/>
  <c r="D24" i="280"/>
  <c r="E24" i="280"/>
  <c r="C25" i="280"/>
  <c r="D25" i="280"/>
  <c r="E25" i="280"/>
  <c r="C27" i="280"/>
  <c r="D27" i="280"/>
  <c r="E27" i="280"/>
  <c r="C28" i="280"/>
  <c r="D28" i="280"/>
  <c r="E28" i="280"/>
  <c r="C29" i="280"/>
  <c r="D29" i="280"/>
  <c r="E29" i="280"/>
  <c r="C30" i="280"/>
  <c r="D30" i="280"/>
  <c r="E30" i="280"/>
  <c r="C31" i="280"/>
  <c r="D31" i="280"/>
  <c r="E31" i="280"/>
  <c r="C33" i="280"/>
  <c r="D33" i="280"/>
  <c r="E33" i="280"/>
  <c r="C34" i="280"/>
  <c r="D34" i="280"/>
  <c r="E34" i="280"/>
  <c r="C35" i="280"/>
  <c r="D35" i="280"/>
  <c r="E35" i="280"/>
  <c r="C36" i="280"/>
  <c r="D36" i="280"/>
  <c r="E36" i="280"/>
  <c r="C37" i="280"/>
  <c r="D37" i="280"/>
  <c r="E37" i="280"/>
  <c r="C39" i="280"/>
  <c r="D39" i="280"/>
  <c r="E39" i="280"/>
  <c r="C40" i="280"/>
  <c r="D40" i="280"/>
  <c r="E40" i="280"/>
  <c r="C41" i="280"/>
  <c r="D41" i="280"/>
  <c r="E41" i="280"/>
  <c r="C42" i="280"/>
  <c r="D42" i="280"/>
  <c r="E42" i="280"/>
  <c r="C43" i="280"/>
  <c r="D43" i="280"/>
  <c r="E43" i="280"/>
  <c r="C45" i="280"/>
  <c r="D45" i="280"/>
  <c r="E45" i="280"/>
  <c r="C46" i="280"/>
  <c r="D46" i="280"/>
  <c r="E46" i="280"/>
  <c r="C47" i="280"/>
  <c r="D47" i="280"/>
  <c r="E47" i="280"/>
  <c r="C48" i="280"/>
  <c r="D48" i="280"/>
  <c r="E48" i="280"/>
  <c r="C49" i="280"/>
  <c r="D49" i="280"/>
  <c r="E49" i="280"/>
  <c r="C51" i="280"/>
  <c r="D51" i="280"/>
  <c r="E51" i="280"/>
  <c r="C52" i="280"/>
  <c r="D52" i="280"/>
  <c r="E52" i="280"/>
  <c r="C53" i="280"/>
  <c r="D53" i="280"/>
  <c r="E53" i="280"/>
  <c r="C54" i="280"/>
  <c r="D54" i="280"/>
  <c r="E54" i="280"/>
  <c r="C55" i="280"/>
  <c r="D55" i="280"/>
  <c r="E55" i="280"/>
  <c r="C57" i="280"/>
  <c r="D57" i="280"/>
  <c r="E57" i="280"/>
  <c r="C58" i="280"/>
  <c r="D58" i="280"/>
  <c r="E58" i="280"/>
  <c r="C59" i="280"/>
  <c r="D59" i="280"/>
  <c r="E59" i="280"/>
  <c r="C60" i="280"/>
  <c r="D60" i="280"/>
  <c r="E60" i="280"/>
  <c r="C61" i="280"/>
  <c r="D61" i="280"/>
  <c r="E61" i="280"/>
  <c r="C63" i="280"/>
  <c r="D63" i="280"/>
  <c r="E63" i="280"/>
  <c r="C64" i="280"/>
  <c r="D64" i="280"/>
  <c r="E64" i="280"/>
  <c r="C65" i="280"/>
  <c r="D65" i="280"/>
  <c r="E65" i="280"/>
  <c r="C66" i="280"/>
  <c r="D66" i="280"/>
  <c r="E66" i="280"/>
  <c r="C67" i="280"/>
  <c r="D67" i="280"/>
  <c r="E67" i="280"/>
  <c r="C69" i="280"/>
  <c r="D69" i="280"/>
  <c r="E69" i="280"/>
  <c r="C70" i="280"/>
  <c r="D70" i="280"/>
  <c r="E70" i="280"/>
  <c r="C71" i="280"/>
  <c r="D71" i="280"/>
  <c r="E71" i="280"/>
  <c r="C72" i="280"/>
  <c r="D72" i="280"/>
  <c r="E72" i="280"/>
  <c r="C73" i="280"/>
  <c r="D73" i="280"/>
  <c r="E73" i="280"/>
  <c r="C75" i="280"/>
  <c r="D75" i="280"/>
  <c r="E75" i="280"/>
  <c r="C76" i="280"/>
  <c r="D76" i="280"/>
  <c r="E76" i="280"/>
  <c r="C77" i="280"/>
  <c r="D77" i="280"/>
  <c r="E77" i="280"/>
  <c r="C78" i="280"/>
  <c r="D78" i="280"/>
  <c r="E78" i="280"/>
  <c r="C79" i="280"/>
  <c r="D79" i="280"/>
  <c r="E79" i="280"/>
  <c r="C81" i="280"/>
  <c r="D81" i="280"/>
  <c r="E81" i="280"/>
  <c r="C82" i="280"/>
  <c r="D82" i="280"/>
  <c r="E82" i="280"/>
  <c r="C83" i="280"/>
  <c r="D83" i="280"/>
  <c r="E83" i="280"/>
  <c r="C84" i="280"/>
  <c r="D84" i="280"/>
  <c r="E84" i="280"/>
  <c r="C85" i="280"/>
  <c r="D85" i="280"/>
  <c r="E85" i="280"/>
  <c r="C87" i="280"/>
  <c r="D87" i="280"/>
  <c r="E87" i="280"/>
  <c r="C88" i="280"/>
  <c r="D88" i="280"/>
  <c r="E88" i="280"/>
  <c r="C89" i="280"/>
  <c r="D89" i="280"/>
  <c r="E89" i="280"/>
  <c r="C90" i="280"/>
  <c r="D90" i="280"/>
  <c r="E90" i="280"/>
  <c r="C91" i="280"/>
  <c r="D91" i="280"/>
  <c r="E91" i="280"/>
  <c r="C93" i="280"/>
  <c r="D93" i="280"/>
  <c r="E93" i="280"/>
  <c r="C94" i="280"/>
  <c r="D94" i="280"/>
  <c r="E94" i="280"/>
  <c r="C95" i="280"/>
  <c r="D95" i="280"/>
  <c r="E95" i="280"/>
  <c r="C96" i="280"/>
  <c r="D96" i="280"/>
  <c r="E96" i="280"/>
  <c r="C97" i="280"/>
  <c r="D97" i="280"/>
  <c r="E97" i="280"/>
  <c r="C99" i="280"/>
  <c r="D99" i="280"/>
  <c r="E99" i="280"/>
  <c r="C100" i="280"/>
  <c r="D100" i="280"/>
  <c r="E100" i="280"/>
  <c r="C101" i="280"/>
  <c r="D101" i="280"/>
  <c r="E101" i="280"/>
  <c r="C102" i="280"/>
  <c r="D102" i="280"/>
  <c r="E102" i="280"/>
  <c r="C103" i="280"/>
  <c r="D103" i="280"/>
  <c r="E103" i="280"/>
  <c r="C105" i="280"/>
  <c r="D105" i="280"/>
  <c r="E105" i="280"/>
  <c r="C106" i="280"/>
  <c r="D106" i="280"/>
  <c r="E106" i="280"/>
  <c r="C107" i="280"/>
  <c r="D107" i="280"/>
  <c r="E107" i="280"/>
  <c r="C108" i="280"/>
  <c r="D108" i="280"/>
  <c r="E108" i="280"/>
  <c r="C109" i="280"/>
  <c r="D109" i="280"/>
  <c r="E109" i="280"/>
  <c r="C111" i="280"/>
  <c r="D111" i="280"/>
  <c r="E111" i="280"/>
  <c r="C112" i="280"/>
  <c r="D112" i="280"/>
  <c r="E112" i="280"/>
  <c r="C113" i="280"/>
  <c r="D113" i="280"/>
  <c r="E113" i="280"/>
  <c r="C114" i="280"/>
  <c r="D114" i="280"/>
  <c r="E114" i="280"/>
  <c r="C115" i="280"/>
  <c r="D115" i="280"/>
  <c r="E115" i="280"/>
  <c r="C117" i="280"/>
  <c r="D117" i="280"/>
  <c r="E117" i="280"/>
  <c r="C118" i="280"/>
  <c r="D118" i="280"/>
  <c r="E118" i="280"/>
  <c r="C119" i="280"/>
  <c r="D119" i="280"/>
  <c r="E119" i="280"/>
  <c r="C120" i="280"/>
  <c r="D120" i="280"/>
  <c r="E120" i="280"/>
  <c r="C121" i="280"/>
  <c r="D121" i="280"/>
  <c r="E121" i="280"/>
  <c r="C123" i="280"/>
  <c r="D123" i="280"/>
  <c r="E123" i="280"/>
  <c r="C124" i="280"/>
  <c r="D124" i="280"/>
  <c r="E124" i="280"/>
  <c r="C125" i="280"/>
  <c r="D125" i="280"/>
  <c r="E125" i="280"/>
  <c r="C126" i="280"/>
  <c r="D126" i="280"/>
  <c r="E126" i="280"/>
  <c r="C127" i="280"/>
  <c r="D127" i="280"/>
  <c r="E127" i="280"/>
  <c r="C3" i="279"/>
  <c r="D3" i="279"/>
  <c r="E3" i="279"/>
  <c r="C4" i="279"/>
  <c r="D4" i="279"/>
  <c r="E4" i="279"/>
  <c r="C5" i="279"/>
  <c r="D5" i="279"/>
  <c r="E5" i="279"/>
  <c r="C6" i="279"/>
  <c r="D6" i="279"/>
  <c r="E6" i="279"/>
  <c r="C7" i="279"/>
  <c r="D7" i="279"/>
  <c r="E7" i="279"/>
  <c r="C9" i="279"/>
  <c r="D9" i="279"/>
  <c r="E9" i="279"/>
  <c r="C10" i="279"/>
  <c r="D10" i="279"/>
  <c r="E10" i="279"/>
  <c r="C11" i="279"/>
  <c r="D11" i="279"/>
  <c r="E11" i="279"/>
  <c r="C12" i="279"/>
  <c r="D12" i="279"/>
  <c r="E12" i="279"/>
  <c r="C13" i="279"/>
  <c r="D13" i="279"/>
  <c r="E13" i="279"/>
  <c r="C3" i="277"/>
  <c r="D3" i="277"/>
  <c r="E3" i="277"/>
  <c r="C4" i="277"/>
  <c r="D4" i="277"/>
  <c r="E4" i="277"/>
  <c r="C5" i="277"/>
  <c r="D5" i="277"/>
  <c r="E5" i="277"/>
  <c r="C6" i="277"/>
  <c r="D6" i="277"/>
  <c r="E6" i="277"/>
  <c r="C7" i="277"/>
  <c r="D7" i="277"/>
  <c r="E7" i="277"/>
  <c r="C3" i="276"/>
  <c r="D3" i="276"/>
  <c r="E3" i="276"/>
  <c r="C4" i="276"/>
  <c r="D4" i="276"/>
  <c r="E4" i="276"/>
  <c r="C5" i="276"/>
  <c r="D5" i="276"/>
  <c r="E5" i="276"/>
  <c r="C6" i="276"/>
  <c r="D6" i="276"/>
  <c r="E6" i="276"/>
  <c r="C7" i="276"/>
  <c r="D7" i="276"/>
  <c r="E7" i="276"/>
  <c r="C9" i="276"/>
  <c r="D9" i="276"/>
  <c r="C10" i="276"/>
  <c r="D10" i="276"/>
  <c r="C11" i="276"/>
  <c r="D11" i="276"/>
  <c r="C12" i="276"/>
  <c r="D12" i="276"/>
  <c r="C13" i="276"/>
  <c r="D13" i="276"/>
  <c r="E9" i="276"/>
  <c r="E10" i="276"/>
  <c r="E11" i="276"/>
  <c r="E12" i="276"/>
  <c r="E13" i="276"/>
  <c r="C15" i="276"/>
  <c r="D15" i="276"/>
  <c r="E15" i="276"/>
  <c r="C16" i="276"/>
  <c r="D16" i="276"/>
  <c r="E16" i="276"/>
  <c r="C17" i="276"/>
  <c r="D17" i="276"/>
  <c r="E17" i="276"/>
  <c r="C18" i="276"/>
  <c r="D18" i="276"/>
  <c r="E18" i="276"/>
  <c r="C19" i="276"/>
  <c r="D19" i="276"/>
  <c r="E19" i="276"/>
  <c r="C21" i="276"/>
  <c r="D21" i="276"/>
  <c r="E21" i="276"/>
  <c r="C22" i="276"/>
  <c r="D22" i="276"/>
  <c r="E22" i="276"/>
  <c r="C23" i="276"/>
  <c r="D23" i="276"/>
  <c r="E23" i="276"/>
  <c r="C24" i="276"/>
  <c r="D24" i="276"/>
  <c r="E24" i="276"/>
  <c r="C25" i="276"/>
  <c r="D25" i="276"/>
  <c r="E25" i="276"/>
  <c r="C27" i="276"/>
  <c r="D27" i="276"/>
  <c r="E27" i="276"/>
  <c r="C28" i="276"/>
  <c r="D28" i="276"/>
  <c r="E28" i="276"/>
  <c r="C29" i="276"/>
  <c r="D29" i="276"/>
  <c r="E29" i="276"/>
  <c r="C30" i="276"/>
  <c r="D30" i="276"/>
  <c r="E30" i="276"/>
  <c r="C31" i="276"/>
  <c r="D31" i="276"/>
  <c r="E31" i="276"/>
  <c r="C33" i="276"/>
  <c r="D33" i="276"/>
  <c r="E33" i="276"/>
  <c r="C34" i="276"/>
  <c r="D34" i="276"/>
  <c r="E34" i="276"/>
  <c r="C35" i="276"/>
  <c r="D35" i="276"/>
  <c r="E35" i="276"/>
  <c r="C36" i="276"/>
  <c r="D36" i="276"/>
  <c r="E36" i="276"/>
  <c r="C37" i="276"/>
  <c r="D37" i="276"/>
  <c r="E37" i="276"/>
  <c r="C39" i="276"/>
  <c r="D39" i="276"/>
  <c r="E39" i="276"/>
  <c r="C40" i="276"/>
  <c r="D40" i="276"/>
  <c r="E40" i="276"/>
  <c r="C41" i="276"/>
  <c r="D41" i="276"/>
  <c r="E41" i="276"/>
  <c r="C42" i="276"/>
  <c r="D42" i="276"/>
  <c r="E42" i="276"/>
  <c r="C43" i="276"/>
  <c r="D43" i="276"/>
  <c r="E43" i="276"/>
  <c r="C45" i="276"/>
  <c r="D45" i="276"/>
  <c r="E45" i="276"/>
  <c r="C46" i="276"/>
  <c r="D46" i="276"/>
  <c r="E46" i="276"/>
  <c r="C47" i="276"/>
  <c r="D47" i="276"/>
  <c r="E47" i="276"/>
  <c r="C48" i="276"/>
  <c r="D48" i="276"/>
  <c r="E48" i="276"/>
  <c r="C49" i="276"/>
  <c r="D49" i="276"/>
  <c r="E49" i="276"/>
  <c r="C51" i="276"/>
  <c r="D51" i="276"/>
  <c r="E51" i="276"/>
  <c r="C52" i="276"/>
  <c r="D52" i="276"/>
  <c r="E52" i="276"/>
  <c r="C53" i="276"/>
  <c r="D53" i="276"/>
  <c r="E53" i="276"/>
  <c r="C54" i="276"/>
  <c r="D54" i="276"/>
  <c r="E54" i="276"/>
  <c r="C55" i="276"/>
  <c r="D55" i="276"/>
  <c r="E55" i="276"/>
  <c r="C57" i="276"/>
  <c r="D57" i="276"/>
  <c r="E57" i="276"/>
  <c r="C58" i="276"/>
  <c r="D58" i="276"/>
  <c r="E58" i="276"/>
  <c r="C59" i="276"/>
  <c r="D59" i="276"/>
  <c r="E59" i="276"/>
  <c r="C60" i="276"/>
  <c r="D60" i="276"/>
  <c r="E60" i="276"/>
  <c r="C61" i="276"/>
  <c r="D61" i="276"/>
  <c r="E61" i="276"/>
  <c r="C63" i="276"/>
  <c r="D63" i="276"/>
  <c r="E63" i="276"/>
  <c r="C64" i="276"/>
  <c r="D64" i="276"/>
  <c r="E64" i="276"/>
  <c r="C65" i="276"/>
  <c r="D65" i="276"/>
  <c r="E65" i="276"/>
  <c r="C66" i="276"/>
  <c r="D66" i="276"/>
  <c r="E66" i="276"/>
  <c r="C67" i="276"/>
  <c r="D67" i="276"/>
  <c r="E67" i="276"/>
  <c r="C69" i="276"/>
  <c r="D69" i="276"/>
  <c r="E69" i="276"/>
  <c r="C70" i="276"/>
  <c r="D70" i="276"/>
  <c r="E70" i="276"/>
  <c r="C71" i="276"/>
  <c r="D71" i="276"/>
  <c r="E71" i="276"/>
  <c r="C72" i="276"/>
  <c r="D72" i="276"/>
  <c r="E72" i="276"/>
  <c r="C73" i="276"/>
  <c r="D73" i="276"/>
  <c r="E73" i="276"/>
  <c r="C75" i="276"/>
  <c r="D75" i="276"/>
  <c r="E75" i="276"/>
  <c r="C76" i="276"/>
  <c r="D76" i="276"/>
  <c r="E76" i="276"/>
  <c r="C77" i="276"/>
  <c r="D77" i="276"/>
  <c r="E77" i="276"/>
  <c r="C78" i="276"/>
  <c r="D78" i="276"/>
  <c r="E78" i="276"/>
  <c r="C79" i="276"/>
  <c r="D79" i="276"/>
  <c r="E79" i="276"/>
  <c r="C81" i="276"/>
  <c r="D81" i="276"/>
  <c r="E81" i="276"/>
  <c r="C82" i="276"/>
  <c r="D82" i="276"/>
  <c r="E82" i="276"/>
  <c r="C83" i="276"/>
  <c r="D83" i="276"/>
  <c r="E83" i="276"/>
  <c r="C84" i="276"/>
  <c r="D84" i="276"/>
  <c r="E84" i="276"/>
  <c r="C85" i="276"/>
  <c r="D85" i="276"/>
  <c r="E85" i="276"/>
  <c r="C87" i="276"/>
  <c r="D87" i="276"/>
  <c r="E87" i="276"/>
  <c r="C88" i="276"/>
  <c r="D88" i="276"/>
  <c r="E88" i="276"/>
  <c r="C89" i="276"/>
  <c r="D89" i="276"/>
  <c r="E89" i="276"/>
  <c r="C90" i="276"/>
  <c r="D90" i="276"/>
  <c r="E90" i="276"/>
  <c r="C91" i="276"/>
  <c r="D91" i="276"/>
  <c r="E91" i="276"/>
  <c r="C93" i="276"/>
  <c r="D93" i="276"/>
  <c r="E93" i="276"/>
  <c r="C94" i="276"/>
  <c r="D94" i="276"/>
  <c r="E94" i="276"/>
  <c r="C95" i="276"/>
  <c r="D95" i="276"/>
  <c r="E95" i="276"/>
  <c r="C96" i="276"/>
  <c r="D96" i="276"/>
  <c r="E96" i="276"/>
  <c r="C97" i="276"/>
  <c r="D97" i="276"/>
  <c r="E97" i="276"/>
  <c r="C99" i="276"/>
  <c r="D99" i="276"/>
  <c r="E99" i="276"/>
  <c r="C100" i="276"/>
  <c r="D100" i="276"/>
  <c r="E100" i="276"/>
  <c r="C101" i="276"/>
  <c r="D101" i="276"/>
  <c r="E101" i="276"/>
  <c r="C102" i="276"/>
  <c r="D102" i="276"/>
  <c r="E102" i="276"/>
  <c r="C103" i="276"/>
  <c r="D103" i="276"/>
  <c r="E103" i="276"/>
  <c r="C105" i="276"/>
  <c r="D105" i="276"/>
  <c r="E105" i="276"/>
  <c r="C106" i="276"/>
  <c r="D106" i="276"/>
  <c r="E106" i="276"/>
  <c r="C107" i="276"/>
  <c r="D107" i="276"/>
  <c r="E107" i="276"/>
  <c r="C108" i="276"/>
  <c r="D108" i="276"/>
  <c r="E108" i="276"/>
  <c r="C109" i="276"/>
  <c r="D109" i="276"/>
  <c r="E109" i="276"/>
  <c r="C111" i="276"/>
  <c r="D111" i="276"/>
  <c r="E111" i="276"/>
  <c r="C112" i="276"/>
  <c r="D112" i="276"/>
  <c r="E112" i="276"/>
  <c r="C113" i="276"/>
  <c r="D113" i="276"/>
  <c r="E113" i="276"/>
  <c r="C114" i="276"/>
  <c r="D114" i="276"/>
  <c r="E114" i="276"/>
  <c r="C115" i="276"/>
  <c r="D115" i="276"/>
  <c r="E115" i="276"/>
  <c r="C117" i="276"/>
  <c r="D117" i="276"/>
  <c r="E117" i="276"/>
  <c r="C118" i="276"/>
  <c r="D118" i="276"/>
  <c r="E118" i="276"/>
  <c r="C119" i="276"/>
  <c r="D119" i="276"/>
  <c r="E119" i="276"/>
  <c r="C120" i="276"/>
  <c r="D120" i="276"/>
  <c r="E120" i="276"/>
  <c r="C121" i="276"/>
  <c r="D121" i="276"/>
  <c r="E121" i="276"/>
  <c r="C123" i="276"/>
  <c r="D123" i="276"/>
  <c r="E123" i="276"/>
  <c r="C124" i="276"/>
  <c r="D124" i="276"/>
  <c r="E124" i="276"/>
  <c r="C125" i="276"/>
  <c r="D125" i="276"/>
  <c r="E125" i="276"/>
  <c r="C126" i="276"/>
  <c r="D126" i="276"/>
  <c r="E126" i="276"/>
  <c r="C127" i="276"/>
  <c r="D127" i="276"/>
  <c r="E127" i="276"/>
  <c r="C129" i="276"/>
  <c r="D129" i="276"/>
  <c r="E129" i="276"/>
  <c r="C130" i="276"/>
  <c r="D130" i="276"/>
  <c r="E130" i="276"/>
  <c r="C131" i="276"/>
  <c r="D131" i="276"/>
  <c r="E131" i="276"/>
  <c r="C132" i="276"/>
  <c r="D132" i="276"/>
  <c r="E132" i="276"/>
  <c r="C133" i="276"/>
  <c r="D133" i="276"/>
  <c r="E133" i="276"/>
  <c r="C9" i="277"/>
  <c r="D9" i="277"/>
  <c r="E9" i="277"/>
  <c r="C10" i="277"/>
  <c r="D10" i="277"/>
  <c r="E10" i="277"/>
  <c r="C11" i="277"/>
  <c r="D11" i="277"/>
  <c r="E11" i="277"/>
  <c r="C12" i="277"/>
  <c r="D12" i="277"/>
  <c r="E12" i="277"/>
  <c r="C13" i="277"/>
  <c r="D13" i="277"/>
  <c r="E13" i="277"/>
  <c r="C15" i="277"/>
  <c r="D15" i="277"/>
  <c r="E15" i="277"/>
  <c r="C16" i="277"/>
  <c r="D16" i="277"/>
  <c r="E16" i="277"/>
  <c r="C17" i="277"/>
  <c r="D17" i="277"/>
  <c r="E17" i="277"/>
  <c r="C18" i="277"/>
  <c r="D18" i="277"/>
  <c r="E18" i="277"/>
  <c r="C19" i="277"/>
  <c r="D19" i="277"/>
  <c r="E19" i="277"/>
  <c r="C21" i="277"/>
  <c r="D21" i="277"/>
  <c r="E21" i="277"/>
  <c r="C22" i="277"/>
  <c r="D22" i="277"/>
  <c r="E22" i="277"/>
  <c r="C23" i="277"/>
  <c r="D23" i="277"/>
  <c r="E23" i="277"/>
  <c r="C24" i="277"/>
  <c r="D24" i="277"/>
  <c r="E24" i="277"/>
  <c r="C25" i="277"/>
  <c r="D25" i="277"/>
  <c r="E25" i="277"/>
  <c r="C27" i="277"/>
  <c r="D27" i="277"/>
  <c r="E27" i="277"/>
  <c r="C28" i="277"/>
  <c r="D28" i="277"/>
  <c r="E28" i="277"/>
  <c r="C29" i="277"/>
  <c r="D29" i="277"/>
  <c r="E29" i="277"/>
  <c r="C30" i="277"/>
  <c r="D30" i="277"/>
  <c r="E30" i="277"/>
  <c r="C31" i="277"/>
  <c r="D31" i="277"/>
  <c r="E31" i="277"/>
  <c r="C33" i="277"/>
  <c r="D33" i="277"/>
  <c r="E33" i="277"/>
  <c r="C34" i="277"/>
  <c r="D34" i="277"/>
  <c r="E34" i="277"/>
  <c r="C35" i="277"/>
  <c r="D35" i="277"/>
  <c r="E35" i="277"/>
  <c r="C36" i="277"/>
  <c r="D36" i="277"/>
  <c r="E36" i="277"/>
  <c r="C37" i="277"/>
  <c r="D37" i="277"/>
  <c r="E37" i="277"/>
  <c r="C39" i="277"/>
  <c r="D39" i="277"/>
  <c r="E39" i="277"/>
  <c r="C40" i="277"/>
  <c r="D40" i="277"/>
  <c r="E40" i="277"/>
  <c r="C41" i="277"/>
  <c r="D41" i="277"/>
  <c r="E41" i="277"/>
  <c r="C42" i="277"/>
  <c r="D42" i="277"/>
  <c r="E42" i="277"/>
  <c r="C43" i="277"/>
  <c r="D43" i="277"/>
  <c r="E43" i="277"/>
  <c r="C45" i="277"/>
  <c r="D45" i="277"/>
  <c r="E45" i="277"/>
  <c r="C46" i="277"/>
  <c r="D46" i="277"/>
  <c r="E46" i="277"/>
  <c r="C47" i="277"/>
  <c r="D47" i="277"/>
  <c r="E47" i="277"/>
  <c r="C48" i="277"/>
  <c r="D48" i="277"/>
  <c r="E48" i="277"/>
  <c r="C49" i="277"/>
  <c r="D49" i="277"/>
  <c r="E49" i="277"/>
  <c r="C51" i="277"/>
  <c r="D51" i="277"/>
  <c r="E51" i="277"/>
  <c r="C52" i="277"/>
  <c r="D52" i="277"/>
  <c r="E52" i="277"/>
  <c r="C53" i="277"/>
  <c r="D53" i="277"/>
  <c r="E53" i="277"/>
  <c r="C54" i="277"/>
  <c r="D54" i="277"/>
  <c r="E54" i="277"/>
  <c r="C55" i="277"/>
  <c r="D55" i="277"/>
  <c r="E55" i="277"/>
  <c r="C57" i="277"/>
  <c r="D57" i="277"/>
  <c r="E57" i="277"/>
  <c r="C58" i="277"/>
  <c r="D58" i="277"/>
  <c r="E58" i="277"/>
  <c r="C59" i="277"/>
  <c r="D59" i="277"/>
  <c r="E59" i="277"/>
  <c r="C60" i="277"/>
  <c r="D60" i="277"/>
  <c r="E60" i="277"/>
  <c r="C61" i="277"/>
  <c r="D61" i="277"/>
  <c r="E61" i="277"/>
  <c r="C63" i="277"/>
  <c r="D63" i="277"/>
  <c r="E63" i="277"/>
  <c r="C64" i="277"/>
  <c r="D64" i="277"/>
  <c r="E64" i="277"/>
  <c r="C65" i="277"/>
  <c r="D65" i="277"/>
  <c r="E65" i="277"/>
  <c r="C66" i="277"/>
  <c r="D66" i="277"/>
  <c r="E66" i="277"/>
  <c r="C67" i="277"/>
  <c r="D67" i="277"/>
  <c r="E67" i="277"/>
  <c r="C69" i="277"/>
  <c r="D69" i="277"/>
  <c r="E69" i="277"/>
  <c r="C70" i="277"/>
  <c r="D70" i="277"/>
  <c r="E70" i="277"/>
  <c r="C71" i="277"/>
  <c r="D71" i="277"/>
  <c r="E71" i="277"/>
  <c r="C72" i="277"/>
  <c r="D72" i="277"/>
  <c r="E72" i="277"/>
  <c r="C73" i="277"/>
  <c r="D73" i="277"/>
  <c r="E73" i="277"/>
  <c r="C75" i="277"/>
  <c r="D75" i="277"/>
  <c r="E75" i="277"/>
  <c r="C76" i="277"/>
  <c r="D76" i="277"/>
  <c r="E76" i="277"/>
  <c r="C77" i="277"/>
  <c r="D77" i="277"/>
  <c r="E77" i="277"/>
  <c r="C78" i="277"/>
  <c r="D78" i="277"/>
  <c r="E78" i="277"/>
  <c r="C79" i="277"/>
  <c r="D79" i="277"/>
  <c r="E79" i="277"/>
  <c r="C81" i="277"/>
  <c r="D81" i="277"/>
  <c r="E81" i="277"/>
  <c r="C82" i="277"/>
  <c r="D82" i="277"/>
  <c r="E82" i="277"/>
  <c r="C83" i="277"/>
  <c r="D83" i="277"/>
  <c r="E83" i="277"/>
  <c r="C84" i="277"/>
  <c r="D84" i="277"/>
  <c r="E84" i="277"/>
  <c r="C85" i="277"/>
  <c r="D85" i="277"/>
  <c r="E85" i="277"/>
  <c r="C87" i="277"/>
  <c r="D87" i="277"/>
  <c r="E87" i="277"/>
  <c r="C88" i="277"/>
  <c r="D88" i="277"/>
  <c r="E88" i="277"/>
  <c r="C89" i="277"/>
  <c r="D89" i="277"/>
  <c r="E89" i="277"/>
  <c r="C90" i="277"/>
  <c r="D90" i="277"/>
  <c r="E90" i="277"/>
  <c r="C91" i="277"/>
  <c r="D91" i="277"/>
  <c r="E91" i="277"/>
  <c r="C93" i="277"/>
  <c r="D93" i="277"/>
  <c r="E93" i="277"/>
  <c r="C94" i="277"/>
  <c r="D94" i="277"/>
  <c r="E94" i="277"/>
  <c r="C95" i="277"/>
  <c r="D95" i="277"/>
  <c r="E95" i="277"/>
  <c r="C96" i="277"/>
  <c r="D96" i="277"/>
  <c r="E96" i="277"/>
  <c r="C97" i="277"/>
  <c r="D97" i="277"/>
  <c r="E97" i="277"/>
  <c r="C99" i="277"/>
  <c r="D99" i="277"/>
  <c r="E99" i="277"/>
  <c r="C100" i="277"/>
  <c r="D100" i="277"/>
  <c r="E100" i="277"/>
  <c r="C101" i="277"/>
  <c r="D101" i="277"/>
  <c r="E101" i="277"/>
  <c r="C102" i="277"/>
  <c r="D102" i="277"/>
  <c r="E102" i="277"/>
  <c r="C103" i="277"/>
  <c r="D103" i="277"/>
  <c r="E103" i="277"/>
  <c r="C105" i="277"/>
  <c r="D105" i="277"/>
  <c r="E105" i="277"/>
  <c r="C106" i="277"/>
  <c r="D106" i="277"/>
  <c r="E106" i="277"/>
  <c r="C107" i="277"/>
  <c r="D107" i="277"/>
  <c r="E107" i="277"/>
  <c r="C108" i="277"/>
  <c r="D108" i="277"/>
  <c r="E108" i="277"/>
  <c r="C109" i="277"/>
  <c r="D109" i="277"/>
  <c r="E109" i="277"/>
  <c r="C111" i="277"/>
  <c r="D111" i="277"/>
  <c r="E111" i="277"/>
  <c r="C112" i="277"/>
  <c r="D112" i="277"/>
  <c r="E112" i="277"/>
  <c r="C113" i="277"/>
  <c r="D113" i="277"/>
  <c r="E113" i="277"/>
  <c r="C114" i="277"/>
  <c r="D114" i="277"/>
  <c r="E114" i="277"/>
  <c r="C115" i="277"/>
  <c r="D115" i="277"/>
  <c r="E115" i="277"/>
  <c r="C117" i="277"/>
  <c r="D117" i="277"/>
  <c r="E117" i="277"/>
  <c r="C118" i="277"/>
  <c r="D118" i="277"/>
  <c r="E118" i="277"/>
  <c r="C119" i="277"/>
  <c r="D119" i="277"/>
  <c r="E119" i="277"/>
  <c r="C120" i="277"/>
  <c r="D120" i="277"/>
  <c r="E120" i="277"/>
  <c r="C121" i="277"/>
  <c r="D121" i="277"/>
  <c r="E121" i="277"/>
  <c r="C123" i="277"/>
  <c r="D123" i="277"/>
  <c r="E123" i="277"/>
  <c r="C124" i="277"/>
  <c r="D124" i="277"/>
  <c r="E124" i="277"/>
  <c r="C125" i="277"/>
  <c r="D125" i="277"/>
  <c r="E125" i="277"/>
  <c r="C126" i="277"/>
  <c r="D126" i="277"/>
  <c r="E126" i="277"/>
  <c r="C127" i="277"/>
  <c r="D127" i="277"/>
  <c r="E127" i="277"/>
  <c r="C129" i="277"/>
  <c r="D129" i="277"/>
  <c r="E129" i="277"/>
  <c r="C130" i="277"/>
  <c r="D130" i="277"/>
  <c r="E130" i="277"/>
  <c r="C131" i="277"/>
  <c r="D131" i="277"/>
  <c r="E131" i="277"/>
  <c r="C132" i="277"/>
  <c r="D132" i="277"/>
  <c r="E132" i="277"/>
  <c r="C133" i="277"/>
  <c r="D133" i="277"/>
  <c r="E133" i="277"/>
  <c r="C3" i="273"/>
  <c r="D3" i="273"/>
  <c r="E3" i="273"/>
  <c r="C4" i="273"/>
  <c r="D4" i="273"/>
  <c r="E4" i="273"/>
  <c r="C5" i="273"/>
  <c r="D5" i="273"/>
  <c r="E5" i="273"/>
  <c r="C6" i="273"/>
  <c r="D6" i="273"/>
  <c r="E6" i="273"/>
  <c r="C7" i="273"/>
  <c r="D7" i="273"/>
  <c r="E7" i="273"/>
  <c r="C3" i="268"/>
  <c r="D3" i="268"/>
  <c r="E3" i="268"/>
  <c r="C4" i="268"/>
  <c r="D4" i="268"/>
  <c r="E4" i="268"/>
  <c r="C5" i="268"/>
  <c r="D5" i="268"/>
  <c r="E5" i="268"/>
  <c r="C6" i="268"/>
  <c r="D6" i="268"/>
  <c r="E6" i="268"/>
  <c r="C7" i="268"/>
  <c r="D7" i="268"/>
  <c r="E7" i="268"/>
  <c r="C9" i="268"/>
  <c r="D9" i="268"/>
  <c r="E9" i="268"/>
  <c r="C10" i="268"/>
  <c r="D10" i="268"/>
  <c r="E10" i="268"/>
  <c r="C11" i="268"/>
  <c r="D11" i="268"/>
  <c r="E11" i="268"/>
  <c r="C12" i="268"/>
  <c r="D12" i="268"/>
  <c r="E12" i="268"/>
  <c r="C13" i="268"/>
  <c r="D13" i="268"/>
  <c r="E13" i="268"/>
  <c r="C15" i="268"/>
  <c r="D15" i="268"/>
  <c r="E15" i="268"/>
  <c r="C16" i="268"/>
  <c r="D16" i="268"/>
  <c r="E16" i="268"/>
  <c r="C17" i="268"/>
  <c r="D17" i="268"/>
  <c r="E17" i="268"/>
  <c r="C18" i="268"/>
  <c r="D18" i="268"/>
  <c r="E18" i="268"/>
  <c r="C19" i="268"/>
  <c r="D19" i="268"/>
  <c r="E19" i="268"/>
  <c r="C21" i="268"/>
  <c r="D21" i="268"/>
  <c r="E21" i="268"/>
  <c r="C22" i="268"/>
  <c r="D22" i="268"/>
  <c r="E22" i="268"/>
  <c r="C23" i="268"/>
  <c r="D23" i="268"/>
  <c r="E23" i="268"/>
  <c r="C24" i="268"/>
  <c r="D24" i="268"/>
  <c r="E24" i="268"/>
  <c r="C25" i="268"/>
  <c r="D25" i="268"/>
  <c r="E25" i="268"/>
  <c r="C27" i="268"/>
  <c r="D27" i="268"/>
  <c r="E27" i="268"/>
  <c r="C28" i="268"/>
  <c r="D28" i="268"/>
  <c r="E28" i="268"/>
  <c r="C29" i="268"/>
  <c r="D29" i="268"/>
  <c r="E29" i="268"/>
  <c r="C30" i="268"/>
  <c r="D30" i="268"/>
  <c r="E30" i="268"/>
  <c r="C31" i="268"/>
  <c r="D31" i="268"/>
  <c r="E31" i="268"/>
  <c r="C33" i="268"/>
  <c r="D33" i="268"/>
  <c r="E33" i="268"/>
  <c r="C34" i="268"/>
  <c r="D34" i="268"/>
  <c r="E34" i="268"/>
  <c r="C35" i="268"/>
  <c r="D35" i="268"/>
  <c r="E35" i="268"/>
  <c r="C36" i="268"/>
  <c r="D36" i="268"/>
  <c r="E36" i="268"/>
  <c r="C37" i="268"/>
  <c r="D37" i="268"/>
  <c r="E37" i="268"/>
  <c r="C39" i="268"/>
  <c r="D39" i="268"/>
  <c r="E39" i="268"/>
  <c r="C40" i="268"/>
  <c r="D40" i="268"/>
  <c r="E40" i="268"/>
  <c r="C41" i="268"/>
  <c r="D41" i="268"/>
  <c r="E41" i="268"/>
  <c r="C42" i="268"/>
  <c r="D42" i="268"/>
  <c r="E42" i="268"/>
  <c r="C43" i="268"/>
  <c r="D43" i="268"/>
  <c r="E43" i="268"/>
  <c r="C45" i="268"/>
  <c r="D45" i="268"/>
  <c r="E45" i="268"/>
  <c r="C46" i="268"/>
  <c r="D46" i="268"/>
  <c r="E46" i="268"/>
  <c r="C47" i="268"/>
  <c r="D47" i="268"/>
  <c r="E47" i="268"/>
  <c r="C48" i="268"/>
  <c r="D48" i="268"/>
  <c r="E48" i="268"/>
  <c r="C49" i="268"/>
  <c r="D49" i="268"/>
  <c r="E49" i="268"/>
  <c r="C51" i="268"/>
  <c r="D51" i="268"/>
  <c r="E51" i="268"/>
  <c r="C52" i="268"/>
  <c r="D52" i="268"/>
  <c r="E52" i="268"/>
  <c r="C53" i="268"/>
  <c r="D53" i="268"/>
  <c r="E53" i="268"/>
  <c r="C54" i="268"/>
  <c r="D54" i="268"/>
  <c r="E54" i="268"/>
  <c r="C55" i="268"/>
  <c r="D55" i="268"/>
  <c r="E55" i="268"/>
  <c r="C57" i="268"/>
  <c r="D57" i="268"/>
  <c r="E57" i="268"/>
  <c r="C58" i="268"/>
  <c r="D58" i="268"/>
  <c r="E58" i="268"/>
  <c r="C59" i="268"/>
  <c r="D59" i="268"/>
  <c r="E59" i="268"/>
  <c r="C60" i="268"/>
  <c r="D60" i="268"/>
  <c r="E60" i="268"/>
  <c r="C61" i="268"/>
  <c r="D61" i="268"/>
  <c r="E61" i="268"/>
  <c r="C63" i="268"/>
  <c r="D63" i="268"/>
  <c r="E63" i="268"/>
  <c r="C64" i="268"/>
  <c r="D64" i="268"/>
  <c r="E64" i="268"/>
  <c r="C65" i="268"/>
  <c r="D65" i="268"/>
  <c r="E65" i="268"/>
  <c r="C66" i="268"/>
  <c r="D66" i="268"/>
  <c r="E66" i="268"/>
  <c r="C67" i="268"/>
  <c r="D67" i="268"/>
  <c r="E67" i="268"/>
  <c r="C69" i="268"/>
  <c r="D69" i="268"/>
  <c r="E69" i="268"/>
  <c r="C70" i="268"/>
  <c r="D70" i="268"/>
  <c r="E70" i="268"/>
  <c r="C71" i="268"/>
  <c r="D71" i="268"/>
  <c r="E71" i="268"/>
  <c r="C72" i="268"/>
  <c r="D72" i="268"/>
  <c r="E72" i="268"/>
  <c r="C73" i="268"/>
  <c r="D73" i="268"/>
  <c r="E73" i="268"/>
  <c r="C75" i="268"/>
  <c r="D75" i="268"/>
  <c r="E75" i="268"/>
  <c r="C76" i="268"/>
  <c r="D76" i="268"/>
  <c r="E76" i="268"/>
  <c r="C77" i="268"/>
  <c r="D77" i="268"/>
  <c r="E77" i="268"/>
  <c r="C78" i="268"/>
  <c r="D78" i="268"/>
  <c r="E78" i="268"/>
  <c r="C79" i="268"/>
  <c r="D79" i="268"/>
  <c r="E79" i="268"/>
  <c r="C3" i="267"/>
  <c r="D3" i="267"/>
  <c r="E3" i="267"/>
  <c r="C4" i="267"/>
  <c r="D4" i="267"/>
  <c r="E4" i="267"/>
  <c r="C5" i="267"/>
  <c r="D5" i="267"/>
  <c r="E5" i="267"/>
  <c r="C6" i="267"/>
  <c r="D6" i="267"/>
  <c r="E6" i="267"/>
  <c r="C7" i="267"/>
  <c r="D7" i="267"/>
  <c r="E7" i="267"/>
  <c r="C9" i="267"/>
  <c r="D9" i="267"/>
  <c r="E9" i="267"/>
  <c r="C10" i="267"/>
  <c r="D10" i="267"/>
  <c r="E10" i="267"/>
  <c r="C11" i="267"/>
  <c r="D11" i="267"/>
  <c r="E11" i="267"/>
  <c r="C12" i="267"/>
  <c r="D12" i="267"/>
  <c r="E12" i="267"/>
  <c r="C13" i="267"/>
  <c r="D13" i="267"/>
  <c r="E13" i="267"/>
  <c r="C15" i="267"/>
  <c r="D15" i="267"/>
  <c r="E15" i="267"/>
  <c r="C16" i="267"/>
  <c r="D16" i="267"/>
  <c r="E16" i="267"/>
  <c r="C17" i="267"/>
  <c r="D17" i="267"/>
  <c r="E17" i="267"/>
  <c r="C18" i="267"/>
  <c r="D18" i="267"/>
  <c r="E18" i="267"/>
  <c r="C19" i="267"/>
  <c r="D19" i="267"/>
  <c r="E19" i="267"/>
  <c r="C21" i="267"/>
  <c r="D21" i="267"/>
  <c r="E21" i="267"/>
  <c r="C22" i="267"/>
  <c r="D22" i="267"/>
  <c r="E22" i="267"/>
  <c r="C23" i="267"/>
  <c r="D23" i="267"/>
  <c r="E23" i="267"/>
  <c r="C24" i="267"/>
  <c r="D24" i="267"/>
  <c r="E24" i="267"/>
  <c r="C25" i="267"/>
  <c r="D25" i="267"/>
  <c r="E25" i="267"/>
  <c r="C27" i="267"/>
  <c r="D27" i="267"/>
  <c r="E27" i="267"/>
  <c r="C28" i="267"/>
  <c r="D28" i="267"/>
  <c r="E28" i="267"/>
  <c r="C29" i="267"/>
  <c r="D29" i="267"/>
  <c r="E29" i="267"/>
  <c r="C30" i="267"/>
  <c r="D30" i="267"/>
  <c r="E30" i="267"/>
  <c r="C31" i="267"/>
  <c r="D31" i="267"/>
  <c r="E31" i="267"/>
  <c r="C33" i="267"/>
  <c r="D33" i="267"/>
  <c r="E33" i="267"/>
  <c r="C34" i="267"/>
  <c r="D34" i="267"/>
  <c r="E34" i="267"/>
  <c r="C35" i="267"/>
  <c r="D35" i="267"/>
  <c r="E35" i="267"/>
  <c r="C36" i="267"/>
  <c r="D36" i="267"/>
  <c r="E36" i="267"/>
  <c r="C37" i="267"/>
  <c r="D37" i="267"/>
  <c r="E37" i="267"/>
  <c r="C39" i="267"/>
  <c r="D39" i="267"/>
  <c r="E39" i="267"/>
  <c r="C40" i="267"/>
  <c r="D40" i="267"/>
  <c r="E40" i="267"/>
  <c r="C41" i="267"/>
  <c r="D41" i="267"/>
  <c r="E41" i="267"/>
  <c r="C42" i="267"/>
  <c r="D42" i="267"/>
  <c r="E42" i="267"/>
  <c r="C43" i="267"/>
  <c r="D43" i="267"/>
  <c r="E43" i="267"/>
  <c r="C3" i="266"/>
  <c r="D3" i="266"/>
  <c r="E3" i="266"/>
  <c r="C4" i="266"/>
  <c r="D4" i="266"/>
  <c r="E4" i="266"/>
  <c r="C5" i="266"/>
  <c r="D5" i="266"/>
  <c r="E5" i="266"/>
  <c r="C6" i="266"/>
  <c r="D6" i="266"/>
  <c r="E6" i="266"/>
  <c r="C7" i="266"/>
  <c r="D7" i="266"/>
  <c r="E7" i="266"/>
  <c r="C3" i="265"/>
  <c r="D3" i="265"/>
  <c r="E3" i="265"/>
  <c r="C4" i="265"/>
  <c r="D4" i="265"/>
  <c r="E4" i="265"/>
  <c r="C5" i="265"/>
  <c r="D5" i="265"/>
  <c r="E5" i="265"/>
  <c r="C6" i="265"/>
  <c r="D6" i="265"/>
  <c r="E6" i="265"/>
  <c r="C7" i="265"/>
  <c r="D7" i="265"/>
  <c r="E7" i="265"/>
  <c r="C3" i="264"/>
  <c r="D3" i="264"/>
  <c r="E3" i="264"/>
  <c r="C4" i="264"/>
  <c r="D4" i="264"/>
  <c r="E4" i="264"/>
  <c r="C5" i="264"/>
  <c r="D5" i="264"/>
  <c r="E5" i="264"/>
  <c r="C6" i="264"/>
  <c r="D6" i="264"/>
  <c r="E6" i="264"/>
  <c r="C7" i="264"/>
  <c r="D7" i="264"/>
  <c r="E7" i="264"/>
  <c r="C3" i="263"/>
  <c r="D3" i="263"/>
  <c r="E3" i="263"/>
  <c r="C4" i="263"/>
  <c r="D4" i="263"/>
  <c r="E4" i="263"/>
  <c r="C5" i="263"/>
  <c r="D5" i="263"/>
  <c r="E5" i="263"/>
  <c r="C6" i="263"/>
  <c r="D6" i="263"/>
  <c r="E6" i="263"/>
  <c r="C7" i="263"/>
  <c r="D7" i="263"/>
  <c r="E7" i="263"/>
  <c r="C9" i="263"/>
  <c r="D9" i="263"/>
  <c r="E9" i="263"/>
  <c r="C10" i="263"/>
  <c r="D10" i="263"/>
  <c r="E10" i="263"/>
  <c r="C11" i="263"/>
  <c r="D11" i="263"/>
  <c r="E11" i="263"/>
  <c r="C12" i="263"/>
  <c r="D12" i="263"/>
  <c r="E12" i="263"/>
  <c r="C13" i="263"/>
  <c r="D13" i="263"/>
  <c r="E13" i="263"/>
  <c r="C15" i="263"/>
  <c r="D15" i="263"/>
  <c r="E15" i="263"/>
  <c r="C16" i="263"/>
  <c r="D16" i="263"/>
  <c r="E16" i="263"/>
  <c r="C17" i="263"/>
  <c r="D17" i="263"/>
  <c r="E17" i="263"/>
  <c r="C18" i="263"/>
  <c r="D18" i="263"/>
  <c r="E18" i="263"/>
  <c r="C19" i="263"/>
  <c r="D19" i="263"/>
  <c r="E19" i="263"/>
  <c r="C21" i="263"/>
  <c r="D21" i="263"/>
  <c r="E21" i="263"/>
  <c r="C22" i="263"/>
  <c r="D22" i="263"/>
  <c r="E22" i="263"/>
  <c r="C23" i="263"/>
  <c r="D23" i="263"/>
  <c r="E23" i="263"/>
  <c r="C24" i="263"/>
  <c r="D24" i="263"/>
  <c r="E24" i="263"/>
  <c r="C25" i="263"/>
  <c r="D25" i="263"/>
  <c r="E25" i="263"/>
  <c r="C27" i="263"/>
  <c r="D27" i="263"/>
  <c r="E27" i="263"/>
  <c r="C28" i="263"/>
  <c r="D28" i="263"/>
  <c r="E28" i="263"/>
  <c r="C29" i="263"/>
  <c r="D29" i="263"/>
  <c r="E29" i="263"/>
  <c r="C30" i="263"/>
  <c r="D30" i="263"/>
  <c r="E30" i="263"/>
  <c r="C31" i="263"/>
  <c r="D31" i="263"/>
  <c r="E31" i="263"/>
  <c r="C33" i="263"/>
  <c r="D33" i="263"/>
  <c r="E33" i="263"/>
  <c r="C34" i="263"/>
  <c r="D34" i="263"/>
  <c r="E34" i="263"/>
  <c r="C35" i="263"/>
  <c r="D35" i="263"/>
  <c r="E35" i="263"/>
  <c r="C36" i="263"/>
  <c r="D36" i="263"/>
  <c r="E36" i="263"/>
  <c r="C37" i="263"/>
  <c r="D37" i="263"/>
  <c r="E37" i="263"/>
  <c r="C39" i="263"/>
  <c r="D39" i="263"/>
  <c r="E39" i="263"/>
  <c r="C40" i="263"/>
  <c r="D40" i="263"/>
  <c r="E40" i="263"/>
  <c r="C41" i="263"/>
  <c r="D41" i="263"/>
  <c r="E41" i="263"/>
  <c r="C42" i="263"/>
  <c r="D42" i="263"/>
  <c r="E42" i="263"/>
  <c r="C43" i="263"/>
  <c r="D43" i="263"/>
  <c r="E43" i="263"/>
  <c r="C45" i="263"/>
  <c r="D45" i="263"/>
  <c r="E45" i="263"/>
  <c r="C46" i="263"/>
  <c r="D46" i="263"/>
  <c r="E46" i="263"/>
  <c r="C47" i="263"/>
  <c r="D47" i="263"/>
  <c r="E47" i="263"/>
  <c r="C48" i="263"/>
  <c r="D48" i="263"/>
  <c r="E48" i="263"/>
  <c r="C49" i="263"/>
  <c r="D49" i="263"/>
  <c r="E49" i="263"/>
  <c r="C51" i="263"/>
  <c r="D51" i="263"/>
  <c r="E51" i="263"/>
  <c r="C52" i="263"/>
  <c r="D52" i="263"/>
  <c r="E52" i="263"/>
  <c r="C53" i="263"/>
  <c r="D53" i="263"/>
  <c r="E53" i="263"/>
  <c r="C54" i="263"/>
  <c r="D54" i="263"/>
  <c r="E54" i="263"/>
  <c r="C55" i="263"/>
  <c r="D55" i="263"/>
  <c r="E55" i="263"/>
  <c r="C57" i="263"/>
  <c r="D57" i="263"/>
  <c r="E57" i="263"/>
  <c r="C58" i="263"/>
  <c r="D58" i="263"/>
  <c r="E58" i="263"/>
  <c r="C59" i="263"/>
  <c r="D59" i="263"/>
  <c r="E59" i="263"/>
  <c r="C60" i="263"/>
  <c r="D60" i="263"/>
  <c r="E60" i="263"/>
  <c r="C61" i="263"/>
  <c r="D61" i="263"/>
  <c r="E61" i="263"/>
  <c r="C63" i="263"/>
  <c r="D63" i="263"/>
  <c r="E63" i="263"/>
  <c r="C64" i="263"/>
  <c r="D64" i="263"/>
  <c r="E64" i="263"/>
  <c r="C65" i="263"/>
  <c r="D65" i="263"/>
  <c r="E65" i="263"/>
  <c r="C66" i="263"/>
  <c r="D66" i="263"/>
  <c r="E66" i="263"/>
  <c r="C67" i="263"/>
  <c r="D67" i="263"/>
  <c r="E67" i="263"/>
  <c r="C69" i="263"/>
  <c r="D69" i="263"/>
  <c r="E69" i="263"/>
  <c r="C70" i="263"/>
  <c r="D70" i="263"/>
  <c r="E70" i="263"/>
  <c r="C71" i="263"/>
  <c r="D71" i="263"/>
  <c r="E71" i="263"/>
  <c r="C72" i="263"/>
  <c r="D72" i="263"/>
  <c r="E72" i="263"/>
  <c r="C73" i="263"/>
  <c r="D73" i="263"/>
  <c r="E73" i="263"/>
  <c r="C75" i="263"/>
  <c r="D75" i="263"/>
  <c r="E75" i="263"/>
  <c r="C76" i="263"/>
  <c r="D76" i="263"/>
  <c r="E76" i="263"/>
  <c r="C77" i="263"/>
  <c r="D77" i="263"/>
  <c r="E77" i="263"/>
  <c r="C78" i="263"/>
  <c r="D78" i="263"/>
  <c r="E78" i="263"/>
  <c r="C79" i="263"/>
  <c r="D79" i="263"/>
  <c r="E79" i="263"/>
  <c r="C81" i="263"/>
  <c r="D81" i="263"/>
  <c r="E81" i="263"/>
  <c r="C82" i="263"/>
  <c r="D82" i="263"/>
  <c r="E82" i="263"/>
  <c r="C83" i="263"/>
  <c r="D83" i="263"/>
  <c r="E83" i="263"/>
  <c r="C84" i="263"/>
  <c r="D84" i="263"/>
  <c r="E84" i="263"/>
  <c r="C85" i="263"/>
  <c r="D85" i="263"/>
  <c r="E85" i="263"/>
  <c r="C87" i="263"/>
  <c r="D87" i="263"/>
  <c r="E87" i="263"/>
  <c r="C88" i="263"/>
  <c r="D88" i="263"/>
  <c r="E88" i="263"/>
  <c r="C89" i="263"/>
  <c r="D89" i="263"/>
  <c r="E89" i="263"/>
  <c r="C90" i="263"/>
  <c r="D90" i="263"/>
  <c r="E90" i="263"/>
  <c r="C91" i="263"/>
  <c r="D91" i="263"/>
  <c r="E91" i="263"/>
  <c r="C93" i="263"/>
  <c r="D93" i="263"/>
  <c r="E93" i="263"/>
  <c r="C94" i="263"/>
  <c r="D94" i="263"/>
  <c r="E94" i="263"/>
  <c r="C95" i="263"/>
  <c r="D95" i="263"/>
  <c r="E95" i="263"/>
  <c r="C96" i="263"/>
  <c r="D96" i="263"/>
  <c r="E96" i="263"/>
  <c r="C97" i="263"/>
  <c r="D97" i="263"/>
  <c r="E97" i="263"/>
  <c r="C99" i="263"/>
  <c r="D99" i="263"/>
  <c r="E99" i="263"/>
  <c r="C100" i="263"/>
  <c r="D100" i="263"/>
  <c r="E100" i="263"/>
  <c r="C101" i="263"/>
  <c r="D101" i="263"/>
  <c r="E101" i="263"/>
  <c r="C102" i="263"/>
  <c r="D102" i="263"/>
  <c r="E102" i="263"/>
  <c r="C103" i="263"/>
  <c r="D103" i="263"/>
  <c r="E103" i="263"/>
  <c r="C105" i="263"/>
  <c r="D105" i="263"/>
  <c r="E105" i="263"/>
  <c r="C106" i="263"/>
  <c r="D106" i="263"/>
  <c r="E106" i="263"/>
  <c r="C107" i="263"/>
  <c r="D107" i="263"/>
  <c r="E107" i="263"/>
  <c r="C108" i="263"/>
  <c r="D108" i="263"/>
  <c r="E108" i="263"/>
  <c r="C109" i="263"/>
  <c r="D109" i="263"/>
  <c r="E109" i="263"/>
  <c r="C111" i="263"/>
  <c r="D111" i="263"/>
  <c r="E111" i="263"/>
  <c r="C112" i="263"/>
  <c r="D112" i="263"/>
  <c r="E112" i="263"/>
  <c r="C113" i="263"/>
  <c r="D113" i="263"/>
  <c r="E113" i="263"/>
  <c r="C114" i="263"/>
  <c r="D114" i="263"/>
  <c r="E114" i="263"/>
  <c r="C115" i="263"/>
  <c r="D115" i="263"/>
  <c r="E115" i="263"/>
  <c r="C117" i="263"/>
  <c r="D117" i="263"/>
  <c r="E117" i="263"/>
  <c r="C118" i="263"/>
  <c r="D118" i="263"/>
  <c r="E118" i="263"/>
  <c r="C119" i="263"/>
  <c r="D119" i="263"/>
  <c r="E119" i="263"/>
  <c r="C120" i="263"/>
  <c r="D120" i="263"/>
  <c r="E120" i="263"/>
  <c r="C121" i="263"/>
  <c r="D121" i="263"/>
  <c r="E121" i="263"/>
  <c r="C123" i="263"/>
  <c r="D123" i="263"/>
  <c r="E123" i="263"/>
  <c r="C124" i="263"/>
  <c r="D124" i="263"/>
  <c r="E124" i="263"/>
  <c r="C125" i="263"/>
  <c r="D125" i="263"/>
  <c r="E125" i="263"/>
  <c r="C126" i="263"/>
  <c r="D126" i="263"/>
  <c r="E126" i="263"/>
  <c r="C127" i="263"/>
  <c r="D127" i="263"/>
  <c r="E127" i="263"/>
  <c r="C129" i="263"/>
  <c r="D129" i="263"/>
  <c r="E129" i="263"/>
  <c r="C130" i="263"/>
  <c r="D130" i="263"/>
  <c r="E130" i="263"/>
  <c r="C131" i="263"/>
  <c r="D131" i="263"/>
  <c r="E131" i="263"/>
  <c r="C132" i="263"/>
  <c r="D132" i="263"/>
  <c r="E132" i="263"/>
  <c r="C133" i="263"/>
  <c r="D133" i="263"/>
  <c r="E133" i="263"/>
  <c r="C3" i="255" l="1"/>
  <c r="C3" i="260"/>
  <c r="C5" i="260"/>
  <c r="C7" i="260"/>
  <c r="D6" i="260"/>
  <c r="D4" i="260"/>
  <c r="D7" i="260"/>
  <c r="D5" i="260"/>
  <c r="E6" i="260"/>
  <c r="E4" i="260"/>
  <c r="E7" i="260"/>
  <c r="E5" i="260"/>
  <c r="E3" i="260"/>
  <c r="D3" i="260"/>
  <c r="C6" i="260"/>
  <c r="C4" i="260"/>
  <c r="E133" i="280"/>
  <c r="E132" i="280"/>
  <c r="E131" i="280"/>
  <c r="E130" i="280"/>
  <c r="D133" i="280"/>
  <c r="D132" i="280"/>
  <c r="D131" i="280"/>
  <c r="D130" i="280"/>
  <c r="C133" i="280"/>
  <c r="C132" i="280"/>
  <c r="C131" i="280"/>
  <c r="C130" i="280"/>
  <c r="E129" i="280"/>
  <c r="D129" i="280"/>
  <c r="C129" i="280"/>
  <c r="A1" i="286"/>
  <c r="A1" i="285"/>
  <c r="A1" i="284"/>
  <c r="A1" i="261"/>
  <c r="A1" i="283"/>
  <c r="A1" i="282"/>
  <c r="A1" i="281"/>
  <c r="A1" i="260"/>
  <c r="A1" i="280"/>
  <c r="A1" i="279"/>
  <c r="A1" i="278"/>
  <c r="A1" i="277"/>
  <c r="A1" i="259"/>
  <c r="A1" i="276"/>
  <c r="A1" i="275"/>
  <c r="A1" i="258"/>
  <c r="A1" i="274"/>
  <c r="A1" i="273"/>
  <c r="C9" i="273"/>
  <c r="D9" i="273"/>
  <c r="E9" i="273"/>
  <c r="C10" i="273"/>
  <c r="C10" i="257" s="1"/>
  <c r="D10" i="273"/>
  <c r="D10" i="257" s="1"/>
  <c r="E10" i="273"/>
  <c r="E10" i="257" s="1"/>
  <c r="C11" i="273"/>
  <c r="D11" i="273"/>
  <c r="E11" i="273"/>
  <c r="C12" i="273"/>
  <c r="D12" i="273"/>
  <c r="D12" i="257" s="1"/>
  <c r="E12" i="273"/>
  <c r="E12" i="257" s="1"/>
  <c r="C13" i="273"/>
  <c r="D13" i="273"/>
  <c r="E13" i="273"/>
  <c r="E13" i="257" s="1"/>
  <c r="C15" i="273"/>
  <c r="C15" i="257" s="1"/>
  <c r="D15" i="273"/>
  <c r="D15" i="257" s="1"/>
  <c r="E15" i="273"/>
  <c r="C16" i="273"/>
  <c r="C16" i="257" s="1"/>
  <c r="D16" i="273"/>
  <c r="E16" i="273"/>
  <c r="C17" i="273"/>
  <c r="C17" i="257" s="1"/>
  <c r="D17" i="273"/>
  <c r="D17" i="257" s="1"/>
  <c r="E17" i="273"/>
  <c r="C18" i="273"/>
  <c r="C18" i="257" s="1"/>
  <c r="D18" i="273"/>
  <c r="E18" i="273"/>
  <c r="C19" i="273"/>
  <c r="D19" i="273"/>
  <c r="D19" i="257" s="1"/>
  <c r="E19" i="273"/>
  <c r="C21" i="273"/>
  <c r="C21" i="257" s="1"/>
  <c r="D21" i="273"/>
  <c r="E21" i="273"/>
  <c r="C22" i="273"/>
  <c r="D22" i="273"/>
  <c r="E22" i="273"/>
  <c r="C23" i="273"/>
  <c r="C23" i="257" s="1"/>
  <c r="D23" i="273"/>
  <c r="E23" i="273"/>
  <c r="E23" i="257" s="1"/>
  <c r="C24" i="273"/>
  <c r="C24" i="257" s="1"/>
  <c r="D24" i="273"/>
  <c r="D24" i="257" s="1"/>
  <c r="E24" i="273"/>
  <c r="C25" i="273"/>
  <c r="C25" i="257" s="1"/>
  <c r="D25" i="273"/>
  <c r="E25" i="273"/>
  <c r="C27" i="273"/>
  <c r="D27" i="273"/>
  <c r="E27" i="273"/>
  <c r="C28" i="273"/>
  <c r="C28" i="257" s="1"/>
  <c r="D28" i="273"/>
  <c r="E28" i="273"/>
  <c r="C29" i="273"/>
  <c r="D29" i="273"/>
  <c r="E29" i="273"/>
  <c r="C30" i="273"/>
  <c r="C30" i="257" s="1"/>
  <c r="D30" i="273"/>
  <c r="E30" i="273"/>
  <c r="C31" i="273"/>
  <c r="D31" i="273"/>
  <c r="E31" i="273"/>
  <c r="C33" i="273"/>
  <c r="C33" i="257" s="1"/>
  <c r="D33" i="273"/>
  <c r="E33" i="273"/>
  <c r="E33" i="257" s="1"/>
  <c r="C34" i="273"/>
  <c r="D34" i="273"/>
  <c r="D34" i="257" s="1"/>
  <c r="E34" i="273"/>
  <c r="C35" i="273"/>
  <c r="C35" i="257" s="1"/>
  <c r="D35" i="273"/>
  <c r="E35" i="273"/>
  <c r="C36" i="273"/>
  <c r="D36" i="273"/>
  <c r="D36" i="257" s="1"/>
  <c r="E36" i="273"/>
  <c r="C37" i="273"/>
  <c r="C37" i="257" s="1"/>
  <c r="D37" i="273"/>
  <c r="E37" i="273"/>
  <c r="C39" i="273"/>
  <c r="D39" i="273"/>
  <c r="D39" i="257" s="1"/>
  <c r="E39" i="273"/>
  <c r="C40" i="273"/>
  <c r="D40" i="273"/>
  <c r="E40" i="273"/>
  <c r="C41" i="273"/>
  <c r="D41" i="273"/>
  <c r="D41" i="257" s="1"/>
  <c r="E41" i="273"/>
  <c r="C42" i="273"/>
  <c r="D42" i="273"/>
  <c r="E42" i="273"/>
  <c r="E42" i="257" s="1"/>
  <c r="C43" i="273"/>
  <c r="D43" i="273"/>
  <c r="D43" i="257" s="1"/>
  <c r="E43" i="273"/>
  <c r="C45" i="273"/>
  <c r="D45" i="273"/>
  <c r="E45" i="273"/>
  <c r="C46" i="273"/>
  <c r="D46" i="273"/>
  <c r="D46" i="257" s="1"/>
  <c r="E46" i="273"/>
  <c r="C47" i="273"/>
  <c r="D47" i="273"/>
  <c r="E47" i="273"/>
  <c r="C48" i="273"/>
  <c r="D48" i="273"/>
  <c r="D48" i="257" s="1"/>
  <c r="E48" i="273"/>
  <c r="E48" i="257" s="1"/>
  <c r="C49" i="273"/>
  <c r="D49" i="273"/>
  <c r="E49" i="273"/>
  <c r="C51" i="273"/>
  <c r="D51" i="273"/>
  <c r="E51" i="273"/>
  <c r="C52" i="273"/>
  <c r="D52" i="273"/>
  <c r="E52" i="273"/>
  <c r="C53" i="273"/>
  <c r="D53" i="273"/>
  <c r="E53" i="273"/>
  <c r="C54" i="273"/>
  <c r="D54" i="273"/>
  <c r="E54" i="273"/>
  <c r="C55" i="273"/>
  <c r="D55" i="273"/>
  <c r="E55" i="273"/>
  <c r="C57" i="273"/>
  <c r="D57" i="273"/>
  <c r="E57" i="273"/>
  <c r="C58" i="273"/>
  <c r="D58" i="273"/>
  <c r="D58" i="257" s="1"/>
  <c r="E58" i="273"/>
  <c r="C59" i="273"/>
  <c r="D59" i="273"/>
  <c r="E59" i="273"/>
  <c r="C60" i="273"/>
  <c r="D60" i="273"/>
  <c r="D60" i="257" s="1"/>
  <c r="E60" i="273"/>
  <c r="C61" i="273"/>
  <c r="D61" i="273"/>
  <c r="E61" i="273"/>
  <c r="C63" i="273"/>
  <c r="D63" i="273"/>
  <c r="D63" i="257" s="1"/>
  <c r="E63" i="273"/>
  <c r="C64" i="273"/>
  <c r="D64" i="273"/>
  <c r="E64" i="273"/>
  <c r="C65" i="273"/>
  <c r="D65" i="273"/>
  <c r="D65" i="257" s="1"/>
  <c r="E65" i="273"/>
  <c r="C66" i="273"/>
  <c r="C66" i="257" s="1"/>
  <c r="D66" i="273"/>
  <c r="E66" i="273"/>
  <c r="C67" i="273"/>
  <c r="D67" i="273"/>
  <c r="E67" i="273"/>
  <c r="C69" i="273"/>
  <c r="C69" i="257" s="1"/>
  <c r="D69" i="273"/>
  <c r="E69" i="273"/>
  <c r="C70" i="273"/>
  <c r="D70" i="273"/>
  <c r="E70" i="273"/>
  <c r="C71" i="273"/>
  <c r="C71" i="257" s="1"/>
  <c r="D71" i="273"/>
  <c r="E71" i="273"/>
  <c r="C72" i="273"/>
  <c r="C72" i="257" s="1"/>
  <c r="D72" i="273"/>
  <c r="E72" i="273"/>
  <c r="C73" i="273"/>
  <c r="C73" i="257" s="1"/>
  <c r="D73" i="273"/>
  <c r="E73" i="273"/>
  <c r="C75" i="273"/>
  <c r="D75" i="273"/>
  <c r="D75" i="257" s="1"/>
  <c r="E75" i="273"/>
  <c r="C76" i="273"/>
  <c r="C76" i="257" s="1"/>
  <c r="D76" i="273"/>
  <c r="E76" i="273"/>
  <c r="C77" i="273"/>
  <c r="D77" i="273"/>
  <c r="D77" i="257" s="1"/>
  <c r="E77" i="273"/>
  <c r="C78" i="273"/>
  <c r="D78" i="273"/>
  <c r="E78" i="273"/>
  <c r="C79" i="273"/>
  <c r="D79" i="273"/>
  <c r="D79" i="257" s="1"/>
  <c r="E79" i="273"/>
  <c r="C81" i="273"/>
  <c r="D81" i="273"/>
  <c r="E81" i="273"/>
  <c r="C82" i="273"/>
  <c r="D82" i="273"/>
  <c r="E82" i="273"/>
  <c r="C83" i="273"/>
  <c r="D83" i="273"/>
  <c r="E83" i="273"/>
  <c r="C84" i="273"/>
  <c r="D84" i="273"/>
  <c r="E84" i="273"/>
  <c r="C85" i="273"/>
  <c r="D85" i="273"/>
  <c r="E85" i="273"/>
  <c r="C87" i="273"/>
  <c r="D87" i="273"/>
  <c r="D87" i="257" s="1"/>
  <c r="E87" i="273"/>
  <c r="C88" i="273"/>
  <c r="C88" i="257" s="1"/>
  <c r="D88" i="273"/>
  <c r="E88" i="273"/>
  <c r="C89" i="273"/>
  <c r="D89" i="273"/>
  <c r="D89" i="257" s="1"/>
  <c r="E89" i="273"/>
  <c r="C90" i="273"/>
  <c r="C90" i="257" s="1"/>
  <c r="D90" i="273"/>
  <c r="E90" i="273"/>
  <c r="E90" i="257" s="1"/>
  <c r="C91" i="273"/>
  <c r="D91" i="273"/>
  <c r="D91" i="257" s="1"/>
  <c r="E91" i="273"/>
  <c r="C93" i="273"/>
  <c r="D93" i="273"/>
  <c r="E93" i="273"/>
  <c r="C94" i="273"/>
  <c r="D94" i="273"/>
  <c r="D94" i="257" s="1"/>
  <c r="E94" i="273"/>
  <c r="C95" i="273"/>
  <c r="C95" i="257" s="1"/>
  <c r="D95" i="273"/>
  <c r="E95" i="273"/>
  <c r="C96" i="273"/>
  <c r="D96" i="273"/>
  <c r="D96" i="257" s="1"/>
  <c r="E96" i="273"/>
  <c r="C97" i="273"/>
  <c r="D97" i="273"/>
  <c r="E97" i="273"/>
  <c r="C99" i="273"/>
  <c r="D99" i="273"/>
  <c r="D99" i="257" s="1"/>
  <c r="E99" i="273"/>
  <c r="C100" i="273"/>
  <c r="D100" i="273"/>
  <c r="E100" i="273"/>
  <c r="E100" i="257" s="1"/>
  <c r="C101" i="273"/>
  <c r="D101" i="273"/>
  <c r="D101" i="257" s="1"/>
  <c r="E101" i="273"/>
  <c r="C102" i="273"/>
  <c r="D102" i="273"/>
  <c r="E102" i="273"/>
  <c r="C103" i="273"/>
  <c r="D103" i="273"/>
  <c r="D103" i="257" s="1"/>
  <c r="E103" i="273"/>
  <c r="C105" i="273"/>
  <c r="C105" i="257" s="1"/>
  <c r="D105" i="273"/>
  <c r="E105" i="273"/>
  <c r="C106" i="273"/>
  <c r="C106" i="257" s="1"/>
  <c r="D106" i="273"/>
  <c r="E106" i="273"/>
  <c r="C107" i="273"/>
  <c r="C107" i="257" s="1"/>
  <c r="D107" i="273"/>
  <c r="E107" i="273"/>
  <c r="C108" i="273"/>
  <c r="D108" i="273"/>
  <c r="E108" i="273"/>
  <c r="C109" i="273"/>
  <c r="D109" i="273"/>
  <c r="E109" i="273"/>
  <c r="E109" i="257" s="1"/>
  <c r="C111" i="273"/>
  <c r="D111" i="273"/>
  <c r="D111" i="257" s="1"/>
  <c r="E111" i="273"/>
  <c r="C112" i="273"/>
  <c r="C112" i="257" s="1"/>
  <c r="D112" i="273"/>
  <c r="E112" i="273"/>
  <c r="C113" i="273"/>
  <c r="D113" i="273"/>
  <c r="D113" i="257" s="1"/>
  <c r="E113" i="273"/>
  <c r="C114" i="273"/>
  <c r="C114" i="257" s="1"/>
  <c r="D114" i="273"/>
  <c r="E114" i="273"/>
  <c r="C115" i="273"/>
  <c r="D115" i="273"/>
  <c r="D115" i="257" s="1"/>
  <c r="E115" i="273"/>
  <c r="C117" i="273"/>
  <c r="D117" i="273"/>
  <c r="E117" i="273"/>
  <c r="C118" i="273"/>
  <c r="D118" i="273"/>
  <c r="D118" i="257" s="1"/>
  <c r="E118" i="273"/>
  <c r="C119" i="273"/>
  <c r="D119" i="273"/>
  <c r="E119" i="273"/>
  <c r="E119" i="257" s="1"/>
  <c r="C120" i="273"/>
  <c r="D120" i="273"/>
  <c r="D120" i="257" s="1"/>
  <c r="E120" i="273"/>
  <c r="C121" i="273"/>
  <c r="D121" i="273"/>
  <c r="E121" i="273"/>
  <c r="C123" i="273"/>
  <c r="D123" i="273"/>
  <c r="D123" i="257" s="1"/>
  <c r="E123" i="273"/>
  <c r="C124" i="273"/>
  <c r="D124" i="273"/>
  <c r="E124" i="273"/>
  <c r="C125" i="273"/>
  <c r="D125" i="273"/>
  <c r="E125" i="273"/>
  <c r="C126" i="273"/>
  <c r="D126" i="273"/>
  <c r="E126" i="273"/>
  <c r="C127" i="273"/>
  <c r="D127" i="273"/>
  <c r="E127" i="273"/>
  <c r="C129" i="273"/>
  <c r="D129" i="273"/>
  <c r="E129" i="273"/>
  <c r="C130" i="273"/>
  <c r="D130" i="273"/>
  <c r="E130" i="273"/>
  <c r="C131" i="273"/>
  <c r="D131" i="273"/>
  <c r="E131" i="273"/>
  <c r="C132" i="273"/>
  <c r="C132" i="257" s="1"/>
  <c r="D132" i="273"/>
  <c r="E132" i="273"/>
  <c r="C133" i="273"/>
  <c r="D133" i="273"/>
  <c r="E133" i="273"/>
  <c r="E133" i="287"/>
  <c r="D133" i="287"/>
  <c r="C133" i="287"/>
  <c r="E132" i="287"/>
  <c r="D132" i="287"/>
  <c r="C132" i="287"/>
  <c r="E131" i="287"/>
  <c r="D131" i="287"/>
  <c r="C131" i="287"/>
  <c r="E130" i="287"/>
  <c r="D130" i="287"/>
  <c r="C130" i="287"/>
  <c r="E129" i="287"/>
  <c r="D129" i="287"/>
  <c r="C129" i="287"/>
  <c r="E127" i="287"/>
  <c r="D127" i="287"/>
  <c r="C127" i="287"/>
  <c r="E126" i="287"/>
  <c r="D126" i="287"/>
  <c r="C126" i="287"/>
  <c r="E125" i="287"/>
  <c r="D125" i="287"/>
  <c r="C125" i="287"/>
  <c r="E124" i="287"/>
  <c r="D124" i="287"/>
  <c r="C124" i="287"/>
  <c r="E123" i="287"/>
  <c r="D123" i="287"/>
  <c r="C123" i="287"/>
  <c r="E121" i="287"/>
  <c r="D121" i="287"/>
  <c r="C121" i="287"/>
  <c r="E120" i="287"/>
  <c r="D120" i="287"/>
  <c r="C120" i="287"/>
  <c r="E119" i="287"/>
  <c r="D119" i="287"/>
  <c r="C119" i="287"/>
  <c r="E118" i="287"/>
  <c r="D118" i="287"/>
  <c r="C118" i="287"/>
  <c r="E117" i="287"/>
  <c r="D117" i="287"/>
  <c r="C117" i="287"/>
  <c r="E115" i="287"/>
  <c r="D115" i="287"/>
  <c r="C115" i="287"/>
  <c r="E114" i="287"/>
  <c r="D114" i="287"/>
  <c r="C114" i="287"/>
  <c r="E113" i="287"/>
  <c r="D113" i="287"/>
  <c r="C113" i="287"/>
  <c r="E112" i="287"/>
  <c r="D112" i="287"/>
  <c r="C112" i="287"/>
  <c r="E111" i="287"/>
  <c r="D111" i="287"/>
  <c r="C111" i="287"/>
  <c r="E109" i="287"/>
  <c r="D109" i="287"/>
  <c r="C109" i="287"/>
  <c r="E108" i="287"/>
  <c r="D108" i="287"/>
  <c r="C108" i="287"/>
  <c r="E107" i="287"/>
  <c r="D107" i="287"/>
  <c r="C107" i="287"/>
  <c r="E106" i="287"/>
  <c r="D106" i="287"/>
  <c r="C106" i="287"/>
  <c r="E105" i="287"/>
  <c r="D105" i="287"/>
  <c r="C105" i="287"/>
  <c r="E103" i="287"/>
  <c r="D103" i="287"/>
  <c r="C103" i="287"/>
  <c r="E102" i="287"/>
  <c r="D102" i="287"/>
  <c r="C102" i="287"/>
  <c r="E101" i="287"/>
  <c r="D101" i="287"/>
  <c r="C101" i="287"/>
  <c r="E100" i="287"/>
  <c r="D100" i="287"/>
  <c r="C100" i="287"/>
  <c r="E99" i="287"/>
  <c r="D99" i="287"/>
  <c r="C99" i="287"/>
  <c r="E97" i="287"/>
  <c r="D97" i="287"/>
  <c r="C97" i="287"/>
  <c r="E96" i="287"/>
  <c r="D96" i="287"/>
  <c r="C96" i="287"/>
  <c r="E95" i="287"/>
  <c r="D95" i="287"/>
  <c r="C95" i="287"/>
  <c r="E94" i="287"/>
  <c r="D94" i="287"/>
  <c r="C94" i="287"/>
  <c r="E93" i="287"/>
  <c r="D93" i="287"/>
  <c r="C93" i="287"/>
  <c r="E91" i="287"/>
  <c r="D91" i="287"/>
  <c r="C91" i="287"/>
  <c r="E90" i="287"/>
  <c r="D90" i="287"/>
  <c r="C90" i="287"/>
  <c r="E89" i="287"/>
  <c r="D89" i="287"/>
  <c r="C89" i="287"/>
  <c r="E88" i="287"/>
  <c r="D88" i="287"/>
  <c r="C88" i="287"/>
  <c r="E87" i="287"/>
  <c r="D87" i="287"/>
  <c r="C87" i="287"/>
  <c r="E85" i="287"/>
  <c r="D85" i="287"/>
  <c r="C85" i="287"/>
  <c r="E84" i="287"/>
  <c r="D84" i="287"/>
  <c r="C84" i="287"/>
  <c r="E83" i="287"/>
  <c r="D83" i="287"/>
  <c r="C83" i="287"/>
  <c r="E82" i="287"/>
  <c r="D82" i="287"/>
  <c r="C82" i="287"/>
  <c r="E81" i="287"/>
  <c r="D81" i="287"/>
  <c r="C81" i="287"/>
  <c r="E79" i="287"/>
  <c r="D79" i="287"/>
  <c r="C79" i="287"/>
  <c r="E78" i="287"/>
  <c r="D78" i="287"/>
  <c r="C78" i="287"/>
  <c r="E77" i="287"/>
  <c r="D77" i="287"/>
  <c r="C77" i="287"/>
  <c r="E76" i="287"/>
  <c r="D76" i="287"/>
  <c r="C76" i="287"/>
  <c r="E75" i="287"/>
  <c r="D75" i="287"/>
  <c r="C75" i="287"/>
  <c r="E73" i="287"/>
  <c r="D73" i="287"/>
  <c r="C73" i="287"/>
  <c r="E72" i="287"/>
  <c r="D72" i="287"/>
  <c r="C72" i="287"/>
  <c r="E71" i="287"/>
  <c r="D71" i="287"/>
  <c r="C71" i="287"/>
  <c r="E70" i="287"/>
  <c r="D70" i="287"/>
  <c r="C70" i="287"/>
  <c r="E69" i="287"/>
  <c r="D69" i="287"/>
  <c r="C69" i="287"/>
  <c r="E67" i="287"/>
  <c r="D67" i="287"/>
  <c r="C67" i="287"/>
  <c r="E66" i="287"/>
  <c r="D66" i="287"/>
  <c r="C66" i="287"/>
  <c r="E65" i="287"/>
  <c r="D65" i="287"/>
  <c r="C65" i="287"/>
  <c r="E64" i="287"/>
  <c r="D64" i="287"/>
  <c r="C64" i="287"/>
  <c r="E63" i="287"/>
  <c r="D63" i="287"/>
  <c r="C63" i="287"/>
  <c r="E61" i="287"/>
  <c r="D61" i="287"/>
  <c r="C61" i="287"/>
  <c r="E60" i="287"/>
  <c r="D60" i="287"/>
  <c r="C60" i="287"/>
  <c r="E59" i="287"/>
  <c r="D59" i="287"/>
  <c r="C59" i="287"/>
  <c r="E58" i="287"/>
  <c r="D58" i="287"/>
  <c r="C58" i="287"/>
  <c r="E57" i="287"/>
  <c r="D57" i="287"/>
  <c r="C57" i="287"/>
  <c r="E55" i="287"/>
  <c r="D55" i="287"/>
  <c r="C55" i="287"/>
  <c r="E54" i="287"/>
  <c r="D54" i="287"/>
  <c r="C54" i="287"/>
  <c r="E53" i="287"/>
  <c r="D53" i="287"/>
  <c r="C53" i="287"/>
  <c r="E52" i="287"/>
  <c r="D52" i="287"/>
  <c r="C52" i="287"/>
  <c r="E51" i="287"/>
  <c r="D51" i="287"/>
  <c r="C51" i="287"/>
  <c r="E49" i="287"/>
  <c r="D49" i="287"/>
  <c r="C49" i="287"/>
  <c r="E48" i="287"/>
  <c r="D48" i="287"/>
  <c r="C48" i="287"/>
  <c r="E47" i="287"/>
  <c r="D47" i="287"/>
  <c r="C47" i="287"/>
  <c r="E46" i="287"/>
  <c r="D46" i="287"/>
  <c r="C46" i="287"/>
  <c r="E45" i="287"/>
  <c r="D45" i="287"/>
  <c r="C45" i="287"/>
  <c r="E43" i="287"/>
  <c r="D43" i="287"/>
  <c r="C43" i="287"/>
  <c r="E42" i="287"/>
  <c r="D42" i="287"/>
  <c r="C42" i="287"/>
  <c r="E41" i="287"/>
  <c r="D41" i="287"/>
  <c r="C41" i="287"/>
  <c r="E40" i="287"/>
  <c r="D40" i="287"/>
  <c r="C40" i="287"/>
  <c r="E39" i="287"/>
  <c r="D39" i="287"/>
  <c r="C39" i="287"/>
  <c r="E37" i="287"/>
  <c r="D37" i="287"/>
  <c r="C37" i="287"/>
  <c r="E36" i="287"/>
  <c r="D36" i="287"/>
  <c r="C36" i="287"/>
  <c r="E35" i="287"/>
  <c r="D35" i="287"/>
  <c r="C35" i="287"/>
  <c r="E34" i="287"/>
  <c r="D34" i="287"/>
  <c r="C34" i="287"/>
  <c r="E33" i="287"/>
  <c r="D33" i="287"/>
  <c r="C33" i="287"/>
  <c r="E31" i="287"/>
  <c r="D31" i="287"/>
  <c r="C31" i="287"/>
  <c r="E30" i="287"/>
  <c r="D30" i="287"/>
  <c r="C30" i="287"/>
  <c r="E29" i="287"/>
  <c r="D29" i="287"/>
  <c r="C29" i="287"/>
  <c r="E28" i="287"/>
  <c r="D28" i="287"/>
  <c r="C28" i="287"/>
  <c r="E27" i="287"/>
  <c r="D27" i="287"/>
  <c r="C27" i="287"/>
  <c r="E25" i="287"/>
  <c r="D25" i="287"/>
  <c r="C25" i="287"/>
  <c r="E24" i="287"/>
  <c r="D24" i="287"/>
  <c r="C24" i="287"/>
  <c r="E23" i="287"/>
  <c r="D23" i="287"/>
  <c r="C23" i="287"/>
  <c r="E22" i="287"/>
  <c r="D22" i="287"/>
  <c r="C22" i="287"/>
  <c r="E21" i="287"/>
  <c r="D21" i="287"/>
  <c r="C21" i="287"/>
  <c r="E19" i="287"/>
  <c r="D19" i="287"/>
  <c r="C19" i="287"/>
  <c r="E18" i="287"/>
  <c r="D18" i="287"/>
  <c r="C18" i="287"/>
  <c r="E17" i="287"/>
  <c r="D17" i="287"/>
  <c r="C17" i="287"/>
  <c r="E16" i="287"/>
  <c r="D16" i="287"/>
  <c r="C16" i="287"/>
  <c r="E15" i="287"/>
  <c r="D15" i="287"/>
  <c r="C15" i="287"/>
  <c r="E13" i="287"/>
  <c r="D13" i="287"/>
  <c r="C13" i="287"/>
  <c r="E12" i="287"/>
  <c r="D12" i="287"/>
  <c r="C12" i="287"/>
  <c r="E11" i="287"/>
  <c r="D11" i="287"/>
  <c r="C11" i="287"/>
  <c r="E10" i="287"/>
  <c r="D10" i="287"/>
  <c r="C10" i="287"/>
  <c r="E9" i="287"/>
  <c r="D9" i="287"/>
  <c r="C9" i="287"/>
  <c r="D7" i="261"/>
  <c r="E133" i="286"/>
  <c r="D133" i="286"/>
  <c r="C133" i="286"/>
  <c r="E132" i="286"/>
  <c r="D132" i="286"/>
  <c r="C132" i="286"/>
  <c r="E131" i="286"/>
  <c r="D131" i="286"/>
  <c r="C131" i="286"/>
  <c r="E130" i="286"/>
  <c r="D130" i="286"/>
  <c r="C130" i="286"/>
  <c r="E129" i="286"/>
  <c r="D129" i="286"/>
  <c r="C129" i="286"/>
  <c r="E127" i="286"/>
  <c r="D127" i="286"/>
  <c r="C127" i="286"/>
  <c r="E126" i="286"/>
  <c r="D126" i="286"/>
  <c r="C126" i="286"/>
  <c r="E125" i="286"/>
  <c r="D125" i="286"/>
  <c r="C125" i="286"/>
  <c r="E124" i="286"/>
  <c r="D124" i="286"/>
  <c r="C124" i="286"/>
  <c r="E123" i="286"/>
  <c r="D123" i="286"/>
  <c r="C123" i="286"/>
  <c r="E121" i="286"/>
  <c r="D121" i="286"/>
  <c r="C121" i="286"/>
  <c r="E120" i="286"/>
  <c r="D120" i="286"/>
  <c r="C120" i="286"/>
  <c r="E119" i="286"/>
  <c r="D119" i="286"/>
  <c r="C119" i="286"/>
  <c r="E118" i="286"/>
  <c r="D118" i="286"/>
  <c r="C118" i="286"/>
  <c r="E117" i="286"/>
  <c r="D117" i="286"/>
  <c r="C117" i="286"/>
  <c r="E115" i="286"/>
  <c r="D115" i="286"/>
  <c r="C115" i="286"/>
  <c r="E114" i="286"/>
  <c r="D114" i="286"/>
  <c r="C114" i="286"/>
  <c r="E113" i="286"/>
  <c r="D113" i="286"/>
  <c r="C113" i="286"/>
  <c r="E112" i="286"/>
  <c r="D112" i="286"/>
  <c r="C112" i="286"/>
  <c r="E111" i="286"/>
  <c r="D111" i="286"/>
  <c r="C111" i="286"/>
  <c r="E109" i="286"/>
  <c r="D109" i="286"/>
  <c r="C109" i="286"/>
  <c r="E108" i="286"/>
  <c r="D108" i="286"/>
  <c r="C108" i="286"/>
  <c r="E107" i="286"/>
  <c r="D107" i="286"/>
  <c r="C107" i="286"/>
  <c r="E106" i="286"/>
  <c r="D106" i="286"/>
  <c r="C106" i="286"/>
  <c r="E105" i="286"/>
  <c r="D105" i="286"/>
  <c r="C105" i="286"/>
  <c r="E103" i="286"/>
  <c r="D103" i="286"/>
  <c r="C103" i="286"/>
  <c r="E102" i="286"/>
  <c r="D102" i="286"/>
  <c r="C102" i="286"/>
  <c r="E101" i="286"/>
  <c r="D101" i="286"/>
  <c r="C101" i="286"/>
  <c r="E100" i="286"/>
  <c r="D100" i="286"/>
  <c r="C100" i="286"/>
  <c r="E99" i="286"/>
  <c r="D99" i="286"/>
  <c r="C99" i="286"/>
  <c r="E97" i="286"/>
  <c r="D97" i="286"/>
  <c r="C97" i="286"/>
  <c r="E96" i="286"/>
  <c r="D96" i="286"/>
  <c r="C96" i="286"/>
  <c r="E95" i="286"/>
  <c r="D95" i="286"/>
  <c r="C95" i="286"/>
  <c r="E94" i="286"/>
  <c r="D94" i="286"/>
  <c r="C94" i="286"/>
  <c r="E93" i="286"/>
  <c r="D93" i="286"/>
  <c r="C93" i="286"/>
  <c r="E91" i="286"/>
  <c r="D91" i="286"/>
  <c r="C91" i="286"/>
  <c r="E90" i="286"/>
  <c r="D90" i="286"/>
  <c r="C90" i="286"/>
  <c r="E89" i="286"/>
  <c r="D89" i="286"/>
  <c r="C89" i="286"/>
  <c r="E88" i="286"/>
  <c r="D88" i="286"/>
  <c r="C88" i="286"/>
  <c r="E87" i="286"/>
  <c r="D87" i="286"/>
  <c r="C87" i="286"/>
  <c r="E85" i="286"/>
  <c r="D85" i="286"/>
  <c r="C85" i="286"/>
  <c r="E84" i="286"/>
  <c r="D84" i="286"/>
  <c r="C84" i="286"/>
  <c r="E83" i="286"/>
  <c r="D83" i="286"/>
  <c r="C83" i="286"/>
  <c r="E82" i="286"/>
  <c r="D82" i="286"/>
  <c r="C82" i="286"/>
  <c r="E81" i="286"/>
  <c r="D81" i="286"/>
  <c r="C81" i="286"/>
  <c r="E79" i="286"/>
  <c r="D79" i="286"/>
  <c r="C79" i="286"/>
  <c r="E78" i="286"/>
  <c r="D78" i="286"/>
  <c r="C78" i="286"/>
  <c r="E77" i="286"/>
  <c r="D77" i="286"/>
  <c r="C77" i="286"/>
  <c r="E76" i="286"/>
  <c r="D76" i="286"/>
  <c r="C76" i="286"/>
  <c r="E75" i="286"/>
  <c r="D75" i="286"/>
  <c r="C75" i="286"/>
  <c r="E73" i="286"/>
  <c r="D73" i="286"/>
  <c r="C73" i="286"/>
  <c r="E72" i="286"/>
  <c r="D72" i="286"/>
  <c r="C72" i="286"/>
  <c r="E71" i="286"/>
  <c r="D71" i="286"/>
  <c r="C71" i="286"/>
  <c r="E70" i="286"/>
  <c r="D70" i="286"/>
  <c r="C70" i="286"/>
  <c r="E69" i="286"/>
  <c r="D69" i="286"/>
  <c r="C69" i="286"/>
  <c r="E67" i="286"/>
  <c r="D67" i="286"/>
  <c r="C67" i="286"/>
  <c r="E66" i="286"/>
  <c r="D66" i="286"/>
  <c r="C66" i="286"/>
  <c r="E65" i="286"/>
  <c r="D65" i="286"/>
  <c r="C65" i="286"/>
  <c r="E64" i="286"/>
  <c r="D64" i="286"/>
  <c r="C64" i="286"/>
  <c r="E63" i="286"/>
  <c r="D63" i="286"/>
  <c r="C63" i="286"/>
  <c r="E61" i="286"/>
  <c r="D61" i="286"/>
  <c r="C61" i="286"/>
  <c r="E60" i="286"/>
  <c r="D60" i="286"/>
  <c r="C60" i="286"/>
  <c r="E59" i="286"/>
  <c r="D59" i="286"/>
  <c r="C59" i="286"/>
  <c r="E58" i="286"/>
  <c r="D58" i="286"/>
  <c r="C58" i="286"/>
  <c r="E57" i="286"/>
  <c r="D57" i="286"/>
  <c r="C57" i="286"/>
  <c r="E55" i="286"/>
  <c r="D55" i="286"/>
  <c r="C55" i="286"/>
  <c r="E54" i="286"/>
  <c r="D54" i="286"/>
  <c r="C54" i="286"/>
  <c r="E53" i="286"/>
  <c r="D53" i="286"/>
  <c r="C53" i="286"/>
  <c r="E52" i="286"/>
  <c r="D52" i="286"/>
  <c r="C52" i="286"/>
  <c r="E51" i="286"/>
  <c r="D51" i="286"/>
  <c r="C51" i="286"/>
  <c r="E49" i="286"/>
  <c r="D49" i="286"/>
  <c r="C49" i="286"/>
  <c r="E48" i="286"/>
  <c r="D48" i="286"/>
  <c r="C48" i="286"/>
  <c r="E47" i="286"/>
  <c r="D47" i="286"/>
  <c r="C47" i="286"/>
  <c r="E46" i="286"/>
  <c r="D46" i="286"/>
  <c r="C46" i="286"/>
  <c r="E45" i="286"/>
  <c r="D45" i="286"/>
  <c r="C45" i="286"/>
  <c r="E43" i="286"/>
  <c r="D43" i="286"/>
  <c r="C43" i="286"/>
  <c r="E42" i="286"/>
  <c r="D42" i="286"/>
  <c r="C42" i="286"/>
  <c r="E41" i="286"/>
  <c r="D41" i="286"/>
  <c r="C41" i="286"/>
  <c r="E40" i="286"/>
  <c r="D40" i="286"/>
  <c r="C40" i="286"/>
  <c r="E39" i="286"/>
  <c r="D39" i="286"/>
  <c r="C39" i="286"/>
  <c r="E37" i="286"/>
  <c r="D37" i="286"/>
  <c r="C37" i="286"/>
  <c r="E36" i="286"/>
  <c r="D36" i="286"/>
  <c r="C36" i="286"/>
  <c r="E35" i="286"/>
  <c r="D35" i="286"/>
  <c r="C35" i="286"/>
  <c r="E34" i="286"/>
  <c r="D34" i="286"/>
  <c r="C34" i="286"/>
  <c r="E33" i="286"/>
  <c r="D33" i="286"/>
  <c r="C33" i="286"/>
  <c r="E31" i="286"/>
  <c r="D31" i="286"/>
  <c r="C31" i="286"/>
  <c r="E30" i="286"/>
  <c r="D30" i="286"/>
  <c r="C30" i="286"/>
  <c r="E29" i="286"/>
  <c r="D29" i="286"/>
  <c r="C29" i="286"/>
  <c r="E28" i="286"/>
  <c r="D28" i="286"/>
  <c r="C28" i="286"/>
  <c r="E27" i="286"/>
  <c r="D27" i="286"/>
  <c r="C27" i="286"/>
  <c r="E25" i="286"/>
  <c r="D25" i="286"/>
  <c r="C25" i="286"/>
  <c r="E24" i="286"/>
  <c r="D24" i="286"/>
  <c r="C24" i="286"/>
  <c r="E23" i="286"/>
  <c r="D23" i="286"/>
  <c r="C23" i="286"/>
  <c r="E22" i="286"/>
  <c r="D22" i="286"/>
  <c r="C22" i="286"/>
  <c r="E21" i="286"/>
  <c r="D21" i="286"/>
  <c r="C21" i="286"/>
  <c r="E19" i="286"/>
  <c r="D19" i="286"/>
  <c r="C19" i="286"/>
  <c r="E18" i="286"/>
  <c r="D18" i="286"/>
  <c r="C18" i="286"/>
  <c r="E17" i="286"/>
  <c r="D17" i="286"/>
  <c r="C17" i="286"/>
  <c r="E16" i="286"/>
  <c r="D16" i="286"/>
  <c r="C16" i="286"/>
  <c r="E15" i="286"/>
  <c r="D15" i="286"/>
  <c r="C15" i="286"/>
  <c r="E13" i="286"/>
  <c r="D13" i="286"/>
  <c r="C13" i="286"/>
  <c r="E12" i="286"/>
  <c r="D12" i="286"/>
  <c r="C12" i="286"/>
  <c r="E11" i="286"/>
  <c r="D11" i="286"/>
  <c r="C11" i="286"/>
  <c r="E10" i="286"/>
  <c r="D10" i="286"/>
  <c r="C10" i="286"/>
  <c r="E9" i="286"/>
  <c r="D9" i="286"/>
  <c r="C9" i="286"/>
  <c r="E133" i="285"/>
  <c r="D133" i="285"/>
  <c r="C133" i="285"/>
  <c r="E132" i="285"/>
  <c r="D132" i="285"/>
  <c r="C132" i="285"/>
  <c r="E131" i="285"/>
  <c r="D131" i="285"/>
  <c r="C131" i="285"/>
  <c r="E130" i="285"/>
  <c r="D130" i="285"/>
  <c r="C130" i="285"/>
  <c r="E129" i="285"/>
  <c r="D129" i="285"/>
  <c r="C129" i="285"/>
  <c r="E127" i="285"/>
  <c r="D127" i="285"/>
  <c r="C127" i="285"/>
  <c r="E126" i="285"/>
  <c r="D126" i="285"/>
  <c r="C126" i="285"/>
  <c r="E125" i="285"/>
  <c r="D125" i="285"/>
  <c r="C125" i="285"/>
  <c r="E124" i="285"/>
  <c r="D124" i="285"/>
  <c r="C124" i="285"/>
  <c r="E123" i="285"/>
  <c r="D123" i="285"/>
  <c r="C123" i="285"/>
  <c r="E121" i="285"/>
  <c r="D121" i="285"/>
  <c r="C121" i="285"/>
  <c r="E120" i="285"/>
  <c r="D120" i="285"/>
  <c r="C120" i="285"/>
  <c r="E119" i="285"/>
  <c r="D119" i="285"/>
  <c r="C119" i="285"/>
  <c r="E118" i="285"/>
  <c r="D118" i="285"/>
  <c r="C118" i="285"/>
  <c r="E117" i="285"/>
  <c r="D117" i="285"/>
  <c r="C117" i="285"/>
  <c r="E115" i="285"/>
  <c r="D115" i="285"/>
  <c r="C115" i="285"/>
  <c r="E114" i="285"/>
  <c r="D114" i="285"/>
  <c r="C114" i="285"/>
  <c r="E113" i="285"/>
  <c r="D113" i="285"/>
  <c r="C113" i="285"/>
  <c r="E112" i="285"/>
  <c r="D112" i="285"/>
  <c r="C112" i="285"/>
  <c r="E111" i="285"/>
  <c r="D111" i="285"/>
  <c r="C111" i="285"/>
  <c r="E109" i="285"/>
  <c r="D109" i="285"/>
  <c r="C109" i="285"/>
  <c r="E108" i="285"/>
  <c r="D108" i="285"/>
  <c r="C108" i="285"/>
  <c r="E107" i="285"/>
  <c r="D107" i="285"/>
  <c r="C107" i="285"/>
  <c r="E106" i="285"/>
  <c r="D106" i="285"/>
  <c r="C106" i="285"/>
  <c r="E105" i="285"/>
  <c r="D105" i="285"/>
  <c r="C105" i="285"/>
  <c r="E103" i="285"/>
  <c r="D103" i="285"/>
  <c r="C103" i="285"/>
  <c r="E102" i="285"/>
  <c r="D102" i="285"/>
  <c r="C102" i="285"/>
  <c r="E101" i="285"/>
  <c r="D101" i="285"/>
  <c r="C101" i="285"/>
  <c r="E100" i="285"/>
  <c r="D100" i="285"/>
  <c r="C100" i="285"/>
  <c r="E99" i="285"/>
  <c r="D99" i="285"/>
  <c r="C99" i="285"/>
  <c r="E97" i="285"/>
  <c r="D97" i="285"/>
  <c r="C97" i="285"/>
  <c r="E96" i="285"/>
  <c r="D96" i="285"/>
  <c r="C96" i="285"/>
  <c r="E95" i="285"/>
  <c r="D95" i="285"/>
  <c r="C95" i="285"/>
  <c r="E94" i="285"/>
  <c r="D94" i="285"/>
  <c r="C94" i="285"/>
  <c r="E93" i="285"/>
  <c r="D93" i="285"/>
  <c r="C93" i="285"/>
  <c r="E91" i="285"/>
  <c r="D91" i="285"/>
  <c r="C91" i="285"/>
  <c r="E90" i="285"/>
  <c r="D90" i="285"/>
  <c r="C90" i="285"/>
  <c r="E89" i="285"/>
  <c r="D89" i="285"/>
  <c r="C89" i="285"/>
  <c r="E88" i="285"/>
  <c r="D88" i="285"/>
  <c r="C88" i="285"/>
  <c r="E87" i="285"/>
  <c r="D87" i="285"/>
  <c r="C87" i="285"/>
  <c r="E85" i="285"/>
  <c r="D85" i="285"/>
  <c r="C85" i="285"/>
  <c r="E84" i="285"/>
  <c r="D84" i="285"/>
  <c r="C84" i="285"/>
  <c r="E83" i="285"/>
  <c r="D83" i="285"/>
  <c r="C83" i="285"/>
  <c r="E82" i="285"/>
  <c r="D82" i="285"/>
  <c r="C82" i="285"/>
  <c r="E81" i="285"/>
  <c r="D81" i="285"/>
  <c r="C81" i="285"/>
  <c r="E79" i="285"/>
  <c r="D79" i="285"/>
  <c r="C79" i="285"/>
  <c r="E78" i="285"/>
  <c r="D78" i="285"/>
  <c r="C78" i="285"/>
  <c r="E77" i="285"/>
  <c r="D77" i="285"/>
  <c r="C77" i="285"/>
  <c r="E76" i="285"/>
  <c r="D76" i="285"/>
  <c r="C76" i="285"/>
  <c r="E75" i="285"/>
  <c r="D75" i="285"/>
  <c r="C75" i="285"/>
  <c r="E73" i="285"/>
  <c r="D73" i="285"/>
  <c r="C73" i="285"/>
  <c r="E72" i="285"/>
  <c r="D72" i="285"/>
  <c r="C72" i="285"/>
  <c r="E71" i="285"/>
  <c r="D71" i="285"/>
  <c r="C71" i="285"/>
  <c r="E70" i="285"/>
  <c r="D70" i="285"/>
  <c r="C70" i="285"/>
  <c r="E69" i="285"/>
  <c r="D69" i="285"/>
  <c r="C69" i="285"/>
  <c r="E67" i="285"/>
  <c r="D67" i="285"/>
  <c r="C67" i="285"/>
  <c r="E66" i="285"/>
  <c r="D66" i="285"/>
  <c r="C66" i="285"/>
  <c r="E65" i="285"/>
  <c r="D65" i="285"/>
  <c r="C65" i="285"/>
  <c r="E64" i="285"/>
  <c r="D64" i="285"/>
  <c r="C64" i="285"/>
  <c r="E63" i="285"/>
  <c r="D63" i="285"/>
  <c r="C63" i="285"/>
  <c r="E61" i="285"/>
  <c r="D61" i="285"/>
  <c r="C61" i="285"/>
  <c r="E60" i="285"/>
  <c r="D60" i="285"/>
  <c r="C60" i="285"/>
  <c r="E59" i="285"/>
  <c r="D59" i="285"/>
  <c r="C59" i="285"/>
  <c r="E58" i="285"/>
  <c r="D58" i="285"/>
  <c r="C58" i="285"/>
  <c r="E57" i="285"/>
  <c r="D57" i="285"/>
  <c r="C57" i="285"/>
  <c r="E55" i="285"/>
  <c r="D55" i="285"/>
  <c r="C55" i="285"/>
  <c r="E54" i="285"/>
  <c r="D54" i="285"/>
  <c r="C54" i="285"/>
  <c r="E53" i="285"/>
  <c r="D53" i="285"/>
  <c r="C53" i="285"/>
  <c r="E52" i="285"/>
  <c r="D52" i="285"/>
  <c r="C52" i="285"/>
  <c r="E51" i="285"/>
  <c r="D51" i="285"/>
  <c r="C51" i="285"/>
  <c r="E49" i="285"/>
  <c r="D49" i="285"/>
  <c r="C49" i="285"/>
  <c r="E48" i="285"/>
  <c r="D48" i="285"/>
  <c r="C48" i="285"/>
  <c r="E47" i="285"/>
  <c r="D47" i="285"/>
  <c r="C47" i="285"/>
  <c r="E46" i="285"/>
  <c r="D46" i="285"/>
  <c r="C46" i="285"/>
  <c r="E45" i="285"/>
  <c r="D45" i="285"/>
  <c r="C45" i="285"/>
  <c r="E43" i="285"/>
  <c r="D43" i="285"/>
  <c r="C43" i="285"/>
  <c r="E42" i="285"/>
  <c r="D42" i="285"/>
  <c r="C42" i="285"/>
  <c r="E41" i="285"/>
  <c r="D41" i="285"/>
  <c r="C41" i="285"/>
  <c r="E40" i="285"/>
  <c r="D40" i="285"/>
  <c r="C40" i="285"/>
  <c r="E39" i="285"/>
  <c r="D39" i="285"/>
  <c r="C39" i="285"/>
  <c r="E37" i="285"/>
  <c r="D37" i="285"/>
  <c r="C37" i="285"/>
  <c r="E36" i="285"/>
  <c r="D36" i="285"/>
  <c r="C36" i="285"/>
  <c r="E35" i="285"/>
  <c r="D35" i="285"/>
  <c r="C35" i="285"/>
  <c r="E34" i="285"/>
  <c r="D34" i="285"/>
  <c r="C34" i="285"/>
  <c r="E33" i="285"/>
  <c r="D33" i="285"/>
  <c r="C33" i="285"/>
  <c r="E31" i="285"/>
  <c r="D31" i="285"/>
  <c r="C31" i="285"/>
  <c r="E30" i="285"/>
  <c r="D30" i="285"/>
  <c r="C30" i="285"/>
  <c r="E29" i="285"/>
  <c r="D29" i="285"/>
  <c r="C29" i="285"/>
  <c r="E28" i="285"/>
  <c r="D28" i="285"/>
  <c r="C28" i="285"/>
  <c r="E27" i="285"/>
  <c r="D27" i="285"/>
  <c r="C27" i="285"/>
  <c r="E25" i="285"/>
  <c r="D25" i="285"/>
  <c r="C25" i="285"/>
  <c r="E24" i="285"/>
  <c r="D24" i="285"/>
  <c r="C24" i="285"/>
  <c r="E23" i="285"/>
  <c r="D23" i="285"/>
  <c r="C23" i="285"/>
  <c r="E22" i="285"/>
  <c r="D22" i="285"/>
  <c r="C22" i="285"/>
  <c r="E21" i="285"/>
  <c r="D21" i="285"/>
  <c r="C21" i="285"/>
  <c r="E19" i="285"/>
  <c r="D19" i="285"/>
  <c r="C19" i="285"/>
  <c r="E18" i="285"/>
  <c r="D18" i="285"/>
  <c r="C18" i="285"/>
  <c r="E17" i="285"/>
  <c r="D17" i="285"/>
  <c r="C17" i="285"/>
  <c r="E16" i="285"/>
  <c r="D16" i="285"/>
  <c r="C16" i="285"/>
  <c r="E15" i="285"/>
  <c r="D15" i="285"/>
  <c r="C15" i="285"/>
  <c r="E13" i="285"/>
  <c r="D13" i="285"/>
  <c r="C13" i="285"/>
  <c r="E12" i="285"/>
  <c r="D12" i="285"/>
  <c r="C12" i="285"/>
  <c r="E11" i="285"/>
  <c r="D11" i="285"/>
  <c r="C11" i="285"/>
  <c r="E10" i="285"/>
  <c r="D10" i="285"/>
  <c r="C10" i="285"/>
  <c r="E9" i="285"/>
  <c r="D9" i="285"/>
  <c r="C9" i="285"/>
  <c r="E133" i="284"/>
  <c r="D133" i="284"/>
  <c r="C133" i="284"/>
  <c r="E132" i="284"/>
  <c r="D132" i="284"/>
  <c r="C132" i="284"/>
  <c r="E131" i="284"/>
  <c r="D131" i="284"/>
  <c r="C131" i="284"/>
  <c r="E130" i="284"/>
  <c r="D130" i="284"/>
  <c r="C130" i="284"/>
  <c r="E129" i="284"/>
  <c r="D129" i="284"/>
  <c r="C129" i="284"/>
  <c r="E127" i="284"/>
  <c r="D127" i="284"/>
  <c r="C127" i="284"/>
  <c r="E126" i="284"/>
  <c r="D126" i="284"/>
  <c r="C126" i="284"/>
  <c r="E125" i="284"/>
  <c r="D125" i="284"/>
  <c r="C125" i="284"/>
  <c r="E124" i="284"/>
  <c r="D124" i="284"/>
  <c r="C124" i="284"/>
  <c r="E123" i="284"/>
  <c r="E123" i="261" s="1"/>
  <c r="D123" i="284"/>
  <c r="C123" i="284"/>
  <c r="E121" i="284"/>
  <c r="D121" i="284"/>
  <c r="C121" i="284"/>
  <c r="E120" i="284"/>
  <c r="D120" i="284"/>
  <c r="C120" i="284"/>
  <c r="E119" i="284"/>
  <c r="D119" i="284"/>
  <c r="C119" i="284"/>
  <c r="E118" i="284"/>
  <c r="D118" i="284"/>
  <c r="C118" i="284"/>
  <c r="E117" i="284"/>
  <c r="D117" i="284"/>
  <c r="C117" i="284"/>
  <c r="E115" i="284"/>
  <c r="E115" i="261" s="1"/>
  <c r="D115" i="284"/>
  <c r="C115" i="284"/>
  <c r="E114" i="284"/>
  <c r="D114" i="284"/>
  <c r="C114" i="284"/>
  <c r="E113" i="284"/>
  <c r="D113" i="284"/>
  <c r="C113" i="284"/>
  <c r="E112" i="284"/>
  <c r="D112" i="284"/>
  <c r="C112" i="284"/>
  <c r="E111" i="284"/>
  <c r="D111" i="284"/>
  <c r="C111" i="284"/>
  <c r="E109" i="284"/>
  <c r="D109" i="284"/>
  <c r="C109" i="284"/>
  <c r="E108" i="284"/>
  <c r="D108" i="284"/>
  <c r="C108" i="284"/>
  <c r="E107" i="284"/>
  <c r="D107" i="284"/>
  <c r="C107" i="284"/>
  <c r="E106" i="284"/>
  <c r="D106" i="284"/>
  <c r="C106" i="284"/>
  <c r="E105" i="284"/>
  <c r="D105" i="284"/>
  <c r="C105" i="284"/>
  <c r="E103" i="284"/>
  <c r="D103" i="284"/>
  <c r="C103" i="284"/>
  <c r="E102" i="284"/>
  <c r="D102" i="284"/>
  <c r="C102" i="284"/>
  <c r="E101" i="284"/>
  <c r="D101" i="284"/>
  <c r="C101" i="284"/>
  <c r="E100" i="284"/>
  <c r="D100" i="284"/>
  <c r="C100" i="284"/>
  <c r="E99" i="284"/>
  <c r="E99" i="261" s="1"/>
  <c r="D99" i="284"/>
  <c r="C99" i="284"/>
  <c r="E97" i="284"/>
  <c r="D97" i="284"/>
  <c r="C97" i="284"/>
  <c r="E96" i="284"/>
  <c r="D96" i="284"/>
  <c r="C96" i="284"/>
  <c r="E95" i="284"/>
  <c r="D95" i="284"/>
  <c r="C95" i="284"/>
  <c r="E94" i="284"/>
  <c r="D94" i="284"/>
  <c r="C94" i="284"/>
  <c r="E93" i="284"/>
  <c r="D93" i="284"/>
  <c r="C93" i="284"/>
  <c r="E91" i="284"/>
  <c r="D91" i="284"/>
  <c r="C91" i="284"/>
  <c r="E90" i="284"/>
  <c r="D90" i="284"/>
  <c r="C90" i="284"/>
  <c r="E89" i="284"/>
  <c r="D89" i="284"/>
  <c r="C89" i="284"/>
  <c r="E88" i="284"/>
  <c r="D88" i="284"/>
  <c r="C88" i="284"/>
  <c r="E87" i="284"/>
  <c r="D87" i="284"/>
  <c r="C87" i="284"/>
  <c r="E85" i="284"/>
  <c r="D85" i="284"/>
  <c r="C85" i="284"/>
  <c r="E84" i="284"/>
  <c r="D84" i="284"/>
  <c r="C84" i="284"/>
  <c r="E83" i="284"/>
  <c r="D83" i="284"/>
  <c r="C83" i="284"/>
  <c r="E82" i="284"/>
  <c r="D82" i="284"/>
  <c r="C82" i="284"/>
  <c r="E81" i="284"/>
  <c r="D81" i="284"/>
  <c r="C81" i="284"/>
  <c r="E79" i="284"/>
  <c r="D79" i="284"/>
  <c r="C79" i="284"/>
  <c r="E78" i="284"/>
  <c r="D78" i="284"/>
  <c r="C78" i="284"/>
  <c r="E77" i="284"/>
  <c r="D77" i="284"/>
  <c r="C77" i="284"/>
  <c r="E76" i="284"/>
  <c r="D76" i="284"/>
  <c r="C76" i="284"/>
  <c r="E75" i="284"/>
  <c r="D75" i="284"/>
  <c r="C75" i="284"/>
  <c r="E73" i="284"/>
  <c r="D73" i="284"/>
  <c r="C73" i="284"/>
  <c r="E72" i="284"/>
  <c r="D72" i="284"/>
  <c r="C72" i="284"/>
  <c r="E71" i="284"/>
  <c r="D71" i="284"/>
  <c r="C71" i="284"/>
  <c r="E70" i="284"/>
  <c r="D70" i="284"/>
  <c r="C70" i="284"/>
  <c r="E69" i="284"/>
  <c r="D69" i="284"/>
  <c r="C69" i="284"/>
  <c r="E67" i="284"/>
  <c r="D67" i="284"/>
  <c r="C67" i="284"/>
  <c r="E66" i="284"/>
  <c r="D66" i="284"/>
  <c r="C66" i="284"/>
  <c r="E65" i="284"/>
  <c r="D65" i="284"/>
  <c r="C65" i="284"/>
  <c r="E64" i="284"/>
  <c r="D64" i="284"/>
  <c r="C64" i="284"/>
  <c r="E63" i="284"/>
  <c r="D63" i="284"/>
  <c r="C63" i="284"/>
  <c r="E61" i="284"/>
  <c r="D61" i="284"/>
  <c r="C61" i="284"/>
  <c r="E60" i="284"/>
  <c r="D60" i="284"/>
  <c r="C60" i="284"/>
  <c r="E59" i="284"/>
  <c r="D59" i="284"/>
  <c r="C59" i="284"/>
  <c r="E58" i="284"/>
  <c r="D58" i="284"/>
  <c r="C58" i="284"/>
  <c r="E57" i="284"/>
  <c r="D57" i="284"/>
  <c r="C57" i="284"/>
  <c r="E55" i="284"/>
  <c r="D55" i="284"/>
  <c r="C55" i="284"/>
  <c r="E54" i="284"/>
  <c r="D54" i="284"/>
  <c r="C54" i="284"/>
  <c r="E53" i="284"/>
  <c r="D53" i="284"/>
  <c r="C53" i="284"/>
  <c r="E52" i="284"/>
  <c r="D52" i="284"/>
  <c r="C52" i="284"/>
  <c r="E51" i="284"/>
  <c r="D51" i="284"/>
  <c r="C51" i="284"/>
  <c r="E49" i="284"/>
  <c r="D49" i="284"/>
  <c r="C49" i="284"/>
  <c r="E48" i="284"/>
  <c r="D48" i="284"/>
  <c r="C48" i="284"/>
  <c r="E47" i="284"/>
  <c r="D47" i="284"/>
  <c r="C47" i="284"/>
  <c r="E46" i="284"/>
  <c r="D46" i="284"/>
  <c r="C46" i="284"/>
  <c r="E45" i="284"/>
  <c r="D45" i="284"/>
  <c r="C45" i="284"/>
  <c r="E43" i="284"/>
  <c r="D43" i="284"/>
  <c r="C43" i="284"/>
  <c r="E42" i="284"/>
  <c r="D42" i="284"/>
  <c r="C42" i="284"/>
  <c r="E41" i="284"/>
  <c r="D41" i="284"/>
  <c r="C41" i="284"/>
  <c r="E40" i="284"/>
  <c r="D40" i="284"/>
  <c r="C40" i="284"/>
  <c r="E39" i="284"/>
  <c r="D39" i="284"/>
  <c r="C39" i="284"/>
  <c r="E37" i="284"/>
  <c r="D37" i="284"/>
  <c r="C37" i="284"/>
  <c r="E36" i="284"/>
  <c r="D36" i="284"/>
  <c r="C36" i="284"/>
  <c r="E35" i="284"/>
  <c r="D35" i="284"/>
  <c r="C35" i="284"/>
  <c r="E34" i="284"/>
  <c r="D34" i="284"/>
  <c r="C34" i="284"/>
  <c r="E33" i="284"/>
  <c r="D33" i="284"/>
  <c r="C33" i="284"/>
  <c r="E31" i="284"/>
  <c r="D31" i="284"/>
  <c r="C31" i="284"/>
  <c r="E30" i="284"/>
  <c r="D30" i="284"/>
  <c r="C30" i="284"/>
  <c r="E29" i="284"/>
  <c r="D29" i="284"/>
  <c r="C29" i="284"/>
  <c r="E28" i="284"/>
  <c r="D28" i="284"/>
  <c r="C28" i="284"/>
  <c r="E27" i="284"/>
  <c r="D27" i="284"/>
  <c r="C27" i="284"/>
  <c r="E25" i="284"/>
  <c r="D25" i="284"/>
  <c r="C25" i="284"/>
  <c r="E24" i="284"/>
  <c r="D24" i="284"/>
  <c r="C24" i="284"/>
  <c r="E23" i="284"/>
  <c r="D23" i="284"/>
  <c r="C23" i="284"/>
  <c r="E22" i="284"/>
  <c r="D22" i="284"/>
  <c r="C22" i="284"/>
  <c r="E21" i="284"/>
  <c r="D21" i="284"/>
  <c r="C21" i="284"/>
  <c r="E19" i="284"/>
  <c r="D19" i="284"/>
  <c r="C19" i="284"/>
  <c r="E18" i="284"/>
  <c r="D18" i="284"/>
  <c r="C18" i="284"/>
  <c r="E17" i="284"/>
  <c r="D17" i="284"/>
  <c r="C17" i="284"/>
  <c r="E16" i="284"/>
  <c r="D16" i="284"/>
  <c r="C16" i="284"/>
  <c r="E15" i="284"/>
  <c r="D15" i="284"/>
  <c r="C15" i="284"/>
  <c r="C7" i="261"/>
  <c r="C6" i="261"/>
  <c r="E5" i="261"/>
  <c r="C3" i="261"/>
  <c r="E133" i="283"/>
  <c r="D133" i="283"/>
  <c r="C133" i="283"/>
  <c r="E132" i="283"/>
  <c r="D132" i="283"/>
  <c r="C132" i="283"/>
  <c r="E131" i="283"/>
  <c r="D131" i="283"/>
  <c r="C131" i="283"/>
  <c r="E130" i="283"/>
  <c r="D130" i="283"/>
  <c r="C130" i="283"/>
  <c r="E129" i="283"/>
  <c r="D129" i="283"/>
  <c r="C129" i="283"/>
  <c r="E127" i="283"/>
  <c r="D127" i="283"/>
  <c r="C127" i="283"/>
  <c r="E126" i="283"/>
  <c r="D126" i="283"/>
  <c r="C126" i="283"/>
  <c r="E125" i="283"/>
  <c r="D125" i="283"/>
  <c r="C125" i="283"/>
  <c r="E124" i="283"/>
  <c r="D124" i="283"/>
  <c r="C124" i="283"/>
  <c r="E123" i="283"/>
  <c r="D123" i="283"/>
  <c r="C123" i="283"/>
  <c r="E121" i="283"/>
  <c r="D121" i="283"/>
  <c r="C121" i="283"/>
  <c r="E120" i="283"/>
  <c r="D120" i="283"/>
  <c r="C120" i="283"/>
  <c r="E119" i="283"/>
  <c r="D119" i="283"/>
  <c r="C119" i="283"/>
  <c r="E118" i="283"/>
  <c r="D118" i="283"/>
  <c r="C118" i="283"/>
  <c r="E117" i="283"/>
  <c r="D117" i="283"/>
  <c r="C117" i="283"/>
  <c r="E115" i="283"/>
  <c r="D115" i="283"/>
  <c r="C115" i="283"/>
  <c r="E114" i="283"/>
  <c r="D114" i="283"/>
  <c r="C114" i="283"/>
  <c r="E113" i="283"/>
  <c r="D113" i="283"/>
  <c r="C113" i="283"/>
  <c r="E112" i="283"/>
  <c r="D112" i="283"/>
  <c r="C112" i="283"/>
  <c r="E111" i="283"/>
  <c r="D111" i="283"/>
  <c r="C111" i="283"/>
  <c r="E109" i="283"/>
  <c r="D109" i="283"/>
  <c r="C109" i="283"/>
  <c r="E108" i="283"/>
  <c r="D108" i="283"/>
  <c r="C108" i="283"/>
  <c r="E107" i="283"/>
  <c r="D107" i="283"/>
  <c r="C107" i="283"/>
  <c r="E106" i="283"/>
  <c r="D106" i="283"/>
  <c r="C106" i="283"/>
  <c r="E105" i="283"/>
  <c r="D105" i="283"/>
  <c r="C105" i="283"/>
  <c r="E103" i="283"/>
  <c r="D103" i="283"/>
  <c r="C103" i="283"/>
  <c r="E102" i="283"/>
  <c r="D102" i="283"/>
  <c r="C102" i="283"/>
  <c r="E101" i="283"/>
  <c r="D101" i="283"/>
  <c r="C101" i="283"/>
  <c r="E100" i="283"/>
  <c r="D100" i="283"/>
  <c r="C100" i="283"/>
  <c r="E99" i="283"/>
  <c r="D99" i="283"/>
  <c r="C99" i="283"/>
  <c r="E97" i="283"/>
  <c r="D97" i="283"/>
  <c r="C97" i="283"/>
  <c r="E96" i="283"/>
  <c r="D96" i="283"/>
  <c r="C96" i="283"/>
  <c r="E95" i="283"/>
  <c r="D95" i="283"/>
  <c r="C95" i="283"/>
  <c r="E94" i="283"/>
  <c r="D94" i="283"/>
  <c r="C94" i="283"/>
  <c r="E93" i="283"/>
  <c r="D93" i="283"/>
  <c r="C93" i="283"/>
  <c r="E91" i="283"/>
  <c r="D91" i="283"/>
  <c r="C91" i="283"/>
  <c r="E90" i="283"/>
  <c r="D90" i="283"/>
  <c r="C90" i="283"/>
  <c r="E89" i="283"/>
  <c r="D89" i="283"/>
  <c r="C89" i="283"/>
  <c r="E88" i="283"/>
  <c r="D88" i="283"/>
  <c r="C88" i="283"/>
  <c r="E87" i="283"/>
  <c r="D87" i="283"/>
  <c r="C87" i="283"/>
  <c r="E85" i="283"/>
  <c r="D85" i="283"/>
  <c r="C85" i="283"/>
  <c r="E84" i="283"/>
  <c r="D84" i="283"/>
  <c r="C84" i="283"/>
  <c r="E83" i="283"/>
  <c r="D83" i="283"/>
  <c r="C83" i="283"/>
  <c r="E82" i="283"/>
  <c r="D82" i="283"/>
  <c r="C82" i="283"/>
  <c r="E81" i="283"/>
  <c r="D81" i="283"/>
  <c r="C81" i="283"/>
  <c r="E79" i="283"/>
  <c r="D79" i="283"/>
  <c r="C79" i="283"/>
  <c r="E78" i="283"/>
  <c r="D78" i="283"/>
  <c r="C78" i="283"/>
  <c r="E77" i="283"/>
  <c r="D77" i="283"/>
  <c r="C77" i="283"/>
  <c r="E76" i="283"/>
  <c r="D76" i="283"/>
  <c r="C76" i="283"/>
  <c r="E75" i="283"/>
  <c r="D75" i="283"/>
  <c r="C75" i="283"/>
  <c r="E73" i="283"/>
  <c r="D73" i="283"/>
  <c r="C73" i="283"/>
  <c r="E72" i="283"/>
  <c r="D72" i="283"/>
  <c r="C72" i="283"/>
  <c r="E71" i="283"/>
  <c r="D71" i="283"/>
  <c r="C71" i="283"/>
  <c r="E70" i="283"/>
  <c r="D70" i="283"/>
  <c r="C70" i="283"/>
  <c r="E69" i="283"/>
  <c r="D69" i="283"/>
  <c r="C69" i="283"/>
  <c r="E67" i="283"/>
  <c r="D67" i="283"/>
  <c r="C67" i="283"/>
  <c r="E66" i="283"/>
  <c r="D66" i="283"/>
  <c r="C66" i="283"/>
  <c r="E65" i="283"/>
  <c r="D65" i="283"/>
  <c r="C65" i="283"/>
  <c r="E64" i="283"/>
  <c r="D64" i="283"/>
  <c r="C64" i="283"/>
  <c r="E63" i="283"/>
  <c r="D63" i="283"/>
  <c r="C63" i="283"/>
  <c r="E61" i="283"/>
  <c r="D61" i="283"/>
  <c r="C61" i="283"/>
  <c r="E60" i="283"/>
  <c r="D60" i="283"/>
  <c r="C60" i="283"/>
  <c r="E59" i="283"/>
  <c r="D59" i="283"/>
  <c r="C59" i="283"/>
  <c r="E58" i="283"/>
  <c r="D58" i="283"/>
  <c r="C58" i="283"/>
  <c r="E57" i="283"/>
  <c r="D57" i="283"/>
  <c r="C57" i="283"/>
  <c r="E55" i="283"/>
  <c r="D55" i="283"/>
  <c r="C55" i="283"/>
  <c r="E54" i="283"/>
  <c r="D54" i="283"/>
  <c r="C54" i="283"/>
  <c r="E53" i="283"/>
  <c r="D53" i="283"/>
  <c r="C53" i="283"/>
  <c r="E52" i="283"/>
  <c r="D52" i="283"/>
  <c r="C52" i="283"/>
  <c r="E51" i="283"/>
  <c r="D51" i="283"/>
  <c r="C51" i="283"/>
  <c r="E49" i="283"/>
  <c r="D49" i="283"/>
  <c r="C49" i="283"/>
  <c r="E48" i="283"/>
  <c r="D48" i="283"/>
  <c r="C48" i="283"/>
  <c r="E47" i="283"/>
  <c r="D47" i="283"/>
  <c r="C47" i="283"/>
  <c r="E46" i="283"/>
  <c r="D46" i="283"/>
  <c r="C46" i="283"/>
  <c r="E45" i="283"/>
  <c r="D45" i="283"/>
  <c r="C45" i="283"/>
  <c r="E43" i="283"/>
  <c r="D43" i="283"/>
  <c r="C43" i="283"/>
  <c r="E42" i="283"/>
  <c r="D42" i="283"/>
  <c r="C42" i="283"/>
  <c r="E41" i="283"/>
  <c r="D41" i="283"/>
  <c r="C41" i="283"/>
  <c r="E40" i="283"/>
  <c r="D40" i="283"/>
  <c r="C40" i="283"/>
  <c r="E39" i="283"/>
  <c r="D39" i="283"/>
  <c r="C39" i="283"/>
  <c r="E133" i="282"/>
  <c r="D133" i="282"/>
  <c r="C133" i="282"/>
  <c r="E132" i="282"/>
  <c r="D132" i="282"/>
  <c r="C132" i="282"/>
  <c r="E131" i="282"/>
  <c r="D131" i="282"/>
  <c r="C131" i="282"/>
  <c r="E130" i="282"/>
  <c r="D130" i="282"/>
  <c r="C130" i="282"/>
  <c r="E129" i="282"/>
  <c r="D129" i="282"/>
  <c r="C129" i="282"/>
  <c r="E127" i="282"/>
  <c r="D127" i="282"/>
  <c r="C127" i="282"/>
  <c r="E126" i="282"/>
  <c r="D126" i="282"/>
  <c r="C126" i="282"/>
  <c r="E125" i="282"/>
  <c r="D125" i="282"/>
  <c r="C125" i="282"/>
  <c r="E124" i="282"/>
  <c r="D124" i="282"/>
  <c r="C124" i="282"/>
  <c r="E123" i="282"/>
  <c r="D123" i="282"/>
  <c r="C123" i="282"/>
  <c r="E121" i="282"/>
  <c r="D121" i="282"/>
  <c r="C121" i="282"/>
  <c r="E120" i="282"/>
  <c r="D120" i="282"/>
  <c r="C120" i="282"/>
  <c r="E119" i="282"/>
  <c r="D119" i="282"/>
  <c r="C119" i="282"/>
  <c r="E118" i="282"/>
  <c r="D118" i="282"/>
  <c r="C118" i="282"/>
  <c r="E117" i="282"/>
  <c r="D117" i="282"/>
  <c r="C117" i="282"/>
  <c r="E115" i="282"/>
  <c r="D115" i="282"/>
  <c r="C115" i="282"/>
  <c r="E114" i="282"/>
  <c r="D114" i="282"/>
  <c r="C114" i="282"/>
  <c r="E113" i="282"/>
  <c r="D113" i="282"/>
  <c r="C113" i="282"/>
  <c r="E112" i="282"/>
  <c r="D112" i="282"/>
  <c r="C112" i="282"/>
  <c r="E111" i="282"/>
  <c r="D111" i="282"/>
  <c r="C111" i="282"/>
  <c r="E109" i="282"/>
  <c r="D109" i="282"/>
  <c r="C109" i="282"/>
  <c r="E108" i="282"/>
  <c r="D108" i="282"/>
  <c r="C108" i="282"/>
  <c r="E107" i="282"/>
  <c r="D107" i="282"/>
  <c r="C107" i="282"/>
  <c r="E106" i="282"/>
  <c r="D106" i="282"/>
  <c r="C106" i="282"/>
  <c r="E105" i="282"/>
  <c r="D105" i="282"/>
  <c r="C105" i="282"/>
  <c r="E103" i="282"/>
  <c r="D103" i="282"/>
  <c r="C103" i="282"/>
  <c r="E102" i="282"/>
  <c r="D102" i="282"/>
  <c r="C102" i="282"/>
  <c r="E101" i="282"/>
  <c r="D101" i="282"/>
  <c r="C101" i="282"/>
  <c r="E100" i="282"/>
  <c r="D100" i="282"/>
  <c r="C100" i="282"/>
  <c r="E99" i="282"/>
  <c r="D99" i="282"/>
  <c r="C99" i="282"/>
  <c r="E97" i="282"/>
  <c r="D97" i="282"/>
  <c r="C97" i="282"/>
  <c r="E96" i="282"/>
  <c r="D96" i="282"/>
  <c r="C96" i="282"/>
  <c r="E95" i="282"/>
  <c r="D95" i="282"/>
  <c r="C95" i="282"/>
  <c r="E94" i="282"/>
  <c r="D94" i="282"/>
  <c r="C94" i="282"/>
  <c r="E93" i="282"/>
  <c r="D93" i="282"/>
  <c r="C93" i="282"/>
  <c r="E91" i="282"/>
  <c r="D91" i="282"/>
  <c r="C91" i="282"/>
  <c r="E90" i="282"/>
  <c r="D90" i="282"/>
  <c r="C90" i="282"/>
  <c r="E89" i="282"/>
  <c r="D89" i="282"/>
  <c r="C89" i="282"/>
  <c r="E88" i="282"/>
  <c r="D88" i="282"/>
  <c r="C88" i="282"/>
  <c r="E87" i="282"/>
  <c r="D87" i="282"/>
  <c r="C87" i="282"/>
  <c r="E85" i="282"/>
  <c r="D85" i="282"/>
  <c r="C85" i="282"/>
  <c r="E84" i="282"/>
  <c r="D84" i="282"/>
  <c r="C84" i="282"/>
  <c r="E83" i="282"/>
  <c r="D83" i="282"/>
  <c r="C83" i="282"/>
  <c r="E82" i="282"/>
  <c r="D82" i="282"/>
  <c r="C82" i="282"/>
  <c r="E81" i="282"/>
  <c r="D81" i="282"/>
  <c r="C81" i="282"/>
  <c r="E79" i="282"/>
  <c r="D79" i="282"/>
  <c r="C79" i="282"/>
  <c r="E78" i="282"/>
  <c r="D78" i="282"/>
  <c r="C78" i="282"/>
  <c r="E77" i="282"/>
  <c r="D77" i="282"/>
  <c r="C77" i="282"/>
  <c r="E76" i="282"/>
  <c r="D76" i="282"/>
  <c r="C76" i="282"/>
  <c r="E75" i="282"/>
  <c r="D75" i="282"/>
  <c r="C75" i="282"/>
  <c r="E73" i="282"/>
  <c r="D73" i="282"/>
  <c r="C73" i="282"/>
  <c r="E72" i="282"/>
  <c r="D72" i="282"/>
  <c r="C72" i="282"/>
  <c r="E71" i="282"/>
  <c r="D71" i="282"/>
  <c r="C71" i="282"/>
  <c r="E70" i="282"/>
  <c r="D70" i="282"/>
  <c r="C70" i="282"/>
  <c r="E69" i="282"/>
  <c r="D69" i="282"/>
  <c r="C69" i="282"/>
  <c r="E67" i="282"/>
  <c r="D67" i="282"/>
  <c r="C67" i="282"/>
  <c r="E66" i="282"/>
  <c r="D66" i="282"/>
  <c r="C66" i="282"/>
  <c r="E65" i="282"/>
  <c r="D65" i="282"/>
  <c r="C65" i="282"/>
  <c r="E64" i="282"/>
  <c r="D64" i="282"/>
  <c r="C64" i="282"/>
  <c r="E63" i="282"/>
  <c r="D63" i="282"/>
  <c r="C63" i="282"/>
  <c r="E61" i="282"/>
  <c r="D61" i="282"/>
  <c r="C61" i="282"/>
  <c r="E60" i="282"/>
  <c r="D60" i="282"/>
  <c r="C60" i="282"/>
  <c r="E59" i="282"/>
  <c r="D59" i="282"/>
  <c r="C59" i="282"/>
  <c r="E58" i="282"/>
  <c r="D58" i="282"/>
  <c r="C58" i="282"/>
  <c r="E57" i="282"/>
  <c r="D57" i="282"/>
  <c r="C57" i="282"/>
  <c r="E55" i="282"/>
  <c r="D55" i="282"/>
  <c r="C55" i="282"/>
  <c r="E54" i="282"/>
  <c r="D54" i="282"/>
  <c r="C54" i="282"/>
  <c r="E53" i="282"/>
  <c r="D53" i="282"/>
  <c r="C53" i="282"/>
  <c r="E52" i="282"/>
  <c r="D52" i="282"/>
  <c r="C52" i="282"/>
  <c r="E51" i="282"/>
  <c r="D51" i="282"/>
  <c r="C51" i="282"/>
  <c r="E49" i="282"/>
  <c r="D49" i="282"/>
  <c r="C49" i="282"/>
  <c r="E48" i="282"/>
  <c r="D48" i="282"/>
  <c r="C48" i="282"/>
  <c r="E47" i="282"/>
  <c r="D47" i="282"/>
  <c r="C47" i="282"/>
  <c r="E46" i="282"/>
  <c r="D46" i="282"/>
  <c r="C46" i="282"/>
  <c r="E45" i="282"/>
  <c r="D45" i="282"/>
  <c r="C45" i="282"/>
  <c r="E43" i="282"/>
  <c r="D43" i="282"/>
  <c r="C43" i="282"/>
  <c r="E42" i="282"/>
  <c r="D42" i="282"/>
  <c r="C42" i="282"/>
  <c r="E41" i="282"/>
  <c r="D41" i="282"/>
  <c r="C41" i="282"/>
  <c r="E40" i="282"/>
  <c r="D40" i="282"/>
  <c r="C40" i="282"/>
  <c r="E39" i="282"/>
  <c r="D39" i="282"/>
  <c r="C39" i="282"/>
  <c r="E37" i="282"/>
  <c r="D37" i="282"/>
  <c r="C37" i="282"/>
  <c r="E36" i="282"/>
  <c r="D36" i="282"/>
  <c r="C36" i="282"/>
  <c r="E35" i="282"/>
  <c r="D35" i="282"/>
  <c r="C35" i="282"/>
  <c r="E34" i="282"/>
  <c r="D34" i="282"/>
  <c r="C34" i="282"/>
  <c r="E33" i="282"/>
  <c r="D33" i="282"/>
  <c r="C33" i="282"/>
  <c r="E31" i="282"/>
  <c r="D31" i="282"/>
  <c r="C31" i="282"/>
  <c r="E30" i="282"/>
  <c r="D30" i="282"/>
  <c r="C30" i="282"/>
  <c r="E29" i="282"/>
  <c r="D29" i="282"/>
  <c r="C29" i="282"/>
  <c r="E28" i="282"/>
  <c r="D28" i="282"/>
  <c r="C28" i="282"/>
  <c r="E27" i="282"/>
  <c r="D27" i="282"/>
  <c r="C27" i="282"/>
  <c r="E25" i="282"/>
  <c r="D25" i="282"/>
  <c r="C25" i="282"/>
  <c r="E24" i="282"/>
  <c r="D24" i="282"/>
  <c r="C24" i="282"/>
  <c r="E23" i="282"/>
  <c r="D23" i="282"/>
  <c r="C23" i="282"/>
  <c r="E22" i="282"/>
  <c r="D22" i="282"/>
  <c r="C22" i="282"/>
  <c r="E21" i="282"/>
  <c r="D21" i="282"/>
  <c r="C21" i="282"/>
  <c r="E19" i="282"/>
  <c r="D19" i="282"/>
  <c r="C19" i="282"/>
  <c r="E18" i="282"/>
  <c r="D18" i="282"/>
  <c r="C18" i="282"/>
  <c r="E17" i="282"/>
  <c r="D17" i="282"/>
  <c r="C17" i="282"/>
  <c r="E16" i="282"/>
  <c r="D16" i="282"/>
  <c r="C16" i="282"/>
  <c r="E15" i="282"/>
  <c r="D15" i="282"/>
  <c r="C15" i="282"/>
  <c r="E13" i="282"/>
  <c r="D13" i="282"/>
  <c r="C13" i="282"/>
  <c r="E12" i="282"/>
  <c r="D12" i="282"/>
  <c r="C12" i="282"/>
  <c r="E11" i="282"/>
  <c r="D11" i="282"/>
  <c r="C11" i="282"/>
  <c r="E10" i="282"/>
  <c r="D10" i="282"/>
  <c r="C10" i="282"/>
  <c r="E9" i="282"/>
  <c r="D9" i="282"/>
  <c r="C9" i="282"/>
  <c r="E133" i="281"/>
  <c r="D133" i="281"/>
  <c r="C133" i="281"/>
  <c r="E132" i="281"/>
  <c r="D132" i="281"/>
  <c r="C132" i="281"/>
  <c r="E131" i="281"/>
  <c r="D131" i="281"/>
  <c r="C131" i="281"/>
  <c r="E130" i="281"/>
  <c r="D130" i="281"/>
  <c r="C130" i="281"/>
  <c r="E129" i="281"/>
  <c r="D129" i="281"/>
  <c r="C129" i="281"/>
  <c r="E127" i="281"/>
  <c r="D127" i="281"/>
  <c r="C127" i="281"/>
  <c r="E126" i="281"/>
  <c r="D126" i="281"/>
  <c r="C126" i="281"/>
  <c r="E125" i="281"/>
  <c r="D125" i="281"/>
  <c r="C125" i="281"/>
  <c r="E124" i="281"/>
  <c r="D124" i="281"/>
  <c r="C124" i="281"/>
  <c r="E123" i="281"/>
  <c r="D123" i="281"/>
  <c r="D123" i="260" s="1"/>
  <c r="C123" i="281"/>
  <c r="E121" i="281"/>
  <c r="D121" i="281"/>
  <c r="C121" i="281"/>
  <c r="E120" i="281"/>
  <c r="D120" i="281"/>
  <c r="C120" i="281"/>
  <c r="E119" i="281"/>
  <c r="D119" i="281"/>
  <c r="C119" i="281"/>
  <c r="E118" i="281"/>
  <c r="D118" i="281"/>
  <c r="C118" i="281"/>
  <c r="E117" i="281"/>
  <c r="D117" i="281"/>
  <c r="C117" i="281"/>
  <c r="E115" i="281"/>
  <c r="D115" i="281"/>
  <c r="C115" i="281"/>
  <c r="E114" i="281"/>
  <c r="D114" i="281"/>
  <c r="C114" i="281"/>
  <c r="E113" i="281"/>
  <c r="D113" i="281"/>
  <c r="C113" i="281"/>
  <c r="E112" i="281"/>
  <c r="D112" i="281"/>
  <c r="C112" i="281"/>
  <c r="E111" i="281"/>
  <c r="D111" i="281"/>
  <c r="C111" i="281"/>
  <c r="E109" i="281"/>
  <c r="D109" i="281"/>
  <c r="C109" i="281"/>
  <c r="E108" i="281"/>
  <c r="D108" i="281"/>
  <c r="C108" i="281"/>
  <c r="E107" i="281"/>
  <c r="D107" i="281"/>
  <c r="C107" i="281"/>
  <c r="E106" i="281"/>
  <c r="D106" i="281"/>
  <c r="C106" i="281"/>
  <c r="E105" i="281"/>
  <c r="D105" i="281"/>
  <c r="C105" i="281"/>
  <c r="E103" i="281"/>
  <c r="D103" i="281"/>
  <c r="C103" i="281"/>
  <c r="E102" i="281"/>
  <c r="D102" i="281"/>
  <c r="C102" i="281"/>
  <c r="E101" i="281"/>
  <c r="D101" i="281"/>
  <c r="C101" i="281"/>
  <c r="E100" i="281"/>
  <c r="D100" i="281"/>
  <c r="C100" i="281"/>
  <c r="E99" i="281"/>
  <c r="D99" i="281"/>
  <c r="C99" i="281"/>
  <c r="E97" i="281"/>
  <c r="D97" i="281"/>
  <c r="C97" i="281"/>
  <c r="E96" i="281"/>
  <c r="D96" i="281"/>
  <c r="C96" i="281"/>
  <c r="E95" i="281"/>
  <c r="D95" i="281"/>
  <c r="C95" i="281"/>
  <c r="E94" i="281"/>
  <c r="D94" i="281"/>
  <c r="C94" i="281"/>
  <c r="E93" i="281"/>
  <c r="D93" i="281"/>
  <c r="C93" i="281"/>
  <c r="E91" i="281"/>
  <c r="D91" i="281"/>
  <c r="C91" i="281"/>
  <c r="E90" i="281"/>
  <c r="D90" i="281"/>
  <c r="C90" i="281"/>
  <c r="E89" i="281"/>
  <c r="D89" i="281"/>
  <c r="C89" i="281"/>
  <c r="E88" i="281"/>
  <c r="D88" i="281"/>
  <c r="C88" i="281"/>
  <c r="E87" i="281"/>
  <c r="D87" i="281"/>
  <c r="C87" i="281"/>
  <c r="E85" i="281"/>
  <c r="D85" i="281"/>
  <c r="C85" i="281"/>
  <c r="E84" i="281"/>
  <c r="D84" i="281"/>
  <c r="D84" i="260" s="1"/>
  <c r="C84" i="281"/>
  <c r="E83" i="281"/>
  <c r="D83" i="281"/>
  <c r="C83" i="281"/>
  <c r="E82" i="281"/>
  <c r="D82" i="281"/>
  <c r="D82" i="260" s="1"/>
  <c r="C82" i="281"/>
  <c r="E81" i="281"/>
  <c r="D81" i="281"/>
  <c r="C81" i="281"/>
  <c r="E79" i="281"/>
  <c r="D79" i="281"/>
  <c r="C79" i="281"/>
  <c r="E78" i="281"/>
  <c r="D78" i="281"/>
  <c r="C78" i="281"/>
  <c r="E77" i="281"/>
  <c r="D77" i="281"/>
  <c r="C77" i="281"/>
  <c r="E76" i="281"/>
  <c r="D76" i="281"/>
  <c r="C76" i="281"/>
  <c r="E75" i="281"/>
  <c r="D75" i="281"/>
  <c r="C75" i="281"/>
  <c r="E73" i="281"/>
  <c r="D73" i="281"/>
  <c r="C73" i="281"/>
  <c r="E72" i="281"/>
  <c r="D72" i="281"/>
  <c r="D72" i="260" s="1"/>
  <c r="C72" i="281"/>
  <c r="E71" i="281"/>
  <c r="D71" i="281"/>
  <c r="C71" i="281"/>
  <c r="E70" i="281"/>
  <c r="D70" i="281"/>
  <c r="C70" i="281"/>
  <c r="E69" i="281"/>
  <c r="D69" i="281"/>
  <c r="C69" i="281"/>
  <c r="E67" i="281"/>
  <c r="D67" i="281"/>
  <c r="C67" i="281"/>
  <c r="E66" i="281"/>
  <c r="D66" i="281"/>
  <c r="C66" i="281"/>
  <c r="E65" i="281"/>
  <c r="D65" i="281"/>
  <c r="C65" i="281"/>
  <c r="E64" i="281"/>
  <c r="D64" i="281"/>
  <c r="C64" i="281"/>
  <c r="E63" i="281"/>
  <c r="D63" i="281"/>
  <c r="C63" i="281"/>
  <c r="E61" i="281"/>
  <c r="D61" i="281"/>
  <c r="C61" i="281"/>
  <c r="E60" i="281"/>
  <c r="D60" i="281"/>
  <c r="D60" i="260" s="1"/>
  <c r="C60" i="281"/>
  <c r="E59" i="281"/>
  <c r="D59" i="281"/>
  <c r="C59" i="281"/>
  <c r="E58" i="281"/>
  <c r="D58" i="281"/>
  <c r="C58" i="281"/>
  <c r="E57" i="281"/>
  <c r="D57" i="281"/>
  <c r="C57" i="281"/>
  <c r="E55" i="281"/>
  <c r="D55" i="281"/>
  <c r="C55" i="281"/>
  <c r="E54" i="281"/>
  <c r="D54" i="281"/>
  <c r="C54" i="281"/>
  <c r="E53" i="281"/>
  <c r="D53" i="281"/>
  <c r="C53" i="281"/>
  <c r="E52" i="281"/>
  <c r="D52" i="281"/>
  <c r="C52" i="281"/>
  <c r="E51" i="281"/>
  <c r="D51" i="281"/>
  <c r="C51" i="281"/>
  <c r="E49" i="281"/>
  <c r="D49" i="281"/>
  <c r="C49" i="281"/>
  <c r="E48" i="281"/>
  <c r="D48" i="281"/>
  <c r="C48" i="281"/>
  <c r="E47" i="281"/>
  <c r="D47" i="281"/>
  <c r="C47" i="281"/>
  <c r="E46" i="281"/>
  <c r="D46" i="281"/>
  <c r="C46" i="281"/>
  <c r="E45" i="281"/>
  <c r="D45" i="281"/>
  <c r="C45" i="281"/>
  <c r="E43" i="281"/>
  <c r="D43" i="281"/>
  <c r="C43" i="281"/>
  <c r="E42" i="281"/>
  <c r="D42" i="281"/>
  <c r="C42" i="281"/>
  <c r="E41" i="281"/>
  <c r="D41" i="281"/>
  <c r="C41" i="281"/>
  <c r="E40" i="281"/>
  <c r="D40" i="281"/>
  <c r="C40" i="281"/>
  <c r="E39" i="281"/>
  <c r="D39" i="281"/>
  <c r="C39" i="281"/>
  <c r="E37" i="281"/>
  <c r="D37" i="281"/>
  <c r="C37" i="281"/>
  <c r="E36" i="281"/>
  <c r="D36" i="281"/>
  <c r="C36" i="281"/>
  <c r="E35" i="281"/>
  <c r="D35" i="281"/>
  <c r="C35" i="281"/>
  <c r="E34" i="281"/>
  <c r="D34" i="281"/>
  <c r="C34" i="281"/>
  <c r="E33" i="281"/>
  <c r="D33" i="281"/>
  <c r="C33" i="281"/>
  <c r="C33" i="260" s="1"/>
  <c r="E31" i="281"/>
  <c r="D31" i="281"/>
  <c r="C31" i="281"/>
  <c r="E30" i="281"/>
  <c r="D30" i="281"/>
  <c r="C30" i="281"/>
  <c r="C30" i="260" s="1"/>
  <c r="E29" i="281"/>
  <c r="D29" i="281"/>
  <c r="C29" i="281"/>
  <c r="E28" i="281"/>
  <c r="D28" i="281"/>
  <c r="C28" i="281"/>
  <c r="C28" i="260" s="1"/>
  <c r="E27" i="281"/>
  <c r="D27" i="281"/>
  <c r="D27" i="260" s="1"/>
  <c r="C27" i="281"/>
  <c r="E25" i="281"/>
  <c r="D25" i="281"/>
  <c r="C25" i="281"/>
  <c r="C25" i="260" s="1"/>
  <c r="E24" i="281"/>
  <c r="D24" i="281"/>
  <c r="C24" i="281"/>
  <c r="E23" i="281"/>
  <c r="D23" i="281"/>
  <c r="C23" i="281"/>
  <c r="C23" i="260" s="1"/>
  <c r="E22" i="281"/>
  <c r="D22" i="281"/>
  <c r="C22" i="281"/>
  <c r="E21" i="281"/>
  <c r="D21" i="281"/>
  <c r="C21" i="281"/>
  <c r="C21" i="260" s="1"/>
  <c r="E19" i="281"/>
  <c r="D19" i="281"/>
  <c r="C19" i="281"/>
  <c r="E18" i="281"/>
  <c r="D18" i="281"/>
  <c r="C18" i="281"/>
  <c r="E17" i="281"/>
  <c r="D17" i="281"/>
  <c r="C17" i="281"/>
  <c r="E16" i="281"/>
  <c r="D16" i="281"/>
  <c r="C16" i="281"/>
  <c r="E15" i="281"/>
  <c r="D15" i="281"/>
  <c r="C15" i="281"/>
  <c r="E13" i="281"/>
  <c r="D13" i="281"/>
  <c r="C13" i="281"/>
  <c r="C13" i="260" s="1"/>
  <c r="E12" i="281"/>
  <c r="D12" i="281"/>
  <c r="C12" i="281"/>
  <c r="E11" i="281"/>
  <c r="D11" i="281"/>
  <c r="C11" i="281"/>
  <c r="C11" i="260" s="1"/>
  <c r="E10" i="281"/>
  <c r="D10" i="281"/>
  <c r="C10" i="281"/>
  <c r="E9" i="281"/>
  <c r="D9" i="281"/>
  <c r="C9" i="281"/>
  <c r="C9" i="260" s="1"/>
  <c r="E13" i="280"/>
  <c r="D13" i="280"/>
  <c r="C13" i="280"/>
  <c r="E12" i="280"/>
  <c r="D12" i="280"/>
  <c r="C12" i="280"/>
  <c r="E11" i="280"/>
  <c r="D11" i="280"/>
  <c r="C11" i="280"/>
  <c r="E10" i="280"/>
  <c r="D10" i="280"/>
  <c r="C10" i="280"/>
  <c r="E9" i="280"/>
  <c r="D9" i="280"/>
  <c r="C9" i="280"/>
  <c r="E133" i="279"/>
  <c r="D133" i="279"/>
  <c r="C133" i="279"/>
  <c r="E132" i="279"/>
  <c r="D132" i="279"/>
  <c r="C132" i="279"/>
  <c r="E131" i="279"/>
  <c r="D131" i="279"/>
  <c r="C131" i="279"/>
  <c r="E130" i="279"/>
  <c r="D130" i="279"/>
  <c r="C130" i="279"/>
  <c r="E129" i="279"/>
  <c r="D129" i="279"/>
  <c r="C129" i="279"/>
  <c r="E127" i="279"/>
  <c r="D127" i="279"/>
  <c r="C127" i="279"/>
  <c r="E126" i="279"/>
  <c r="D126" i="279"/>
  <c r="C126" i="279"/>
  <c r="E125" i="279"/>
  <c r="D125" i="279"/>
  <c r="C125" i="279"/>
  <c r="E124" i="279"/>
  <c r="D124" i="279"/>
  <c r="C124" i="279"/>
  <c r="E123" i="279"/>
  <c r="D123" i="279"/>
  <c r="C123" i="279"/>
  <c r="E121" i="279"/>
  <c r="D121" i="279"/>
  <c r="C121" i="279"/>
  <c r="E120" i="279"/>
  <c r="D120" i="279"/>
  <c r="C120" i="279"/>
  <c r="E119" i="279"/>
  <c r="D119" i="279"/>
  <c r="C119" i="279"/>
  <c r="E118" i="279"/>
  <c r="D118" i="279"/>
  <c r="C118" i="279"/>
  <c r="E117" i="279"/>
  <c r="D117" i="279"/>
  <c r="C117" i="279"/>
  <c r="E115" i="279"/>
  <c r="D115" i="279"/>
  <c r="C115" i="279"/>
  <c r="E114" i="279"/>
  <c r="D114" i="279"/>
  <c r="C114" i="279"/>
  <c r="E113" i="279"/>
  <c r="D113" i="279"/>
  <c r="C113" i="279"/>
  <c r="E112" i="279"/>
  <c r="D112" i="279"/>
  <c r="C112" i="279"/>
  <c r="E111" i="279"/>
  <c r="D111" i="279"/>
  <c r="C111" i="279"/>
  <c r="E109" i="279"/>
  <c r="D109" i="279"/>
  <c r="C109" i="279"/>
  <c r="E108" i="279"/>
  <c r="D108" i="279"/>
  <c r="C108" i="279"/>
  <c r="E107" i="279"/>
  <c r="D107" i="279"/>
  <c r="C107" i="279"/>
  <c r="E106" i="279"/>
  <c r="D106" i="279"/>
  <c r="C106" i="279"/>
  <c r="E105" i="279"/>
  <c r="D105" i="279"/>
  <c r="C105" i="279"/>
  <c r="E103" i="279"/>
  <c r="D103" i="279"/>
  <c r="C103" i="279"/>
  <c r="E102" i="279"/>
  <c r="D102" i="279"/>
  <c r="C102" i="279"/>
  <c r="E101" i="279"/>
  <c r="D101" i="279"/>
  <c r="C101" i="279"/>
  <c r="E100" i="279"/>
  <c r="D100" i="279"/>
  <c r="C100" i="279"/>
  <c r="E99" i="279"/>
  <c r="D99" i="279"/>
  <c r="C99" i="279"/>
  <c r="E97" i="279"/>
  <c r="D97" i="279"/>
  <c r="C97" i="279"/>
  <c r="E96" i="279"/>
  <c r="D96" i="279"/>
  <c r="C96" i="279"/>
  <c r="E95" i="279"/>
  <c r="D95" i="279"/>
  <c r="C95" i="279"/>
  <c r="E94" i="279"/>
  <c r="D94" i="279"/>
  <c r="C94" i="279"/>
  <c r="E93" i="279"/>
  <c r="D93" i="279"/>
  <c r="C93" i="279"/>
  <c r="E91" i="279"/>
  <c r="D91" i="279"/>
  <c r="C91" i="279"/>
  <c r="E90" i="279"/>
  <c r="D90" i="279"/>
  <c r="C90" i="279"/>
  <c r="E89" i="279"/>
  <c r="D89" i="279"/>
  <c r="C89" i="279"/>
  <c r="E88" i="279"/>
  <c r="D88" i="279"/>
  <c r="C88" i="279"/>
  <c r="E87" i="279"/>
  <c r="D87" i="279"/>
  <c r="C87" i="279"/>
  <c r="E85" i="279"/>
  <c r="D85" i="279"/>
  <c r="C85" i="279"/>
  <c r="E84" i="279"/>
  <c r="D84" i="279"/>
  <c r="C84" i="279"/>
  <c r="E83" i="279"/>
  <c r="D83" i="279"/>
  <c r="C83" i="279"/>
  <c r="E82" i="279"/>
  <c r="D82" i="279"/>
  <c r="C82" i="279"/>
  <c r="E81" i="279"/>
  <c r="D81" i="279"/>
  <c r="C81" i="279"/>
  <c r="E79" i="279"/>
  <c r="D79" i="279"/>
  <c r="C79" i="279"/>
  <c r="E78" i="279"/>
  <c r="D78" i="279"/>
  <c r="C78" i="279"/>
  <c r="E77" i="279"/>
  <c r="D77" i="279"/>
  <c r="C77" i="279"/>
  <c r="E76" i="279"/>
  <c r="D76" i="279"/>
  <c r="C76" i="279"/>
  <c r="E75" i="279"/>
  <c r="D75" i="279"/>
  <c r="C75" i="279"/>
  <c r="E73" i="279"/>
  <c r="D73" i="279"/>
  <c r="C73" i="279"/>
  <c r="E72" i="279"/>
  <c r="D72" i="279"/>
  <c r="C72" i="279"/>
  <c r="E71" i="279"/>
  <c r="D71" i="279"/>
  <c r="C71" i="279"/>
  <c r="E70" i="279"/>
  <c r="D70" i="279"/>
  <c r="C70" i="279"/>
  <c r="E69" i="279"/>
  <c r="D69" i="279"/>
  <c r="C69" i="279"/>
  <c r="E67" i="279"/>
  <c r="D67" i="279"/>
  <c r="C67" i="279"/>
  <c r="E66" i="279"/>
  <c r="D66" i="279"/>
  <c r="C66" i="279"/>
  <c r="E65" i="279"/>
  <c r="D65" i="279"/>
  <c r="C65" i="279"/>
  <c r="E64" i="279"/>
  <c r="D64" i="279"/>
  <c r="C64" i="279"/>
  <c r="E63" i="279"/>
  <c r="D63" i="279"/>
  <c r="C63" i="279"/>
  <c r="E61" i="279"/>
  <c r="D61" i="279"/>
  <c r="C61" i="279"/>
  <c r="E60" i="279"/>
  <c r="D60" i="279"/>
  <c r="C60" i="279"/>
  <c r="E59" i="279"/>
  <c r="D59" i="279"/>
  <c r="C59" i="279"/>
  <c r="E58" i="279"/>
  <c r="D58" i="279"/>
  <c r="C58" i="279"/>
  <c r="E57" i="279"/>
  <c r="D57" i="279"/>
  <c r="C57" i="279"/>
  <c r="E55" i="279"/>
  <c r="D55" i="279"/>
  <c r="C55" i="279"/>
  <c r="E54" i="279"/>
  <c r="D54" i="279"/>
  <c r="C54" i="279"/>
  <c r="E53" i="279"/>
  <c r="D53" i="279"/>
  <c r="C53" i="279"/>
  <c r="E52" i="279"/>
  <c r="D52" i="279"/>
  <c r="C52" i="279"/>
  <c r="E51" i="279"/>
  <c r="D51" i="279"/>
  <c r="C51" i="279"/>
  <c r="E49" i="279"/>
  <c r="D49" i="279"/>
  <c r="C49" i="279"/>
  <c r="E48" i="279"/>
  <c r="D48" i="279"/>
  <c r="C48" i="279"/>
  <c r="E47" i="279"/>
  <c r="D47" i="279"/>
  <c r="C47" i="279"/>
  <c r="E46" i="279"/>
  <c r="D46" i="279"/>
  <c r="C46" i="279"/>
  <c r="E45" i="279"/>
  <c r="D45" i="279"/>
  <c r="C45" i="279"/>
  <c r="E43" i="279"/>
  <c r="D43" i="279"/>
  <c r="C43" i="279"/>
  <c r="E42" i="279"/>
  <c r="D42" i="279"/>
  <c r="C42" i="279"/>
  <c r="E41" i="279"/>
  <c r="D41" i="279"/>
  <c r="C41" i="279"/>
  <c r="E40" i="279"/>
  <c r="D40" i="279"/>
  <c r="C40" i="279"/>
  <c r="E39" i="279"/>
  <c r="D39" i="279"/>
  <c r="C39" i="279"/>
  <c r="E37" i="279"/>
  <c r="D37" i="279"/>
  <c r="C37" i="279"/>
  <c r="E36" i="279"/>
  <c r="D36" i="279"/>
  <c r="C36" i="279"/>
  <c r="E35" i="279"/>
  <c r="D35" i="279"/>
  <c r="C35" i="279"/>
  <c r="E34" i="279"/>
  <c r="D34" i="279"/>
  <c r="C34" i="279"/>
  <c r="E33" i="279"/>
  <c r="D33" i="279"/>
  <c r="C33" i="279"/>
  <c r="E31" i="279"/>
  <c r="D31" i="279"/>
  <c r="C31" i="279"/>
  <c r="E30" i="279"/>
  <c r="D30" i="279"/>
  <c r="C30" i="279"/>
  <c r="E29" i="279"/>
  <c r="D29" i="279"/>
  <c r="C29" i="279"/>
  <c r="E28" i="279"/>
  <c r="D28" i="279"/>
  <c r="C28" i="279"/>
  <c r="E27" i="279"/>
  <c r="D27" i="279"/>
  <c r="C27" i="279"/>
  <c r="E25" i="279"/>
  <c r="D25" i="279"/>
  <c r="C25" i="279"/>
  <c r="E24" i="279"/>
  <c r="D24" i="279"/>
  <c r="C24" i="279"/>
  <c r="E23" i="279"/>
  <c r="D23" i="279"/>
  <c r="C23" i="279"/>
  <c r="E22" i="279"/>
  <c r="D22" i="279"/>
  <c r="C22" i="279"/>
  <c r="E21" i="279"/>
  <c r="D21" i="279"/>
  <c r="C21" i="279"/>
  <c r="E19" i="279"/>
  <c r="D19" i="279"/>
  <c r="C19" i="279"/>
  <c r="E18" i="279"/>
  <c r="D18" i="279"/>
  <c r="C18" i="279"/>
  <c r="E17" i="279"/>
  <c r="D17" i="279"/>
  <c r="C17" i="279"/>
  <c r="E16" i="279"/>
  <c r="D16" i="279"/>
  <c r="C16" i="279"/>
  <c r="E15" i="279"/>
  <c r="D15" i="279"/>
  <c r="C15" i="279"/>
  <c r="E133" i="278"/>
  <c r="D133" i="278"/>
  <c r="C133" i="278"/>
  <c r="E132" i="278"/>
  <c r="D132" i="278"/>
  <c r="C132" i="278"/>
  <c r="C132" i="259" s="1"/>
  <c r="E131" i="278"/>
  <c r="D131" i="278"/>
  <c r="C131" i="278"/>
  <c r="E130" i="278"/>
  <c r="D130" i="278"/>
  <c r="C130" i="278"/>
  <c r="E129" i="278"/>
  <c r="D129" i="278"/>
  <c r="C129" i="278"/>
  <c r="E127" i="278"/>
  <c r="D127" i="278"/>
  <c r="C127" i="278"/>
  <c r="C127" i="259" s="1"/>
  <c r="E126" i="278"/>
  <c r="E126" i="259" s="1"/>
  <c r="D126" i="278"/>
  <c r="C126" i="278"/>
  <c r="E125" i="278"/>
  <c r="D125" i="278"/>
  <c r="C125" i="278"/>
  <c r="E124" i="278"/>
  <c r="E124" i="259" s="1"/>
  <c r="D124" i="278"/>
  <c r="D124" i="259" s="1"/>
  <c r="C124" i="278"/>
  <c r="C124" i="259" s="1"/>
  <c r="E123" i="278"/>
  <c r="D123" i="278"/>
  <c r="C123" i="278"/>
  <c r="C123" i="259" s="1"/>
  <c r="E121" i="278"/>
  <c r="D121" i="278"/>
  <c r="D121" i="259" s="1"/>
  <c r="C121" i="278"/>
  <c r="C121" i="259" s="1"/>
  <c r="E120" i="278"/>
  <c r="D120" i="278"/>
  <c r="D120" i="259" s="1"/>
  <c r="C120" i="278"/>
  <c r="C120" i="259" s="1"/>
  <c r="E119" i="278"/>
  <c r="D119" i="278"/>
  <c r="D119" i="259" s="1"/>
  <c r="C119" i="278"/>
  <c r="E118" i="278"/>
  <c r="E118" i="259" s="1"/>
  <c r="D118" i="278"/>
  <c r="D118" i="259" s="1"/>
  <c r="C118" i="278"/>
  <c r="E117" i="278"/>
  <c r="E117" i="259" s="1"/>
  <c r="D117" i="278"/>
  <c r="D117" i="259" s="1"/>
  <c r="C117" i="278"/>
  <c r="E115" i="278"/>
  <c r="E115" i="259" s="1"/>
  <c r="D115" i="278"/>
  <c r="C115" i="278"/>
  <c r="C115" i="259" s="1"/>
  <c r="E114" i="278"/>
  <c r="E114" i="259" s="1"/>
  <c r="D114" i="278"/>
  <c r="D114" i="259" s="1"/>
  <c r="C114" i="278"/>
  <c r="C114" i="259" s="1"/>
  <c r="E113" i="278"/>
  <c r="E113" i="259" s="1"/>
  <c r="D113" i="278"/>
  <c r="C113" i="278"/>
  <c r="C113" i="259" s="1"/>
  <c r="E112" i="278"/>
  <c r="D112" i="278"/>
  <c r="D112" i="259" s="1"/>
  <c r="C112" i="278"/>
  <c r="C112" i="259" s="1"/>
  <c r="E111" i="278"/>
  <c r="D111" i="278"/>
  <c r="D111" i="259" s="1"/>
  <c r="C111" i="278"/>
  <c r="C111" i="259" s="1"/>
  <c r="E109" i="278"/>
  <c r="D109" i="278"/>
  <c r="D109" i="259" s="1"/>
  <c r="C109" i="278"/>
  <c r="E108" i="278"/>
  <c r="D108" i="278"/>
  <c r="D108" i="259" s="1"/>
  <c r="C108" i="278"/>
  <c r="C108" i="259" s="1"/>
  <c r="E107" i="278"/>
  <c r="E107" i="259" s="1"/>
  <c r="D107" i="278"/>
  <c r="D107" i="259" s="1"/>
  <c r="C107" i="278"/>
  <c r="E106" i="278"/>
  <c r="D106" i="278"/>
  <c r="C106" i="278"/>
  <c r="E105" i="278"/>
  <c r="E105" i="259" s="1"/>
  <c r="D105" i="278"/>
  <c r="D105" i="259" s="1"/>
  <c r="C105" i="278"/>
  <c r="C105" i="259" s="1"/>
  <c r="E103" i="278"/>
  <c r="D103" i="278"/>
  <c r="C103" i="278"/>
  <c r="C103" i="259" s="1"/>
  <c r="E102" i="278"/>
  <c r="D102" i="278"/>
  <c r="C102" i="278"/>
  <c r="C102" i="259" s="1"/>
  <c r="E101" i="278"/>
  <c r="D101" i="278"/>
  <c r="D101" i="259" s="1"/>
  <c r="C101" i="278"/>
  <c r="E100" i="278"/>
  <c r="D100" i="278"/>
  <c r="C100" i="278"/>
  <c r="E99" i="278"/>
  <c r="D99" i="278"/>
  <c r="C99" i="278"/>
  <c r="C99" i="259" s="1"/>
  <c r="E97" i="278"/>
  <c r="E97" i="259" s="1"/>
  <c r="D97" i="278"/>
  <c r="D97" i="259" s="1"/>
  <c r="C97" i="278"/>
  <c r="E96" i="278"/>
  <c r="D96" i="278"/>
  <c r="C96" i="278"/>
  <c r="E95" i="278"/>
  <c r="E95" i="259" s="1"/>
  <c r="D95" i="278"/>
  <c r="D95" i="259" s="1"/>
  <c r="C95" i="278"/>
  <c r="C95" i="259" s="1"/>
  <c r="E94" i="278"/>
  <c r="E94" i="259" s="1"/>
  <c r="D94" i="278"/>
  <c r="C94" i="278"/>
  <c r="C94" i="259" s="1"/>
  <c r="E93" i="278"/>
  <c r="D93" i="278"/>
  <c r="C93" i="278"/>
  <c r="C93" i="259" s="1"/>
  <c r="E91" i="278"/>
  <c r="E91" i="259" s="1"/>
  <c r="D91" i="278"/>
  <c r="D91" i="259" s="1"/>
  <c r="C91" i="278"/>
  <c r="C91" i="259" s="1"/>
  <c r="E90" i="278"/>
  <c r="E90" i="259" s="1"/>
  <c r="D90" i="278"/>
  <c r="D90" i="259" s="1"/>
  <c r="C90" i="278"/>
  <c r="E89" i="278"/>
  <c r="D89" i="278"/>
  <c r="D89" i="259" s="1"/>
  <c r="C89" i="278"/>
  <c r="C89" i="259" s="1"/>
  <c r="E88" i="278"/>
  <c r="E88" i="259" s="1"/>
  <c r="D88" i="278"/>
  <c r="D88" i="259" s="1"/>
  <c r="C88" i="278"/>
  <c r="E87" i="278"/>
  <c r="D87" i="278"/>
  <c r="C87" i="278"/>
  <c r="C87" i="259" s="1"/>
  <c r="E85" i="278"/>
  <c r="E85" i="259" s="1"/>
  <c r="D85" i="278"/>
  <c r="D85" i="259" s="1"/>
  <c r="C85" i="278"/>
  <c r="C85" i="259" s="1"/>
  <c r="E84" i="278"/>
  <c r="D84" i="278"/>
  <c r="C84" i="278"/>
  <c r="C84" i="259" s="1"/>
  <c r="E83" i="278"/>
  <c r="D83" i="278"/>
  <c r="D83" i="259" s="1"/>
  <c r="C83" i="278"/>
  <c r="C83" i="259" s="1"/>
  <c r="E82" i="278"/>
  <c r="E82" i="259" s="1"/>
  <c r="D82" i="278"/>
  <c r="D82" i="259" s="1"/>
  <c r="C82" i="278"/>
  <c r="E81" i="278"/>
  <c r="D81" i="278"/>
  <c r="D81" i="259" s="1"/>
  <c r="C81" i="278"/>
  <c r="E79" i="278"/>
  <c r="E79" i="259" s="1"/>
  <c r="D79" i="278"/>
  <c r="D79" i="259" s="1"/>
  <c r="C79" i="278"/>
  <c r="C79" i="259" s="1"/>
  <c r="E78" i="278"/>
  <c r="E78" i="259" s="1"/>
  <c r="D78" i="278"/>
  <c r="C78" i="278"/>
  <c r="E77" i="278"/>
  <c r="E77" i="259" s="1"/>
  <c r="D77" i="278"/>
  <c r="C77" i="278"/>
  <c r="E76" i="278"/>
  <c r="E76" i="259" s="1"/>
  <c r="D76" i="278"/>
  <c r="D76" i="259" s="1"/>
  <c r="C76" i="278"/>
  <c r="C76" i="259" s="1"/>
  <c r="E75" i="278"/>
  <c r="E75" i="259" s="1"/>
  <c r="D75" i="278"/>
  <c r="C75" i="278"/>
  <c r="C75" i="259" s="1"/>
  <c r="E73" i="278"/>
  <c r="D73" i="278"/>
  <c r="D73" i="259" s="1"/>
  <c r="C73" i="278"/>
  <c r="C73" i="259" s="1"/>
  <c r="E72" i="278"/>
  <c r="D72" i="278"/>
  <c r="D72" i="259" s="1"/>
  <c r="C72" i="278"/>
  <c r="C72" i="259" s="1"/>
  <c r="E71" i="278"/>
  <c r="D71" i="278"/>
  <c r="D71" i="259" s="1"/>
  <c r="C71" i="278"/>
  <c r="E70" i="278"/>
  <c r="E70" i="259" s="1"/>
  <c r="D70" i="278"/>
  <c r="D70" i="259" s="1"/>
  <c r="C70" i="278"/>
  <c r="C70" i="259" s="1"/>
  <c r="E69" i="278"/>
  <c r="E69" i="259" s="1"/>
  <c r="D69" i="278"/>
  <c r="D69" i="259" s="1"/>
  <c r="C69" i="278"/>
  <c r="E67" i="278"/>
  <c r="E67" i="259" s="1"/>
  <c r="D67" i="278"/>
  <c r="C67" i="278"/>
  <c r="C67" i="259" s="1"/>
  <c r="E66" i="278"/>
  <c r="D66" i="278"/>
  <c r="D66" i="259" s="1"/>
  <c r="C66" i="278"/>
  <c r="C66" i="259" s="1"/>
  <c r="E65" i="278"/>
  <c r="D65" i="278"/>
  <c r="C65" i="278"/>
  <c r="C65" i="259" s="1"/>
  <c r="E64" i="278"/>
  <c r="D64" i="278"/>
  <c r="D64" i="259" s="1"/>
  <c r="C64" i="278"/>
  <c r="C64" i="259" s="1"/>
  <c r="E63" i="278"/>
  <c r="E63" i="259" s="1"/>
  <c r="D63" i="278"/>
  <c r="D63" i="259" s="1"/>
  <c r="C63" i="278"/>
  <c r="C63" i="259" s="1"/>
  <c r="E61" i="278"/>
  <c r="D61" i="278"/>
  <c r="C61" i="278"/>
  <c r="E60" i="278"/>
  <c r="D60" i="278"/>
  <c r="C60" i="278"/>
  <c r="C60" i="259" s="1"/>
  <c r="E59" i="278"/>
  <c r="E59" i="259" s="1"/>
  <c r="D59" i="278"/>
  <c r="D59" i="259" s="1"/>
  <c r="C59" i="278"/>
  <c r="E58" i="278"/>
  <c r="D58" i="278"/>
  <c r="C58" i="278"/>
  <c r="E57" i="278"/>
  <c r="E57" i="259" s="1"/>
  <c r="D57" i="278"/>
  <c r="D57" i="259" s="1"/>
  <c r="C57" i="278"/>
  <c r="C57" i="259" s="1"/>
  <c r="E55" i="278"/>
  <c r="E55" i="259" s="1"/>
  <c r="D55" i="278"/>
  <c r="C55" i="278"/>
  <c r="C55" i="259" s="1"/>
  <c r="E54" i="278"/>
  <c r="E54" i="259" s="1"/>
  <c r="D54" i="278"/>
  <c r="D54" i="259" s="1"/>
  <c r="C54" i="278"/>
  <c r="C54" i="259" s="1"/>
  <c r="E53" i="278"/>
  <c r="D53" i="278"/>
  <c r="D53" i="259" s="1"/>
  <c r="C53" i="278"/>
  <c r="C53" i="259" s="1"/>
  <c r="E52" i="278"/>
  <c r="D52" i="278"/>
  <c r="D52" i="259" s="1"/>
  <c r="C52" i="278"/>
  <c r="E51" i="278"/>
  <c r="D51" i="278"/>
  <c r="D51" i="259" s="1"/>
  <c r="C51" i="278"/>
  <c r="E49" i="278"/>
  <c r="E49" i="259" s="1"/>
  <c r="D49" i="278"/>
  <c r="D49" i="259" s="1"/>
  <c r="C49" i="278"/>
  <c r="E48" i="278"/>
  <c r="E48" i="259" s="1"/>
  <c r="D48" i="278"/>
  <c r="C48" i="278"/>
  <c r="E47" i="278"/>
  <c r="E47" i="259" s="1"/>
  <c r="D47" i="278"/>
  <c r="D47" i="259" s="1"/>
  <c r="C47" i="278"/>
  <c r="C47" i="259" s="1"/>
  <c r="E46" i="278"/>
  <c r="E46" i="259" s="1"/>
  <c r="D46" i="278"/>
  <c r="C46" i="278"/>
  <c r="C46" i="259" s="1"/>
  <c r="E45" i="278"/>
  <c r="D45" i="278"/>
  <c r="D45" i="259" s="1"/>
  <c r="C45" i="278"/>
  <c r="C45" i="259" s="1"/>
  <c r="E43" i="278"/>
  <c r="D43" i="278"/>
  <c r="D43" i="259" s="1"/>
  <c r="C43" i="278"/>
  <c r="C43" i="259" s="1"/>
  <c r="E42" i="278"/>
  <c r="D42" i="278"/>
  <c r="C42" i="278"/>
  <c r="E41" i="278"/>
  <c r="E41" i="259" s="1"/>
  <c r="D41" i="278"/>
  <c r="D41" i="259" s="1"/>
  <c r="C41" i="278"/>
  <c r="C41" i="259" s="1"/>
  <c r="E40" i="278"/>
  <c r="E40" i="259" s="1"/>
  <c r="D40" i="278"/>
  <c r="C40" i="278"/>
  <c r="E39" i="278"/>
  <c r="D39" i="278"/>
  <c r="C39" i="278"/>
  <c r="C39" i="259" s="1"/>
  <c r="E37" i="278"/>
  <c r="E37" i="259" s="1"/>
  <c r="D37" i="278"/>
  <c r="D37" i="259" s="1"/>
  <c r="C37" i="278"/>
  <c r="C37" i="259" s="1"/>
  <c r="E36" i="278"/>
  <c r="E36" i="259" s="1"/>
  <c r="D36" i="278"/>
  <c r="C36" i="278"/>
  <c r="E35" i="278"/>
  <c r="D35" i="278"/>
  <c r="C35" i="278"/>
  <c r="C35" i="259" s="1"/>
  <c r="E34" i="278"/>
  <c r="D34" i="278"/>
  <c r="D34" i="259" s="1"/>
  <c r="C34" i="278"/>
  <c r="E33" i="278"/>
  <c r="D33" i="278"/>
  <c r="D33" i="259" s="1"/>
  <c r="C33" i="278"/>
  <c r="E31" i="278"/>
  <c r="E31" i="259" s="1"/>
  <c r="D31" i="278"/>
  <c r="D31" i="259" s="1"/>
  <c r="C31" i="278"/>
  <c r="C31" i="259" s="1"/>
  <c r="E30" i="278"/>
  <c r="E30" i="259" s="1"/>
  <c r="D30" i="278"/>
  <c r="C30" i="278"/>
  <c r="E29" i="278"/>
  <c r="D29" i="278"/>
  <c r="C29" i="278"/>
  <c r="C29" i="259" s="1"/>
  <c r="E28" i="278"/>
  <c r="E28" i="259" s="1"/>
  <c r="D28" i="278"/>
  <c r="D28" i="259" s="1"/>
  <c r="C28" i="278"/>
  <c r="C28" i="259" s="1"/>
  <c r="E27" i="278"/>
  <c r="E27" i="259" s="1"/>
  <c r="D27" i="278"/>
  <c r="C27" i="278"/>
  <c r="E25" i="278"/>
  <c r="D25" i="278"/>
  <c r="D25" i="259" s="1"/>
  <c r="C25" i="278"/>
  <c r="C25" i="259" s="1"/>
  <c r="E24" i="278"/>
  <c r="D24" i="278"/>
  <c r="D24" i="259" s="1"/>
  <c r="C24" i="278"/>
  <c r="E23" i="278"/>
  <c r="D23" i="278"/>
  <c r="D23" i="259" s="1"/>
  <c r="C23" i="278"/>
  <c r="E22" i="278"/>
  <c r="E22" i="259" s="1"/>
  <c r="D22" i="278"/>
  <c r="D22" i="259" s="1"/>
  <c r="C22" i="278"/>
  <c r="C22" i="259" s="1"/>
  <c r="E21" i="278"/>
  <c r="E21" i="259" s="1"/>
  <c r="D21" i="278"/>
  <c r="D21" i="259" s="1"/>
  <c r="C21" i="278"/>
  <c r="E19" i="278"/>
  <c r="D19" i="278"/>
  <c r="C19" i="278"/>
  <c r="E18" i="278"/>
  <c r="E18" i="259" s="1"/>
  <c r="D18" i="278"/>
  <c r="D18" i="259" s="1"/>
  <c r="C18" i="278"/>
  <c r="E17" i="278"/>
  <c r="D17" i="278"/>
  <c r="C17" i="278"/>
  <c r="E16" i="278"/>
  <c r="D16" i="278"/>
  <c r="D16" i="259" s="1"/>
  <c r="C16" i="278"/>
  <c r="E15" i="278"/>
  <c r="D15" i="278"/>
  <c r="D15" i="259" s="1"/>
  <c r="C15" i="278"/>
  <c r="C15" i="259" s="1"/>
  <c r="E13" i="278"/>
  <c r="D13" i="278"/>
  <c r="C13" i="278"/>
  <c r="E12" i="278"/>
  <c r="D12" i="278"/>
  <c r="C12" i="278"/>
  <c r="E11" i="278"/>
  <c r="D11" i="278"/>
  <c r="D11" i="259" s="1"/>
  <c r="C11" i="278"/>
  <c r="E10" i="278"/>
  <c r="D10" i="278"/>
  <c r="C10" i="278"/>
  <c r="E9" i="278"/>
  <c r="D9" i="278"/>
  <c r="C9" i="278"/>
  <c r="E7" i="278"/>
  <c r="E7" i="259" s="1"/>
  <c r="D7" i="278"/>
  <c r="D7" i="259" s="1"/>
  <c r="C7" i="278"/>
  <c r="C7" i="259" s="1"/>
  <c r="E6" i="278"/>
  <c r="E6" i="259" s="1"/>
  <c r="D6" i="278"/>
  <c r="D6" i="259" s="1"/>
  <c r="C6" i="278"/>
  <c r="C6" i="259" s="1"/>
  <c r="E5" i="278"/>
  <c r="E5" i="259" s="1"/>
  <c r="D5" i="278"/>
  <c r="D5" i="259" s="1"/>
  <c r="C5" i="278"/>
  <c r="C5" i="259" s="1"/>
  <c r="E4" i="278"/>
  <c r="E4" i="259" s="1"/>
  <c r="D4" i="278"/>
  <c r="D4" i="259" s="1"/>
  <c r="C4" i="278"/>
  <c r="E3" i="278"/>
  <c r="E3" i="259" s="1"/>
  <c r="D3" i="278"/>
  <c r="D3" i="259" s="1"/>
  <c r="C3" i="278"/>
  <c r="E133" i="275"/>
  <c r="E133" i="258" s="1"/>
  <c r="D133" i="275"/>
  <c r="D133" i="258" s="1"/>
  <c r="C133" i="275"/>
  <c r="C133" i="258" s="1"/>
  <c r="E132" i="275"/>
  <c r="E132" i="258" s="1"/>
  <c r="D132" i="275"/>
  <c r="C132" i="275"/>
  <c r="C132" i="258" s="1"/>
  <c r="E131" i="275"/>
  <c r="E131" i="258" s="1"/>
  <c r="D131" i="275"/>
  <c r="D131" i="258" s="1"/>
  <c r="C131" i="275"/>
  <c r="C131" i="258" s="1"/>
  <c r="E130" i="275"/>
  <c r="E130" i="258" s="1"/>
  <c r="D130" i="275"/>
  <c r="D130" i="258" s="1"/>
  <c r="C130" i="275"/>
  <c r="E129" i="275"/>
  <c r="E129" i="258" s="1"/>
  <c r="D129" i="275"/>
  <c r="D129" i="258" s="1"/>
  <c r="C129" i="275"/>
  <c r="C129" i="258" s="1"/>
  <c r="E127" i="275"/>
  <c r="E127" i="258" s="1"/>
  <c r="D127" i="275"/>
  <c r="C127" i="275"/>
  <c r="C127" i="258" s="1"/>
  <c r="E126" i="275"/>
  <c r="E126" i="258" s="1"/>
  <c r="D126" i="275"/>
  <c r="D126" i="258" s="1"/>
  <c r="C126" i="275"/>
  <c r="C126" i="258" s="1"/>
  <c r="E125" i="275"/>
  <c r="E125" i="258" s="1"/>
  <c r="D125" i="275"/>
  <c r="D125" i="258" s="1"/>
  <c r="C125" i="275"/>
  <c r="C125" i="258" s="1"/>
  <c r="E124" i="275"/>
  <c r="E124" i="258" s="1"/>
  <c r="D124" i="275"/>
  <c r="D124" i="258" s="1"/>
  <c r="C124" i="275"/>
  <c r="C124" i="258" s="1"/>
  <c r="E123" i="275"/>
  <c r="E123" i="258" s="1"/>
  <c r="D123" i="275"/>
  <c r="C123" i="275"/>
  <c r="C123" i="258" s="1"/>
  <c r="E121" i="275"/>
  <c r="D121" i="275"/>
  <c r="D121" i="258" s="1"/>
  <c r="C121" i="275"/>
  <c r="C121" i="258" s="1"/>
  <c r="E120" i="275"/>
  <c r="E120" i="258" s="1"/>
  <c r="D120" i="275"/>
  <c r="C120" i="275"/>
  <c r="C120" i="258" s="1"/>
  <c r="E119" i="275"/>
  <c r="E119" i="258" s="1"/>
  <c r="D119" i="275"/>
  <c r="D119" i="258" s="1"/>
  <c r="C119" i="275"/>
  <c r="C119" i="258" s="1"/>
  <c r="E118" i="275"/>
  <c r="D118" i="275"/>
  <c r="C118" i="275"/>
  <c r="C118" i="258" s="1"/>
  <c r="E117" i="275"/>
  <c r="D117" i="275"/>
  <c r="D117" i="258" s="1"/>
  <c r="C117" i="275"/>
  <c r="C117" i="258" s="1"/>
  <c r="E115" i="275"/>
  <c r="E115" i="258" s="1"/>
  <c r="D115" i="275"/>
  <c r="C115" i="275"/>
  <c r="C115" i="258" s="1"/>
  <c r="E114" i="275"/>
  <c r="D114" i="275"/>
  <c r="C114" i="275"/>
  <c r="C114" i="258" s="1"/>
  <c r="E113" i="275"/>
  <c r="E113" i="258" s="1"/>
  <c r="D113" i="275"/>
  <c r="C113" i="275"/>
  <c r="E112" i="275"/>
  <c r="E112" i="258" s="1"/>
  <c r="D112" i="275"/>
  <c r="D112" i="258" s="1"/>
  <c r="C112" i="275"/>
  <c r="C112" i="258" s="1"/>
  <c r="E111" i="275"/>
  <c r="E111" i="258" s="1"/>
  <c r="D111" i="275"/>
  <c r="C111" i="275"/>
  <c r="C111" i="258" s="1"/>
  <c r="E109" i="275"/>
  <c r="E109" i="258" s="1"/>
  <c r="D109" i="275"/>
  <c r="D109" i="258" s="1"/>
  <c r="C109" i="275"/>
  <c r="C109" i="258" s="1"/>
  <c r="E108" i="275"/>
  <c r="E108" i="258" s="1"/>
  <c r="D108" i="275"/>
  <c r="C108" i="275"/>
  <c r="C108" i="258" s="1"/>
  <c r="E107" i="275"/>
  <c r="D107" i="275"/>
  <c r="D107" i="258" s="1"/>
  <c r="C107" i="275"/>
  <c r="C107" i="258" s="1"/>
  <c r="E106" i="275"/>
  <c r="E106" i="258" s="1"/>
  <c r="D106" i="275"/>
  <c r="D106" i="258" s="1"/>
  <c r="C106" i="275"/>
  <c r="C106" i="258" s="1"/>
  <c r="E105" i="275"/>
  <c r="E105" i="258" s="1"/>
  <c r="D105" i="275"/>
  <c r="D105" i="258" s="1"/>
  <c r="C105" i="275"/>
  <c r="C105" i="258" s="1"/>
  <c r="E103" i="275"/>
  <c r="E103" i="258" s="1"/>
  <c r="D103" i="275"/>
  <c r="C103" i="275"/>
  <c r="E102" i="275"/>
  <c r="D102" i="275"/>
  <c r="D102" i="258" s="1"/>
  <c r="C102" i="275"/>
  <c r="C102" i="258" s="1"/>
  <c r="E101" i="275"/>
  <c r="E101" i="258" s="1"/>
  <c r="D101" i="275"/>
  <c r="C101" i="275"/>
  <c r="C101" i="258" s="1"/>
  <c r="E100" i="275"/>
  <c r="E100" i="258" s="1"/>
  <c r="D100" i="275"/>
  <c r="D100" i="258" s="1"/>
  <c r="C100" i="275"/>
  <c r="C100" i="258" s="1"/>
  <c r="E99" i="275"/>
  <c r="E99" i="258" s="1"/>
  <c r="D99" i="275"/>
  <c r="D99" i="258" s="1"/>
  <c r="C99" i="275"/>
  <c r="E97" i="275"/>
  <c r="D97" i="275"/>
  <c r="D97" i="258" s="1"/>
  <c r="C97" i="275"/>
  <c r="C97" i="258" s="1"/>
  <c r="E96" i="275"/>
  <c r="E96" i="258" s="1"/>
  <c r="D96" i="275"/>
  <c r="D96" i="258" s="1"/>
  <c r="C96" i="275"/>
  <c r="C96" i="258" s="1"/>
  <c r="E95" i="275"/>
  <c r="E95" i="258" s="1"/>
  <c r="D95" i="275"/>
  <c r="D95" i="258" s="1"/>
  <c r="C95" i="275"/>
  <c r="E94" i="275"/>
  <c r="E94" i="258" s="1"/>
  <c r="D94" i="275"/>
  <c r="D94" i="258" s="1"/>
  <c r="C94" i="275"/>
  <c r="C94" i="258" s="1"/>
  <c r="E93" i="275"/>
  <c r="D93" i="275"/>
  <c r="D93" i="258" s="1"/>
  <c r="C93" i="275"/>
  <c r="C93" i="258" s="1"/>
  <c r="E91" i="275"/>
  <c r="E91" i="258" s="1"/>
  <c r="D91" i="275"/>
  <c r="D91" i="258" s="1"/>
  <c r="C91" i="275"/>
  <c r="C91" i="258" s="1"/>
  <c r="E90" i="275"/>
  <c r="E90" i="258" s="1"/>
  <c r="D90" i="275"/>
  <c r="D90" i="258" s="1"/>
  <c r="C90" i="275"/>
  <c r="C90" i="258" s="1"/>
  <c r="E89" i="275"/>
  <c r="E89" i="258" s="1"/>
  <c r="D89" i="275"/>
  <c r="C89" i="275"/>
  <c r="C89" i="258" s="1"/>
  <c r="E88" i="275"/>
  <c r="D88" i="275"/>
  <c r="D88" i="258" s="1"/>
  <c r="C88" i="275"/>
  <c r="C88" i="258" s="1"/>
  <c r="E87" i="275"/>
  <c r="D87" i="275"/>
  <c r="D87" i="258" s="1"/>
  <c r="C87" i="275"/>
  <c r="C87" i="258" s="1"/>
  <c r="E85" i="275"/>
  <c r="E85" i="258" s="1"/>
  <c r="D85" i="275"/>
  <c r="D85" i="258" s="1"/>
  <c r="C85" i="275"/>
  <c r="C85" i="258" s="1"/>
  <c r="E84" i="275"/>
  <c r="E84" i="258" s="1"/>
  <c r="D84" i="275"/>
  <c r="C84" i="275"/>
  <c r="E83" i="275"/>
  <c r="E83" i="258" s="1"/>
  <c r="D83" i="275"/>
  <c r="D83" i="258" s="1"/>
  <c r="C83" i="275"/>
  <c r="C83" i="258" s="1"/>
  <c r="E82" i="275"/>
  <c r="D82" i="275"/>
  <c r="C82" i="275"/>
  <c r="C82" i="258" s="1"/>
  <c r="E81" i="275"/>
  <c r="E81" i="258" s="1"/>
  <c r="D81" i="275"/>
  <c r="D81" i="258" s="1"/>
  <c r="C81" i="275"/>
  <c r="C81" i="258" s="1"/>
  <c r="E79" i="275"/>
  <c r="E79" i="258" s="1"/>
  <c r="D79" i="275"/>
  <c r="C79" i="275"/>
  <c r="E78" i="275"/>
  <c r="D78" i="275"/>
  <c r="D78" i="258" s="1"/>
  <c r="C78" i="275"/>
  <c r="C78" i="258" s="1"/>
  <c r="E77" i="275"/>
  <c r="E77" i="258" s="1"/>
  <c r="D77" i="275"/>
  <c r="D77" i="258" s="1"/>
  <c r="C77" i="275"/>
  <c r="C77" i="258" s="1"/>
  <c r="E76" i="275"/>
  <c r="E76" i="258" s="1"/>
  <c r="D76" i="275"/>
  <c r="D76" i="258" s="1"/>
  <c r="C76" i="275"/>
  <c r="C76" i="258" s="1"/>
  <c r="E75" i="275"/>
  <c r="E75" i="258" s="1"/>
  <c r="D75" i="275"/>
  <c r="C75" i="275"/>
  <c r="C75" i="258" s="1"/>
  <c r="E73" i="275"/>
  <c r="E73" i="258" s="1"/>
  <c r="D73" i="275"/>
  <c r="C73" i="275"/>
  <c r="C73" i="258" s="1"/>
  <c r="E72" i="275"/>
  <c r="D72" i="275"/>
  <c r="C72" i="275"/>
  <c r="C72" i="258" s="1"/>
  <c r="E71" i="275"/>
  <c r="E71" i="258" s="1"/>
  <c r="D71" i="275"/>
  <c r="D71" i="258" s="1"/>
  <c r="C71" i="275"/>
  <c r="C71" i="258" s="1"/>
  <c r="E70" i="275"/>
  <c r="D70" i="275"/>
  <c r="C70" i="275"/>
  <c r="C70" i="258" s="1"/>
  <c r="E69" i="275"/>
  <c r="E69" i="258" s="1"/>
  <c r="D69" i="275"/>
  <c r="D69" i="258" s="1"/>
  <c r="C69" i="275"/>
  <c r="C69" i="258" s="1"/>
  <c r="E67" i="275"/>
  <c r="E67" i="258" s="1"/>
  <c r="D67" i="275"/>
  <c r="D67" i="258" s="1"/>
  <c r="C67" i="275"/>
  <c r="C67" i="258" s="1"/>
  <c r="E66" i="275"/>
  <c r="E66" i="258" s="1"/>
  <c r="D66" i="275"/>
  <c r="D66" i="258" s="1"/>
  <c r="C66" i="275"/>
  <c r="C66" i="258" s="1"/>
  <c r="E65" i="275"/>
  <c r="E65" i="258" s="1"/>
  <c r="D65" i="275"/>
  <c r="C65" i="275"/>
  <c r="C65" i="258" s="1"/>
  <c r="E64" i="275"/>
  <c r="D64" i="275"/>
  <c r="D64" i="258" s="1"/>
  <c r="C64" i="275"/>
  <c r="C64" i="258" s="1"/>
  <c r="E63" i="275"/>
  <c r="E63" i="258" s="1"/>
  <c r="D63" i="275"/>
  <c r="D63" i="258" s="1"/>
  <c r="C63" i="275"/>
  <c r="C63" i="258" s="1"/>
  <c r="E61" i="275"/>
  <c r="E61" i="258" s="1"/>
  <c r="D61" i="275"/>
  <c r="C61" i="275"/>
  <c r="C61" i="258" s="1"/>
  <c r="E60" i="275"/>
  <c r="D60" i="275"/>
  <c r="D60" i="258" s="1"/>
  <c r="C60" i="275"/>
  <c r="C60" i="258" s="1"/>
  <c r="E59" i="275"/>
  <c r="D59" i="275"/>
  <c r="D59" i="258" s="1"/>
  <c r="C59" i="275"/>
  <c r="C59" i="258" s="1"/>
  <c r="E58" i="275"/>
  <c r="E58" i="258" s="1"/>
  <c r="D58" i="275"/>
  <c r="D58" i="258" s="1"/>
  <c r="C58" i="275"/>
  <c r="C58" i="258" s="1"/>
  <c r="E57" i="275"/>
  <c r="E57" i="258" s="1"/>
  <c r="D57" i="275"/>
  <c r="D57" i="258" s="1"/>
  <c r="C57" i="275"/>
  <c r="C57" i="258" s="1"/>
  <c r="E55" i="275"/>
  <c r="E55" i="258" s="1"/>
  <c r="D55" i="275"/>
  <c r="C55" i="275"/>
  <c r="C55" i="258" s="1"/>
  <c r="E54" i="275"/>
  <c r="E54" i="258" s="1"/>
  <c r="D54" i="275"/>
  <c r="D54" i="258" s="1"/>
  <c r="C54" i="275"/>
  <c r="C54" i="258" s="1"/>
  <c r="E53" i="275"/>
  <c r="E53" i="258" s="1"/>
  <c r="D53" i="275"/>
  <c r="C53" i="275"/>
  <c r="C53" i="258" s="1"/>
  <c r="E52" i="275"/>
  <c r="E52" i="258" s="1"/>
  <c r="D52" i="275"/>
  <c r="D52" i="258" s="1"/>
  <c r="C52" i="275"/>
  <c r="C52" i="258" s="1"/>
  <c r="E51" i="275"/>
  <c r="D51" i="275"/>
  <c r="C51" i="275"/>
  <c r="C51" i="258" s="1"/>
  <c r="E49" i="275"/>
  <c r="D49" i="275"/>
  <c r="D49" i="258" s="1"/>
  <c r="C49" i="275"/>
  <c r="C49" i="258" s="1"/>
  <c r="E48" i="275"/>
  <c r="D48" i="275"/>
  <c r="D48" i="258" s="1"/>
  <c r="C48" i="275"/>
  <c r="C48" i="258" s="1"/>
  <c r="E47" i="275"/>
  <c r="D47" i="275"/>
  <c r="D47" i="258" s="1"/>
  <c r="C47" i="275"/>
  <c r="C47" i="258" s="1"/>
  <c r="E46" i="275"/>
  <c r="E46" i="258" s="1"/>
  <c r="D46" i="275"/>
  <c r="C46" i="275"/>
  <c r="C46" i="258" s="1"/>
  <c r="E45" i="275"/>
  <c r="E45" i="258" s="1"/>
  <c r="D45" i="275"/>
  <c r="D45" i="258" s="1"/>
  <c r="C45" i="275"/>
  <c r="C45" i="258" s="1"/>
  <c r="E43" i="275"/>
  <c r="D43" i="275"/>
  <c r="D43" i="258" s="1"/>
  <c r="C43" i="275"/>
  <c r="C43" i="258" s="1"/>
  <c r="E42" i="275"/>
  <c r="E42" i="258" s="1"/>
  <c r="D42" i="275"/>
  <c r="C42" i="275"/>
  <c r="C42" i="258" s="1"/>
  <c r="E41" i="275"/>
  <c r="E41" i="258" s="1"/>
  <c r="D41" i="275"/>
  <c r="D41" i="258" s="1"/>
  <c r="C41" i="275"/>
  <c r="E40" i="275"/>
  <c r="D40" i="275"/>
  <c r="D40" i="258" s="1"/>
  <c r="C40" i="275"/>
  <c r="C40" i="258" s="1"/>
  <c r="E39" i="275"/>
  <c r="E39" i="258" s="1"/>
  <c r="D39" i="275"/>
  <c r="D39" i="258" s="1"/>
  <c r="C39" i="275"/>
  <c r="C39" i="258" s="1"/>
  <c r="E37" i="275"/>
  <c r="E37" i="258" s="1"/>
  <c r="D37" i="275"/>
  <c r="D37" i="258" s="1"/>
  <c r="C37" i="275"/>
  <c r="C37" i="258" s="1"/>
  <c r="E36" i="275"/>
  <c r="D36" i="275"/>
  <c r="D36" i="258" s="1"/>
  <c r="C36" i="275"/>
  <c r="C36" i="258" s="1"/>
  <c r="E35" i="275"/>
  <c r="D35" i="275"/>
  <c r="D35" i="258" s="1"/>
  <c r="C35" i="275"/>
  <c r="C35" i="258" s="1"/>
  <c r="E34" i="275"/>
  <c r="E34" i="258" s="1"/>
  <c r="D34" i="275"/>
  <c r="D34" i="258" s="1"/>
  <c r="C34" i="275"/>
  <c r="C34" i="258" s="1"/>
  <c r="E33" i="275"/>
  <c r="E33" i="258" s="1"/>
  <c r="D33" i="275"/>
  <c r="D33" i="258" s="1"/>
  <c r="C33" i="275"/>
  <c r="C33" i="258" s="1"/>
  <c r="E31" i="275"/>
  <c r="D31" i="275"/>
  <c r="D31" i="258" s="1"/>
  <c r="C31" i="275"/>
  <c r="C31" i="258" s="1"/>
  <c r="E30" i="275"/>
  <c r="D30" i="275"/>
  <c r="D30" i="258" s="1"/>
  <c r="C30" i="275"/>
  <c r="C30" i="258" s="1"/>
  <c r="E29" i="275"/>
  <c r="D29" i="275"/>
  <c r="D29" i="258" s="1"/>
  <c r="C29" i="275"/>
  <c r="C29" i="258" s="1"/>
  <c r="E28" i="275"/>
  <c r="D28" i="275"/>
  <c r="C28" i="275"/>
  <c r="C28" i="258" s="1"/>
  <c r="E27" i="275"/>
  <c r="E27" i="258" s="1"/>
  <c r="D27" i="275"/>
  <c r="C27" i="275"/>
  <c r="C27" i="258" s="1"/>
  <c r="E25" i="275"/>
  <c r="D25" i="275"/>
  <c r="D25" i="258" s="1"/>
  <c r="C25" i="275"/>
  <c r="C25" i="258" s="1"/>
  <c r="E24" i="275"/>
  <c r="E24" i="258" s="1"/>
  <c r="D24" i="275"/>
  <c r="D24" i="258" s="1"/>
  <c r="C24" i="275"/>
  <c r="C24" i="258" s="1"/>
  <c r="E23" i="275"/>
  <c r="D23" i="275"/>
  <c r="D23" i="258" s="1"/>
  <c r="C23" i="275"/>
  <c r="C23" i="258" s="1"/>
  <c r="E22" i="275"/>
  <c r="E22" i="258" s="1"/>
  <c r="D22" i="275"/>
  <c r="C22" i="275"/>
  <c r="C22" i="258" s="1"/>
  <c r="E21" i="275"/>
  <c r="E21" i="258" s="1"/>
  <c r="D21" i="275"/>
  <c r="D21" i="258" s="1"/>
  <c r="C21" i="275"/>
  <c r="C21" i="258" s="1"/>
  <c r="E19" i="275"/>
  <c r="E19" i="258" s="1"/>
  <c r="D19" i="275"/>
  <c r="D19" i="258" s="1"/>
  <c r="C19" i="275"/>
  <c r="C19" i="258" s="1"/>
  <c r="E18" i="275"/>
  <c r="E18" i="258" s="1"/>
  <c r="D18" i="275"/>
  <c r="D18" i="258" s="1"/>
  <c r="C18" i="275"/>
  <c r="C18" i="258" s="1"/>
  <c r="E17" i="275"/>
  <c r="E17" i="258" s="1"/>
  <c r="D17" i="275"/>
  <c r="C17" i="275"/>
  <c r="E16" i="275"/>
  <c r="E16" i="258" s="1"/>
  <c r="D16" i="275"/>
  <c r="D16" i="258" s="1"/>
  <c r="C16" i="275"/>
  <c r="C16" i="258" s="1"/>
  <c r="E15" i="275"/>
  <c r="E15" i="258" s="1"/>
  <c r="D15" i="275"/>
  <c r="D15" i="258" s="1"/>
  <c r="C15" i="275"/>
  <c r="E13" i="275"/>
  <c r="E13" i="258" s="1"/>
  <c r="D13" i="275"/>
  <c r="D13" i="258" s="1"/>
  <c r="C13" i="275"/>
  <c r="C13" i="258" s="1"/>
  <c r="E12" i="275"/>
  <c r="D12" i="275"/>
  <c r="C12" i="275"/>
  <c r="C12" i="258" s="1"/>
  <c r="E11" i="275"/>
  <c r="E11" i="258" s="1"/>
  <c r="D11" i="275"/>
  <c r="D11" i="258" s="1"/>
  <c r="C11" i="275"/>
  <c r="C11" i="258" s="1"/>
  <c r="E10" i="275"/>
  <c r="D10" i="275"/>
  <c r="D10" i="258" s="1"/>
  <c r="C10" i="275"/>
  <c r="C10" i="258" s="1"/>
  <c r="E9" i="275"/>
  <c r="E9" i="258" s="1"/>
  <c r="D9" i="275"/>
  <c r="D9" i="258" s="1"/>
  <c r="C9" i="275"/>
  <c r="C9" i="258" s="1"/>
  <c r="E7" i="275"/>
  <c r="E7" i="258" s="1"/>
  <c r="D7" i="275"/>
  <c r="D7" i="258" s="1"/>
  <c r="C7" i="275"/>
  <c r="E6" i="275"/>
  <c r="E6" i="258" s="1"/>
  <c r="D6" i="275"/>
  <c r="D6" i="258" s="1"/>
  <c r="C6" i="275"/>
  <c r="C6" i="258" s="1"/>
  <c r="E5" i="275"/>
  <c r="E5" i="258" s="1"/>
  <c r="D5" i="275"/>
  <c r="D5" i="258" s="1"/>
  <c r="C5" i="275"/>
  <c r="C5" i="258" s="1"/>
  <c r="E4" i="275"/>
  <c r="E4" i="258" s="1"/>
  <c r="D4" i="275"/>
  <c r="D4" i="258" s="1"/>
  <c r="C4" i="275"/>
  <c r="C4" i="258" s="1"/>
  <c r="E3" i="275"/>
  <c r="E3" i="258" s="1"/>
  <c r="D3" i="275"/>
  <c r="D3" i="258" s="1"/>
  <c r="C3" i="275"/>
  <c r="C3" i="258" s="1"/>
  <c r="D106" i="257"/>
  <c r="C64" i="257"/>
  <c r="D7" i="257"/>
  <c r="C6" i="257"/>
  <c r="E5" i="257"/>
  <c r="D5" i="257"/>
  <c r="E4" i="257"/>
  <c r="E3" i="257"/>
  <c r="D3" i="257"/>
  <c r="E133" i="271"/>
  <c r="D133" i="271"/>
  <c r="C133" i="271"/>
  <c r="E132" i="271"/>
  <c r="D132" i="271"/>
  <c r="C132" i="271"/>
  <c r="E131" i="271"/>
  <c r="D131" i="271"/>
  <c r="C131" i="271"/>
  <c r="E130" i="271"/>
  <c r="D130" i="271"/>
  <c r="C130" i="271"/>
  <c r="E129" i="271"/>
  <c r="D129" i="271"/>
  <c r="C129" i="271"/>
  <c r="E127" i="271"/>
  <c r="D127" i="271"/>
  <c r="C127" i="271"/>
  <c r="E126" i="271"/>
  <c r="D126" i="271"/>
  <c r="C126" i="271"/>
  <c r="E125" i="271"/>
  <c r="D125" i="271"/>
  <c r="C125" i="271"/>
  <c r="E124" i="271"/>
  <c r="D124" i="271"/>
  <c r="C124" i="271"/>
  <c r="E123" i="271"/>
  <c r="D123" i="271"/>
  <c r="C123" i="271"/>
  <c r="E121" i="271"/>
  <c r="D121" i="271"/>
  <c r="C121" i="271"/>
  <c r="E120" i="271"/>
  <c r="D120" i="271"/>
  <c r="C120" i="271"/>
  <c r="E119" i="271"/>
  <c r="D119" i="271"/>
  <c r="C119" i="271"/>
  <c r="E118" i="271"/>
  <c r="D118" i="271"/>
  <c r="C118" i="271"/>
  <c r="E117" i="271"/>
  <c r="D117" i="271"/>
  <c r="C117" i="271"/>
  <c r="E115" i="271"/>
  <c r="D115" i="271"/>
  <c r="C115" i="271"/>
  <c r="E114" i="271"/>
  <c r="D114" i="271"/>
  <c r="C114" i="271"/>
  <c r="E113" i="271"/>
  <c r="D113" i="271"/>
  <c r="C113" i="271"/>
  <c r="E112" i="271"/>
  <c r="D112" i="271"/>
  <c r="C112" i="271"/>
  <c r="E111" i="271"/>
  <c r="D111" i="271"/>
  <c r="C111" i="271"/>
  <c r="E109" i="271"/>
  <c r="D109" i="271"/>
  <c r="C109" i="271"/>
  <c r="E108" i="271"/>
  <c r="D108" i="271"/>
  <c r="C108" i="271"/>
  <c r="E107" i="271"/>
  <c r="D107" i="271"/>
  <c r="C107" i="271"/>
  <c r="E106" i="271"/>
  <c r="D106" i="271"/>
  <c r="C106" i="271"/>
  <c r="E105" i="271"/>
  <c r="D105" i="271"/>
  <c r="C105" i="271"/>
  <c r="E103" i="271"/>
  <c r="D103" i="271"/>
  <c r="C103" i="271"/>
  <c r="E102" i="271"/>
  <c r="D102" i="271"/>
  <c r="C102" i="271"/>
  <c r="E101" i="271"/>
  <c r="D101" i="271"/>
  <c r="C101" i="271"/>
  <c r="E100" i="271"/>
  <c r="D100" i="271"/>
  <c r="C100" i="271"/>
  <c r="E99" i="271"/>
  <c r="D99" i="271"/>
  <c r="C99" i="271"/>
  <c r="E97" i="271"/>
  <c r="D97" i="271"/>
  <c r="C97" i="271"/>
  <c r="E96" i="271"/>
  <c r="D96" i="271"/>
  <c r="C96" i="271"/>
  <c r="E95" i="271"/>
  <c r="D95" i="271"/>
  <c r="C95" i="271"/>
  <c r="E94" i="271"/>
  <c r="D94" i="271"/>
  <c r="C94" i="271"/>
  <c r="E93" i="271"/>
  <c r="D93" i="271"/>
  <c r="C93" i="271"/>
  <c r="E91" i="271"/>
  <c r="D91" i="271"/>
  <c r="C91" i="271"/>
  <c r="E90" i="271"/>
  <c r="D90" i="271"/>
  <c r="C90" i="271"/>
  <c r="E89" i="271"/>
  <c r="D89" i="271"/>
  <c r="C89" i="271"/>
  <c r="E88" i="271"/>
  <c r="D88" i="271"/>
  <c r="C88" i="271"/>
  <c r="E87" i="271"/>
  <c r="D87" i="271"/>
  <c r="C87" i="271"/>
  <c r="E85" i="271"/>
  <c r="D85" i="271"/>
  <c r="C85" i="271"/>
  <c r="E84" i="271"/>
  <c r="D84" i="271"/>
  <c r="C84" i="271"/>
  <c r="E83" i="271"/>
  <c r="D83" i="271"/>
  <c r="C83" i="271"/>
  <c r="E82" i="271"/>
  <c r="D82" i="271"/>
  <c r="C82" i="271"/>
  <c r="E81" i="271"/>
  <c r="D81" i="271"/>
  <c r="C81" i="271"/>
  <c r="E79" i="271"/>
  <c r="D79" i="271"/>
  <c r="C79" i="271"/>
  <c r="E78" i="271"/>
  <c r="D78" i="271"/>
  <c r="C78" i="271"/>
  <c r="E77" i="271"/>
  <c r="D77" i="271"/>
  <c r="C77" i="271"/>
  <c r="E76" i="271"/>
  <c r="D76" i="271"/>
  <c r="C76" i="271"/>
  <c r="E75" i="271"/>
  <c r="D75" i="271"/>
  <c r="C75" i="271"/>
  <c r="E73" i="271"/>
  <c r="D73" i="271"/>
  <c r="C73" i="271"/>
  <c r="E72" i="271"/>
  <c r="D72" i="271"/>
  <c r="C72" i="271"/>
  <c r="E71" i="271"/>
  <c r="D71" i="271"/>
  <c r="C71" i="271"/>
  <c r="E70" i="271"/>
  <c r="D70" i="271"/>
  <c r="C70" i="271"/>
  <c r="E69" i="271"/>
  <c r="D69" i="271"/>
  <c r="C69" i="271"/>
  <c r="E67" i="271"/>
  <c r="D67" i="271"/>
  <c r="C67" i="271"/>
  <c r="E66" i="271"/>
  <c r="D66" i="271"/>
  <c r="C66" i="271"/>
  <c r="E65" i="271"/>
  <c r="D65" i="271"/>
  <c r="C65" i="271"/>
  <c r="E64" i="271"/>
  <c r="D64" i="271"/>
  <c r="C64" i="271"/>
  <c r="E63" i="271"/>
  <c r="D63" i="271"/>
  <c r="C63" i="271"/>
  <c r="E61" i="271"/>
  <c r="D61" i="271"/>
  <c r="C61" i="271"/>
  <c r="E60" i="271"/>
  <c r="D60" i="271"/>
  <c r="C60" i="271"/>
  <c r="E59" i="271"/>
  <c r="D59" i="271"/>
  <c r="C59" i="271"/>
  <c r="E58" i="271"/>
  <c r="D58" i="271"/>
  <c r="C58" i="271"/>
  <c r="E57" i="271"/>
  <c r="D57" i="271"/>
  <c r="C57" i="271"/>
  <c r="E55" i="271"/>
  <c r="D55" i="271"/>
  <c r="C55" i="271"/>
  <c r="E54" i="271"/>
  <c r="D54" i="271"/>
  <c r="C54" i="271"/>
  <c r="E53" i="271"/>
  <c r="D53" i="271"/>
  <c r="C53" i="271"/>
  <c r="E52" i="271"/>
  <c r="D52" i="271"/>
  <c r="C52" i="271"/>
  <c r="E51" i="271"/>
  <c r="D51" i="271"/>
  <c r="C51" i="271"/>
  <c r="E49" i="271"/>
  <c r="D49" i="271"/>
  <c r="C49" i="271"/>
  <c r="E48" i="271"/>
  <c r="D48" i="271"/>
  <c r="C48" i="271"/>
  <c r="E47" i="271"/>
  <c r="D47" i="271"/>
  <c r="C47" i="271"/>
  <c r="E46" i="271"/>
  <c r="D46" i="271"/>
  <c r="C46" i="271"/>
  <c r="E45" i="271"/>
  <c r="D45" i="271"/>
  <c r="C45" i="271"/>
  <c r="E43" i="271"/>
  <c r="D43" i="271"/>
  <c r="C43" i="271"/>
  <c r="E42" i="271"/>
  <c r="D42" i="271"/>
  <c r="C42" i="271"/>
  <c r="E41" i="271"/>
  <c r="D41" i="271"/>
  <c r="C41" i="271"/>
  <c r="E40" i="271"/>
  <c r="D40" i="271"/>
  <c r="C40" i="271"/>
  <c r="E39" i="271"/>
  <c r="D39" i="271"/>
  <c r="C39" i="271"/>
  <c r="E37" i="271"/>
  <c r="D37" i="271"/>
  <c r="C37" i="271"/>
  <c r="E36" i="271"/>
  <c r="D36" i="271"/>
  <c r="C36" i="271"/>
  <c r="E35" i="271"/>
  <c r="D35" i="271"/>
  <c r="C35" i="271"/>
  <c r="E34" i="271"/>
  <c r="D34" i="271"/>
  <c r="C34" i="271"/>
  <c r="E33" i="271"/>
  <c r="D33" i="271"/>
  <c r="C33" i="271"/>
  <c r="E31" i="271"/>
  <c r="D31" i="271"/>
  <c r="C31" i="271"/>
  <c r="E30" i="271"/>
  <c r="D30" i="271"/>
  <c r="C30" i="271"/>
  <c r="E29" i="271"/>
  <c r="D29" i="271"/>
  <c r="C29" i="271"/>
  <c r="E28" i="271"/>
  <c r="D28" i="271"/>
  <c r="C28" i="271"/>
  <c r="E27" i="271"/>
  <c r="D27" i="271"/>
  <c r="C27" i="271"/>
  <c r="E25" i="271"/>
  <c r="D25" i="271"/>
  <c r="C25" i="271"/>
  <c r="E24" i="271"/>
  <c r="D24" i="271"/>
  <c r="C24" i="271"/>
  <c r="E23" i="271"/>
  <c r="D23" i="271"/>
  <c r="C23" i="271"/>
  <c r="E22" i="271"/>
  <c r="D22" i="271"/>
  <c r="C22" i="271"/>
  <c r="E21" i="271"/>
  <c r="D21" i="271"/>
  <c r="C21" i="271"/>
  <c r="E19" i="271"/>
  <c r="D19" i="271"/>
  <c r="C19" i="271"/>
  <c r="E18" i="271"/>
  <c r="D18" i="271"/>
  <c r="C18" i="271"/>
  <c r="E17" i="271"/>
  <c r="D17" i="271"/>
  <c r="C17" i="271"/>
  <c r="E16" i="271"/>
  <c r="D16" i="271"/>
  <c r="C16" i="271"/>
  <c r="E15" i="271"/>
  <c r="D15" i="271"/>
  <c r="C15" i="271"/>
  <c r="E13" i="271"/>
  <c r="D13" i="271"/>
  <c r="C13" i="271"/>
  <c r="E12" i="271"/>
  <c r="D12" i="271"/>
  <c r="C12" i="271"/>
  <c r="E11" i="271"/>
  <c r="D11" i="271"/>
  <c r="C11" i="271"/>
  <c r="E10" i="271"/>
  <c r="D10" i="271"/>
  <c r="C10" i="271"/>
  <c r="E9" i="271"/>
  <c r="D9" i="271"/>
  <c r="C9" i="271"/>
  <c r="E7" i="271"/>
  <c r="D7" i="271"/>
  <c r="C7" i="271"/>
  <c r="E6" i="271"/>
  <c r="D6" i="271"/>
  <c r="C6" i="271"/>
  <c r="E5" i="271"/>
  <c r="D5" i="271"/>
  <c r="C5" i="271"/>
  <c r="E4" i="271"/>
  <c r="D4" i="271"/>
  <c r="C4" i="271"/>
  <c r="E3" i="271"/>
  <c r="D3" i="271"/>
  <c r="C3" i="271"/>
  <c r="E133" i="270"/>
  <c r="D133" i="270"/>
  <c r="C133" i="270"/>
  <c r="E132" i="270"/>
  <c r="D132" i="270"/>
  <c r="C132" i="270"/>
  <c r="E131" i="270"/>
  <c r="D131" i="270"/>
  <c r="C131" i="270"/>
  <c r="E130" i="270"/>
  <c r="D130" i="270"/>
  <c r="C130" i="270"/>
  <c r="E129" i="270"/>
  <c r="D129" i="270"/>
  <c r="C129" i="270"/>
  <c r="E127" i="270"/>
  <c r="D127" i="270"/>
  <c r="C127" i="270"/>
  <c r="E126" i="270"/>
  <c r="D126" i="270"/>
  <c r="C126" i="270"/>
  <c r="E125" i="270"/>
  <c r="D125" i="270"/>
  <c r="C125" i="270"/>
  <c r="E124" i="270"/>
  <c r="D124" i="270"/>
  <c r="C124" i="270"/>
  <c r="E123" i="270"/>
  <c r="D123" i="270"/>
  <c r="C123" i="270"/>
  <c r="E121" i="270"/>
  <c r="D121" i="270"/>
  <c r="C121" i="270"/>
  <c r="E120" i="270"/>
  <c r="D120" i="270"/>
  <c r="C120" i="270"/>
  <c r="E119" i="270"/>
  <c r="D119" i="270"/>
  <c r="C119" i="270"/>
  <c r="E118" i="270"/>
  <c r="D118" i="270"/>
  <c r="C118" i="270"/>
  <c r="E117" i="270"/>
  <c r="D117" i="270"/>
  <c r="C117" i="270"/>
  <c r="E115" i="270"/>
  <c r="D115" i="270"/>
  <c r="C115" i="270"/>
  <c r="E114" i="270"/>
  <c r="D114" i="270"/>
  <c r="C114" i="270"/>
  <c r="E113" i="270"/>
  <c r="D113" i="270"/>
  <c r="C113" i="270"/>
  <c r="E112" i="270"/>
  <c r="D112" i="270"/>
  <c r="C112" i="270"/>
  <c r="E111" i="270"/>
  <c r="D111" i="270"/>
  <c r="C111" i="270"/>
  <c r="E109" i="270"/>
  <c r="D109" i="270"/>
  <c r="C109" i="270"/>
  <c r="E108" i="270"/>
  <c r="D108" i="270"/>
  <c r="C108" i="270"/>
  <c r="E107" i="270"/>
  <c r="D107" i="270"/>
  <c r="C107" i="270"/>
  <c r="E106" i="270"/>
  <c r="D106" i="270"/>
  <c r="C106" i="270"/>
  <c r="E105" i="270"/>
  <c r="D105" i="270"/>
  <c r="C105" i="270"/>
  <c r="E103" i="270"/>
  <c r="D103" i="270"/>
  <c r="C103" i="270"/>
  <c r="E102" i="270"/>
  <c r="D102" i="270"/>
  <c r="C102" i="270"/>
  <c r="E101" i="270"/>
  <c r="D101" i="270"/>
  <c r="C101" i="270"/>
  <c r="E100" i="270"/>
  <c r="D100" i="270"/>
  <c r="C100" i="270"/>
  <c r="E99" i="270"/>
  <c r="D99" i="270"/>
  <c r="C99" i="270"/>
  <c r="E97" i="270"/>
  <c r="D97" i="270"/>
  <c r="C97" i="270"/>
  <c r="E96" i="270"/>
  <c r="D96" i="270"/>
  <c r="C96" i="270"/>
  <c r="E95" i="270"/>
  <c r="D95" i="270"/>
  <c r="C95" i="270"/>
  <c r="E94" i="270"/>
  <c r="D94" i="270"/>
  <c r="C94" i="270"/>
  <c r="E93" i="270"/>
  <c r="D93" i="270"/>
  <c r="C93" i="270"/>
  <c r="E91" i="270"/>
  <c r="D91" i="270"/>
  <c r="C91" i="270"/>
  <c r="E90" i="270"/>
  <c r="D90" i="270"/>
  <c r="C90" i="270"/>
  <c r="E89" i="270"/>
  <c r="D89" i="270"/>
  <c r="C89" i="270"/>
  <c r="E88" i="270"/>
  <c r="D88" i="270"/>
  <c r="C88" i="270"/>
  <c r="E87" i="270"/>
  <c r="D87" i="270"/>
  <c r="C87" i="270"/>
  <c r="E85" i="270"/>
  <c r="D85" i="270"/>
  <c r="C85" i="270"/>
  <c r="E84" i="270"/>
  <c r="D84" i="270"/>
  <c r="C84" i="270"/>
  <c r="E83" i="270"/>
  <c r="D83" i="270"/>
  <c r="C83" i="270"/>
  <c r="E82" i="270"/>
  <c r="D82" i="270"/>
  <c r="C82" i="270"/>
  <c r="E81" i="270"/>
  <c r="D81" i="270"/>
  <c r="C81" i="270"/>
  <c r="E79" i="270"/>
  <c r="D79" i="270"/>
  <c r="C79" i="270"/>
  <c r="E78" i="270"/>
  <c r="D78" i="270"/>
  <c r="C78" i="270"/>
  <c r="E77" i="270"/>
  <c r="D77" i="270"/>
  <c r="C77" i="270"/>
  <c r="E76" i="270"/>
  <c r="D76" i="270"/>
  <c r="C76" i="270"/>
  <c r="E75" i="270"/>
  <c r="D75" i="270"/>
  <c r="C75" i="270"/>
  <c r="E73" i="270"/>
  <c r="D73" i="270"/>
  <c r="C73" i="270"/>
  <c r="E72" i="270"/>
  <c r="D72" i="270"/>
  <c r="C72" i="270"/>
  <c r="E71" i="270"/>
  <c r="D71" i="270"/>
  <c r="C71" i="270"/>
  <c r="E70" i="270"/>
  <c r="D70" i="270"/>
  <c r="C70" i="270"/>
  <c r="E69" i="270"/>
  <c r="D69" i="270"/>
  <c r="C69" i="270"/>
  <c r="E67" i="270"/>
  <c r="D67" i="270"/>
  <c r="C67" i="270"/>
  <c r="E66" i="270"/>
  <c r="D66" i="270"/>
  <c r="C66" i="270"/>
  <c r="E65" i="270"/>
  <c r="D65" i="270"/>
  <c r="C65" i="270"/>
  <c r="E64" i="270"/>
  <c r="D64" i="270"/>
  <c r="C64" i="270"/>
  <c r="E63" i="270"/>
  <c r="D63" i="270"/>
  <c r="C63" i="270"/>
  <c r="E61" i="270"/>
  <c r="D61" i="270"/>
  <c r="C61" i="270"/>
  <c r="E60" i="270"/>
  <c r="D60" i="270"/>
  <c r="C60" i="270"/>
  <c r="E59" i="270"/>
  <c r="D59" i="270"/>
  <c r="C59" i="270"/>
  <c r="E58" i="270"/>
  <c r="D58" i="270"/>
  <c r="C58" i="270"/>
  <c r="E57" i="270"/>
  <c r="D57" i="270"/>
  <c r="C57" i="270"/>
  <c r="E55" i="270"/>
  <c r="D55" i="270"/>
  <c r="C55" i="270"/>
  <c r="E54" i="270"/>
  <c r="D54" i="270"/>
  <c r="C54" i="270"/>
  <c r="E53" i="270"/>
  <c r="D53" i="270"/>
  <c r="C53" i="270"/>
  <c r="E52" i="270"/>
  <c r="D52" i="270"/>
  <c r="C52" i="270"/>
  <c r="E51" i="270"/>
  <c r="D51" i="270"/>
  <c r="C51" i="270"/>
  <c r="E49" i="270"/>
  <c r="D49" i="270"/>
  <c r="C49" i="270"/>
  <c r="E48" i="270"/>
  <c r="D48" i="270"/>
  <c r="C48" i="270"/>
  <c r="E47" i="270"/>
  <c r="D47" i="270"/>
  <c r="C47" i="270"/>
  <c r="E46" i="270"/>
  <c r="D46" i="270"/>
  <c r="C46" i="270"/>
  <c r="E45" i="270"/>
  <c r="D45" i="270"/>
  <c r="C45" i="270"/>
  <c r="E43" i="270"/>
  <c r="D43" i="270"/>
  <c r="C43" i="270"/>
  <c r="E42" i="270"/>
  <c r="D42" i="270"/>
  <c r="C42" i="270"/>
  <c r="E41" i="270"/>
  <c r="D41" i="270"/>
  <c r="C41" i="270"/>
  <c r="E40" i="270"/>
  <c r="D40" i="270"/>
  <c r="C40" i="270"/>
  <c r="E39" i="270"/>
  <c r="D39" i="270"/>
  <c r="C39" i="270"/>
  <c r="E37" i="270"/>
  <c r="D37" i="270"/>
  <c r="C37" i="270"/>
  <c r="E36" i="270"/>
  <c r="D36" i="270"/>
  <c r="C36" i="270"/>
  <c r="E35" i="270"/>
  <c r="D35" i="270"/>
  <c r="C35" i="270"/>
  <c r="E34" i="270"/>
  <c r="D34" i="270"/>
  <c r="C34" i="270"/>
  <c r="E33" i="270"/>
  <c r="D33" i="270"/>
  <c r="C33" i="270"/>
  <c r="E31" i="270"/>
  <c r="D31" i="270"/>
  <c r="C31" i="270"/>
  <c r="E30" i="270"/>
  <c r="D30" i="270"/>
  <c r="C30" i="270"/>
  <c r="E29" i="270"/>
  <c r="D29" i="270"/>
  <c r="C29" i="270"/>
  <c r="E28" i="270"/>
  <c r="D28" i="270"/>
  <c r="C28" i="270"/>
  <c r="E27" i="270"/>
  <c r="D27" i="270"/>
  <c r="C27" i="270"/>
  <c r="E25" i="270"/>
  <c r="D25" i="270"/>
  <c r="C25" i="270"/>
  <c r="E24" i="270"/>
  <c r="D24" i="270"/>
  <c r="C24" i="270"/>
  <c r="E23" i="270"/>
  <c r="D23" i="270"/>
  <c r="C23" i="270"/>
  <c r="E22" i="270"/>
  <c r="D22" i="270"/>
  <c r="C22" i="270"/>
  <c r="E21" i="270"/>
  <c r="D21" i="270"/>
  <c r="C21" i="270"/>
  <c r="E19" i="270"/>
  <c r="D19" i="270"/>
  <c r="C19" i="270"/>
  <c r="E18" i="270"/>
  <c r="D18" i="270"/>
  <c r="C18" i="270"/>
  <c r="E17" i="270"/>
  <c r="D17" i="270"/>
  <c r="C17" i="270"/>
  <c r="E16" i="270"/>
  <c r="D16" i="270"/>
  <c r="C16" i="270"/>
  <c r="E15" i="270"/>
  <c r="D15" i="270"/>
  <c r="C15" i="270"/>
  <c r="E13" i="270"/>
  <c r="D13" i="270"/>
  <c r="C13" i="270"/>
  <c r="E12" i="270"/>
  <c r="D12" i="270"/>
  <c r="C12" i="270"/>
  <c r="E11" i="270"/>
  <c r="D11" i="270"/>
  <c r="C11" i="270"/>
  <c r="E10" i="270"/>
  <c r="D10" i="270"/>
  <c r="C10" i="270"/>
  <c r="E9" i="270"/>
  <c r="D9" i="270"/>
  <c r="C9" i="270"/>
  <c r="E7" i="270"/>
  <c r="D7" i="270"/>
  <c r="C7" i="270"/>
  <c r="E6" i="270"/>
  <c r="D6" i="270"/>
  <c r="C6" i="270"/>
  <c r="E5" i="270"/>
  <c r="D5" i="270"/>
  <c r="C5" i="270"/>
  <c r="E4" i="270"/>
  <c r="D4" i="270"/>
  <c r="C4" i="270"/>
  <c r="E3" i="270"/>
  <c r="D3" i="270"/>
  <c r="C3" i="270"/>
  <c r="E133" i="269"/>
  <c r="D133" i="269"/>
  <c r="C133" i="269"/>
  <c r="E132" i="269"/>
  <c r="D132" i="269"/>
  <c r="C132" i="269"/>
  <c r="E131" i="269"/>
  <c r="D131" i="269"/>
  <c r="C131" i="269"/>
  <c r="E130" i="269"/>
  <c r="D130" i="269"/>
  <c r="C130" i="269"/>
  <c r="E129" i="269"/>
  <c r="D129" i="269"/>
  <c r="C129" i="269"/>
  <c r="E127" i="269"/>
  <c r="D127" i="269"/>
  <c r="C127" i="269"/>
  <c r="E126" i="269"/>
  <c r="D126" i="269"/>
  <c r="C126" i="269"/>
  <c r="E125" i="269"/>
  <c r="D125" i="269"/>
  <c r="C125" i="269"/>
  <c r="E124" i="269"/>
  <c r="D124" i="269"/>
  <c r="C124" i="269"/>
  <c r="E123" i="269"/>
  <c r="D123" i="269"/>
  <c r="C123" i="269"/>
  <c r="E121" i="269"/>
  <c r="D121" i="269"/>
  <c r="C121" i="269"/>
  <c r="E120" i="269"/>
  <c r="D120" i="269"/>
  <c r="C120" i="269"/>
  <c r="E119" i="269"/>
  <c r="D119" i="269"/>
  <c r="C119" i="269"/>
  <c r="E118" i="269"/>
  <c r="D118" i="269"/>
  <c r="C118" i="269"/>
  <c r="E117" i="269"/>
  <c r="D117" i="269"/>
  <c r="C117" i="269"/>
  <c r="E115" i="269"/>
  <c r="D115" i="269"/>
  <c r="C115" i="269"/>
  <c r="E114" i="269"/>
  <c r="D114" i="269"/>
  <c r="C114" i="269"/>
  <c r="E113" i="269"/>
  <c r="D113" i="269"/>
  <c r="C113" i="269"/>
  <c r="E112" i="269"/>
  <c r="D112" i="269"/>
  <c r="C112" i="269"/>
  <c r="E111" i="269"/>
  <c r="D111" i="269"/>
  <c r="C111" i="269"/>
  <c r="E109" i="269"/>
  <c r="D109" i="269"/>
  <c r="C109" i="269"/>
  <c r="E108" i="269"/>
  <c r="D108" i="269"/>
  <c r="C108" i="269"/>
  <c r="E107" i="269"/>
  <c r="D107" i="269"/>
  <c r="C107" i="269"/>
  <c r="E106" i="269"/>
  <c r="D106" i="269"/>
  <c r="C106" i="269"/>
  <c r="E105" i="269"/>
  <c r="D105" i="269"/>
  <c r="C105" i="269"/>
  <c r="E103" i="269"/>
  <c r="D103" i="269"/>
  <c r="C103" i="269"/>
  <c r="E102" i="269"/>
  <c r="D102" i="269"/>
  <c r="C102" i="269"/>
  <c r="E101" i="269"/>
  <c r="D101" i="269"/>
  <c r="C101" i="269"/>
  <c r="E100" i="269"/>
  <c r="D100" i="269"/>
  <c r="C100" i="269"/>
  <c r="E99" i="269"/>
  <c r="D99" i="269"/>
  <c r="C99" i="269"/>
  <c r="E97" i="269"/>
  <c r="D97" i="269"/>
  <c r="C97" i="269"/>
  <c r="E96" i="269"/>
  <c r="D96" i="269"/>
  <c r="C96" i="269"/>
  <c r="E95" i="269"/>
  <c r="D95" i="269"/>
  <c r="C95" i="269"/>
  <c r="E94" i="269"/>
  <c r="D94" i="269"/>
  <c r="C94" i="269"/>
  <c r="E93" i="269"/>
  <c r="D93" i="269"/>
  <c r="C93" i="269"/>
  <c r="E91" i="269"/>
  <c r="D91" i="269"/>
  <c r="C91" i="269"/>
  <c r="E90" i="269"/>
  <c r="D90" i="269"/>
  <c r="C90" i="269"/>
  <c r="E89" i="269"/>
  <c r="D89" i="269"/>
  <c r="C89" i="269"/>
  <c r="E88" i="269"/>
  <c r="D88" i="269"/>
  <c r="C88" i="269"/>
  <c r="E87" i="269"/>
  <c r="D87" i="269"/>
  <c r="C87" i="269"/>
  <c r="E85" i="269"/>
  <c r="D85" i="269"/>
  <c r="C85" i="269"/>
  <c r="E84" i="269"/>
  <c r="D84" i="269"/>
  <c r="C84" i="269"/>
  <c r="E83" i="269"/>
  <c r="D83" i="269"/>
  <c r="C83" i="269"/>
  <c r="E82" i="269"/>
  <c r="D82" i="269"/>
  <c r="C82" i="269"/>
  <c r="E81" i="269"/>
  <c r="D81" i="269"/>
  <c r="C81" i="269"/>
  <c r="E79" i="269"/>
  <c r="D79" i="269"/>
  <c r="C79" i="269"/>
  <c r="E78" i="269"/>
  <c r="D78" i="269"/>
  <c r="C78" i="269"/>
  <c r="E77" i="269"/>
  <c r="D77" i="269"/>
  <c r="C77" i="269"/>
  <c r="E76" i="269"/>
  <c r="D76" i="269"/>
  <c r="C76" i="269"/>
  <c r="E75" i="269"/>
  <c r="D75" i="269"/>
  <c r="C75" i="269"/>
  <c r="E73" i="269"/>
  <c r="D73" i="269"/>
  <c r="C73" i="269"/>
  <c r="E72" i="269"/>
  <c r="D72" i="269"/>
  <c r="C72" i="269"/>
  <c r="E71" i="269"/>
  <c r="D71" i="269"/>
  <c r="C71" i="269"/>
  <c r="E70" i="269"/>
  <c r="D70" i="269"/>
  <c r="C70" i="269"/>
  <c r="E69" i="269"/>
  <c r="D69" i="269"/>
  <c r="C69" i="269"/>
  <c r="E67" i="269"/>
  <c r="D67" i="269"/>
  <c r="C67" i="269"/>
  <c r="E66" i="269"/>
  <c r="D66" i="269"/>
  <c r="C66" i="269"/>
  <c r="E65" i="269"/>
  <c r="D65" i="269"/>
  <c r="C65" i="269"/>
  <c r="E64" i="269"/>
  <c r="D64" i="269"/>
  <c r="C64" i="269"/>
  <c r="E63" i="269"/>
  <c r="D63" i="269"/>
  <c r="C63" i="269"/>
  <c r="E61" i="269"/>
  <c r="D61" i="269"/>
  <c r="C61" i="269"/>
  <c r="E60" i="269"/>
  <c r="D60" i="269"/>
  <c r="C60" i="269"/>
  <c r="E59" i="269"/>
  <c r="D59" i="269"/>
  <c r="C59" i="269"/>
  <c r="E58" i="269"/>
  <c r="D58" i="269"/>
  <c r="C58" i="269"/>
  <c r="E57" i="269"/>
  <c r="D57" i="269"/>
  <c r="C57" i="269"/>
  <c r="E55" i="269"/>
  <c r="D55" i="269"/>
  <c r="C55" i="269"/>
  <c r="E54" i="269"/>
  <c r="D54" i="269"/>
  <c r="C54" i="269"/>
  <c r="E53" i="269"/>
  <c r="D53" i="269"/>
  <c r="C53" i="269"/>
  <c r="E52" i="269"/>
  <c r="D52" i="269"/>
  <c r="C52" i="269"/>
  <c r="E51" i="269"/>
  <c r="D51" i="269"/>
  <c r="C51" i="269"/>
  <c r="E49" i="269"/>
  <c r="D49" i="269"/>
  <c r="C49" i="269"/>
  <c r="E48" i="269"/>
  <c r="D48" i="269"/>
  <c r="C48" i="269"/>
  <c r="E47" i="269"/>
  <c r="D47" i="269"/>
  <c r="C47" i="269"/>
  <c r="E46" i="269"/>
  <c r="D46" i="269"/>
  <c r="C46" i="269"/>
  <c r="E45" i="269"/>
  <c r="D45" i="269"/>
  <c r="C45" i="269"/>
  <c r="E43" i="269"/>
  <c r="D43" i="269"/>
  <c r="D43" i="256" s="1"/>
  <c r="C43" i="269"/>
  <c r="E42" i="269"/>
  <c r="E42" i="256" s="1"/>
  <c r="D42" i="269"/>
  <c r="C42" i="269"/>
  <c r="E41" i="269"/>
  <c r="D41" i="269"/>
  <c r="D41" i="256" s="1"/>
  <c r="C41" i="269"/>
  <c r="E40" i="269"/>
  <c r="E40" i="256" s="1"/>
  <c r="D40" i="269"/>
  <c r="C40" i="269"/>
  <c r="C40" i="256" s="1"/>
  <c r="E39" i="269"/>
  <c r="D39" i="269"/>
  <c r="C39" i="269"/>
  <c r="E37" i="269"/>
  <c r="E37" i="256" s="1"/>
  <c r="D37" i="269"/>
  <c r="C37" i="269"/>
  <c r="C37" i="256" s="1"/>
  <c r="E36" i="269"/>
  <c r="D36" i="269"/>
  <c r="D36" i="256" s="1"/>
  <c r="C36" i="269"/>
  <c r="E35" i="269"/>
  <c r="E35" i="256" s="1"/>
  <c r="D35" i="269"/>
  <c r="C35" i="269"/>
  <c r="C35" i="256" s="1"/>
  <c r="E34" i="269"/>
  <c r="D34" i="269"/>
  <c r="D34" i="256" s="1"/>
  <c r="C34" i="269"/>
  <c r="E33" i="269"/>
  <c r="E33" i="256" s="1"/>
  <c r="D33" i="269"/>
  <c r="C33" i="269"/>
  <c r="C33" i="256" s="1"/>
  <c r="E31" i="269"/>
  <c r="D31" i="269"/>
  <c r="D31" i="256" s="1"/>
  <c r="C31" i="269"/>
  <c r="E30" i="269"/>
  <c r="D30" i="269"/>
  <c r="C30" i="269"/>
  <c r="E29" i="269"/>
  <c r="D29" i="269"/>
  <c r="D29" i="256" s="1"/>
  <c r="C29" i="269"/>
  <c r="E28" i="269"/>
  <c r="D28" i="269"/>
  <c r="C28" i="269"/>
  <c r="E27" i="269"/>
  <c r="D27" i="269"/>
  <c r="D27" i="256" s="1"/>
  <c r="C27" i="269"/>
  <c r="E25" i="269"/>
  <c r="D25" i="269"/>
  <c r="C25" i="269"/>
  <c r="E24" i="269"/>
  <c r="D24" i="269"/>
  <c r="D24" i="256" s="1"/>
  <c r="C24" i="269"/>
  <c r="E23" i="269"/>
  <c r="E23" i="256" s="1"/>
  <c r="D23" i="269"/>
  <c r="C23" i="269"/>
  <c r="E22" i="269"/>
  <c r="D22" i="269"/>
  <c r="D22" i="256" s="1"/>
  <c r="C22" i="269"/>
  <c r="E21" i="269"/>
  <c r="E21" i="256" s="1"/>
  <c r="D21" i="269"/>
  <c r="C21" i="269"/>
  <c r="E19" i="269"/>
  <c r="D19" i="269"/>
  <c r="D19" i="256" s="1"/>
  <c r="C19" i="269"/>
  <c r="E18" i="269"/>
  <c r="E18" i="256" s="1"/>
  <c r="D18" i="269"/>
  <c r="C18" i="269"/>
  <c r="C18" i="256" s="1"/>
  <c r="E17" i="269"/>
  <c r="D17" i="269"/>
  <c r="D17" i="256" s="1"/>
  <c r="C17" i="269"/>
  <c r="E16" i="269"/>
  <c r="E16" i="256" s="1"/>
  <c r="D16" i="269"/>
  <c r="C16" i="269"/>
  <c r="C16" i="256" s="1"/>
  <c r="E15" i="269"/>
  <c r="D15" i="269"/>
  <c r="D15" i="256" s="1"/>
  <c r="C15" i="269"/>
  <c r="E13" i="269"/>
  <c r="E13" i="256" s="1"/>
  <c r="D13" i="269"/>
  <c r="C13" i="269"/>
  <c r="C13" i="256" s="1"/>
  <c r="E12" i="269"/>
  <c r="D12" i="269"/>
  <c r="D12" i="256" s="1"/>
  <c r="C12" i="269"/>
  <c r="E11" i="269"/>
  <c r="E11" i="256" s="1"/>
  <c r="D11" i="269"/>
  <c r="C11" i="269"/>
  <c r="C11" i="256" s="1"/>
  <c r="E10" i="269"/>
  <c r="D10" i="269"/>
  <c r="D10" i="256" s="1"/>
  <c r="C10" i="269"/>
  <c r="E9" i="269"/>
  <c r="E9" i="256" s="1"/>
  <c r="D9" i="269"/>
  <c r="C9" i="269"/>
  <c r="C9" i="256" s="1"/>
  <c r="E7" i="269"/>
  <c r="D7" i="269"/>
  <c r="D7" i="256" s="1"/>
  <c r="C7" i="269"/>
  <c r="E6" i="269"/>
  <c r="E6" i="256" s="1"/>
  <c r="D6" i="269"/>
  <c r="C6" i="269"/>
  <c r="E5" i="269"/>
  <c r="D5" i="269"/>
  <c r="D5" i="256" s="1"/>
  <c r="C5" i="269"/>
  <c r="E4" i="269"/>
  <c r="E4" i="256" s="1"/>
  <c r="D4" i="269"/>
  <c r="C4" i="269"/>
  <c r="E3" i="269"/>
  <c r="D3" i="269"/>
  <c r="D3" i="256" s="1"/>
  <c r="C3" i="269"/>
  <c r="E133" i="268"/>
  <c r="D133" i="268"/>
  <c r="C133" i="268"/>
  <c r="E132" i="268"/>
  <c r="D132" i="268"/>
  <c r="C132" i="268"/>
  <c r="E131" i="268"/>
  <c r="D131" i="268"/>
  <c r="C131" i="268"/>
  <c r="E130" i="268"/>
  <c r="D130" i="268"/>
  <c r="C130" i="268"/>
  <c r="E129" i="268"/>
  <c r="D129" i="268"/>
  <c r="C129" i="268"/>
  <c r="E127" i="268"/>
  <c r="D127" i="268"/>
  <c r="C127" i="268"/>
  <c r="E126" i="268"/>
  <c r="D126" i="268"/>
  <c r="C126" i="268"/>
  <c r="E125" i="268"/>
  <c r="D125" i="268"/>
  <c r="C125" i="268"/>
  <c r="E124" i="268"/>
  <c r="D124" i="268"/>
  <c r="C124" i="268"/>
  <c r="E123" i="268"/>
  <c r="D123" i="268"/>
  <c r="C123" i="268"/>
  <c r="E121" i="268"/>
  <c r="D121" i="268"/>
  <c r="C121" i="268"/>
  <c r="E120" i="268"/>
  <c r="D120" i="268"/>
  <c r="C120" i="268"/>
  <c r="E119" i="268"/>
  <c r="D119" i="268"/>
  <c r="C119" i="268"/>
  <c r="E118" i="268"/>
  <c r="D118" i="268"/>
  <c r="C118" i="268"/>
  <c r="E117" i="268"/>
  <c r="D117" i="268"/>
  <c r="C117" i="268"/>
  <c r="E115" i="268"/>
  <c r="D115" i="268"/>
  <c r="C115" i="268"/>
  <c r="E114" i="268"/>
  <c r="D114" i="268"/>
  <c r="C114" i="268"/>
  <c r="E113" i="268"/>
  <c r="D113" i="268"/>
  <c r="C113" i="268"/>
  <c r="E112" i="268"/>
  <c r="D112" i="268"/>
  <c r="C112" i="268"/>
  <c r="E111" i="268"/>
  <c r="D111" i="268"/>
  <c r="C111" i="268"/>
  <c r="E109" i="268"/>
  <c r="D109" i="268"/>
  <c r="C109" i="268"/>
  <c r="E108" i="268"/>
  <c r="D108" i="268"/>
  <c r="C108" i="268"/>
  <c r="E107" i="268"/>
  <c r="D107" i="268"/>
  <c r="C107" i="268"/>
  <c r="E106" i="268"/>
  <c r="D106" i="268"/>
  <c r="C106" i="268"/>
  <c r="E105" i="268"/>
  <c r="D105" i="268"/>
  <c r="C105" i="268"/>
  <c r="E103" i="268"/>
  <c r="D103" i="268"/>
  <c r="C103" i="268"/>
  <c r="E102" i="268"/>
  <c r="D102" i="268"/>
  <c r="C102" i="268"/>
  <c r="E101" i="268"/>
  <c r="D101" i="268"/>
  <c r="C101" i="268"/>
  <c r="E100" i="268"/>
  <c r="D100" i="268"/>
  <c r="C100" i="268"/>
  <c r="E99" i="268"/>
  <c r="D99" i="268"/>
  <c r="C99" i="268"/>
  <c r="E97" i="268"/>
  <c r="D97" i="268"/>
  <c r="C97" i="268"/>
  <c r="E96" i="268"/>
  <c r="D96" i="268"/>
  <c r="C96" i="268"/>
  <c r="E95" i="268"/>
  <c r="D95" i="268"/>
  <c r="C95" i="268"/>
  <c r="E94" i="268"/>
  <c r="D94" i="268"/>
  <c r="C94" i="268"/>
  <c r="E93" i="268"/>
  <c r="D93" i="268"/>
  <c r="C93" i="268"/>
  <c r="E91" i="268"/>
  <c r="D91" i="268"/>
  <c r="C91" i="268"/>
  <c r="E90" i="268"/>
  <c r="D90" i="268"/>
  <c r="C90" i="268"/>
  <c r="E89" i="268"/>
  <c r="D89" i="268"/>
  <c r="C89" i="268"/>
  <c r="E88" i="268"/>
  <c r="D88" i="268"/>
  <c r="C88" i="268"/>
  <c r="E87" i="268"/>
  <c r="D87" i="268"/>
  <c r="C87" i="268"/>
  <c r="E85" i="268"/>
  <c r="D85" i="268"/>
  <c r="C85" i="268"/>
  <c r="E84" i="268"/>
  <c r="D84" i="268"/>
  <c r="C84" i="268"/>
  <c r="E83" i="268"/>
  <c r="D83" i="268"/>
  <c r="C83" i="268"/>
  <c r="E82" i="268"/>
  <c r="D82" i="268"/>
  <c r="C82" i="268"/>
  <c r="E81" i="268"/>
  <c r="D81" i="268"/>
  <c r="C81" i="268"/>
  <c r="E133" i="267"/>
  <c r="D133" i="267"/>
  <c r="C133" i="267"/>
  <c r="E132" i="267"/>
  <c r="D132" i="267"/>
  <c r="C132" i="267"/>
  <c r="E131" i="267"/>
  <c r="D131" i="267"/>
  <c r="C131" i="267"/>
  <c r="E130" i="267"/>
  <c r="D130" i="267"/>
  <c r="C130" i="267"/>
  <c r="E129" i="267"/>
  <c r="D129" i="267"/>
  <c r="C129" i="267"/>
  <c r="E127" i="267"/>
  <c r="D127" i="267"/>
  <c r="C127" i="267"/>
  <c r="E126" i="267"/>
  <c r="D126" i="267"/>
  <c r="C126" i="267"/>
  <c r="E125" i="267"/>
  <c r="D125" i="267"/>
  <c r="C125" i="267"/>
  <c r="E124" i="267"/>
  <c r="D124" i="267"/>
  <c r="C124" i="267"/>
  <c r="E123" i="267"/>
  <c r="D123" i="267"/>
  <c r="C123" i="267"/>
  <c r="E121" i="267"/>
  <c r="D121" i="267"/>
  <c r="C121" i="267"/>
  <c r="E120" i="267"/>
  <c r="D120" i="267"/>
  <c r="C120" i="267"/>
  <c r="E119" i="267"/>
  <c r="D119" i="267"/>
  <c r="C119" i="267"/>
  <c r="E118" i="267"/>
  <c r="D118" i="267"/>
  <c r="C118" i="267"/>
  <c r="E117" i="267"/>
  <c r="D117" i="267"/>
  <c r="C117" i="267"/>
  <c r="E115" i="267"/>
  <c r="D115" i="267"/>
  <c r="C115" i="267"/>
  <c r="E114" i="267"/>
  <c r="D114" i="267"/>
  <c r="C114" i="267"/>
  <c r="E113" i="267"/>
  <c r="D113" i="267"/>
  <c r="C113" i="267"/>
  <c r="E112" i="267"/>
  <c r="D112" i="267"/>
  <c r="C112" i="267"/>
  <c r="E111" i="267"/>
  <c r="D111" i="267"/>
  <c r="C111" i="267"/>
  <c r="E109" i="267"/>
  <c r="D109" i="267"/>
  <c r="C109" i="267"/>
  <c r="E108" i="267"/>
  <c r="D108" i="267"/>
  <c r="C108" i="267"/>
  <c r="E107" i="267"/>
  <c r="D107" i="267"/>
  <c r="C107" i="267"/>
  <c r="E106" i="267"/>
  <c r="D106" i="267"/>
  <c r="C106" i="267"/>
  <c r="E105" i="267"/>
  <c r="D105" i="267"/>
  <c r="C105" i="267"/>
  <c r="E103" i="267"/>
  <c r="D103" i="267"/>
  <c r="C103" i="267"/>
  <c r="E102" i="267"/>
  <c r="D102" i="267"/>
  <c r="C102" i="267"/>
  <c r="E101" i="267"/>
  <c r="D101" i="267"/>
  <c r="C101" i="267"/>
  <c r="E100" i="267"/>
  <c r="D100" i="267"/>
  <c r="C100" i="267"/>
  <c r="E99" i="267"/>
  <c r="D99" i="267"/>
  <c r="C99" i="267"/>
  <c r="E97" i="267"/>
  <c r="D97" i="267"/>
  <c r="C97" i="267"/>
  <c r="E96" i="267"/>
  <c r="D96" i="267"/>
  <c r="C96" i="267"/>
  <c r="E95" i="267"/>
  <c r="D95" i="267"/>
  <c r="C95" i="267"/>
  <c r="E94" i="267"/>
  <c r="D94" i="267"/>
  <c r="C94" i="267"/>
  <c r="E93" i="267"/>
  <c r="D93" i="267"/>
  <c r="C93" i="267"/>
  <c r="E91" i="267"/>
  <c r="D91" i="267"/>
  <c r="C91" i="267"/>
  <c r="E90" i="267"/>
  <c r="D90" i="267"/>
  <c r="C90" i="267"/>
  <c r="E89" i="267"/>
  <c r="D89" i="267"/>
  <c r="C89" i="267"/>
  <c r="E88" i="267"/>
  <c r="D88" i="267"/>
  <c r="C88" i="267"/>
  <c r="E87" i="267"/>
  <c r="D87" i="267"/>
  <c r="C87" i="267"/>
  <c r="E85" i="267"/>
  <c r="D85" i="267"/>
  <c r="C85" i="267"/>
  <c r="E84" i="267"/>
  <c r="D84" i="267"/>
  <c r="C84" i="267"/>
  <c r="E83" i="267"/>
  <c r="D83" i="267"/>
  <c r="C83" i="267"/>
  <c r="E82" i="267"/>
  <c r="D82" i="267"/>
  <c r="C82" i="267"/>
  <c r="E81" i="267"/>
  <c r="D81" i="267"/>
  <c r="C81" i="267"/>
  <c r="E79" i="267"/>
  <c r="D79" i="267"/>
  <c r="C79" i="267"/>
  <c r="E78" i="267"/>
  <c r="D78" i="267"/>
  <c r="C78" i="267"/>
  <c r="E77" i="267"/>
  <c r="D77" i="267"/>
  <c r="C77" i="267"/>
  <c r="E76" i="267"/>
  <c r="D76" i="267"/>
  <c r="C76" i="267"/>
  <c r="E75" i="267"/>
  <c r="D75" i="267"/>
  <c r="C75" i="267"/>
  <c r="E73" i="267"/>
  <c r="D73" i="267"/>
  <c r="C73" i="267"/>
  <c r="E72" i="267"/>
  <c r="D72" i="267"/>
  <c r="C72" i="267"/>
  <c r="E71" i="267"/>
  <c r="D71" i="267"/>
  <c r="C71" i="267"/>
  <c r="E70" i="267"/>
  <c r="D70" i="267"/>
  <c r="C70" i="267"/>
  <c r="E69" i="267"/>
  <c r="D69" i="267"/>
  <c r="C69" i="267"/>
  <c r="E67" i="267"/>
  <c r="D67" i="267"/>
  <c r="C67" i="267"/>
  <c r="E66" i="267"/>
  <c r="D66" i="267"/>
  <c r="C66" i="267"/>
  <c r="E65" i="267"/>
  <c r="D65" i="267"/>
  <c r="C65" i="267"/>
  <c r="E64" i="267"/>
  <c r="D64" i="267"/>
  <c r="C64" i="267"/>
  <c r="E63" i="267"/>
  <c r="D63" i="267"/>
  <c r="C63" i="267"/>
  <c r="E61" i="267"/>
  <c r="D61" i="267"/>
  <c r="C61" i="267"/>
  <c r="E60" i="267"/>
  <c r="D60" i="267"/>
  <c r="C60" i="267"/>
  <c r="E59" i="267"/>
  <c r="D59" i="267"/>
  <c r="C59" i="267"/>
  <c r="E58" i="267"/>
  <c r="D58" i="267"/>
  <c r="C58" i="267"/>
  <c r="E57" i="267"/>
  <c r="D57" i="267"/>
  <c r="C57" i="267"/>
  <c r="E55" i="267"/>
  <c r="D55" i="267"/>
  <c r="C55" i="267"/>
  <c r="E54" i="267"/>
  <c r="D54" i="267"/>
  <c r="C54" i="267"/>
  <c r="E53" i="267"/>
  <c r="D53" i="267"/>
  <c r="C53" i="267"/>
  <c r="E52" i="267"/>
  <c r="D52" i="267"/>
  <c r="C52" i="267"/>
  <c r="E51" i="267"/>
  <c r="D51" i="267"/>
  <c r="C51" i="267"/>
  <c r="C51" i="256" s="1"/>
  <c r="E49" i="267"/>
  <c r="D49" i="267"/>
  <c r="C49" i="267"/>
  <c r="E48" i="267"/>
  <c r="D48" i="267"/>
  <c r="C48" i="267"/>
  <c r="E47" i="267"/>
  <c r="D47" i="267"/>
  <c r="C47" i="267"/>
  <c r="E46" i="267"/>
  <c r="D46" i="267"/>
  <c r="C46" i="267"/>
  <c r="E45" i="267"/>
  <c r="D45" i="267"/>
  <c r="C45" i="267"/>
  <c r="E133" i="266"/>
  <c r="D133" i="266"/>
  <c r="C133" i="266"/>
  <c r="E132" i="266"/>
  <c r="D132" i="266"/>
  <c r="C132" i="266"/>
  <c r="E131" i="266"/>
  <c r="D131" i="266"/>
  <c r="C131" i="266"/>
  <c r="E130" i="266"/>
  <c r="D130" i="266"/>
  <c r="C130" i="266"/>
  <c r="E129" i="266"/>
  <c r="D129" i="266"/>
  <c r="C129" i="266"/>
  <c r="E127" i="266"/>
  <c r="D127" i="266"/>
  <c r="C127" i="266"/>
  <c r="E126" i="266"/>
  <c r="D126" i="266"/>
  <c r="C126" i="266"/>
  <c r="E125" i="266"/>
  <c r="D125" i="266"/>
  <c r="C125" i="266"/>
  <c r="E124" i="266"/>
  <c r="D124" i="266"/>
  <c r="C124" i="266"/>
  <c r="E123" i="266"/>
  <c r="D123" i="266"/>
  <c r="C123" i="266"/>
  <c r="E121" i="266"/>
  <c r="D121" i="266"/>
  <c r="C121" i="266"/>
  <c r="E120" i="266"/>
  <c r="D120" i="266"/>
  <c r="C120" i="266"/>
  <c r="E119" i="266"/>
  <c r="D119" i="266"/>
  <c r="C119" i="266"/>
  <c r="E118" i="266"/>
  <c r="D118" i="266"/>
  <c r="C118" i="266"/>
  <c r="E117" i="266"/>
  <c r="D117" i="266"/>
  <c r="C117" i="266"/>
  <c r="E115" i="266"/>
  <c r="D115" i="266"/>
  <c r="C115" i="266"/>
  <c r="E114" i="266"/>
  <c r="D114" i="266"/>
  <c r="C114" i="266"/>
  <c r="E113" i="266"/>
  <c r="D113" i="266"/>
  <c r="C113" i="266"/>
  <c r="E112" i="266"/>
  <c r="D112" i="266"/>
  <c r="C112" i="266"/>
  <c r="E111" i="266"/>
  <c r="D111" i="266"/>
  <c r="C111" i="266"/>
  <c r="E109" i="266"/>
  <c r="D109" i="266"/>
  <c r="C109" i="266"/>
  <c r="E108" i="266"/>
  <c r="D108" i="266"/>
  <c r="C108" i="266"/>
  <c r="E107" i="266"/>
  <c r="D107" i="266"/>
  <c r="C107" i="266"/>
  <c r="E106" i="266"/>
  <c r="D106" i="266"/>
  <c r="C106" i="266"/>
  <c r="E105" i="266"/>
  <c r="D105" i="266"/>
  <c r="C105" i="266"/>
  <c r="E103" i="266"/>
  <c r="D103" i="266"/>
  <c r="C103" i="266"/>
  <c r="E102" i="266"/>
  <c r="D102" i="266"/>
  <c r="C102" i="266"/>
  <c r="E101" i="266"/>
  <c r="D101" i="266"/>
  <c r="C101" i="266"/>
  <c r="E100" i="266"/>
  <c r="D100" i="266"/>
  <c r="C100" i="266"/>
  <c r="E99" i="266"/>
  <c r="D99" i="266"/>
  <c r="C99" i="266"/>
  <c r="E97" i="266"/>
  <c r="D97" i="266"/>
  <c r="C97" i="266"/>
  <c r="E96" i="266"/>
  <c r="D96" i="266"/>
  <c r="C96" i="266"/>
  <c r="E95" i="266"/>
  <c r="D95" i="266"/>
  <c r="C95" i="266"/>
  <c r="E94" i="266"/>
  <c r="D94" i="266"/>
  <c r="C94" i="266"/>
  <c r="E93" i="266"/>
  <c r="D93" i="266"/>
  <c r="C93" i="266"/>
  <c r="E91" i="266"/>
  <c r="D91" i="266"/>
  <c r="C91" i="266"/>
  <c r="E90" i="266"/>
  <c r="D90" i="266"/>
  <c r="C90" i="266"/>
  <c r="E89" i="266"/>
  <c r="D89" i="266"/>
  <c r="C89" i="266"/>
  <c r="E88" i="266"/>
  <c r="D88" i="266"/>
  <c r="C88" i="266"/>
  <c r="E87" i="266"/>
  <c r="D87" i="266"/>
  <c r="C87" i="266"/>
  <c r="E85" i="266"/>
  <c r="D85" i="266"/>
  <c r="C85" i="266"/>
  <c r="E84" i="266"/>
  <c r="D84" i="266"/>
  <c r="C84" i="266"/>
  <c r="E83" i="266"/>
  <c r="D83" i="266"/>
  <c r="C83" i="266"/>
  <c r="E82" i="266"/>
  <c r="D82" i="266"/>
  <c r="C82" i="266"/>
  <c r="E81" i="266"/>
  <c r="D81" i="266"/>
  <c r="C81" i="266"/>
  <c r="E79" i="266"/>
  <c r="D79" i="266"/>
  <c r="C79" i="266"/>
  <c r="E78" i="266"/>
  <c r="D78" i="266"/>
  <c r="C78" i="266"/>
  <c r="E77" i="266"/>
  <c r="D77" i="266"/>
  <c r="C77" i="266"/>
  <c r="E76" i="266"/>
  <c r="D76" i="266"/>
  <c r="C76" i="266"/>
  <c r="E75" i="266"/>
  <c r="D75" i="266"/>
  <c r="C75" i="266"/>
  <c r="E73" i="266"/>
  <c r="D73" i="266"/>
  <c r="C73" i="266"/>
  <c r="E72" i="266"/>
  <c r="D72" i="266"/>
  <c r="C72" i="266"/>
  <c r="E71" i="266"/>
  <c r="D71" i="266"/>
  <c r="C71" i="266"/>
  <c r="E70" i="266"/>
  <c r="D70" i="266"/>
  <c r="C70" i="266"/>
  <c r="E69" i="266"/>
  <c r="D69" i="266"/>
  <c r="C69" i="266"/>
  <c r="E67" i="266"/>
  <c r="D67" i="266"/>
  <c r="C67" i="266"/>
  <c r="E66" i="266"/>
  <c r="D66" i="266"/>
  <c r="C66" i="266"/>
  <c r="E65" i="266"/>
  <c r="D65" i="266"/>
  <c r="C65" i="266"/>
  <c r="E64" i="266"/>
  <c r="D64" i="266"/>
  <c r="C64" i="266"/>
  <c r="E63" i="266"/>
  <c r="D63" i="266"/>
  <c r="C63" i="266"/>
  <c r="E61" i="266"/>
  <c r="D61" i="266"/>
  <c r="C61" i="266"/>
  <c r="E60" i="266"/>
  <c r="D60" i="266"/>
  <c r="C60" i="266"/>
  <c r="E59" i="266"/>
  <c r="D59" i="266"/>
  <c r="C59" i="266"/>
  <c r="E58" i="266"/>
  <c r="D58" i="266"/>
  <c r="C58" i="266"/>
  <c r="E57" i="266"/>
  <c r="D57" i="266"/>
  <c r="C57" i="266"/>
  <c r="E55" i="266"/>
  <c r="D55" i="266"/>
  <c r="C55" i="266"/>
  <c r="E54" i="266"/>
  <c r="D54" i="266"/>
  <c r="C54" i="266"/>
  <c r="E53" i="266"/>
  <c r="D53" i="266"/>
  <c r="C53" i="266"/>
  <c r="E52" i="266"/>
  <c r="D52" i="266"/>
  <c r="C52" i="266"/>
  <c r="E51" i="266"/>
  <c r="D51" i="266"/>
  <c r="C51" i="266"/>
  <c r="E49" i="266"/>
  <c r="D49" i="266"/>
  <c r="C49" i="266"/>
  <c r="E48" i="266"/>
  <c r="D48" i="266"/>
  <c r="C48" i="266"/>
  <c r="E47" i="266"/>
  <c r="D47" i="266"/>
  <c r="C47" i="266"/>
  <c r="E46" i="266"/>
  <c r="D46" i="266"/>
  <c r="C46" i="266"/>
  <c r="E45" i="266"/>
  <c r="D45" i="266"/>
  <c r="C45" i="266"/>
  <c r="E43" i="266"/>
  <c r="D43" i="266"/>
  <c r="C43" i="266"/>
  <c r="E42" i="266"/>
  <c r="D42" i="266"/>
  <c r="C42" i="266"/>
  <c r="E41" i="266"/>
  <c r="D41" i="266"/>
  <c r="C41" i="266"/>
  <c r="E40" i="266"/>
  <c r="D40" i="266"/>
  <c r="C40" i="266"/>
  <c r="E39" i="266"/>
  <c r="D39" i="266"/>
  <c r="C39" i="266"/>
  <c r="E37" i="266"/>
  <c r="D37" i="266"/>
  <c r="C37" i="266"/>
  <c r="E36" i="266"/>
  <c r="D36" i="266"/>
  <c r="C36" i="266"/>
  <c r="E35" i="266"/>
  <c r="D35" i="266"/>
  <c r="C35" i="266"/>
  <c r="E34" i="266"/>
  <c r="D34" i="266"/>
  <c r="C34" i="266"/>
  <c r="E33" i="266"/>
  <c r="D33" i="266"/>
  <c r="C33" i="266"/>
  <c r="E31" i="266"/>
  <c r="D31" i="266"/>
  <c r="C31" i="266"/>
  <c r="E30" i="266"/>
  <c r="D30" i="266"/>
  <c r="C30" i="266"/>
  <c r="E29" i="266"/>
  <c r="D29" i="266"/>
  <c r="C29" i="266"/>
  <c r="E28" i="266"/>
  <c r="D28" i="266"/>
  <c r="C28" i="266"/>
  <c r="E27" i="266"/>
  <c r="D27" i="266"/>
  <c r="C27" i="266"/>
  <c r="E25" i="266"/>
  <c r="D25" i="266"/>
  <c r="C25" i="266"/>
  <c r="E24" i="266"/>
  <c r="D24" i="266"/>
  <c r="C24" i="266"/>
  <c r="E23" i="266"/>
  <c r="D23" i="266"/>
  <c r="C23" i="266"/>
  <c r="E22" i="266"/>
  <c r="D22" i="266"/>
  <c r="C22" i="266"/>
  <c r="E21" i="266"/>
  <c r="D21" i="266"/>
  <c r="C21" i="266"/>
  <c r="E19" i="266"/>
  <c r="D19" i="266"/>
  <c r="C19" i="266"/>
  <c r="E18" i="266"/>
  <c r="D18" i="266"/>
  <c r="C18" i="266"/>
  <c r="E17" i="266"/>
  <c r="D17" i="266"/>
  <c r="C17" i="266"/>
  <c r="E16" i="266"/>
  <c r="D16" i="266"/>
  <c r="C16" i="266"/>
  <c r="E15" i="266"/>
  <c r="D15" i="266"/>
  <c r="C15" i="266"/>
  <c r="E13" i="266"/>
  <c r="D13" i="266"/>
  <c r="C13" i="266"/>
  <c r="E12" i="266"/>
  <c r="D12" i="266"/>
  <c r="C12" i="266"/>
  <c r="E11" i="266"/>
  <c r="D11" i="266"/>
  <c r="C11" i="266"/>
  <c r="E10" i="266"/>
  <c r="D10" i="266"/>
  <c r="C10" i="266"/>
  <c r="E9" i="266"/>
  <c r="D9" i="266"/>
  <c r="C9" i="266"/>
  <c r="E133" i="265"/>
  <c r="D133" i="265"/>
  <c r="C133" i="265"/>
  <c r="E132" i="265"/>
  <c r="D132" i="265"/>
  <c r="C132" i="265"/>
  <c r="E131" i="265"/>
  <c r="D131" i="265"/>
  <c r="C131" i="265"/>
  <c r="E130" i="265"/>
  <c r="D130" i="265"/>
  <c r="C130" i="265"/>
  <c r="E129" i="265"/>
  <c r="D129" i="265"/>
  <c r="C129" i="265"/>
  <c r="E127" i="265"/>
  <c r="D127" i="265"/>
  <c r="C127" i="265"/>
  <c r="E126" i="265"/>
  <c r="D126" i="265"/>
  <c r="C126" i="265"/>
  <c r="E125" i="265"/>
  <c r="D125" i="265"/>
  <c r="C125" i="265"/>
  <c r="E124" i="265"/>
  <c r="D124" i="265"/>
  <c r="C124" i="265"/>
  <c r="E123" i="265"/>
  <c r="D123" i="265"/>
  <c r="C123" i="265"/>
  <c r="E121" i="265"/>
  <c r="D121" i="265"/>
  <c r="C121" i="265"/>
  <c r="E120" i="265"/>
  <c r="D120" i="265"/>
  <c r="C120" i="265"/>
  <c r="E119" i="265"/>
  <c r="D119" i="265"/>
  <c r="C119" i="265"/>
  <c r="E118" i="265"/>
  <c r="D118" i="265"/>
  <c r="C118" i="265"/>
  <c r="E117" i="265"/>
  <c r="D117" i="265"/>
  <c r="C117" i="265"/>
  <c r="E115" i="265"/>
  <c r="D115" i="265"/>
  <c r="C115" i="265"/>
  <c r="E114" i="265"/>
  <c r="D114" i="265"/>
  <c r="C114" i="265"/>
  <c r="E113" i="265"/>
  <c r="D113" i="265"/>
  <c r="C113" i="265"/>
  <c r="E112" i="265"/>
  <c r="D112" i="265"/>
  <c r="C112" i="265"/>
  <c r="E111" i="265"/>
  <c r="D111" i="265"/>
  <c r="C111" i="265"/>
  <c r="E109" i="265"/>
  <c r="D109" i="265"/>
  <c r="C109" i="265"/>
  <c r="E108" i="265"/>
  <c r="D108" i="265"/>
  <c r="C108" i="265"/>
  <c r="E107" i="265"/>
  <c r="D107" i="265"/>
  <c r="C107" i="265"/>
  <c r="E106" i="265"/>
  <c r="D106" i="265"/>
  <c r="C106" i="265"/>
  <c r="E105" i="265"/>
  <c r="D105" i="265"/>
  <c r="C105" i="265"/>
  <c r="E103" i="265"/>
  <c r="D103" i="265"/>
  <c r="C103" i="265"/>
  <c r="E102" i="265"/>
  <c r="D102" i="265"/>
  <c r="C102" i="265"/>
  <c r="E101" i="265"/>
  <c r="D101" i="265"/>
  <c r="C101" i="265"/>
  <c r="E100" i="265"/>
  <c r="D100" i="265"/>
  <c r="C100" i="265"/>
  <c r="E99" i="265"/>
  <c r="D99" i="265"/>
  <c r="C99" i="265"/>
  <c r="E97" i="265"/>
  <c r="D97" i="265"/>
  <c r="C97" i="265"/>
  <c r="E96" i="265"/>
  <c r="D96" i="265"/>
  <c r="C96" i="265"/>
  <c r="E95" i="265"/>
  <c r="D95" i="265"/>
  <c r="C95" i="265"/>
  <c r="E94" i="265"/>
  <c r="D94" i="265"/>
  <c r="C94" i="265"/>
  <c r="E93" i="265"/>
  <c r="D93" i="265"/>
  <c r="C93" i="265"/>
  <c r="E91" i="265"/>
  <c r="D91" i="265"/>
  <c r="C91" i="265"/>
  <c r="E90" i="265"/>
  <c r="D90" i="265"/>
  <c r="C90" i="265"/>
  <c r="E89" i="265"/>
  <c r="D89" i="265"/>
  <c r="C89" i="265"/>
  <c r="E88" i="265"/>
  <c r="D88" i="265"/>
  <c r="C88" i="265"/>
  <c r="E87" i="265"/>
  <c r="D87" i="265"/>
  <c r="C87" i="265"/>
  <c r="E85" i="265"/>
  <c r="D85" i="265"/>
  <c r="C85" i="265"/>
  <c r="E84" i="265"/>
  <c r="D84" i="265"/>
  <c r="C84" i="265"/>
  <c r="E83" i="265"/>
  <c r="D83" i="265"/>
  <c r="C83" i="265"/>
  <c r="E82" i="265"/>
  <c r="D82" i="265"/>
  <c r="C82" i="265"/>
  <c r="E81" i="265"/>
  <c r="D81" i="265"/>
  <c r="C81" i="265"/>
  <c r="E79" i="265"/>
  <c r="D79" i="265"/>
  <c r="C79" i="265"/>
  <c r="E78" i="265"/>
  <c r="D78" i="265"/>
  <c r="C78" i="265"/>
  <c r="E77" i="265"/>
  <c r="D77" i="265"/>
  <c r="C77" i="265"/>
  <c r="E76" i="265"/>
  <c r="D76" i="265"/>
  <c r="C76" i="265"/>
  <c r="E75" i="265"/>
  <c r="D75" i="265"/>
  <c r="C75" i="265"/>
  <c r="E73" i="265"/>
  <c r="D73" i="265"/>
  <c r="C73" i="265"/>
  <c r="E72" i="265"/>
  <c r="D72" i="265"/>
  <c r="C72" i="265"/>
  <c r="E71" i="265"/>
  <c r="D71" i="265"/>
  <c r="C71" i="265"/>
  <c r="E70" i="265"/>
  <c r="D70" i="265"/>
  <c r="C70" i="265"/>
  <c r="E69" i="265"/>
  <c r="D69" i="265"/>
  <c r="C69" i="265"/>
  <c r="E67" i="265"/>
  <c r="D67" i="265"/>
  <c r="C67" i="265"/>
  <c r="E66" i="265"/>
  <c r="D66" i="265"/>
  <c r="C66" i="265"/>
  <c r="E65" i="265"/>
  <c r="D65" i="265"/>
  <c r="C65" i="265"/>
  <c r="E64" i="265"/>
  <c r="D64" i="265"/>
  <c r="C64" i="265"/>
  <c r="E63" i="265"/>
  <c r="D63" i="265"/>
  <c r="C63" i="265"/>
  <c r="E61" i="265"/>
  <c r="D61" i="265"/>
  <c r="C61" i="265"/>
  <c r="E60" i="265"/>
  <c r="D60" i="265"/>
  <c r="C60" i="265"/>
  <c r="E59" i="265"/>
  <c r="D59" i="265"/>
  <c r="C59" i="265"/>
  <c r="E58" i="265"/>
  <c r="D58" i="265"/>
  <c r="C58" i="265"/>
  <c r="E57" i="265"/>
  <c r="D57" i="265"/>
  <c r="C57" i="265"/>
  <c r="E55" i="265"/>
  <c r="D55" i="265"/>
  <c r="C55" i="265"/>
  <c r="E54" i="265"/>
  <c r="D54" i="265"/>
  <c r="C54" i="265"/>
  <c r="E53" i="265"/>
  <c r="D53" i="265"/>
  <c r="C53" i="265"/>
  <c r="E52" i="265"/>
  <c r="D52" i="265"/>
  <c r="C52" i="265"/>
  <c r="E51" i="265"/>
  <c r="D51" i="265"/>
  <c r="C51" i="265"/>
  <c r="E49" i="265"/>
  <c r="D49" i="265"/>
  <c r="C49" i="265"/>
  <c r="E48" i="265"/>
  <c r="D48" i="265"/>
  <c r="C48" i="265"/>
  <c r="E47" i="265"/>
  <c r="D47" i="265"/>
  <c r="C47" i="265"/>
  <c r="E46" i="265"/>
  <c r="D46" i="265"/>
  <c r="C46" i="265"/>
  <c r="E45" i="265"/>
  <c r="D45" i="265"/>
  <c r="C45" i="265"/>
  <c r="E43" i="265"/>
  <c r="D43" i="265"/>
  <c r="C43" i="265"/>
  <c r="E42" i="265"/>
  <c r="D42" i="265"/>
  <c r="C42" i="265"/>
  <c r="E41" i="265"/>
  <c r="D41" i="265"/>
  <c r="C41" i="265"/>
  <c r="E40" i="265"/>
  <c r="D40" i="265"/>
  <c r="C40" i="265"/>
  <c r="E39" i="265"/>
  <c r="D39" i="265"/>
  <c r="C39" i="265"/>
  <c r="E37" i="265"/>
  <c r="D37" i="265"/>
  <c r="C37" i="265"/>
  <c r="E36" i="265"/>
  <c r="D36" i="265"/>
  <c r="C36" i="265"/>
  <c r="E35" i="265"/>
  <c r="D35" i="265"/>
  <c r="C35" i="265"/>
  <c r="E34" i="265"/>
  <c r="D34" i="265"/>
  <c r="C34" i="265"/>
  <c r="E33" i="265"/>
  <c r="D33" i="265"/>
  <c r="C33" i="265"/>
  <c r="E31" i="265"/>
  <c r="D31" i="265"/>
  <c r="C31" i="265"/>
  <c r="E30" i="265"/>
  <c r="D30" i="265"/>
  <c r="C30" i="265"/>
  <c r="E29" i="265"/>
  <c r="D29" i="265"/>
  <c r="C29" i="265"/>
  <c r="E28" i="265"/>
  <c r="D28" i="265"/>
  <c r="C28" i="265"/>
  <c r="E27" i="265"/>
  <c r="D27" i="265"/>
  <c r="C27" i="265"/>
  <c r="E25" i="265"/>
  <c r="D25" i="265"/>
  <c r="C25" i="265"/>
  <c r="E24" i="265"/>
  <c r="D24" i="265"/>
  <c r="C24" i="265"/>
  <c r="E23" i="265"/>
  <c r="D23" i="265"/>
  <c r="C23" i="265"/>
  <c r="E22" i="265"/>
  <c r="D22" i="265"/>
  <c r="C22" i="265"/>
  <c r="E21" i="265"/>
  <c r="D21" i="265"/>
  <c r="C21" i="265"/>
  <c r="E19" i="265"/>
  <c r="D19" i="265"/>
  <c r="C19" i="265"/>
  <c r="E18" i="265"/>
  <c r="D18" i="265"/>
  <c r="C18" i="265"/>
  <c r="E17" i="265"/>
  <c r="D17" i="265"/>
  <c r="C17" i="265"/>
  <c r="E16" i="265"/>
  <c r="D16" i="265"/>
  <c r="C16" i="265"/>
  <c r="E15" i="265"/>
  <c r="D15" i="265"/>
  <c r="C15" i="265"/>
  <c r="E13" i="265"/>
  <c r="D13" i="265"/>
  <c r="C13" i="265"/>
  <c r="E12" i="265"/>
  <c r="D12" i="265"/>
  <c r="C12" i="265"/>
  <c r="E11" i="265"/>
  <c r="D11" i="265"/>
  <c r="C11" i="265"/>
  <c r="E10" i="265"/>
  <c r="D10" i="265"/>
  <c r="C10" i="265"/>
  <c r="E9" i="265"/>
  <c r="D9" i="265"/>
  <c r="C9" i="265"/>
  <c r="E133" i="264"/>
  <c r="D133" i="264"/>
  <c r="C133" i="264"/>
  <c r="E132" i="264"/>
  <c r="D132" i="264"/>
  <c r="C132" i="264"/>
  <c r="E131" i="264"/>
  <c r="D131" i="264"/>
  <c r="C131" i="264"/>
  <c r="E130" i="264"/>
  <c r="D130" i="264"/>
  <c r="C130" i="264"/>
  <c r="E129" i="264"/>
  <c r="D129" i="264"/>
  <c r="C129" i="264"/>
  <c r="E127" i="264"/>
  <c r="D127" i="264"/>
  <c r="C127" i="264"/>
  <c r="E126" i="264"/>
  <c r="D126" i="264"/>
  <c r="C126" i="264"/>
  <c r="E125" i="264"/>
  <c r="D125" i="264"/>
  <c r="C125" i="264"/>
  <c r="E124" i="264"/>
  <c r="D124" i="264"/>
  <c r="C124" i="264"/>
  <c r="E123" i="264"/>
  <c r="D123" i="264"/>
  <c r="C123" i="264"/>
  <c r="E121" i="264"/>
  <c r="D121" i="264"/>
  <c r="C121" i="264"/>
  <c r="E120" i="264"/>
  <c r="D120" i="264"/>
  <c r="C120" i="264"/>
  <c r="E119" i="264"/>
  <c r="D119" i="264"/>
  <c r="C119" i="264"/>
  <c r="E118" i="264"/>
  <c r="D118" i="264"/>
  <c r="C118" i="264"/>
  <c r="E117" i="264"/>
  <c r="D117" i="264"/>
  <c r="C117" i="264"/>
  <c r="E115" i="264"/>
  <c r="D115" i="264"/>
  <c r="C115" i="264"/>
  <c r="E114" i="264"/>
  <c r="D114" i="264"/>
  <c r="C114" i="264"/>
  <c r="E113" i="264"/>
  <c r="D113" i="264"/>
  <c r="C113" i="264"/>
  <c r="E112" i="264"/>
  <c r="D112" i="264"/>
  <c r="C112" i="264"/>
  <c r="E111" i="264"/>
  <c r="D111" i="264"/>
  <c r="C111" i="264"/>
  <c r="E109" i="264"/>
  <c r="D109" i="264"/>
  <c r="C109" i="264"/>
  <c r="E108" i="264"/>
  <c r="D108" i="264"/>
  <c r="C108" i="264"/>
  <c r="E107" i="264"/>
  <c r="D107" i="264"/>
  <c r="C107" i="264"/>
  <c r="E106" i="264"/>
  <c r="D106" i="264"/>
  <c r="C106" i="264"/>
  <c r="E105" i="264"/>
  <c r="D105" i="264"/>
  <c r="C105" i="264"/>
  <c r="E103" i="264"/>
  <c r="D103" i="264"/>
  <c r="C103" i="264"/>
  <c r="E102" i="264"/>
  <c r="D102" i="264"/>
  <c r="C102" i="264"/>
  <c r="E101" i="264"/>
  <c r="D101" i="264"/>
  <c r="C101" i="264"/>
  <c r="E100" i="264"/>
  <c r="D100" i="264"/>
  <c r="C100" i="264"/>
  <c r="E99" i="264"/>
  <c r="D99" i="264"/>
  <c r="C99" i="264"/>
  <c r="E97" i="264"/>
  <c r="D97" i="264"/>
  <c r="C97" i="264"/>
  <c r="E96" i="264"/>
  <c r="D96" i="264"/>
  <c r="C96" i="264"/>
  <c r="E95" i="264"/>
  <c r="D95" i="264"/>
  <c r="C95" i="264"/>
  <c r="E94" i="264"/>
  <c r="D94" i="264"/>
  <c r="C94" i="264"/>
  <c r="E93" i="264"/>
  <c r="D93" i="264"/>
  <c r="C93" i="264"/>
  <c r="E91" i="264"/>
  <c r="D91" i="264"/>
  <c r="C91" i="264"/>
  <c r="E90" i="264"/>
  <c r="D90" i="264"/>
  <c r="C90" i="264"/>
  <c r="E89" i="264"/>
  <c r="D89" i="264"/>
  <c r="C89" i="264"/>
  <c r="E88" i="264"/>
  <c r="D88" i="264"/>
  <c r="C88" i="264"/>
  <c r="E87" i="264"/>
  <c r="D87" i="264"/>
  <c r="C87" i="264"/>
  <c r="E85" i="264"/>
  <c r="D85" i="264"/>
  <c r="C85" i="264"/>
  <c r="E84" i="264"/>
  <c r="D84" i="264"/>
  <c r="C84" i="264"/>
  <c r="E83" i="264"/>
  <c r="D83" i="264"/>
  <c r="C83" i="264"/>
  <c r="E82" i="264"/>
  <c r="D82" i="264"/>
  <c r="C82" i="264"/>
  <c r="E81" i="264"/>
  <c r="D81" i="264"/>
  <c r="C81" i="264"/>
  <c r="E79" i="264"/>
  <c r="D79" i="264"/>
  <c r="C79" i="264"/>
  <c r="E78" i="264"/>
  <c r="D78" i="264"/>
  <c r="C78" i="264"/>
  <c r="E77" i="264"/>
  <c r="D77" i="264"/>
  <c r="C77" i="264"/>
  <c r="E76" i="264"/>
  <c r="D76" i="264"/>
  <c r="C76" i="264"/>
  <c r="E75" i="264"/>
  <c r="D75" i="264"/>
  <c r="C75" i="264"/>
  <c r="E73" i="264"/>
  <c r="D73" i="264"/>
  <c r="C73" i="264"/>
  <c r="E72" i="264"/>
  <c r="D72" i="264"/>
  <c r="C72" i="264"/>
  <c r="E71" i="264"/>
  <c r="D71" i="264"/>
  <c r="C71" i="264"/>
  <c r="E70" i="264"/>
  <c r="D70" i="264"/>
  <c r="C70" i="264"/>
  <c r="E69" i="264"/>
  <c r="D69" i="264"/>
  <c r="C69" i="264"/>
  <c r="E67" i="264"/>
  <c r="D67" i="264"/>
  <c r="C67" i="264"/>
  <c r="E66" i="264"/>
  <c r="D66" i="264"/>
  <c r="C66" i="264"/>
  <c r="E65" i="264"/>
  <c r="D65" i="264"/>
  <c r="C65" i="264"/>
  <c r="E64" i="264"/>
  <c r="D64" i="264"/>
  <c r="C64" i="264"/>
  <c r="E63" i="264"/>
  <c r="D63" i="264"/>
  <c r="C63" i="264"/>
  <c r="E61" i="264"/>
  <c r="D61" i="264"/>
  <c r="C61" i="264"/>
  <c r="E60" i="264"/>
  <c r="D60" i="264"/>
  <c r="C60" i="264"/>
  <c r="E59" i="264"/>
  <c r="D59" i="264"/>
  <c r="C59" i="264"/>
  <c r="E58" i="264"/>
  <c r="D58" i="264"/>
  <c r="C58" i="264"/>
  <c r="E57" i="264"/>
  <c r="D57" i="264"/>
  <c r="C57" i="264"/>
  <c r="E55" i="264"/>
  <c r="D55" i="264"/>
  <c r="C55" i="264"/>
  <c r="E54" i="264"/>
  <c r="D54" i="264"/>
  <c r="C54" i="264"/>
  <c r="E53" i="264"/>
  <c r="D53" i="264"/>
  <c r="C53" i="264"/>
  <c r="E52" i="264"/>
  <c r="D52" i="264"/>
  <c r="C52" i="264"/>
  <c r="E51" i="264"/>
  <c r="D51" i="264"/>
  <c r="C51" i="264"/>
  <c r="E49" i="264"/>
  <c r="D49" i="264"/>
  <c r="C49" i="264"/>
  <c r="E48" i="264"/>
  <c r="D48" i="264"/>
  <c r="C48" i="264"/>
  <c r="E47" i="264"/>
  <c r="D47" i="264"/>
  <c r="C47" i="264"/>
  <c r="E46" i="264"/>
  <c r="D46" i="264"/>
  <c r="C46" i="264"/>
  <c r="E45" i="264"/>
  <c r="D45" i="264"/>
  <c r="C45" i="264"/>
  <c r="E43" i="264"/>
  <c r="D43" i="264"/>
  <c r="C43" i="264"/>
  <c r="E42" i="264"/>
  <c r="D42" i="264"/>
  <c r="C42" i="264"/>
  <c r="E41" i="264"/>
  <c r="D41" i="264"/>
  <c r="C41" i="264"/>
  <c r="E40" i="264"/>
  <c r="D40" i="264"/>
  <c r="C40" i="264"/>
  <c r="E39" i="264"/>
  <c r="D39" i="264"/>
  <c r="C39" i="264"/>
  <c r="E37" i="264"/>
  <c r="D37" i="264"/>
  <c r="C37" i="264"/>
  <c r="E36" i="264"/>
  <c r="D36" i="264"/>
  <c r="C36" i="264"/>
  <c r="E35" i="264"/>
  <c r="D35" i="264"/>
  <c r="C35" i="264"/>
  <c r="E34" i="264"/>
  <c r="D34" i="264"/>
  <c r="C34" i="264"/>
  <c r="E33" i="264"/>
  <c r="D33" i="264"/>
  <c r="C33" i="264"/>
  <c r="E31" i="264"/>
  <c r="D31" i="264"/>
  <c r="C31" i="264"/>
  <c r="E30" i="264"/>
  <c r="D30" i="264"/>
  <c r="C30" i="264"/>
  <c r="E29" i="264"/>
  <c r="D29" i="264"/>
  <c r="C29" i="264"/>
  <c r="E28" i="264"/>
  <c r="D28" i="264"/>
  <c r="C28" i="264"/>
  <c r="E27" i="264"/>
  <c r="D27" i="264"/>
  <c r="C27" i="264"/>
  <c r="E25" i="264"/>
  <c r="D25" i="264"/>
  <c r="C25" i="264"/>
  <c r="E24" i="264"/>
  <c r="D24" i="264"/>
  <c r="C24" i="264"/>
  <c r="E23" i="264"/>
  <c r="D23" i="264"/>
  <c r="C23" i="264"/>
  <c r="E22" i="264"/>
  <c r="D22" i="264"/>
  <c r="C22" i="264"/>
  <c r="E21" i="264"/>
  <c r="D21" i="264"/>
  <c r="C21" i="264"/>
  <c r="E19" i="264"/>
  <c r="D19" i="264"/>
  <c r="C19" i="264"/>
  <c r="E18" i="264"/>
  <c r="D18" i="264"/>
  <c r="C18" i="264"/>
  <c r="E17" i="264"/>
  <c r="D17" i="264"/>
  <c r="C17" i="264"/>
  <c r="E16" i="264"/>
  <c r="D16" i="264"/>
  <c r="C16" i="264"/>
  <c r="E15" i="264"/>
  <c r="D15" i="264"/>
  <c r="C15" i="264"/>
  <c r="E13" i="264"/>
  <c r="D13" i="264"/>
  <c r="C13" i="264"/>
  <c r="E12" i="264"/>
  <c r="D12" i="264"/>
  <c r="C12" i="264"/>
  <c r="E11" i="264"/>
  <c r="D11" i="264"/>
  <c r="C11" i="264"/>
  <c r="E10" i="264"/>
  <c r="D10" i="264"/>
  <c r="C10" i="264"/>
  <c r="E9" i="264"/>
  <c r="D9" i="264"/>
  <c r="C9" i="264"/>
  <c r="E133" i="262"/>
  <c r="D133" i="262"/>
  <c r="C133" i="262"/>
  <c r="E132" i="262"/>
  <c r="D132" i="262"/>
  <c r="D132" i="255" s="1"/>
  <c r="C132" i="262"/>
  <c r="E131" i="262"/>
  <c r="D131" i="262"/>
  <c r="C131" i="262"/>
  <c r="E130" i="262"/>
  <c r="D130" i="262"/>
  <c r="C130" i="262"/>
  <c r="E129" i="262"/>
  <c r="D129" i="262"/>
  <c r="C129" i="262"/>
  <c r="E121" i="262"/>
  <c r="D121" i="262"/>
  <c r="C121" i="262"/>
  <c r="E120" i="262"/>
  <c r="D120" i="262"/>
  <c r="C120" i="262"/>
  <c r="E119" i="262"/>
  <c r="D119" i="262"/>
  <c r="C119" i="262"/>
  <c r="E118" i="262"/>
  <c r="D118" i="262"/>
  <c r="C118" i="262"/>
  <c r="E117" i="262"/>
  <c r="D117" i="262"/>
  <c r="C117" i="262"/>
  <c r="E115" i="262"/>
  <c r="D115" i="262"/>
  <c r="C115" i="262"/>
  <c r="E114" i="262"/>
  <c r="D114" i="262"/>
  <c r="C114" i="262"/>
  <c r="E113" i="262"/>
  <c r="D113" i="262"/>
  <c r="C113" i="262"/>
  <c r="E112" i="262"/>
  <c r="D112" i="262"/>
  <c r="C112" i="262"/>
  <c r="E111" i="262"/>
  <c r="D111" i="262"/>
  <c r="C111" i="262"/>
  <c r="E109" i="262"/>
  <c r="D109" i="262"/>
  <c r="C109" i="262"/>
  <c r="E108" i="262"/>
  <c r="D108" i="262"/>
  <c r="C108" i="262"/>
  <c r="E107" i="262"/>
  <c r="D107" i="262"/>
  <c r="C107" i="262"/>
  <c r="E106" i="262"/>
  <c r="D106" i="262"/>
  <c r="C106" i="262"/>
  <c r="E105" i="262"/>
  <c r="D105" i="262"/>
  <c r="C105" i="262"/>
  <c r="E103" i="262"/>
  <c r="D103" i="262"/>
  <c r="C103" i="262"/>
  <c r="E102" i="262"/>
  <c r="D102" i="262"/>
  <c r="C102" i="262"/>
  <c r="E101" i="262"/>
  <c r="D101" i="262"/>
  <c r="C101" i="262"/>
  <c r="E100" i="262"/>
  <c r="D100" i="262"/>
  <c r="C100" i="262"/>
  <c r="C100" i="255" s="1"/>
  <c r="E99" i="262"/>
  <c r="D99" i="262"/>
  <c r="C99" i="262"/>
  <c r="E97" i="262"/>
  <c r="D97" i="262"/>
  <c r="C97" i="262"/>
  <c r="E96" i="262"/>
  <c r="D96" i="262"/>
  <c r="C96" i="262"/>
  <c r="E95" i="262"/>
  <c r="D95" i="262"/>
  <c r="C95" i="262"/>
  <c r="C95" i="255" s="1"/>
  <c r="E94" i="262"/>
  <c r="D94" i="262"/>
  <c r="C94" i="262"/>
  <c r="E93" i="262"/>
  <c r="D93" i="262"/>
  <c r="C93" i="262"/>
  <c r="E91" i="262"/>
  <c r="D91" i="262"/>
  <c r="C91" i="262"/>
  <c r="E90" i="262"/>
  <c r="D90" i="262"/>
  <c r="C90" i="262"/>
  <c r="E89" i="262"/>
  <c r="D89" i="262"/>
  <c r="C89" i="262"/>
  <c r="E88" i="262"/>
  <c r="D88" i="262"/>
  <c r="C88" i="262"/>
  <c r="E87" i="262"/>
  <c r="D87" i="262"/>
  <c r="C87" i="262"/>
  <c r="E85" i="262"/>
  <c r="E85" i="255" s="1"/>
  <c r="D85" i="262"/>
  <c r="C85" i="262"/>
  <c r="E84" i="262"/>
  <c r="D84" i="262"/>
  <c r="C84" i="262"/>
  <c r="E83" i="262"/>
  <c r="D83" i="262"/>
  <c r="C83" i="262"/>
  <c r="E82" i="262"/>
  <c r="D82" i="262"/>
  <c r="C82" i="262"/>
  <c r="E81" i="262"/>
  <c r="E81" i="255" s="1"/>
  <c r="D81" i="262"/>
  <c r="C81" i="262"/>
  <c r="E79" i="262"/>
  <c r="D79" i="262"/>
  <c r="C79" i="262"/>
  <c r="E78" i="262"/>
  <c r="D78" i="262"/>
  <c r="C78" i="262"/>
  <c r="E77" i="262"/>
  <c r="D77" i="262"/>
  <c r="C77" i="262"/>
  <c r="E76" i="262"/>
  <c r="D76" i="262"/>
  <c r="C76" i="262"/>
  <c r="E75" i="262"/>
  <c r="D75" i="262"/>
  <c r="C75" i="262"/>
  <c r="E73" i="262"/>
  <c r="D73" i="262"/>
  <c r="C73" i="262"/>
  <c r="E72" i="262"/>
  <c r="D72" i="262"/>
  <c r="C72" i="262"/>
  <c r="E71" i="262"/>
  <c r="E71" i="255" s="1"/>
  <c r="D71" i="262"/>
  <c r="C71" i="262"/>
  <c r="E70" i="262"/>
  <c r="D70" i="262"/>
  <c r="C70" i="262"/>
  <c r="E69" i="262"/>
  <c r="D69" i="262"/>
  <c r="C69" i="262"/>
  <c r="E67" i="262"/>
  <c r="D67" i="262"/>
  <c r="C67" i="262"/>
  <c r="E66" i="262"/>
  <c r="D66" i="262"/>
  <c r="C66" i="262"/>
  <c r="E65" i="262"/>
  <c r="D65" i="262"/>
  <c r="C65" i="262"/>
  <c r="E64" i="262"/>
  <c r="D64" i="262"/>
  <c r="C64" i="262"/>
  <c r="E63" i="262"/>
  <c r="D63" i="262"/>
  <c r="C63" i="262"/>
  <c r="E61" i="262"/>
  <c r="E61" i="255" s="1"/>
  <c r="D61" i="262"/>
  <c r="C61" i="262"/>
  <c r="E60" i="262"/>
  <c r="D60" i="262"/>
  <c r="C60" i="262"/>
  <c r="E59" i="262"/>
  <c r="D59" i="262"/>
  <c r="C59" i="262"/>
  <c r="E58" i="262"/>
  <c r="D58" i="262"/>
  <c r="C58" i="262"/>
  <c r="E57" i="262"/>
  <c r="E57" i="255" s="1"/>
  <c r="D57" i="262"/>
  <c r="C57" i="262"/>
  <c r="E55" i="262"/>
  <c r="D55" i="262"/>
  <c r="C55" i="262"/>
  <c r="E54" i="262"/>
  <c r="D54" i="262"/>
  <c r="C54" i="262"/>
  <c r="E53" i="262"/>
  <c r="D53" i="262"/>
  <c r="C53" i="262"/>
  <c r="E52" i="262"/>
  <c r="D52" i="262"/>
  <c r="C52" i="262"/>
  <c r="E51" i="262"/>
  <c r="D51" i="262"/>
  <c r="C51" i="262"/>
  <c r="E49" i="262"/>
  <c r="D49" i="262"/>
  <c r="C49" i="262"/>
  <c r="E48" i="262"/>
  <c r="D48" i="262"/>
  <c r="C48" i="262"/>
  <c r="E47" i="262"/>
  <c r="D47" i="262"/>
  <c r="C47" i="262"/>
  <c r="E46" i="262"/>
  <c r="D46" i="262"/>
  <c r="C46" i="262"/>
  <c r="E45" i="262"/>
  <c r="D45" i="262"/>
  <c r="C45" i="262"/>
  <c r="E43" i="262"/>
  <c r="D43" i="262"/>
  <c r="C43" i="262"/>
  <c r="E42" i="262"/>
  <c r="D42" i="262"/>
  <c r="C42" i="262"/>
  <c r="E41" i="262"/>
  <c r="D41" i="262"/>
  <c r="C41" i="262"/>
  <c r="E40" i="262"/>
  <c r="D40" i="262"/>
  <c r="C40" i="262"/>
  <c r="E39" i="262"/>
  <c r="D39" i="262"/>
  <c r="C39" i="262"/>
  <c r="E37" i="262"/>
  <c r="D37" i="262"/>
  <c r="C37" i="262"/>
  <c r="E36" i="262"/>
  <c r="D36" i="262"/>
  <c r="C36" i="262"/>
  <c r="E35" i="262"/>
  <c r="D35" i="262"/>
  <c r="C35" i="262"/>
  <c r="E34" i="262"/>
  <c r="D34" i="262"/>
  <c r="C34" i="262"/>
  <c r="E33" i="262"/>
  <c r="D33" i="262"/>
  <c r="C33" i="262"/>
  <c r="E31" i="262"/>
  <c r="D31" i="262"/>
  <c r="C31" i="262"/>
  <c r="E30" i="262"/>
  <c r="D30" i="262"/>
  <c r="C30" i="262"/>
  <c r="E29" i="262"/>
  <c r="D29" i="262"/>
  <c r="C29" i="262"/>
  <c r="E28" i="262"/>
  <c r="D28" i="262"/>
  <c r="D28" i="255" s="1"/>
  <c r="C28" i="262"/>
  <c r="E27" i="262"/>
  <c r="D27" i="262"/>
  <c r="C27" i="262"/>
  <c r="E25" i="262"/>
  <c r="D25" i="262"/>
  <c r="C25" i="262"/>
  <c r="E24" i="262"/>
  <c r="D24" i="262"/>
  <c r="C24" i="262"/>
  <c r="E23" i="262"/>
  <c r="D23" i="262"/>
  <c r="C23" i="262"/>
  <c r="E22" i="262"/>
  <c r="D22" i="262"/>
  <c r="C22" i="262"/>
  <c r="E21" i="262"/>
  <c r="D21" i="262"/>
  <c r="C21" i="262"/>
  <c r="E19" i="262"/>
  <c r="D19" i="262"/>
  <c r="C19" i="262"/>
  <c r="E18" i="262"/>
  <c r="D18" i="262"/>
  <c r="C18" i="262"/>
  <c r="E17" i="262"/>
  <c r="D17" i="262"/>
  <c r="C17" i="262"/>
  <c r="E16" i="262"/>
  <c r="D16" i="262"/>
  <c r="C16" i="262"/>
  <c r="E15" i="262"/>
  <c r="D15" i="262"/>
  <c r="C15" i="262"/>
  <c r="E13" i="262"/>
  <c r="D13" i="262"/>
  <c r="C13" i="262"/>
  <c r="E12" i="262"/>
  <c r="D12" i="262"/>
  <c r="C12" i="262"/>
  <c r="E11" i="262"/>
  <c r="D11" i="262"/>
  <c r="C11" i="262"/>
  <c r="E10" i="262"/>
  <c r="D10" i="262"/>
  <c r="C10" i="262"/>
  <c r="E9" i="262"/>
  <c r="D9" i="262"/>
  <c r="C9" i="262"/>
  <c r="E7" i="262"/>
  <c r="D7" i="262"/>
  <c r="D7" i="255" s="1"/>
  <c r="C7" i="262"/>
  <c r="C7" i="255" s="1"/>
  <c r="E6" i="262"/>
  <c r="E6" i="255" s="1"/>
  <c r="D6" i="262"/>
  <c r="D6" i="255" s="1"/>
  <c r="C6" i="262"/>
  <c r="C6" i="255" s="1"/>
  <c r="E5" i="262"/>
  <c r="E5" i="255" s="1"/>
  <c r="D5" i="262"/>
  <c r="D5" i="255" s="1"/>
  <c r="C5" i="262"/>
  <c r="E4" i="262"/>
  <c r="E4" i="255" s="1"/>
  <c r="D4" i="262"/>
  <c r="D4" i="255" s="1"/>
  <c r="C4" i="262"/>
  <c r="C4" i="255" s="1"/>
  <c r="E3" i="262"/>
  <c r="D3" i="262"/>
  <c r="E128" i="270"/>
  <c r="C104" i="266"/>
  <c r="C98" i="263"/>
  <c r="E80" i="263"/>
  <c r="D74" i="266"/>
  <c r="C56" i="266"/>
  <c r="C50" i="266"/>
  <c r="E38" i="278"/>
  <c r="D38" i="281"/>
  <c r="E14" i="263"/>
  <c r="D8" i="278"/>
  <c r="E134" i="263"/>
  <c r="E165" i="263" s="1"/>
  <c r="C116" i="263"/>
  <c r="E122" i="263"/>
  <c r="D134" i="263"/>
  <c r="D165" i="263" s="1"/>
  <c r="E116" i="264"/>
  <c r="D122" i="264"/>
  <c r="E122" i="264"/>
  <c r="D98" i="266"/>
  <c r="E116" i="266"/>
  <c r="D8" i="281"/>
  <c r="C62" i="281"/>
  <c r="D74" i="281"/>
  <c r="E92" i="281"/>
  <c r="D98" i="281"/>
  <c r="E98" i="281"/>
  <c r="E104" i="281"/>
  <c r="C110" i="281"/>
  <c r="D110" i="281"/>
  <c r="C116" i="281"/>
  <c r="E116" i="281"/>
  <c r="C122" i="281"/>
  <c r="E122" i="281"/>
  <c r="C128" i="281"/>
  <c r="E128" i="281"/>
  <c r="C134" i="281"/>
  <c r="C165" i="281" s="1"/>
  <c r="E56" i="279"/>
  <c r="D98" i="279"/>
  <c r="D104" i="279"/>
  <c r="D110" i="279"/>
  <c r="E116" i="279"/>
  <c r="C122" i="279"/>
  <c r="D122" i="279"/>
  <c r="E122" i="279"/>
  <c r="C128" i="279"/>
  <c r="D98" i="278"/>
  <c r="C110" i="278"/>
  <c r="D110" i="278"/>
  <c r="E116" i="278"/>
  <c r="E122" i="278"/>
  <c r="C128" i="278"/>
  <c r="D104" i="277"/>
  <c r="D134" i="277"/>
  <c r="D165" i="277" s="1"/>
  <c r="C110" i="276"/>
  <c r="D110" i="276"/>
  <c r="C122" i="276"/>
  <c r="E122" i="276"/>
  <c r="E134" i="276"/>
  <c r="E165" i="276" s="1"/>
  <c r="C98" i="275"/>
  <c r="C110" i="275"/>
  <c r="C80" i="274"/>
  <c r="D98" i="274"/>
  <c r="E104" i="274"/>
  <c r="E122" i="274"/>
  <c r="E98" i="271"/>
  <c r="D98" i="268"/>
  <c r="D104" i="271"/>
  <c r="C110" i="271"/>
  <c r="C110" i="268"/>
  <c r="D116" i="271"/>
  <c r="C116" i="268"/>
  <c r="E116" i="268"/>
  <c r="E122" i="270"/>
  <c r="E122" i="269"/>
  <c r="C122" i="268"/>
  <c r="E122" i="268"/>
  <c r="E128" i="271"/>
  <c r="E128" i="268"/>
  <c r="D134" i="271"/>
  <c r="D165" i="271" s="1"/>
  <c r="D134" i="270"/>
  <c r="D165" i="270" s="1"/>
  <c r="C134" i="268"/>
  <c r="C165" i="268" s="1"/>
  <c r="D134" i="287"/>
  <c r="D165" i="287" s="1"/>
  <c r="C110" i="285"/>
  <c r="D116" i="285"/>
  <c r="E122" i="285"/>
  <c r="E134" i="285"/>
  <c r="E165" i="285" s="1"/>
  <c r="D14" i="282"/>
  <c r="C32" i="283"/>
  <c r="E56" i="283"/>
  <c r="C62" i="283"/>
  <c r="C68" i="283"/>
  <c r="C74" i="283"/>
  <c r="C74" i="282"/>
  <c r="C86" i="282"/>
  <c r="D92" i="283"/>
  <c r="E92" i="283"/>
  <c r="E92" i="282"/>
  <c r="D98" i="282"/>
  <c r="D104" i="283"/>
  <c r="E104" i="282"/>
  <c r="C110" i="283"/>
  <c r="D110" i="283"/>
  <c r="C110" i="282"/>
  <c r="D110" i="282"/>
  <c r="E116" i="283"/>
  <c r="E116" i="282"/>
  <c r="E122" i="282"/>
  <c r="C128" i="283"/>
  <c r="E128" i="283"/>
  <c r="C128" i="282"/>
  <c r="E128" i="282"/>
  <c r="C134" i="283"/>
  <c r="C165" i="283" s="1"/>
  <c r="E134" i="283"/>
  <c r="E165" i="283" s="1"/>
  <c r="C134" i="282"/>
  <c r="C165" i="282" s="1"/>
  <c r="C122" i="275"/>
  <c r="C86" i="271"/>
  <c r="E92" i="286"/>
  <c r="E92" i="278"/>
  <c r="D92" i="266"/>
  <c r="C110" i="269"/>
  <c r="D20" i="268"/>
  <c r="E8" i="283"/>
  <c r="E116" i="271"/>
  <c r="E44" i="283"/>
  <c r="D122" i="263"/>
  <c r="E128" i="278"/>
  <c r="C128" i="267"/>
  <c r="C14" i="283"/>
  <c r="C20" i="281"/>
  <c r="D32" i="287"/>
  <c r="C32" i="282"/>
  <c r="E38" i="282"/>
  <c r="C38" i="271"/>
  <c r="C44" i="284"/>
  <c r="C44" i="281"/>
  <c r="C44" i="278"/>
  <c r="E50" i="283"/>
  <c r="C50" i="282"/>
  <c r="E50" i="278"/>
  <c r="C50" i="264"/>
  <c r="C56" i="283"/>
  <c r="C56" i="282"/>
  <c r="C56" i="278"/>
  <c r="E62" i="287"/>
  <c r="E62" i="282"/>
  <c r="C62" i="278"/>
  <c r="C62" i="276"/>
  <c r="C62" i="271"/>
  <c r="E62" i="263"/>
  <c r="E68" i="283"/>
  <c r="E68" i="281"/>
  <c r="E68" i="276"/>
  <c r="C68" i="275"/>
  <c r="E68" i="268"/>
  <c r="D74" i="283"/>
  <c r="C74" i="281"/>
  <c r="D74" i="276"/>
  <c r="C74" i="271"/>
  <c r="D74" i="264"/>
  <c r="D80" i="285"/>
  <c r="C80" i="283"/>
  <c r="D80" i="283"/>
  <c r="C80" i="281"/>
  <c r="C80" i="278"/>
  <c r="D80" i="276"/>
  <c r="D80" i="275"/>
  <c r="D80" i="269"/>
  <c r="D80" i="263"/>
  <c r="C86" i="285"/>
  <c r="E86" i="281"/>
  <c r="D92" i="282"/>
  <c r="D92" i="281"/>
  <c r="E92" i="276"/>
  <c r="E92" i="264"/>
  <c r="C3" i="257"/>
  <c r="D9" i="257"/>
  <c r="D37" i="257"/>
  <c r="D47" i="257"/>
  <c r="D57" i="257"/>
  <c r="D95" i="257"/>
  <c r="D105" i="257"/>
  <c r="D133" i="257"/>
  <c r="E29" i="258"/>
  <c r="E87" i="258"/>
  <c r="D12" i="258"/>
  <c r="D17" i="258"/>
  <c r="D22" i="258"/>
  <c r="D27" i="258"/>
  <c r="D51" i="258"/>
  <c r="D55" i="258"/>
  <c r="D65" i="258"/>
  <c r="D75" i="258"/>
  <c r="D84" i="258"/>
  <c r="D103" i="258"/>
  <c r="D108" i="258"/>
  <c r="D118" i="258"/>
  <c r="D132" i="258"/>
  <c r="D11" i="260"/>
  <c r="E61" i="257"/>
  <c r="D125" i="257"/>
  <c r="E126" i="257"/>
  <c r="E82" i="258"/>
  <c r="D4" i="261"/>
  <c r="E18" i="257"/>
  <c r="E28" i="257"/>
  <c r="E30" i="257"/>
  <c r="E66" i="257"/>
  <c r="E10" i="258"/>
  <c r="C17" i="258"/>
  <c r="E36" i="258"/>
  <c r="D61" i="258"/>
  <c r="C34" i="259"/>
  <c r="D23" i="260"/>
  <c r="D98" i="286"/>
  <c r="C20" i="267"/>
  <c r="D20" i="263"/>
  <c r="D26" i="285"/>
  <c r="C32" i="284"/>
  <c r="D32" i="269"/>
  <c r="C38" i="279"/>
  <c r="E38" i="277"/>
  <c r="C44" i="287"/>
  <c r="C44" i="270"/>
  <c r="C68" i="285"/>
  <c r="C74" i="287"/>
  <c r="E86" i="282"/>
  <c r="D86" i="269"/>
  <c r="E86" i="263"/>
  <c r="C92" i="285"/>
  <c r="E98" i="282"/>
  <c r="E98" i="283"/>
  <c r="C92" i="283"/>
  <c r="C86" i="283"/>
  <c r="D26" i="283"/>
  <c r="E50" i="285"/>
  <c r="D92" i="268"/>
  <c r="D14" i="271"/>
  <c r="E8" i="271"/>
  <c r="E92" i="274"/>
  <c r="D92" i="275"/>
  <c r="C38" i="275"/>
  <c r="E38" i="276"/>
  <c r="E44" i="278"/>
  <c r="C116" i="279"/>
  <c r="D86" i="279"/>
  <c r="E62" i="279"/>
  <c r="E56" i="263"/>
  <c r="D98" i="285"/>
  <c r="C98" i="284"/>
  <c r="E98" i="274"/>
  <c r="D98" i="271"/>
  <c r="E104" i="285"/>
  <c r="D104" i="284"/>
  <c r="C104" i="275"/>
  <c r="E104" i="275"/>
  <c r="E104" i="265"/>
  <c r="D134" i="284"/>
  <c r="D165" i="284" s="1"/>
  <c r="C116" i="282"/>
  <c r="C116" i="267"/>
  <c r="D14" i="287"/>
  <c r="D14" i="263"/>
  <c r="D20" i="286"/>
  <c r="D20" i="270"/>
  <c r="D26" i="275"/>
  <c r="C26" i="263"/>
  <c r="C38" i="265"/>
  <c r="E38" i="263"/>
  <c r="E56" i="287"/>
  <c r="C62" i="279"/>
  <c r="C62" i="277"/>
  <c r="C62" i="266"/>
  <c r="C62" i="265"/>
  <c r="C86" i="287"/>
  <c r="C86" i="279"/>
  <c r="C86" i="278"/>
  <c r="E86" i="277"/>
  <c r="C86" i="274"/>
  <c r="E86" i="268"/>
  <c r="C116" i="271"/>
  <c r="D26" i="282"/>
  <c r="D14" i="283"/>
  <c r="D86" i="284"/>
  <c r="C8" i="287"/>
  <c r="C116" i="286"/>
  <c r="D98" i="287"/>
  <c r="E86" i="271"/>
  <c r="D26" i="271"/>
  <c r="D26" i="274"/>
  <c r="E20" i="275"/>
  <c r="E116" i="276"/>
  <c r="D92" i="276"/>
  <c r="D86" i="277"/>
  <c r="C116" i="278"/>
  <c r="D32" i="278"/>
  <c r="E110" i="279"/>
  <c r="E92" i="279"/>
  <c r="D26" i="281"/>
  <c r="C44" i="264"/>
  <c r="E98" i="279"/>
  <c r="E98" i="265"/>
  <c r="D98" i="264"/>
  <c r="D128" i="266"/>
  <c r="C8" i="265"/>
  <c r="D14" i="265"/>
  <c r="C14" i="264"/>
  <c r="C14" i="263"/>
  <c r="E20" i="266"/>
  <c r="C20" i="265"/>
  <c r="C20" i="263"/>
  <c r="D26" i="265"/>
  <c r="C26" i="264"/>
  <c r="D26" i="263"/>
  <c r="C32" i="265"/>
  <c r="E32" i="263"/>
  <c r="D38" i="265"/>
  <c r="E38" i="265"/>
  <c r="C38" i="263"/>
  <c r="D44" i="266"/>
  <c r="C44" i="263"/>
  <c r="C50" i="265"/>
  <c r="E56" i="265"/>
  <c r="E62" i="266"/>
  <c r="D62" i="264"/>
  <c r="C68" i="265"/>
  <c r="E68" i="265"/>
  <c r="C68" i="264"/>
  <c r="C68" i="263"/>
  <c r="C74" i="265"/>
  <c r="D74" i="265"/>
  <c r="D86" i="266"/>
  <c r="E86" i="265"/>
  <c r="E86" i="264"/>
  <c r="E92" i="265"/>
  <c r="E92" i="263"/>
  <c r="C92" i="263"/>
  <c r="E98" i="266"/>
  <c r="C116" i="264"/>
  <c r="D122" i="265"/>
  <c r="C104" i="265"/>
  <c r="E104" i="263"/>
  <c r="C116" i="266"/>
  <c r="D116" i="263"/>
  <c r="C98" i="264"/>
  <c r="D116" i="265"/>
  <c r="E128" i="266"/>
  <c r="E25" i="257"/>
  <c r="E45" i="257"/>
  <c r="E64" i="257"/>
  <c r="E93" i="257"/>
  <c r="E102" i="257"/>
  <c r="D81" i="260"/>
  <c r="E56" i="273"/>
  <c r="E80" i="273"/>
  <c r="D92" i="273"/>
  <c r="E86" i="273"/>
  <c r="D32" i="273"/>
  <c r="C38" i="273"/>
  <c r="C44" i="273"/>
  <c r="E50" i="273"/>
  <c r="C68" i="273"/>
  <c r="C86" i="273"/>
  <c r="C98" i="274"/>
  <c r="C122" i="273"/>
  <c r="C104" i="273"/>
  <c r="E110" i="273"/>
  <c r="C110" i="273"/>
  <c r="C116" i="273"/>
  <c r="E122" i="273"/>
  <c r="C128" i="273"/>
  <c r="D134" i="273"/>
  <c r="D165" i="273" s="1"/>
  <c r="A1" i="266"/>
  <c r="A1" i="270"/>
  <c r="A1" i="256"/>
  <c r="A1" i="267"/>
  <c r="A1" i="263"/>
  <c r="A1" i="269"/>
  <c r="A1" i="272"/>
  <c r="A1" i="268"/>
  <c r="A1" i="264"/>
  <c r="A1" i="265"/>
  <c r="A1" i="271"/>
  <c r="A1" i="257"/>
  <c r="D128" i="262"/>
  <c r="D116" i="262"/>
  <c r="E128" i="263"/>
  <c r="C80" i="266"/>
  <c r="C32" i="266"/>
  <c r="E110" i="266"/>
  <c r="E134" i="266"/>
  <c r="E165" i="266" s="1"/>
  <c r="D110" i="266"/>
  <c r="D62" i="265"/>
  <c r="D86" i="265"/>
  <c r="C134" i="265"/>
  <c r="C165" i="265" s="1"/>
  <c r="E116" i="265"/>
  <c r="D92" i="265"/>
  <c r="D128" i="265"/>
  <c r="C116" i="265"/>
  <c r="D20" i="265"/>
  <c r="E104" i="264"/>
  <c r="C56" i="264"/>
  <c r="D14" i="264"/>
  <c r="C128" i="264"/>
  <c r="E128" i="264"/>
  <c r="D104" i="268"/>
  <c r="D8" i="268"/>
  <c r="C98" i="268"/>
  <c r="C80" i="268"/>
  <c r="C26" i="268"/>
  <c r="D86" i="268"/>
  <c r="E14" i="268"/>
  <c r="D122" i="271"/>
  <c r="E62" i="271"/>
  <c r="D32" i="271"/>
  <c r="C8" i="271"/>
  <c r="E80" i="270"/>
  <c r="D92" i="270"/>
  <c r="E86" i="270"/>
  <c r="D110" i="269"/>
  <c r="D104" i="269"/>
  <c r="C116" i="269"/>
  <c r="E95" i="257"/>
  <c r="D66" i="257"/>
  <c r="D90" i="257"/>
  <c r="D114" i="257"/>
  <c r="E124" i="257"/>
  <c r="D127" i="257"/>
  <c r="E9" i="257"/>
  <c r="D131" i="257"/>
  <c r="D126" i="257"/>
  <c r="D117" i="257"/>
  <c r="D121" i="257"/>
  <c r="D107" i="257"/>
  <c r="D93" i="257"/>
  <c r="D97" i="257"/>
  <c r="D83" i="257"/>
  <c r="D64" i="257"/>
  <c r="D20" i="271"/>
  <c r="C68" i="271"/>
  <c r="E50" i="271"/>
  <c r="C50" i="271"/>
  <c r="D86" i="271"/>
  <c r="E118" i="258"/>
  <c r="D86" i="276"/>
  <c r="E72" i="258"/>
  <c r="E50" i="276"/>
  <c r="E48" i="258"/>
  <c r="C98" i="276"/>
  <c r="C92" i="276"/>
  <c r="E74" i="276"/>
  <c r="C56" i="276"/>
  <c r="C44" i="276"/>
  <c r="E31" i="258"/>
  <c r="E12" i="258"/>
  <c r="D123" i="258"/>
  <c r="E104" i="276"/>
  <c r="C99" i="258"/>
  <c r="C103" i="258"/>
  <c r="C74" i="276"/>
  <c r="D72" i="258"/>
  <c r="C68" i="276"/>
  <c r="E44" i="276"/>
  <c r="D32" i="276"/>
  <c r="C7" i="258"/>
  <c r="C128" i="276"/>
  <c r="D98" i="276"/>
  <c r="E86" i="276"/>
  <c r="C20" i="276"/>
  <c r="D8" i="276"/>
  <c r="D113" i="258"/>
  <c r="D28" i="258"/>
  <c r="D98" i="275"/>
  <c r="E116" i="275"/>
  <c r="D116" i="275"/>
  <c r="C116" i="275"/>
  <c r="D110" i="275"/>
  <c r="E68" i="275"/>
  <c r="E62" i="275"/>
  <c r="E86" i="275"/>
  <c r="D32" i="275"/>
  <c r="E92" i="275"/>
  <c r="E74" i="275"/>
  <c r="C128" i="275"/>
  <c r="D104" i="274"/>
  <c r="C20" i="274"/>
  <c r="C14" i="274"/>
  <c r="C32" i="274"/>
  <c r="D8" i="274"/>
  <c r="E110" i="274"/>
  <c r="D32" i="274"/>
  <c r="E37" i="257"/>
  <c r="E57" i="257"/>
  <c r="C56" i="274"/>
  <c r="C44" i="274"/>
  <c r="D129" i="257"/>
  <c r="D124" i="257"/>
  <c r="D119" i="257"/>
  <c r="E105" i="257"/>
  <c r="D100" i="257"/>
  <c r="E97" i="257"/>
  <c r="D85" i="257"/>
  <c r="D81" i="257"/>
  <c r="D71" i="257"/>
  <c r="D61" i="257"/>
  <c r="D52" i="257"/>
  <c r="D49" i="257"/>
  <c r="E47" i="257"/>
  <c r="E49" i="257"/>
  <c r="D42" i="257"/>
  <c r="D25" i="257"/>
  <c r="D21" i="257"/>
  <c r="D23" i="257"/>
  <c r="D11" i="257"/>
  <c r="D13" i="257"/>
  <c r="E11" i="257"/>
  <c r="D6" i="257"/>
  <c r="C5" i="257"/>
  <c r="D80" i="273"/>
  <c r="D122" i="277"/>
  <c r="D116" i="277"/>
  <c r="C50" i="277"/>
  <c r="C80" i="277"/>
  <c r="C68" i="277"/>
  <c r="E68" i="277"/>
  <c r="C32" i="277"/>
  <c r="C128" i="277"/>
  <c r="E98" i="277"/>
  <c r="C116" i="277"/>
  <c r="E128" i="277"/>
  <c r="D98" i="277"/>
  <c r="D74" i="277"/>
  <c r="E50" i="277"/>
  <c r="E74" i="277"/>
  <c r="C56" i="277"/>
  <c r="D32" i="277"/>
  <c r="E134" i="279"/>
  <c r="E165" i="279" s="1"/>
  <c r="C104" i="279"/>
  <c r="D56" i="279"/>
  <c r="D26" i="279"/>
  <c r="C56" i="279"/>
  <c r="E8" i="279"/>
  <c r="D92" i="279"/>
  <c r="C51" i="259"/>
  <c r="D32" i="279"/>
  <c r="D116" i="279"/>
  <c r="D38" i="279"/>
  <c r="C125" i="259"/>
  <c r="D84" i="259"/>
  <c r="C50" i="279"/>
  <c r="C20" i="279"/>
  <c r="C96" i="259"/>
  <c r="C68" i="279"/>
  <c r="D14" i="279"/>
  <c r="D61" i="259"/>
  <c r="C104" i="278"/>
  <c r="E104" i="278"/>
  <c r="E98" i="278"/>
  <c r="C68" i="278"/>
  <c r="C38" i="278"/>
  <c r="E134" i="278"/>
  <c r="E165" i="278" s="1"/>
  <c r="E68" i="278"/>
  <c r="E62" i="278"/>
  <c r="C134" i="278"/>
  <c r="C165" i="278" s="1"/>
  <c r="E86" i="278"/>
  <c r="D80" i="278"/>
  <c r="C26" i="278"/>
  <c r="D48" i="259"/>
  <c r="C18" i="259"/>
  <c r="C50" i="284"/>
  <c r="E38" i="284"/>
  <c r="C92" i="284"/>
  <c r="E122" i="284"/>
  <c r="E98" i="284"/>
  <c r="E74" i="284"/>
  <c r="D92" i="284"/>
  <c r="C38" i="284"/>
  <c r="E104" i="284"/>
  <c r="D98" i="284"/>
  <c r="C86" i="284"/>
  <c r="E62" i="284"/>
  <c r="E50" i="284"/>
  <c r="E44" i="284"/>
  <c r="D32" i="284"/>
  <c r="C74" i="284"/>
  <c r="D110" i="284"/>
  <c r="C20" i="284"/>
  <c r="D14" i="284"/>
  <c r="C128" i="284"/>
  <c r="E8" i="284"/>
  <c r="D98" i="283"/>
  <c r="E80" i="283"/>
  <c r="C50" i="283"/>
  <c r="C38" i="283"/>
  <c r="E32" i="283"/>
  <c r="C20" i="283"/>
  <c r="E122" i="283"/>
  <c r="E104" i="283"/>
  <c r="E74" i="283"/>
  <c r="C44" i="283"/>
  <c r="E38" i="283"/>
  <c r="D20" i="283"/>
  <c r="C122" i="283"/>
  <c r="E56" i="282"/>
  <c r="D134" i="282"/>
  <c r="D165" i="282" s="1"/>
  <c r="C80" i="282"/>
  <c r="D74" i="282"/>
  <c r="D68" i="282"/>
  <c r="E32" i="282"/>
  <c r="D13" i="260"/>
  <c r="E62" i="281"/>
  <c r="C50" i="281"/>
  <c r="E50" i="281"/>
  <c r="E38" i="281"/>
  <c r="D86" i="281"/>
  <c r="E80" i="281"/>
  <c r="D32" i="281"/>
  <c r="D14" i="281"/>
  <c r="D104" i="281"/>
  <c r="D20" i="281"/>
  <c r="E8" i="280"/>
  <c r="E62" i="280"/>
  <c r="D26" i="280"/>
  <c r="E44" i="280"/>
  <c r="D104" i="280"/>
  <c r="C74" i="280"/>
  <c r="E68" i="280"/>
  <c r="D92" i="280"/>
  <c r="E122" i="287"/>
  <c r="D110" i="287"/>
  <c r="D86" i="287"/>
  <c r="E74" i="287"/>
  <c r="C14" i="287"/>
  <c r="E106" i="261"/>
  <c r="C98" i="287"/>
  <c r="E80" i="287"/>
  <c r="D74" i="287"/>
  <c r="E68" i="287"/>
  <c r="E50" i="287"/>
  <c r="C50" i="287"/>
  <c r="E32" i="287"/>
  <c r="E104" i="287"/>
  <c r="E8" i="287"/>
  <c r="C26" i="287"/>
  <c r="D128" i="287"/>
  <c r="D164" i="287" s="1"/>
  <c r="E128" i="287"/>
  <c r="D122" i="287"/>
  <c r="D116" i="287"/>
  <c r="C110" i="287"/>
  <c r="E92" i="287"/>
  <c r="C62" i="287"/>
  <c r="D56" i="287"/>
  <c r="D44" i="287"/>
  <c r="C38" i="287"/>
  <c r="C20" i="287"/>
  <c r="D20" i="287"/>
  <c r="D104" i="287"/>
  <c r="C122" i="287"/>
  <c r="D68" i="287"/>
  <c r="C56" i="287"/>
  <c r="E44" i="287"/>
  <c r="E38" i="287"/>
  <c r="C32" i="287"/>
  <c r="D26" i="287"/>
  <c r="D92" i="287"/>
  <c r="C68" i="287"/>
  <c r="D62" i="287"/>
  <c r="C20" i="286"/>
  <c r="C50" i="286"/>
  <c r="E104" i="286"/>
  <c r="D74" i="286"/>
  <c r="D116" i="286"/>
  <c r="D86" i="286"/>
  <c r="E122" i="286"/>
  <c r="C134" i="286"/>
  <c r="C165" i="286" s="1"/>
  <c r="D92" i="286"/>
  <c r="D110" i="286"/>
  <c r="E134" i="286"/>
  <c r="E165" i="286" s="1"/>
  <c r="C92" i="286"/>
  <c r="E44" i="286"/>
  <c r="D104" i="286"/>
  <c r="E74" i="286"/>
  <c r="C128" i="286"/>
  <c r="D122" i="286"/>
  <c r="E38" i="286"/>
  <c r="C32" i="286"/>
  <c r="D38" i="286"/>
  <c r="C38" i="286"/>
  <c r="D80" i="286"/>
  <c r="D32" i="286"/>
  <c r="C104" i="286"/>
  <c r="C14" i="286"/>
  <c r="C122" i="286"/>
  <c r="E68" i="286"/>
  <c r="E62" i="286"/>
  <c r="C5" i="261"/>
  <c r="C62" i="286"/>
  <c r="D67" i="261"/>
  <c r="C56" i="286"/>
  <c r="E50" i="286"/>
  <c r="D14" i="286"/>
  <c r="C80" i="286"/>
  <c r="C74" i="286"/>
  <c r="D68" i="286"/>
  <c r="E56" i="286"/>
  <c r="D50" i="286"/>
  <c r="C44" i="286"/>
  <c r="E4" i="261"/>
  <c r="E110" i="286"/>
  <c r="D134" i="286"/>
  <c r="D165" i="286" s="1"/>
  <c r="C4" i="261"/>
  <c r="D5" i="261"/>
  <c r="E6" i="261"/>
  <c r="D92" i="285"/>
  <c r="E92" i="285"/>
  <c r="D74" i="285"/>
  <c r="C62" i="285"/>
  <c r="C20" i="285"/>
  <c r="C122" i="285"/>
  <c r="E116" i="285"/>
  <c r="C56" i="285"/>
  <c r="D134" i="285"/>
  <c r="D165" i="285" s="1"/>
  <c r="C134" i="285"/>
  <c r="C165" i="285" s="1"/>
  <c r="E98" i="285"/>
  <c r="C116" i="285"/>
  <c r="D56" i="285"/>
  <c r="D20" i="285"/>
  <c r="C128" i="285"/>
  <c r="E80" i="285"/>
  <c r="C80" i="285"/>
  <c r="E38" i="285"/>
  <c r="C38" i="285"/>
  <c r="D86" i="285"/>
  <c r="E86" i="285"/>
  <c r="E74" i="285"/>
  <c r="E68" i="285"/>
  <c r="E62" i="285"/>
  <c r="D32" i="285"/>
  <c r="E110" i="285"/>
  <c r="D68" i="285"/>
  <c r="C50" i="285"/>
  <c r="C32" i="285"/>
  <c r="E8" i="285"/>
  <c r="D8" i="285"/>
  <c r="D110" i="285"/>
  <c r="D14" i="285"/>
  <c r="C14" i="285"/>
  <c r="C14" i="262"/>
  <c r="D50" i="273"/>
  <c r="D46" i="258"/>
  <c r="D114" i="258"/>
  <c r="C82" i="259"/>
  <c r="D120" i="258"/>
  <c r="C4" i="259"/>
  <c r="C118" i="259"/>
  <c r="C26" i="266"/>
  <c r="D8" i="266"/>
  <c r="C20" i="266"/>
  <c r="D80" i="265"/>
  <c r="C26" i="265"/>
  <c r="E122" i="265"/>
  <c r="C92" i="265"/>
  <c r="C86" i="265"/>
  <c r="D50" i="265"/>
  <c r="D8" i="265"/>
  <c r="D98" i="265"/>
  <c r="E80" i="265"/>
  <c r="C14" i="265"/>
  <c r="C98" i="265"/>
  <c r="E62" i="265"/>
  <c r="E32" i="265"/>
  <c r="D108" i="255"/>
  <c r="C56" i="265"/>
  <c r="C8" i="264"/>
  <c r="D110" i="264"/>
  <c r="C38" i="264"/>
  <c r="C104" i="263"/>
  <c r="E98" i="263"/>
  <c r="D74" i="263"/>
  <c r="D104" i="263"/>
  <c r="D98" i="263"/>
  <c r="D92" i="263"/>
  <c r="D86" i="263"/>
  <c r="C74" i="263"/>
  <c r="E68" i="263"/>
  <c r="C56" i="263"/>
  <c r="E50" i="263"/>
  <c r="E44" i="263"/>
  <c r="E116" i="263"/>
  <c r="C86" i="263"/>
  <c r="C8" i="263"/>
  <c r="D92" i="271"/>
  <c r="D62" i="271"/>
  <c r="D80" i="271"/>
  <c r="D38" i="271"/>
  <c r="C80" i="270"/>
  <c r="C68" i="270"/>
  <c r="C38" i="270"/>
  <c r="C44" i="269"/>
  <c r="D62" i="268"/>
  <c r="C8" i="268"/>
  <c r="C50" i="268"/>
  <c r="E38" i="268"/>
  <c r="D32" i="268"/>
  <c r="D68" i="268"/>
  <c r="D38" i="268"/>
  <c r="D74" i="268"/>
  <c r="C38" i="268"/>
  <c r="E104" i="267"/>
  <c r="C92" i="266"/>
  <c r="C68" i="266"/>
  <c r="E80" i="266"/>
  <c r="E74" i="266"/>
  <c r="C110" i="279"/>
  <c r="E38" i="279"/>
  <c r="D74" i="278"/>
  <c r="D20" i="278"/>
  <c r="D14" i="278"/>
  <c r="D94" i="259"/>
  <c r="E14" i="278"/>
  <c r="C122" i="278"/>
  <c r="D60" i="259"/>
  <c r="C32" i="278"/>
  <c r="C101" i="259"/>
  <c r="C77" i="259"/>
  <c r="E104" i="277"/>
  <c r="C14" i="277"/>
  <c r="C122" i="277"/>
  <c r="D80" i="277"/>
  <c r="D92" i="277"/>
  <c r="C44" i="277"/>
  <c r="D101" i="258"/>
  <c r="D62" i="276"/>
  <c r="E60" i="258"/>
  <c r="D26" i="276"/>
  <c r="D70" i="258"/>
  <c r="E70" i="258"/>
  <c r="D73" i="258"/>
  <c r="E14" i="276"/>
  <c r="D89" i="258"/>
  <c r="C84" i="258"/>
  <c r="C41" i="258"/>
  <c r="D42" i="258"/>
  <c r="E43" i="258"/>
  <c r="C38" i="276"/>
  <c r="C38" i="258" s="1"/>
  <c r="D104" i="276"/>
  <c r="C86" i="276"/>
  <c r="D79" i="258"/>
  <c r="D53" i="258"/>
  <c r="E51" i="258"/>
  <c r="C113" i="258"/>
  <c r="D82" i="258"/>
  <c r="C79" i="258"/>
  <c r="D74" i="275"/>
  <c r="E14" i="275"/>
  <c r="E56" i="275"/>
  <c r="C26" i="275"/>
  <c r="C62" i="275"/>
  <c r="E44" i="275"/>
  <c r="C50" i="274"/>
  <c r="D74" i="274"/>
  <c r="D62" i="274"/>
  <c r="D4" i="257"/>
  <c r="C7" i="257"/>
  <c r="D116" i="274"/>
  <c r="D110" i="274"/>
  <c r="D109" i="257"/>
  <c r="C92" i="274"/>
  <c r="C38" i="274"/>
  <c r="E7" i="257"/>
  <c r="E117" i="257"/>
  <c r="E121" i="257"/>
  <c r="C4" i="257"/>
  <c r="E6" i="257"/>
  <c r="E107" i="257"/>
  <c r="E88" i="257"/>
  <c r="E69" i="257"/>
  <c r="D67" i="257"/>
  <c r="E59" i="257"/>
  <c r="E40" i="257"/>
  <c r="E35" i="257"/>
  <c r="E16" i="257"/>
  <c r="D88" i="257"/>
  <c r="D102" i="257"/>
  <c r="D40" i="257"/>
  <c r="C80" i="273"/>
  <c r="C20" i="273"/>
  <c r="D74" i="273"/>
  <c r="D45" i="257"/>
  <c r="D16" i="257"/>
  <c r="C19" i="257"/>
  <c r="C104" i="287"/>
  <c r="E116" i="286"/>
  <c r="C26" i="286"/>
  <c r="D128" i="286"/>
  <c r="C68" i="286"/>
  <c r="E98" i="286"/>
  <c r="C26" i="285"/>
  <c r="E3" i="261"/>
  <c r="D6" i="261"/>
  <c r="E7" i="261"/>
  <c r="E56" i="285"/>
  <c r="C74" i="285"/>
  <c r="D62" i="285"/>
  <c r="C44" i="285"/>
  <c r="D104" i="285"/>
  <c r="E44" i="285"/>
  <c r="D56" i="284"/>
  <c r="C122" i="284"/>
  <c r="E116" i="284"/>
  <c r="E86" i="283"/>
  <c r="D44" i="283"/>
  <c r="D32" i="283"/>
  <c r="C104" i="283"/>
  <c r="E62" i="283"/>
  <c r="D56" i="283"/>
  <c r="D104" i="282"/>
  <c r="E68" i="282"/>
  <c r="E50" i="282"/>
  <c r="E44" i="282"/>
  <c r="D38" i="282"/>
  <c r="D32" i="282"/>
  <c r="C18" i="260"/>
  <c r="C68" i="281"/>
  <c r="E56" i="281"/>
  <c r="C38" i="281"/>
  <c r="E74" i="281"/>
  <c r="C56" i="281"/>
  <c r="E44" i="281"/>
  <c r="C106" i="259"/>
  <c r="C24" i="259"/>
  <c r="C48" i="259"/>
  <c r="C38" i="280"/>
  <c r="E128" i="280"/>
  <c r="E86" i="280"/>
  <c r="D44" i="280"/>
  <c r="D62" i="280"/>
  <c r="E98" i="280"/>
  <c r="C92" i="280"/>
  <c r="C80" i="280"/>
  <c r="D74" i="280"/>
  <c r="C62" i="280"/>
  <c r="C56" i="280"/>
  <c r="E38" i="280"/>
  <c r="C98" i="280"/>
  <c r="E44" i="279"/>
  <c r="D74" i="279"/>
  <c r="C92" i="287"/>
  <c r="C80" i="287"/>
  <c r="D80" i="287"/>
  <c r="C35" i="260" l="1"/>
  <c r="C37" i="260"/>
  <c r="C36" i="260"/>
  <c r="C55" i="260"/>
  <c r="E87" i="261"/>
  <c r="E86" i="258"/>
  <c r="D64" i="260"/>
  <c r="D73" i="260"/>
  <c r="D131" i="260"/>
  <c r="E77" i="261"/>
  <c r="D22" i="261"/>
  <c r="D24" i="261"/>
  <c r="D31" i="261"/>
  <c r="D51" i="261"/>
  <c r="D53" i="261"/>
  <c r="D60" i="261"/>
  <c r="D63" i="261"/>
  <c r="D70" i="261"/>
  <c r="D72" i="261"/>
  <c r="D82" i="261"/>
  <c r="D91" i="261"/>
  <c r="D99" i="261"/>
  <c r="D101" i="261"/>
  <c r="D108" i="261"/>
  <c r="D111" i="261"/>
  <c r="D118" i="261"/>
  <c r="D120" i="261"/>
  <c r="D127" i="261"/>
  <c r="D130" i="261"/>
  <c r="E83" i="261"/>
  <c r="D34" i="261"/>
  <c r="D41" i="261"/>
  <c r="D43" i="261"/>
  <c r="C12" i="261"/>
  <c r="E58" i="261"/>
  <c r="C124" i="261"/>
  <c r="C75" i="261"/>
  <c r="E19" i="261"/>
  <c r="E27" i="261"/>
  <c r="E29" i="261"/>
  <c r="E39" i="261"/>
  <c r="E41" i="261"/>
  <c r="D157" i="284"/>
  <c r="C42" i="260"/>
  <c r="C47" i="260"/>
  <c r="C52" i="260"/>
  <c r="C61" i="260"/>
  <c r="C66" i="260"/>
  <c r="C71" i="260"/>
  <c r="C76" i="260"/>
  <c r="C83" i="260"/>
  <c r="C85" i="260"/>
  <c r="C88" i="260"/>
  <c r="C90" i="260"/>
  <c r="C95" i="260"/>
  <c r="C100" i="260"/>
  <c r="C105" i="260"/>
  <c r="C107" i="260"/>
  <c r="C109" i="260"/>
  <c r="C112" i="260"/>
  <c r="C114" i="260"/>
  <c r="C119" i="260"/>
  <c r="C121" i="260"/>
  <c r="C124" i="260"/>
  <c r="C126" i="260"/>
  <c r="C129" i="260"/>
  <c r="C131" i="260"/>
  <c r="C133" i="260"/>
  <c r="D25" i="260"/>
  <c r="D33" i="260"/>
  <c r="D35" i="260"/>
  <c r="D42" i="260"/>
  <c r="D45" i="260"/>
  <c r="D52" i="260"/>
  <c r="D54" i="260"/>
  <c r="D57" i="260"/>
  <c r="D61" i="260"/>
  <c r="D71" i="260"/>
  <c r="D76" i="260"/>
  <c r="D83" i="260"/>
  <c r="D90" i="260"/>
  <c r="D93" i="260"/>
  <c r="D100" i="260"/>
  <c r="D102" i="260"/>
  <c r="D105" i="260"/>
  <c r="D109" i="260"/>
  <c r="D112" i="260"/>
  <c r="D119" i="260"/>
  <c r="D121" i="260"/>
  <c r="D129" i="260"/>
  <c r="C29" i="260"/>
  <c r="C65" i="260"/>
  <c r="C123" i="260"/>
  <c r="C164" i="282"/>
  <c r="C9" i="259"/>
  <c r="E162" i="263"/>
  <c r="C15" i="255"/>
  <c r="C79" i="255"/>
  <c r="D15" i="260"/>
  <c r="D17" i="260"/>
  <c r="D19" i="260"/>
  <c r="D24" i="260"/>
  <c r="D29" i="260"/>
  <c r="D34" i="260"/>
  <c r="D36" i="260"/>
  <c r="D43" i="260"/>
  <c r="D53" i="260"/>
  <c r="D63" i="260"/>
  <c r="D91" i="260"/>
  <c r="D101" i="260"/>
  <c r="D103" i="260"/>
  <c r="D108" i="260"/>
  <c r="D111" i="260"/>
  <c r="D113" i="260"/>
  <c r="D120" i="260"/>
  <c r="D132" i="260"/>
  <c r="C17" i="261"/>
  <c r="C27" i="261"/>
  <c r="C29" i="261"/>
  <c r="C36" i="261"/>
  <c r="C55" i="261"/>
  <c r="C77" i="261"/>
  <c r="C103" i="261"/>
  <c r="C113" i="261"/>
  <c r="C132" i="261"/>
  <c r="E16" i="261"/>
  <c r="E30" i="261"/>
  <c r="E33" i="261"/>
  <c r="E112" i="261"/>
  <c r="C163" i="283"/>
  <c r="E9" i="261"/>
  <c r="E11" i="261"/>
  <c r="E13" i="261"/>
  <c r="D104" i="261"/>
  <c r="D157" i="281"/>
  <c r="C163" i="281"/>
  <c r="C36" i="255"/>
  <c r="C125" i="255"/>
  <c r="D10" i="260"/>
  <c r="D12" i="260"/>
  <c r="D22" i="260"/>
  <c r="D31" i="260"/>
  <c r="D39" i="260"/>
  <c r="D41" i="260"/>
  <c r="D48" i="260"/>
  <c r="D58" i="260"/>
  <c r="D65" i="260"/>
  <c r="D67" i="260"/>
  <c r="D70" i="260"/>
  <c r="D75" i="260"/>
  <c r="D77" i="260"/>
  <c r="D79" i="260"/>
  <c r="D87" i="260"/>
  <c r="D89" i="260"/>
  <c r="D94" i="260"/>
  <c r="D96" i="260"/>
  <c r="D99" i="260"/>
  <c r="D106" i="260"/>
  <c r="D115" i="260"/>
  <c r="D118" i="260"/>
  <c r="D125" i="260"/>
  <c r="D127" i="260"/>
  <c r="C15" i="261"/>
  <c r="C63" i="261"/>
  <c r="C111" i="261"/>
  <c r="C130" i="261"/>
  <c r="C10" i="260"/>
  <c r="C27" i="260"/>
  <c r="C39" i="260"/>
  <c r="C46" i="260"/>
  <c r="C48" i="260"/>
  <c r="C58" i="260"/>
  <c r="C67" i="260"/>
  <c r="C84" i="260"/>
  <c r="C94" i="260"/>
  <c r="C96" i="260"/>
  <c r="C103" i="260"/>
  <c r="C106" i="260"/>
  <c r="C111" i="260"/>
  <c r="C113" i="260"/>
  <c r="C115" i="260"/>
  <c r="C125" i="260"/>
  <c r="C132" i="260"/>
  <c r="C162" i="285"/>
  <c r="E162" i="283"/>
  <c r="C164" i="278"/>
  <c r="C164" i="285"/>
  <c r="C150" i="263"/>
  <c r="C163" i="286"/>
  <c r="C164" i="286"/>
  <c r="D14" i="260"/>
  <c r="E18" i="261"/>
  <c r="E21" i="261"/>
  <c r="E28" i="261"/>
  <c r="E35" i="261"/>
  <c r="E37" i="261"/>
  <c r="E40" i="261"/>
  <c r="E49" i="261"/>
  <c r="E57" i="261"/>
  <c r="E59" i="261"/>
  <c r="E66" i="261"/>
  <c r="E69" i="261"/>
  <c r="E78" i="261"/>
  <c r="E88" i="261"/>
  <c r="E95" i="261"/>
  <c r="E97" i="261"/>
  <c r="E105" i="261"/>
  <c r="E107" i="261"/>
  <c r="E114" i="261"/>
  <c r="E117" i="261"/>
  <c r="E124" i="261"/>
  <c r="E126" i="261"/>
  <c r="E133" i="261"/>
  <c r="E10" i="261"/>
  <c r="D157" i="287"/>
  <c r="E104" i="258"/>
  <c r="E164" i="263"/>
  <c r="E163" i="283"/>
  <c r="E157" i="263"/>
  <c r="E164" i="283"/>
  <c r="D158" i="286"/>
  <c r="E164" i="266"/>
  <c r="D158" i="287"/>
  <c r="E163" i="278"/>
  <c r="E163" i="263"/>
  <c r="C163" i="278"/>
  <c r="D157" i="271"/>
  <c r="C163" i="285"/>
  <c r="D162" i="287"/>
  <c r="C162" i="286"/>
  <c r="E162" i="278"/>
  <c r="D152" i="286"/>
  <c r="D163" i="287"/>
  <c r="D152" i="287"/>
  <c r="E164" i="278"/>
  <c r="C164" i="283"/>
  <c r="C162" i="281"/>
  <c r="C17" i="260"/>
  <c r="C19" i="260"/>
  <c r="C75" i="260"/>
  <c r="C87" i="260"/>
  <c r="E85" i="261"/>
  <c r="D163" i="286"/>
  <c r="D162" i="286"/>
  <c r="D161" i="287"/>
  <c r="C161" i="285"/>
  <c r="C161" i="278"/>
  <c r="D164" i="286"/>
  <c r="D161" i="286"/>
  <c r="C162" i="278"/>
  <c r="C164" i="281"/>
  <c r="C161" i="281"/>
  <c r="E157" i="283"/>
  <c r="C157" i="263"/>
  <c r="E116" i="258"/>
  <c r="E157" i="281"/>
  <c r="D17" i="255"/>
  <c r="D17" i="534" s="1"/>
  <c r="D22" i="255"/>
  <c r="D43" i="255"/>
  <c r="D60" i="255"/>
  <c r="D77" i="255"/>
  <c r="D84" i="255"/>
  <c r="D99" i="255"/>
  <c r="D103" i="255"/>
  <c r="D123" i="255"/>
  <c r="C12" i="255"/>
  <c r="C16" i="259"/>
  <c r="C21" i="259"/>
  <c r="C52" i="259"/>
  <c r="C78" i="259"/>
  <c r="C100" i="259"/>
  <c r="E132" i="259"/>
  <c r="E10" i="260"/>
  <c r="E12" i="260"/>
  <c r="E19" i="260"/>
  <c r="E22" i="260"/>
  <c r="E29" i="260"/>
  <c r="E31" i="260"/>
  <c r="E48" i="260"/>
  <c r="E58" i="260"/>
  <c r="E87" i="260"/>
  <c r="C128" i="260"/>
  <c r="D15" i="261"/>
  <c r="E62" i="260"/>
  <c r="C87" i="255"/>
  <c r="C17" i="255"/>
  <c r="C46" i="255"/>
  <c r="C55" i="255"/>
  <c r="C65" i="255"/>
  <c r="C75" i="255"/>
  <c r="C84" i="255"/>
  <c r="C113" i="255"/>
  <c r="C123" i="255"/>
  <c r="C87" i="256"/>
  <c r="C31" i="256"/>
  <c r="C41" i="256"/>
  <c r="C118" i="256"/>
  <c r="C120" i="256"/>
  <c r="C23" i="259"/>
  <c r="C33" i="259"/>
  <c r="C42" i="259"/>
  <c r="C61" i="259"/>
  <c r="C71" i="259"/>
  <c r="C81" i="259"/>
  <c r="C90" i="259"/>
  <c r="C109" i="259"/>
  <c r="C119" i="259"/>
  <c r="C24" i="260"/>
  <c r="C34" i="260"/>
  <c r="C43" i="260"/>
  <c r="C101" i="260"/>
  <c r="C130" i="260"/>
  <c r="E25" i="261"/>
  <c r="E45" i="261"/>
  <c r="E54" i="261"/>
  <c r="E64" i="261"/>
  <c r="E73" i="261"/>
  <c r="E93" i="261"/>
  <c r="E102" i="261"/>
  <c r="E121" i="261"/>
  <c r="E131" i="261"/>
  <c r="E82" i="261"/>
  <c r="E111" i="261"/>
  <c r="E128" i="260"/>
  <c r="E15" i="256"/>
  <c r="E34" i="256"/>
  <c r="E16" i="259"/>
  <c r="E25" i="259"/>
  <c r="E35" i="259"/>
  <c r="E45" i="259"/>
  <c r="E64" i="259"/>
  <c r="E73" i="259"/>
  <c r="E83" i="259"/>
  <c r="E93" i="259"/>
  <c r="E102" i="259"/>
  <c r="E112" i="259"/>
  <c r="E121" i="259"/>
  <c r="E36" i="260"/>
  <c r="D87" i="261"/>
  <c r="C84" i="261"/>
  <c r="C94" i="261"/>
  <c r="E104" i="261"/>
  <c r="D15" i="255"/>
  <c r="D24" i="255"/>
  <c r="D24" i="534" s="1"/>
  <c r="D53" i="255"/>
  <c r="D63" i="255"/>
  <c r="D72" i="255"/>
  <c r="D82" i="255"/>
  <c r="D91" i="255"/>
  <c r="D101" i="255"/>
  <c r="D111" i="255"/>
  <c r="D120" i="255"/>
  <c r="D13" i="255"/>
  <c r="D52" i="255"/>
  <c r="D61" i="255"/>
  <c r="D18" i="256"/>
  <c r="D19" i="259"/>
  <c r="D29" i="259"/>
  <c r="D39" i="259"/>
  <c r="D58" i="259"/>
  <c r="D77" i="259"/>
  <c r="D87" i="259"/>
  <c r="D96" i="259"/>
  <c r="D106" i="259"/>
  <c r="D115" i="259"/>
  <c r="D125" i="259"/>
  <c r="D21" i="260"/>
  <c r="D30" i="260"/>
  <c r="D40" i="260"/>
  <c r="D49" i="260"/>
  <c r="D97" i="260"/>
  <c r="D107" i="260"/>
  <c r="D117" i="260"/>
  <c r="D126" i="260"/>
  <c r="C70" i="261"/>
  <c r="E96" i="261"/>
  <c r="D98" i="261"/>
  <c r="C155" i="265"/>
  <c r="C38" i="261"/>
  <c r="D32" i="261"/>
  <c r="E50" i="260"/>
  <c r="E157" i="282"/>
  <c r="E116" i="260"/>
  <c r="C10" i="255"/>
  <c r="D16" i="255"/>
  <c r="E74" i="258"/>
  <c r="D157" i="268"/>
  <c r="E59" i="255"/>
  <c r="E69" i="255"/>
  <c r="E78" i="255"/>
  <c r="E117" i="255"/>
  <c r="D13" i="261"/>
  <c r="D17" i="259"/>
  <c r="E23" i="259"/>
  <c r="D27" i="259"/>
  <c r="C30" i="259"/>
  <c r="E33" i="259"/>
  <c r="D36" i="259"/>
  <c r="C40" i="259"/>
  <c r="E42" i="259"/>
  <c r="E52" i="259"/>
  <c r="D55" i="259"/>
  <c r="C59" i="259"/>
  <c r="E61" i="259"/>
  <c r="C69" i="259"/>
  <c r="E71" i="259"/>
  <c r="D75" i="259"/>
  <c r="E81" i="259"/>
  <c r="C88" i="259"/>
  <c r="C97" i="259"/>
  <c r="C107" i="259"/>
  <c r="E109" i="259"/>
  <c r="D113" i="259"/>
  <c r="C117" i="259"/>
  <c r="E119" i="259"/>
  <c r="D9" i="260"/>
  <c r="C12" i="260"/>
  <c r="C22" i="260"/>
  <c r="D28" i="260"/>
  <c r="C31" i="260"/>
  <c r="D37" i="260"/>
  <c r="C41" i="260"/>
  <c r="D47" i="260"/>
  <c r="C51" i="260"/>
  <c r="C60" i="260"/>
  <c r="D66" i="260"/>
  <c r="C70" i="260"/>
  <c r="D85" i="260"/>
  <c r="C89" i="260"/>
  <c r="D95" i="260"/>
  <c r="C99" i="260"/>
  <c r="C108" i="260"/>
  <c r="D114" i="260"/>
  <c r="C118" i="260"/>
  <c r="D124" i="260"/>
  <c r="C127" i="260"/>
  <c r="D133" i="260"/>
  <c r="E15" i="261"/>
  <c r="C22" i="261"/>
  <c r="E24" i="261"/>
  <c r="D28" i="261"/>
  <c r="C31" i="261"/>
  <c r="E34" i="261"/>
  <c r="C41" i="261"/>
  <c r="E43" i="261"/>
  <c r="C51" i="261"/>
  <c r="E53" i="261"/>
  <c r="C60" i="261"/>
  <c r="E63" i="261"/>
  <c r="C79" i="261"/>
  <c r="C89" i="261"/>
  <c r="E91" i="261"/>
  <c r="C99" i="261"/>
  <c r="E101" i="261"/>
  <c r="C108" i="261"/>
  <c r="C118" i="261"/>
  <c r="E120" i="261"/>
  <c r="E130" i="261"/>
  <c r="E23" i="261"/>
  <c r="E42" i="261"/>
  <c r="E52" i="261"/>
  <c r="E61" i="261"/>
  <c r="E71" i="261"/>
  <c r="E100" i="261"/>
  <c r="E109" i="261"/>
  <c r="E119" i="261"/>
  <c r="E129" i="261"/>
  <c r="C10" i="261"/>
  <c r="E12" i="261"/>
  <c r="C19" i="261"/>
  <c r="E22" i="261"/>
  <c r="E31" i="261"/>
  <c r="C39" i="261"/>
  <c r="C48" i="261"/>
  <c r="E51" i="261"/>
  <c r="C58" i="261"/>
  <c r="E60" i="261"/>
  <c r="C67" i="261"/>
  <c r="E79" i="261"/>
  <c r="C87" i="261"/>
  <c r="E89" i="261"/>
  <c r="C96" i="261"/>
  <c r="C106" i="261"/>
  <c r="E108" i="261"/>
  <c r="C115" i="261"/>
  <c r="E118" i="261"/>
  <c r="C125" i="261"/>
  <c r="E127" i="261"/>
  <c r="E17" i="261"/>
  <c r="C24" i="261"/>
  <c r="C34" i="261"/>
  <c r="E36" i="261"/>
  <c r="C43" i="261"/>
  <c r="E46" i="261"/>
  <c r="C53" i="261"/>
  <c r="E55" i="261"/>
  <c r="C72" i="261"/>
  <c r="C82" i="261"/>
  <c r="E84" i="261"/>
  <c r="C91" i="261"/>
  <c r="E94" i="261"/>
  <c r="C101" i="261"/>
  <c r="E103" i="261"/>
  <c r="D107" i="261"/>
  <c r="E113" i="261"/>
  <c r="C120" i="261"/>
  <c r="E132" i="261"/>
  <c r="C19" i="255"/>
  <c r="D25" i="255"/>
  <c r="C39" i="255"/>
  <c r="D54" i="255"/>
  <c r="C58" i="255"/>
  <c r="C67" i="255"/>
  <c r="D83" i="255"/>
  <c r="C106" i="255"/>
  <c r="C115" i="255"/>
  <c r="D11" i="255"/>
  <c r="D30" i="255"/>
  <c r="C34" i="255"/>
  <c r="C43" i="255"/>
  <c r="C53" i="255"/>
  <c r="D59" i="255"/>
  <c r="C63" i="255"/>
  <c r="D88" i="255"/>
  <c r="C91" i="255"/>
  <c r="C101" i="255"/>
  <c r="C111" i="255"/>
  <c r="C120" i="255"/>
  <c r="D19" i="255"/>
  <c r="D29" i="255"/>
  <c r="D39" i="255"/>
  <c r="D48" i="255"/>
  <c r="D58" i="255"/>
  <c r="D67" i="255"/>
  <c r="D87" i="255"/>
  <c r="D96" i="255"/>
  <c r="D106" i="255"/>
  <c r="D115" i="255"/>
  <c r="D9" i="255"/>
  <c r="C31" i="255"/>
  <c r="C41" i="255"/>
  <c r="C51" i="255"/>
  <c r="C60" i="255"/>
  <c r="C70" i="255"/>
  <c r="D85" i="255"/>
  <c r="C108" i="255"/>
  <c r="C118" i="255"/>
  <c r="C127" i="255"/>
  <c r="C89" i="256"/>
  <c r="C99" i="256"/>
  <c r="C108" i="256"/>
  <c r="C5" i="256"/>
  <c r="E7" i="256"/>
  <c r="C15" i="256"/>
  <c r="E17" i="256"/>
  <c r="C24" i="256"/>
  <c r="E27" i="256"/>
  <c r="E36" i="256"/>
  <c r="C43" i="256"/>
  <c r="C53" i="256"/>
  <c r="C72" i="256"/>
  <c r="C82" i="256"/>
  <c r="C91" i="256"/>
  <c r="C101" i="256"/>
  <c r="C111" i="256"/>
  <c r="D4" i="256"/>
  <c r="C7" i="256"/>
  <c r="C7" i="532" s="1"/>
  <c r="C17" i="256"/>
  <c r="E19" i="256"/>
  <c r="E29" i="256"/>
  <c r="C36" i="256"/>
  <c r="C55" i="256"/>
  <c r="C65" i="256"/>
  <c r="C84" i="256"/>
  <c r="C94" i="256"/>
  <c r="C103" i="256"/>
  <c r="E3" i="256"/>
  <c r="D6" i="256"/>
  <c r="C10" i="256"/>
  <c r="E12" i="256"/>
  <c r="D16" i="256"/>
  <c r="D16" i="534" s="1"/>
  <c r="C19" i="256"/>
  <c r="C29" i="256"/>
  <c r="E31" i="256"/>
  <c r="C39" i="256"/>
  <c r="C58" i="256"/>
  <c r="C67" i="256"/>
  <c r="C96" i="256"/>
  <c r="C106" i="256"/>
  <c r="D67" i="259"/>
  <c r="C15" i="260"/>
  <c r="E17" i="260"/>
  <c r="E27" i="260"/>
  <c r="C53" i="260"/>
  <c r="C63" i="260"/>
  <c r="E65" i="260"/>
  <c r="C72" i="260"/>
  <c r="C82" i="260"/>
  <c r="C91" i="260"/>
  <c r="C120" i="260"/>
  <c r="D19" i="261"/>
  <c r="D29" i="261"/>
  <c r="D39" i="261"/>
  <c r="D48" i="261"/>
  <c r="D58" i="261"/>
  <c r="D77" i="261"/>
  <c r="D96" i="261"/>
  <c r="D106" i="261"/>
  <c r="D115" i="261"/>
  <c r="D125" i="261"/>
  <c r="D9" i="261"/>
  <c r="D90" i="255"/>
  <c r="E5" i="256"/>
  <c r="C12" i="256"/>
  <c r="C22" i="256"/>
  <c r="E24" i="256"/>
  <c r="E43" i="256"/>
  <c r="C46" i="261"/>
  <c r="C65" i="261"/>
  <c r="D18" i="255"/>
  <c r="D76" i="255"/>
  <c r="C27" i="256"/>
  <c r="E39" i="256"/>
  <c r="D157" i="286"/>
  <c r="D110" i="260"/>
  <c r="E84" i="256"/>
  <c r="E69" i="260"/>
  <c r="D81" i="261"/>
  <c r="C21" i="261"/>
  <c r="C49" i="261"/>
  <c r="E25" i="255"/>
  <c r="E64" i="255"/>
  <c r="E83" i="255"/>
  <c r="E93" i="255"/>
  <c r="E121" i="255"/>
  <c r="E9" i="260"/>
  <c r="D11" i="261"/>
  <c r="D59" i="261"/>
  <c r="C28" i="261"/>
  <c r="C76" i="261"/>
  <c r="D110" i="258"/>
  <c r="E68" i="260"/>
  <c r="E60" i="256"/>
  <c r="E112" i="260"/>
  <c r="C54" i="261"/>
  <c r="C73" i="261"/>
  <c r="C112" i="261"/>
  <c r="D157" i="266"/>
  <c r="D78" i="255"/>
  <c r="E22" i="256"/>
  <c r="D35" i="256"/>
  <c r="E41" i="256"/>
  <c r="D46" i="259"/>
  <c r="D65" i="259"/>
  <c r="E100" i="259"/>
  <c r="D103" i="259"/>
  <c r="C126" i="259"/>
  <c r="E157" i="285"/>
  <c r="E48" i="256"/>
  <c r="E15" i="260"/>
  <c r="E24" i="260"/>
  <c r="E34" i="260"/>
  <c r="C79" i="260"/>
  <c r="E82" i="260"/>
  <c r="E101" i="260"/>
  <c r="E120" i="260"/>
  <c r="E61" i="260"/>
  <c r="D17" i="261"/>
  <c r="D27" i="261"/>
  <c r="D36" i="261"/>
  <c r="D46" i="261"/>
  <c r="D55" i="261"/>
  <c r="D65" i="261"/>
  <c r="D75" i="261"/>
  <c r="E81" i="261"/>
  <c r="D84" i="261"/>
  <c r="E90" i="261"/>
  <c r="D94" i="261"/>
  <c r="D103" i="261"/>
  <c r="D113" i="261"/>
  <c r="D123" i="261"/>
  <c r="D132" i="261"/>
  <c r="D35" i="261"/>
  <c r="D54" i="261"/>
  <c r="D73" i="261"/>
  <c r="D83" i="261"/>
  <c r="C13" i="261"/>
  <c r="C71" i="261"/>
  <c r="C109" i="261"/>
  <c r="C129" i="261"/>
  <c r="C92" i="261"/>
  <c r="E38" i="261"/>
  <c r="C32" i="261"/>
  <c r="C74" i="260"/>
  <c r="C122" i="258"/>
  <c r="E11" i="260"/>
  <c r="E13" i="260"/>
  <c r="E16" i="260"/>
  <c r="E18" i="260"/>
  <c r="E21" i="260"/>
  <c r="E23" i="260"/>
  <c r="E25" i="260"/>
  <c r="E28" i="260"/>
  <c r="E33" i="260"/>
  <c r="E35" i="260"/>
  <c r="E37" i="260"/>
  <c r="E40" i="260"/>
  <c r="E45" i="260"/>
  <c r="E49" i="260"/>
  <c r="E54" i="260"/>
  <c r="E57" i="260"/>
  <c r="E59" i="260"/>
  <c r="E64" i="260"/>
  <c r="E73" i="260"/>
  <c r="E76" i="260"/>
  <c r="E78" i="260"/>
  <c r="E85" i="260"/>
  <c r="E88" i="260"/>
  <c r="E93" i="260"/>
  <c r="E97" i="260"/>
  <c r="E102" i="260"/>
  <c r="E105" i="260"/>
  <c r="E107" i="260"/>
  <c r="E122" i="261"/>
  <c r="E109" i="260"/>
  <c r="E114" i="260"/>
  <c r="E117" i="260"/>
  <c r="E119" i="260"/>
  <c r="E121" i="260"/>
  <c r="E126" i="260"/>
  <c r="E129" i="260"/>
  <c r="D16" i="261"/>
  <c r="D18" i="261"/>
  <c r="D21" i="261"/>
  <c r="D23" i="261"/>
  <c r="D25" i="261"/>
  <c r="D30" i="261"/>
  <c r="D33" i="261"/>
  <c r="D37" i="261"/>
  <c r="D40" i="261"/>
  <c r="D42" i="261"/>
  <c r="D45" i="261"/>
  <c r="D49" i="261"/>
  <c r="D52" i="261"/>
  <c r="D57" i="261"/>
  <c r="D61" i="261"/>
  <c r="D64" i="261"/>
  <c r="D66" i="261"/>
  <c r="D69" i="261"/>
  <c r="D71" i="261"/>
  <c r="D76" i="261"/>
  <c r="D78" i="261"/>
  <c r="D88" i="261"/>
  <c r="D90" i="261"/>
  <c r="D93" i="261"/>
  <c r="D97" i="261"/>
  <c r="D102" i="261"/>
  <c r="D105" i="261"/>
  <c r="D109" i="261"/>
  <c r="D112" i="261"/>
  <c r="D114" i="261"/>
  <c r="D117" i="261"/>
  <c r="D119" i="261"/>
  <c r="D121" i="261"/>
  <c r="D124" i="261"/>
  <c r="D129" i="261"/>
  <c r="D131" i="261"/>
  <c r="D133" i="261"/>
  <c r="D10" i="261"/>
  <c r="D12" i="261"/>
  <c r="C9" i="261"/>
  <c r="C11" i="261"/>
  <c r="C16" i="261"/>
  <c r="C18" i="261"/>
  <c r="C23" i="261"/>
  <c r="C25" i="261"/>
  <c r="C30" i="261"/>
  <c r="C33" i="261"/>
  <c r="C35" i="261"/>
  <c r="C37" i="261"/>
  <c r="C40" i="261"/>
  <c r="C42" i="261"/>
  <c r="C45" i="261"/>
  <c r="C47" i="261"/>
  <c r="C52" i="261"/>
  <c r="C57" i="261"/>
  <c r="C59" i="261"/>
  <c r="C61" i="261"/>
  <c r="C64" i="261"/>
  <c r="C66" i="261"/>
  <c r="C69" i="261"/>
  <c r="C81" i="261"/>
  <c r="C85" i="261"/>
  <c r="C90" i="261"/>
  <c r="C93" i="261"/>
  <c r="C95" i="261"/>
  <c r="C97" i="261"/>
  <c r="C100" i="261"/>
  <c r="C102" i="261"/>
  <c r="C105" i="261"/>
  <c r="C107" i="261"/>
  <c r="C114" i="261"/>
  <c r="C117" i="261"/>
  <c r="C119" i="261"/>
  <c r="C121" i="261"/>
  <c r="C126" i="261"/>
  <c r="C131" i="261"/>
  <c r="C133" i="261"/>
  <c r="E131" i="259"/>
  <c r="C78" i="261"/>
  <c r="C88" i="261"/>
  <c r="C62" i="259"/>
  <c r="E68" i="258"/>
  <c r="E73" i="256"/>
  <c r="E81" i="256"/>
  <c r="E83" i="256"/>
  <c r="E85" i="256"/>
  <c r="E30" i="260"/>
  <c r="E42" i="260"/>
  <c r="E47" i="260"/>
  <c r="E52" i="260"/>
  <c r="E66" i="260"/>
  <c r="E71" i="260"/>
  <c r="E81" i="260"/>
  <c r="E90" i="260"/>
  <c r="E95" i="260"/>
  <c r="E100" i="260"/>
  <c r="E124" i="260"/>
  <c r="E133" i="260"/>
  <c r="C157" i="283"/>
  <c r="C110" i="260"/>
  <c r="D92" i="260"/>
  <c r="E12" i="259"/>
  <c r="E39" i="260"/>
  <c r="E41" i="260"/>
  <c r="E43" i="260"/>
  <c r="E46" i="260"/>
  <c r="E51" i="260"/>
  <c r="E53" i="260"/>
  <c r="E55" i="260"/>
  <c r="E63" i="260"/>
  <c r="E67" i="260"/>
  <c r="E70" i="260"/>
  <c r="E72" i="260"/>
  <c r="E75" i="260"/>
  <c r="E77" i="260"/>
  <c r="E79" i="260"/>
  <c r="E84" i="260"/>
  <c r="E89" i="260"/>
  <c r="E91" i="260"/>
  <c r="E96" i="260"/>
  <c r="E99" i="260"/>
  <c r="E103" i="260"/>
  <c r="E106" i="260"/>
  <c r="E108" i="260"/>
  <c r="E111" i="260"/>
  <c r="E113" i="260"/>
  <c r="E115" i="260"/>
  <c r="E118" i="260"/>
  <c r="E123" i="260"/>
  <c r="E125" i="260"/>
  <c r="E127" i="260"/>
  <c r="E130" i="260"/>
  <c r="E132" i="260"/>
  <c r="C13" i="259"/>
  <c r="D133" i="259"/>
  <c r="C130" i="259"/>
  <c r="D74" i="260"/>
  <c r="D32" i="260"/>
  <c r="C80" i="260"/>
  <c r="E60" i="260"/>
  <c r="E94" i="260"/>
  <c r="E56" i="260"/>
  <c r="D150" i="285"/>
  <c r="D50" i="283"/>
  <c r="D86" i="283"/>
  <c r="C98" i="283"/>
  <c r="D110" i="280"/>
  <c r="C104" i="281"/>
  <c r="C14" i="281"/>
  <c r="C26" i="281"/>
  <c r="D38" i="264"/>
  <c r="D44" i="282"/>
  <c r="E74" i="282"/>
  <c r="E74" i="260" s="1"/>
  <c r="E50" i="261"/>
  <c r="C8" i="278"/>
  <c r="C8" i="275"/>
  <c r="C8" i="274"/>
  <c r="E8" i="265"/>
  <c r="E14" i="274"/>
  <c r="E20" i="280"/>
  <c r="E20" i="276"/>
  <c r="D38" i="267"/>
  <c r="D44" i="286"/>
  <c r="D44" i="285"/>
  <c r="E38" i="266"/>
  <c r="E44" i="277"/>
  <c r="E44" i="259" s="1"/>
  <c r="E56" i="276"/>
  <c r="E62" i="277"/>
  <c r="C98" i="271"/>
  <c r="E110" i="283"/>
  <c r="E161" i="283" s="1"/>
  <c r="E110" i="281"/>
  <c r="D116" i="282"/>
  <c r="D122" i="283"/>
  <c r="D44" i="277"/>
  <c r="D44" i="276"/>
  <c r="D50" i="287"/>
  <c r="D50" i="284"/>
  <c r="D56" i="286"/>
  <c r="D56" i="261" s="1"/>
  <c r="D56" i="282"/>
  <c r="D56" i="276"/>
  <c r="D56" i="275"/>
  <c r="D56" i="268"/>
  <c r="D56" i="266"/>
  <c r="D56" i="265"/>
  <c r="D56" i="263"/>
  <c r="D62" i="284"/>
  <c r="D62" i="278"/>
  <c r="D62" i="275"/>
  <c r="D62" i="258" s="1"/>
  <c r="D62" i="273"/>
  <c r="D62" i="257" s="1"/>
  <c r="D62" i="263"/>
  <c r="D68" i="283"/>
  <c r="D68" i="263"/>
  <c r="E74" i="268"/>
  <c r="E80" i="275"/>
  <c r="E80" i="264"/>
  <c r="C97" i="260"/>
  <c r="C117" i="260"/>
  <c r="D92" i="264"/>
  <c r="C56" i="262"/>
  <c r="E56" i="262"/>
  <c r="D74" i="262"/>
  <c r="D74" i="255" s="1"/>
  <c r="D122" i="262"/>
  <c r="C72" i="255"/>
  <c r="C82" i="255"/>
  <c r="C89" i="255"/>
  <c r="C94" i="255"/>
  <c r="C96" i="255"/>
  <c r="C122" i="265"/>
  <c r="E128" i="285"/>
  <c r="E164" i="285" s="1"/>
  <c r="E128" i="284"/>
  <c r="D128" i="281"/>
  <c r="D14" i="262"/>
  <c r="E92" i="262"/>
  <c r="D8" i="287"/>
  <c r="D8" i="286"/>
  <c r="D150" i="286" s="1"/>
  <c r="C8" i="286"/>
  <c r="C8" i="285"/>
  <c r="C150" i="285" s="1"/>
  <c r="C8" i="284"/>
  <c r="C8" i="282"/>
  <c r="C8" i="281"/>
  <c r="C122" i="263"/>
  <c r="D128" i="282"/>
  <c r="D164" i="282" s="1"/>
  <c r="D128" i="273"/>
  <c r="D164" i="273" s="1"/>
  <c r="D14" i="261"/>
  <c r="D155" i="285"/>
  <c r="D128" i="278"/>
  <c r="C122" i="266"/>
  <c r="C128" i="287"/>
  <c r="C128" i="261" s="1"/>
  <c r="D134" i="261"/>
  <c r="D165" i="261" s="1"/>
  <c r="E20" i="281"/>
  <c r="E8" i="266"/>
  <c r="E8" i="263"/>
  <c r="E14" i="287"/>
  <c r="E14" i="286"/>
  <c r="E14" i="285"/>
  <c r="E14" i="284"/>
  <c r="E14" i="281"/>
  <c r="E14" i="280"/>
  <c r="E14" i="271"/>
  <c r="C14" i="269"/>
  <c r="C14" i="266"/>
  <c r="E14" i="266"/>
  <c r="E14" i="265"/>
  <c r="E20" i="287"/>
  <c r="E20" i="286"/>
  <c r="E20" i="285"/>
  <c r="E20" i="284"/>
  <c r="E20" i="282"/>
  <c r="E20" i="278"/>
  <c r="E20" i="271"/>
  <c r="E20" i="269"/>
  <c r="E20" i="268"/>
  <c r="E20" i="265"/>
  <c r="E20" i="263"/>
  <c r="E26" i="287"/>
  <c r="E26" i="286"/>
  <c r="E26" i="285"/>
  <c r="E26" i="283"/>
  <c r="E156" i="283" s="1"/>
  <c r="E26" i="282"/>
  <c r="E26" i="281"/>
  <c r="E26" i="277"/>
  <c r="E26" i="275"/>
  <c r="E26" i="273"/>
  <c r="E26" i="270"/>
  <c r="E26" i="264"/>
  <c r="E26" i="262"/>
  <c r="E32" i="286"/>
  <c r="E32" i="285"/>
  <c r="E32" i="284"/>
  <c r="E32" i="281"/>
  <c r="E32" i="279"/>
  <c r="E32" i="278"/>
  <c r="E32" i="277"/>
  <c r="E32" i="276"/>
  <c r="E32" i="270"/>
  <c r="D32" i="265"/>
  <c r="D32" i="264"/>
  <c r="D32" i="263"/>
  <c r="D38" i="287"/>
  <c r="D38" i="285"/>
  <c r="D38" i="284"/>
  <c r="D38" i="283"/>
  <c r="D38" i="260" s="1"/>
  <c r="D38" i="280"/>
  <c r="D38" i="278"/>
  <c r="D38" i="276"/>
  <c r="D38" i="275"/>
  <c r="D38" i="270"/>
  <c r="C8" i="279"/>
  <c r="C8" i="273"/>
  <c r="C8" i="280"/>
  <c r="E14" i="282"/>
  <c r="D86" i="261"/>
  <c r="D157" i="285"/>
  <c r="C157" i="287"/>
  <c r="C157" i="276"/>
  <c r="E14" i="283"/>
  <c r="E26" i="276"/>
  <c r="C8" i="270"/>
  <c r="D155" i="265"/>
  <c r="D44" i="265"/>
  <c r="D44" i="278"/>
  <c r="D44" i="275"/>
  <c r="D44" i="270"/>
  <c r="D44" i="268"/>
  <c r="D50" i="285"/>
  <c r="D62" i="286"/>
  <c r="D62" i="283"/>
  <c r="D62" i="281"/>
  <c r="D62" i="279"/>
  <c r="D62" i="270"/>
  <c r="D68" i="278"/>
  <c r="D68" i="275"/>
  <c r="D68" i="265"/>
  <c r="E74" i="278"/>
  <c r="E74" i="274"/>
  <c r="E74" i="271"/>
  <c r="E74" i="270"/>
  <c r="E74" i="265"/>
  <c r="E74" i="263"/>
  <c r="E80" i="286"/>
  <c r="E80" i="282"/>
  <c r="E80" i="278"/>
  <c r="E86" i="284"/>
  <c r="C44" i="261"/>
  <c r="D44" i="281"/>
  <c r="C86" i="264"/>
  <c r="C92" i="282"/>
  <c r="C157" i="282" s="1"/>
  <c r="C92" i="281"/>
  <c r="C92" i="279"/>
  <c r="C157" i="279" s="1"/>
  <c r="C92" i="277"/>
  <c r="C98" i="282"/>
  <c r="C98" i="278"/>
  <c r="C158" i="278" s="1"/>
  <c r="C104" i="285"/>
  <c r="C104" i="282"/>
  <c r="E110" i="287"/>
  <c r="E110" i="282"/>
  <c r="E110" i="278"/>
  <c r="E161" i="278" s="1"/>
  <c r="D116" i="283"/>
  <c r="D116" i="281"/>
  <c r="D116" i="278"/>
  <c r="D116" i="276"/>
  <c r="D122" i="285"/>
  <c r="D122" i="282"/>
  <c r="D122" i="281"/>
  <c r="D122" i="280"/>
  <c r="D122" i="278"/>
  <c r="D122" i="275"/>
  <c r="D122" i="270"/>
  <c r="C134" i="264"/>
  <c r="C165" i="264" s="1"/>
  <c r="C134" i="263"/>
  <c r="C165" i="263" s="1"/>
  <c r="C134" i="276"/>
  <c r="C165" i="276" s="1"/>
  <c r="C134" i="275"/>
  <c r="C165" i="275" s="1"/>
  <c r="D92" i="258"/>
  <c r="C128" i="268"/>
  <c r="C164" i="268" s="1"/>
  <c r="C128" i="266"/>
  <c r="C128" i="265"/>
  <c r="C164" i="265" s="1"/>
  <c r="C128" i="263"/>
  <c r="D134" i="283"/>
  <c r="D165" i="283" s="1"/>
  <c r="D134" i="281"/>
  <c r="D165" i="281" s="1"/>
  <c r="E38" i="264"/>
  <c r="D18" i="257"/>
  <c r="D28" i="257"/>
  <c r="D30" i="257"/>
  <c r="D33" i="257"/>
  <c r="D35" i="257"/>
  <c r="D54" i="257"/>
  <c r="D59" i="257"/>
  <c r="D112" i="257"/>
  <c r="C8" i="262"/>
  <c r="C116" i="280"/>
  <c r="C116" i="259" s="1"/>
  <c r="D79" i="261"/>
  <c r="E20" i="279"/>
  <c r="E20" i="270"/>
  <c r="C73" i="260"/>
  <c r="E92" i="260"/>
  <c r="C8" i="266"/>
  <c r="D80" i="281"/>
  <c r="C150" i="287"/>
  <c r="E44" i="268"/>
  <c r="C156" i="286"/>
  <c r="D110" i="261"/>
  <c r="C44" i="266"/>
  <c r="C156" i="287"/>
  <c r="E26" i="278"/>
  <c r="E62" i="268"/>
  <c r="D92" i="261"/>
  <c r="E44" i="261"/>
  <c r="E62" i="261"/>
  <c r="D86" i="274"/>
  <c r="E30" i="255"/>
  <c r="C33" i="255"/>
  <c r="C33" i="534" s="1"/>
  <c r="C37" i="255"/>
  <c r="C42" i="255"/>
  <c r="E45" i="255"/>
  <c r="C47" i="255"/>
  <c r="E49" i="255"/>
  <c r="E54" i="255"/>
  <c r="C61" i="255"/>
  <c r="E73" i="255"/>
  <c r="C76" i="255"/>
  <c r="E88" i="255"/>
  <c r="C90" i="255"/>
  <c r="E112" i="255"/>
  <c r="C119" i="255"/>
  <c r="C49" i="256"/>
  <c r="C59" i="256"/>
  <c r="D60" i="256"/>
  <c r="D70" i="256"/>
  <c r="D75" i="256"/>
  <c r="C78" i="256"/>
  <c r="D79" i="256"/>
  <c r="C88" i="256"/>
  <c r="C93" i="256"/>
  <c r="C97" i="256"/>
  <c r="C107" i="256"/>
  <c r="D123" i="256"/>
  <c r="C126" i="256"/>
  <c r="C131" i="256"/>
  <c r="C4" i="256"/>
  <c r="C4" i="532" s="1"/>
  <c r="E25" i="256"/>
  <c r="C28" i="256"/>
  <c r="C71" i="256"/>
  <c r="C100" i="256"/>
  <c r="C114" i="256"/>
  <c r="C119" i="256"/>
  <c r="C54" i="256"/>
  <c r="C17" i="259"/>
  <c r="E34" i="259"/>
  <c r="D42" i="259"/>
  <c r="D100" i="259"/>
  <c r="E9" i="259"/>
  <c r="D12" i="259"/>
  <c r="E13" i="259"/>
  <c r="C127" i="257"/>
  <c r="C123" i="257"/>
  <c r="C118" i="257"/>
  <c r="C113" i="257"/>
  <c r="C108" i="257"/>
  <c r="C89" i="257"/>
  <c r="C84" i="257"/>
  <c r="C70" i="257"/>
  <c r="C65" i="257"/>
  <c r="C60" i="257"/>
  <c r="C12" i="257"/>
  <c r="C129" i="259"/>
  <c r="D130" i="259"/>
  <c r="E133" i="259"/>
  <c r="D98" i="270"/>
  <c r="D110" i="268"/>
  <c r="D57" i="255"/>
  <c r="E87" i="256"/>
  <c r="E91" i="256"/>
  <c r="E96" i="256"/>
  <c r="E101" i="256"/>
  <c r="E77" i="256"/>
  <c r="E66" i="259"/>
  <c r="E83" i="260"/>
  <c r="D130" i="260"/>
  <c r="E131" i="260"/>
  <c r="C123" i="261"/>
  <c r="E125" i="261"/>
  <c r="C127" i="261"/>
  <c r="E54" i="257"/>
  <c r="C80" i="264"/>
  <c r="C59" i="255"/>
  <c r="E90" i="255"/>
  <c r="C47" i="256"/>
  <c r="C57" i="256"/>
  <c r="C61" i="256"/>
  <c r="C66" i="256"/>
  <c r="C76" i="256"/>
  <c r="D77" i="256"/>
  <c r="D77" i="534" s="1"/>
  <c r="C90" i="256"/>
  <c r="C95" i="256"/>
  <c r="C105" i="256"/>
  <c r="C109" i="256"/>
  <c r="D115" i="256"/>
  <c r="C6" i="256"/>
  <c r="C6" i="534" s="1"/>
  <c r="C30" i="256"/>
  <c r="C69" i="256"/>
  <c r="C73" i="256"/>
  <c r="C112" i="256"/>
  <c r="C42" i="256"/>
  <c r="C52" i="256"/>
  <c r="E17" i="259"/>
  <c r="C19" i="259"/>
  <c r="D30" i="259"/>
  <c r="D35" i="259"/>
  <c r="D40" i="259"/>
  <c r="E51" i="259"/>
  <c r="C58" i="259"/>
  <c r="E60" i="259"/>
  <c r="D78" i="259"/>
  <c r="D93" i="259"/>
  <c r="E99" i="259"/>
  <c r="D102" i="259"/>
  <c r="E103" i="259"/>
  <c r="E108" i="259"/>
  <c r="D126" i="259"/>
  <c r="E127" i="259"/>
  <c r="D10" i="259"/>
  <c r="E11" i="259"/>
  <c r="C130" i="257"/>
  <c r="C125" i="257"/>
  <c r="C120" i="257"/>
  <c r="C87" i="257"/>
  <c r="C82" i="257"/>
  <c r="D78" i="257"/>
  <c r="E46" i="257"/>
  <c r="C39" i="257"/>
  <c r="C34" i="257"/>
  <c r="C29" i="257"/>
  <c r="E129" i="259"/>
  <c r="C133" i="259"/>
  <c r="E86" i="266"/>
  <c r="D92" i="278"/>
  <c r="D97" i="255"/>
  <c r="E99" i="256"/>
  <c r="E103" i="256"/>
  <c r="E108" i="256"/>
  <c r="E113" i="256"/>
  <c r="E46" i="256"/>
  <c r="E75" i="256"/>
  <c r="E79" i="256"/>
  <c r="E89" i="256"/>
  <c r="E129" i="257"/>
  <c r="E52" i="257"/>
  <c r="E80" i="280"/>
  <c r="E122" i="280"/>
  <c r="C131" i="259"/>
  <c r="D68" i="280"/>
  <c r="E50" i="280"/>
  <c r="C50" i="280"/>
  <c r="E110" i="280"/>
  <c r="E74" i="280"/>
  <c r="D56" i="280"/>
  <c r="C20" i="280"/>
  <c r="C104" i="280"/>
  <c r="C14" i="280"/>
  <c r="E56" i="280"/>
  <c r="D116" i="280"/>
  <c r="D116" i="259" s="1"/>
  <c r="C110" i="280"/>
  <c r="E92" i="280"/>
  <c r="E157" i="280" s="1"/>
  <c r="D80" i="280"/>
  <c r="C68" i="280"/>
  <c r="C68" i="259" s="1"/>
  <c r="C44" i="280"/>
  <c r="C44" i="259" s="1"/>
  <c r="D20" i="280"/>
  <c r="E104" i="280"/>
  <c r="C86" i="280"/>
  <c r="C32" i="280"/>
  <c r="D14" i="280"/>
  <c r="D8" i="280"/>
  <c r="C11" i="259"/>
  <c r="D9" i="259"/>
  <c r="D13" i="259"/>
  <c r="C26" i="280"/>
  <c r="D129" i="259"/>
  <c r="D131" i="259"/>
  <c r="D74" i="259"/>
  <c r="D32" i="280"/>
  <c r="D32" i="259" s="1"/>
  <c r="E32" i="280"/>
  <c r="D128" i="280"/>
  <c r="C122" i="280"/>
  <c r="E116" i="280"/>
  <c r="C10" i="259"/>
  <c r="C12" i="259"/>
  <c r="C74" i="279"/>
  <c r="C98" i="279"/>
  <c r="C14" i="279"/>
  <c r="E80" i="279"/>
  <c r="D68" i="279"/>
  <c r="D44" i="279"/>
  <c r="E26" i="279"/>
  <c r="D20" i="279"/>
  <c r="D128" i="279"/>
  <c r="E104" i="279"/>
  <c r="C44" i="279"/>
  <c r="C26" i="279"/>
  <c r="E14" i="279"/>
  <c r="E128" i="279"/>
  <c r="E164" i="279" s="1"/>
  <c r="E74" i="279"/>
  <c r="E50" i="279"/>
  <c r="E123" i="259"/>
  <c r="D80" i="279"/>
  <c r="E68" i="279"/>
  <c r="E68" i="259" s="1"/>
  <c r="C80" i="279"/>
  <c r="C80" i="259" s="1"/>
  <c r="C50" i="278"/>
  <c r="E8" i="278"/>
  <c r="D104" i="278"/>
  <c r="D104" i="259" s="1"/>
  <c r="D86" i="278"/>
  <c r="C92" i="278"/>
  <c r="D56" i="278"/>
  <c r="C74" i="278"/>
  <c r="E38" i="259"/>
  <c r="C14" i="278"/>
  <c r="C104" i="277"/>
  <c r="C86" i="277"/>
  <c r="E80" i="277"/>
  <c r="E56" i="277"/>
  <c r="D38" i="277"/>
  <c r="C8" i="277"/>
  <c r="C98" i="277"/>
  <c r="D62" i="277"/>
  <c r="E110" i="277"/>
  <c r="D56" i="277"/>
  <c r="D68" i="277"/>
  <c r="C20" i="277"/>
  <c r="E128" i="276"/>
  <c r="E164" i="276" s="1"/>
  <c r="D122" i="276"/>
  <c r="C62" i="258"/>
  <c r="E62" i="276"/>
  <c r="E62" i="258" s="1"/>
  <c r="C8" i="276"/>
  <c r="E157" i="276"/>
  <c r="C14" i="276"/>
  <c r="D128" i="276"/>
  <c r="C104" i="276"/>
  <c r="C104" i="258" s="1"/>
  <c r="D98" i="258"/>
  <c r="E92" i="258"/>
  <c r="E157" i="258" s="1"/>
  <c r="E56" i="258"/>
  <c r="C32" i="275"/>
  <c r="E128" i="275"/>
  <c r="C80" i="275"/>
  <c r="C74" i="275"/>
  <c r="C74" i="258" s="1"/>
  <c r="C68" i="258"/>
  <c r="C20" i="275"/>
  <c r="C20" i="258" s="1"/>
  <c r="E122" i="275"/>
  <c r="D128" i="275"/>
  <c r="E134" i="275"/>
  <c r="D86" i="275"/>
  <c r="D20" i="275"/>
  <c r="C14" i="275"/>
  <c r="D14" i="275"/>
  <c r="C44" i="275"/>
  <c r="C44" i="258" s="1"/>
  <c r="E20" i="274"/>
  <c r="E122" i="257"/>
  <c r="D14" i="274"/>
  <c r="E134" i="274"/>
  <c r="E165" i="274" s="1"/>
  <c r="C62" i="274"/>
  <c r="D122" i="274"/>
  <c r="D68" i="274"/>
  <c r="E44" i="274"/>
  <c r="E38" i="274"/>
  <c r="D38" i="274"/>
  <c r="C104" i="274"/>
  <c r="E62" i="274"/>
  <c r="E68" i="274"/>
  <c r="E50" i="274"/>
  <c r="E8" i="274"/>
  <c r="C157" i="274"/>
  <c r="C74" i="274"/>
  <c r="C109" i="257"/>
  <c r="C100" i="257"/>
  <c r="C102" i="257"/>
  <c r="E74" i="273"/>
  <c r="C45" i="257"/>
  <c r="C47" i="257"/>
  <c r="C49" i="257"/>
  <c r="E14" i="273"/>
  <c r="C129" i="257"/>
  <c r="C131" i="257"/>
  <c r="C133" i="257"/>
  <c r="D82" i="257"/>
  <c r="D84" i="257"/>
  <c r="D69" i="257"/>
  <c r="D73" i="257"/>
  <c r="C40" i="257"/>
  <c r="C42" i="257"/>
  <c r="C81" i="257"/>
  <c r="C83" i="257"/>
  <c r="C85" i="257"/>
  <c r="C57" i="257"/>
  <c r="C59" i="257"/>
  <c r="C61" i="257"/>
  <c r="E32" i="273"/>
  <c r="D22" i="257"/>
  <c r="D22" i="534" s="1"/>
  <c r="D76" i="257"/>
  <c r="C117" i="257"/>
  <c r="C119" i="257"/>
  <c r="C121" i="257"/>
  <c r="C93" i="257"/>
  <c r="C97" i="257"/>
  <c r="D86" i="273"/>
  <c r="D157" i="273" s="1"/>
  <c r="E62" i="273"/>
  <c r="D44" i="273"/>
  <c r="D27" i="257"/>
  <c r="D29" i="257"/>
  <c r="D31" i="257"/>
  <c r="E98" i="273"/>
  <c r="C92" i="273"/>
  <c r="C92" i="257" s="1"/>
  <c r="C41" i="257"/>
  <c r="C43" i="257"/>
  <c r="D130" i="257"/>
  <c r="D132" i="257"/>
  <c r="C124" i="257"/>
  <c r="C126" i="257"/>
  <c r="E114" i="257"/>
  <c r="C51" i="257"/>
  <c r="C53" i="257"/>
  <c r="C55" i="257"/>
  <c r="C32" i="273"/>
  <c r="C32" i="257" s="1"/>
  <c r="C75" i="257"/>
  <c r="C77" i="257"/>
  <c r="C79" i="257"/>
  <c r="C56" i="273"/>
  <c r="D51" i="257"/>
  <c r="D53" i="257"/>
  <c r="D53" i="532" s="1"/>
  <c r="D55" i="257"/>
  <c r="C52" i="257"/>
  <c r="C36" i="257"/>
  <c r="C22" i="257"/>
  <c r="D108" i="257"/>
  <c r="C91" i="257"/>
  <c r="C27" i="257"/>
  <c r="C31" i="257"/>
  <c r="C9" i="257"/>
  <c r="C11" i="257"/>
  <c r="C13" i="257"/>
  <c r="C14" i="273"/>
  <c r="C111" i="257"/>
  <c r="C115" i="257"/>
  <c r="D110" i="273"/>
  <c r="C99" i="257"/>
  <c r="C101" i="257"/>
  <c r="C103" i="257"/>
  <c r="C46" i="257"/>
  <c r="C48" i="257"/>
  <c r="E21" i="257"/>
  <c r="C94" i="257"/>
  <c r="C96" i="257"/>
  <c r="D70" i="257"/>
  <c r="D72" i="257"/>
  <c r="C63" i="257"/>
  <c r="C67" i="257"/>
  <c r="C58" i="257"/>
  <c r="C80" i="257"/>
  <c r="D32" i="257"/>
  <c r="C122" i="271"/>
  <c r="C56" i="271"/>
  <c r="E134" i="271"/>
  <c r="E165" i="271" s="1"/>
  <c r="E69" i="256"/>
  <c r="E71" i="256"/>
  <c r="D68" i="271"/>
  <c r="E26" i="271"/>
  <c r="C128" i="271"/>
  <c r="E68" i="271"/>
  <c r="D8" i="271"/>
  <c r="D155" i="271" s="1"/>
  <c r="D74" i="271"/>
  <c r="C26" i="271"/>
  <c r="D110" i="271"/>
  <c r="E104" i="271"/>
  <c r="E56" i="271"/>
  <c r="E38" i="271"/>
  <c r="E44" i="271"/>
  <c r="C98" i="270"/>
  <c r="C122" i="270"/>
  <c r="C104" i="270"/>
  <c r="D80" i="270"/>
  <c r="C127" i="256"/>
  <c r="E50" i="270"/>
  <c r="C32" i="270"/>
  <c r="D26" i="270"/>
  <c r="E8" i="270"/>
  <c r="D110" i="270"/>
  <c r="D104" i="270"/>
  <c r="C86" i="270"/>
  <c r="C56" i="270"/>
  <c r="D32" i="270"/>
  <c r="D32" i="256" s="1"/>
  <c r="C14" i="270"/>
  <c r="C116" i="270"/>
  <c r="E104" i="270"/>
  <c r="E98" i="270"/>
  <c r="D56" i="270"/>
  <c r="C50" i="270"/>
  <c r="D39" i="256"/>
  <c r="C20" i="270"/>
  <c r="D14" i="270"/>
  <c r="C124" i="256"/>
  <c r="C79" i="256"/>
  <c r="E68" i="270"/>
  <c r="E62" i="270"/>
  <c r="C62" i="270"/>
  <c r="E44" i="270"/>
  <c r="E14" i="270"/>
  <c r="D8" i="270"/>
  <c r="E134" i="270"/>
  <c r="E165" i="270" s="1"/>
  <c r="E110" i="270"/>
  <c r="E38" i="270"/>
  <c r="D98" i="269"/>
  <c r="C86" i="269"/>
  <c r="E92" i="269"/>
  <c r="C38" i="269"/>
  <c r="D116" i="269"/>
  <c r="C70" i="256"/>
  <c r="C20" i="269"/>
  <c r="C63" i="256"/>
  <c r="E8" i="269"/>
  <c r="E104" i="269"/>
  <c r="D92" i="269"/>
  <c r="D157" i="269" s="1"/>
  <c r="E86" i="269"/>
  <c r="C80" i="269"/>
  <c r="E44" i="269"/>
  <c r="D14" i="269"/>
  <c r="E128" i="269"/>
  <c r="C98" i="269"/>
  <c r="E62" i="269"/>
  <c r="C123" i="256"/>
  <c r="E116" i="269"/>
  <c r="E107" i="256"/>
  <c r="C62" i="269"/>
  <c r="E38" i="269"/>
  <c r="C113" i="256"/>
  <c r="C115" i="256"/>
  <c r="E64" i="256"/>
  <c r="E66" i="256"/>
  <c r="C56" i="269"/>
  <c r="E51" i="256"/>
  <c r="E53" i="256"/>
  <c r="E55" i="256"/>
  <c r="D44" i="269"/>
  <c r="D26" i="269"/>
  <c r="D68" i="269"/>
  <c r="E50" i="269"/>
  <c r="E32" i="269"/>
  <c r="D106" i="256"/>
  <c r="D108" i="256"/>
  <c r="E110" i="269"/>
  <c r="D62" i="269"/>
  <c r="C32" i="269"/>
  <c r="E26" i="269"/>
  <c r="D132" i="256"/>
  <c r="D125" i="256"/>
  <c r="D94" i="256"/>
  <c r="D96" i="256"/>
  <c r="D87" i="256"/>
  <c r="E74" i="269"/>
  <c r="D72" i="256"/>
  <c r="D63" i="256"/>
  <c r="D65" i="256"/>
  <c r="D67" i="256"/>
  <c r="E63" i="256"/>
  <c r="E65" i="256"/>
  <c r="E67" i="256"/>
  <c r="C64" i="256"/>
  <c r="D58" i="256"/>
  <c r="D51" i="256"/>
  <c r="D53" i="256"/>
  <c r="D55" i="256"/>
  <c r="D46" i="256"/>
  <c r="D48" i="256"/>
  <c r="E104" i="268"/>
  <c r="E92" i="268"/>
  <c r="D82" i="256"/>
  <c r="D84" i="256"/>
  <c r="C74" i="268"/>
  <c r="E32" i="268"/>
  <c r="D14" i="268"/>
  <c r="D155" i="268" s="1"/>
  <c r="D128" i="268"/>
  <c r="E110" i="268"/>
  <c r="C104" i="268"/>
  <c r="C158" i="268" s="1"/>
  <c r="E98" i="268"/>
  <c r="C62" i="268"/>
  <c r="C56" i="268"/>
  <c r="C44" i="268"/>
  <c r="C81" i="256"/>
  <c r="C83" i="256"/>
  <c r="C85" i="256"/>
  <c r="D80" i="268"/>
  <c r="E56" i="268"/>
  <c r="E26" i="268"/>
  <c r="C20" i="268"/>
  <c r="D118" i="256"/>
  <c r="D120" i="256"/>
  <c r="D122" i="268"/>
  <c r="D116" i="268"/>
  <c r="E111" i="256"/>
  <c r="E115" i="256"/>
  <c r="E82" i="256"/>
  <c r="C86" i="267"/>
  <c r="E74" i="267"/>
  <c r="C68" i="267"/>
  <c r="D20" i="267"/>
  <c r="D92" i="267"/>
  <c r="D92" i="256" s="1"/>
  <c r="E62" i="267"/>
  <c r="D44" i="267"/>
  <c r="E98" i="267"/>
  <c r="E80" i="267"/>
  <c r="D122" i="267"/>
  <c r="D68" i="267"/>
  <c r="E20" i="267"/>
  <c r="D32" i="267"/>
  <c r="E134" i="267"/>
  <c r="E165" i="267" s="1"/>
  <c r="E116" i="267"/>
  <c r="E56" i="267"/>
  <c r="D116" i="267"/>
  <c r="E50" i="267"/>
  <c r="C122" i="267"/>
  <c r="D110" i="267"/>
  <c r="D86" i="267"/>
  <c r="C110" i="267"/>
  <c r="D74" i="267"/>
  <c r="C8" i="267"/>
  <c r="E68" i="267"/>
  <c r="E128" i="267"/>
  <c r="E122" i="267"/>
  <c r="E86" i="267"/>
  <c r="D104" i="267"/>
  <c r="E92" i="267"/>
  <c r="C50" i="267"/>
  <c r="D124" i="255"/>
  <c r="D126" i="255"/>
  <c r="E122" i="266"/>
  <c r="E163" i="266" s="1"/>
  <c r="D116" i="266"/>
  <c r="C98" i="266"/>
  <c r="C74" i="266"/>
  <c r="D62" i="266"/>
  <c r="D38" i="266"/>
  <c r="E32" i="266"/>
  <c r="E26" i="266"/>
  <c r="D117" i="255"/>
  <c r="D119" i="255"/>
  <c r="D121" i="255"/>
  <c r="D105" i="255"/>
  <c r="D107" i="255"/>
  <c r="D100" i="255"/>
  <c r="D102" i="255"/>
  <c r="D69" i="255"/>
  <c r="D71" i="255"/>
  <c r="D73" i="255"/>
  <c r="E44" i="266"/>
  <c r="D40" i="255"/>
  <c r="D42" i="255"/>
  <c r="D93" i="255"/>
  <c r="D95" i="255"/>
  <c r="C114" i="255"/>
  <c r="D112" i="255"/>
  <c r="D114" i="255"/>
  <c r="C105" i="255"/>
  <c r="C107" i="255"/>
  <c r="C107" i="534" s="1"/>
  <c r="C109" i="255"/>
  <c r="D104" i="266"/>
  <c r="C102" i="255"/>
  <c r="E92" i="266"/>
  <c r="C81" i="255"/>
  <c r="C83" i="255"/>
  <c r="C85" i="255"/>
  <c r="D81" i="255"/>
  <c r="C69" i="255"/>
  <c r="C71" i="255"/>
  <c r="C73" i="255"/>
  <c r="D64" i="255"/>
  <c r="D66" i="255"/>
  <c r="C57" i="255"/>
  <c r="C52" i="255"/>
  <c r="D47" i="255"/>
  <c r="C38" i="266"/>
  <c r="D21" i="255"/>
  <c r="D23" i="255"/>
  <c r="E68" i="264"/>
  <c r="E56" i="264"/>
  <c r="D44" i="264"/>
  <c r="D20" i="264"/>
  <c r="E134" i="264"/>
  <c r="E165" i="264" s="1"/>
  <c r="E74" i="264"/>
  <c r="E44" i="264"/>
  <c r="E20" i="264"/>
  <c r="D86" i="264"/>
  <c r="E8" i="264"/>
  <c r="C74" i="264"/>
  <c r="E50" i="264"/>
  <c r="C151" i="285"/>
  <c r="C151" i="286"/>
  <c r="E150" i="271"/>
  <c r="E32" i="260"/>
  <c r="C14" i="282"/>
  <c r="C156" i="285"/>
  <c r="E44" i="260"/>
  <c r="C155" i="287"/>
  <c r="C56" i="259"/>
  <c r="C155" i="263"/>
  <c r="C150" i="265"/>
  <c r="D150" i="281"/>
  <c r="D157" i="276"/>
  <c r="C110" i="258"/>
  <c r="D8" i="283"/>
  <c r="D155" i="283" s="1"/>
  <c r="D8" i="263"/>
  <c r="C122" i="261"/>
  <c r="E98" i="259"/>
  <c r="D155" i="281"/>
  <c r="E122" i="260"/>
  <c r="D104" i="260"/>
  <c r="C74" i="261"/>
  <c r="E74" i="261"/>
  <c r="E80" i="260"/>
  <c r="E47" i="261"/>
  <c r="D85" i="261"/>
  <c r="D95" i="261"/>
  <c r="D100" i="261"/>
  <c r="D26" i="273"/>
  <c r="D98" i="273"/>
  <c r="D98" i="257" s="1"/>
  <c r="D122" i="273"/>
  <c r="D163" i="273" s="1"/>
  <c r="E132" i="257"/>
  <c r="E130" i="257"/>
  <c r="E127" i="257"/>
  <c r="E125" i="257"/>
  <c r="E123" i="257"/>
  <c r="E120" i="257"/>
  <c r="E118" i="257"/>
  <c r="E115" i="257"/>
  <c r="E113" i="257"/>
  <c r="E111" i="257"/>
  <c r="E108" i="257"/>
  <c r="E106" i="257"/>
  <c r="E103" i="257"/>
  <c r="E99" i="257"/>
  <c r="E96" i="257"/>
  <c r="E94" i="257"/>
  <c r="E91" i="257"/>
  <c r="E89" i="257"/>
  <c r="E87" i="257"/>
  <c r="E84" i="257"/>
  <c r="E82" i="257"/>
  <c r="E77" i="257"/>
  <c r="E72" i="257"/>
  <c r="E60" i="257"/>
  <c r="E58" i="257"/>
  <c r="E53" i="257"/>
  <c r="E43" i="257"/>
  <c r="E41" i="257"/>
  <c r="E39" i="257"/>
  <c r="E36" i="257"/>
  <c r="E34" i="257"/>
  <c r="E31" i="257"/>
  <c r="E27" i="257"/>
  <c r="E24" i="257"/>
  <c r="E22" i="257"/>
  <c r="E19" i="257"/>
  <c r="E17" i="257"/>
  <c r="E15" i="257"/>
  <c r="D68" i="276"/>
  <c r="D68" i="266"/>
  <c r="E80" i="268"/>
  <c r="C78" i="260"/>
  <c r="C93" i="260"/>
  <c r="C102" i="260"/>
  <c r="C122" i="282"/>
  <c r="C162" i="282" s="1"/>
  <c r="E70" i="256"/>
  <c r="E72" i="256"/>
  <c r="E94" i="256"/>
  <c r="E106" i="256"/>
  <c r="E123" i="256"/>
  <c r="E125" i="256"/>
  <c r="E127" i="256"/>
  <c r="E132" i="256"/>
  <c r="C32" i="281"/>
  <c r="C32" i="260" s="1"/>
  <c r="C44" i="282"/>
  <c r="C44" i="260" s="1"/>
  <c r="C62" i="282"/>
  <c r="C62" i="260" s="1"/>
  <c r="E40" i="255"/>
  <c r="E66" i="255"/>
  <c r="E105" i="255"/>
  <c r="E107" i="255"/>
  <c r="E109" i="255"/>
  <c r="E119" i="255"/>
  <c r="D59" i="260"/>
  <c r="E116" i="274"/>
  <c r="E116" i="273"/>
  <c r="E32" i="262"/>
  <c r="C110" i="264"/>
  <c r="D56" i="262"/>
  <c r="E104" i="262"/>
  <c r="E68" i="262"/>
  <c r="D50" i="262"/>
  <c r="E62" i="262"/>
  <c r="E14" i="262"/>
  <c r="C116" i="262"/>
  <c r="E116" i="262"/>
  <c r="D110" i="262"/>
  <c r="E110" i="262"/>
  <c r="C20" i="262"/>
  <c r="C62" i="284"/>
  <c r="C62" i="261" s="1"/>
  <c r="D116" i="284"/>
  <c r="C104" i="284"/>
  <c r="E92" i="284"/>
  <c r="E157" i="284" s="1"/>
  <c r="C80" i="284"/>
  <c r="C80" i="261" s="1"/>
  <c r="C68" i="284"/>
  <c r="C68" i="261" s="1"/>
  <c r="C14" i="284"/>
  <c r="D80" i="284"/>
  <c r="D80" i="261" s="1"/>
  <c r="C110" i="284"/>
  <c r="E68" i="284"/>
  <c r="E68" i="261" s="1"/>
  <c r="E80" i="284"/>
  <c r="D74" i="284"/>
  <c r="D74" i="261" s="1"/>
  <c r="D44" i="284"/>
  <c r="D26" i="284"/>
  <c r="C157" i="284"/>
  <c r="E56" i="284"/>
  <c r="E56" i="261" s="1"/>
  <c r="D20" i="284"/>
  <c r="D20" i="261" s="1"/>
  <c r="D122" i="284"/>
  <c r="D62" i="282"/>
  <c r="D20" i="282"/>
  <c r="D20" i="260" s="1"/>
  <c r="C68" i="282"/>
  <c r="C68" i="260" s="1"/>
  <c r="D86" i="282"/>
  <c r="C38" i="282"/>
  <c r="C38" i="260" s="1"/>
  <c r="C151" i="287"/>
  <c r="E8" i="277"/>
  <c r="E8" i="259" s="1"/>
  <c r="E8" i="276"/>
  <c r="E155" i="276" s="1"/>
  <c r="E8" i="275"/>
  <c r="D26" i="286"/>
  <c r="D50" i="282"/>
  <c r="D50" i="281"/>
  <c r="D147" i="281"/>
  <c r="D50" i="280"/>
  <c r="D50" i="279"/>
  <c r="D50" i="278"/>
  <c r="D50" i="276"/>
  <c r="D50" i="275"/>
  <c r="D50" i="274"/>
  <c r="D50" i="257" s="1"/>
  <c r="D50" i="271"/>
  <c r="D50" i="270"/>
  <c r="D50" i="268"/>
  <c r="D50" i="266"/>
  <c r="D150" i="265"/>
  <c r="C50" i="261"/>
  <c r="E86" i="286"/>
  <c r="C98" i="285"/>
  <c r="E110" i="284"/>
  <c r="C110" i="263"/>
  <c r="C161" i="263" s="1"/>
  <c r="E116" i="287"/>
  <c r="C116" i="284"/>
  <c r="C116" i="283"/>
  <c r="C162" i="283" s="1"/>
  <c r="E134" i="281"/>
  <c r="E165" i="281" s="1"/>
  <c r="D134" i="278"/>
  <c r="D165" i="278" s="1"/>
  <c r="E68" i="266"/>
  <c r="D32" i="258"/>
  <c r="C134" i="260"/>
  <c r="C165" i="260" s="1"/>
  <c r="D86" i="280"/>
  <c r="D134" i="279"/>
  <c r="D165" i="279" s="1"/>
  <c r="C20" i="261"/>
  <c r="C116" i="287"/>
  <c r="E134" i="284"/>
  <c r="E165" i="284" s="1"/>
  <c r="C110" i="265"/>
  <c r="C161" i="265" s="1"/>
  <c r="C98" i="286"/>
  <c r="C110" i="286"/>
  <c r="C161" i="286" s="1"/>
  <c r="C50" i="260"/>
  <c r="E38" i="260"/>
  <c r="E8" i="282"/>
  <c r="C20" i="278"/>
  <c r="C157" i="285"/>
  <c r="C50" i="262"/>
  <c r="E8" i="281"/>
  <c r="D98" i="280"/>
  <c r="E98" i="260"/>
  <c r="C98" i="281"/>
  <c r="C44" i="262"/>
  <c r="D44" i="262"/>
  <c r="D62" i="262"/>
  <c r="C74" i="262"/>
  <c r="E74" i="262"/>
  <c r="D56" i="281"/>
  <c r="C130" i="255"/>
  <c r="C132" i="255"/>
  <c r="E20" i="283"/>
  <c r="D80" i="282"/>
  <c r="C20" i="282"/>
  <c r="C38" i="277"/>
  <c r="C38" i="259" s="1"/>
  <c r="D50" i="263"/>
  <c r="C98" i="267"/>
  <c r="E80" i="276"/>
  <c r="C16" i="260"/>
  <c r="C40" i="260"/>
  <c r="D45" i="256"/>
  <c r="D47" i="256"/>
  <c r="D49" i="256"/>
  <c r="D52" i="256"/>
  <c r="D54" i="256"/>
  <c r="D59" i="256"/>
  <c r="D64" i="256"/>
  <c r="D66" i="256"/>
  <c r="D69" i="256"/>
  <c r="D71" i="256"/>
  <c r="D73" i="256"/>
  <c r="D76" i="256"/>
  <c r="D81" i="256"/>
  <c r="D83" i="256"/>
  <c r="D85" i="256"/>
  <c r="D88" i="256"/>
  <c r="D90" i="256"/>
  <c r="D93" i="256"/>
  <c r="D95" i="256"/>
  <c r="D97" i="256"/>
  <c r="D109" i="256"/>
  <c r="D112" i="256"/>
  <c r="D114" i="256"/>
  <c r="D121" i="256"/>
  <c r="D124" i="256"/>
  <c r="D9" i="256"/>
  <c r="D11" i="256"/>
  <c r="D11" i="534" s="1"/>
  <c r="D21" i="256"/>
  <c r="D23" i="256"/>
  <c r="D25" i="256"/>
  <c r="D28" i="256"/>
  <c r="D30" i="256"/>
  <c r="D42" i="256"/>
  <c r="D33" i="256"/>
  <c r="D37" i="256"/>
  <c r="D40" i="256"/>
  <c r="D78" i="256"/>
  <c r="D107" i="256"/>
  <c r="D16" i="260"/>
  <c r="D69" i="260"/>
  <c r="D78" i="260"/>
  <c r="D88" i="260"/>
  <c r="E100" i="255"/>
  <c r="E102" i="255"/>
  <c r="D18" i="260"/>
  <c r="C45" i="260"/>
  <c r="E76" i="261"/>
  <c r="C22" i="255"/>
  <c r="C24" i="255"/>
  <c r="C27" i="255"/>
  <c r="C29" i="255"/>
  <c r="C48" i="255"/>
  <c r="C99" i="255"/>
  <c r="C103" i="255"/>
  <c r="C46" i="256"/>
  <c r="C48" i="256"/>
  <c r="C49" i="260"/>
  <c r="C54" i="260"/>
  <c r="C57" i="260"/>
  <c r="C59" i="260"/>
  <c r="C64" i="260"/>
  <c r="C81" i="260"/>
  <c r="C77" i="260"/>
  <c r="D126" i="261"/>
  <c r="E65" i="261"/>
  <c r="E67" i="261"/>
  <c r="E70" i="261"/>
  <c r="E72" i="261"/>
  <c r="E75" i="261"/>
  <c r="D89" i="261"/>
  <c r="E133" i="257"/>
  <c r="E112" i="257"/>
  <c r="E85" i="257"/>
  <c r="E85" i="534" s="1"/>
  <c r="E83" i="257"/>
  <c r="E81" i="257"/>
  <c r="E73" i="257"/>
  <c r="E71" i="257"/>
  <c r="D129" i="255"/>
  <c r="D131" i="255"/>
  <c r="D133" i="255"/>
  <c r="D89" i="256"/>
  <c r="D91" i="256"/>
  <c r="D91" i="534" s="1"/>
  <c r="D99" i="256"/>
  <c r="D101" i="256"/>
  <c r="D111" i="256"/>
  <c r="D113" i="256"/>
  <c r="C69" i="260"/>
  <c r="D46" i="260"/>
  <c r="D51" i="260"/>
  <c r="D55" i="260"/>
  <c r="D3" i="261"/>
  <c r="E134" i="265"/>
  <c r="E165" i="265" s="1"/>
  <c r="E97" i="255"/>
  <c r="E126" i="255"/>
  <c r="C21" i="256"/>
  <c r="C23" i="256"/>
  <c r="C25" i="256"/>
  <c r="E118" i="256"/>
  <c r="E120" i="256"/>
  <c r="E48" i="261"/>
  <c r="E157" i="278"/>
  <c r="E56" i="278"/>
  <c r="D123" i="259"/>
  <c r="E122" i="277"/>
  <c r="E116" i="277"/>
  <c r="D14" i="277"/>
  <c r="E14" i="277"/>
  <c r="E14" i="259" s="1"/>
  <c r="D128" i="277"/>
  <c r="D164" i="277" s="1"/>
  <c r="D110" i="277"/>
  <c r="C74" i="277"/>
  <c r="D50" i="277"/>
  <c r="E20" i="277"/>
  <c r="C110" i="277"/>
  <c r="E92" i="277"/>
  <c r="D20" i="277"/>
  <c r="C134" i="277"/>
  <c r="C165" i="277" s="1"/>
  <c r="D134" i="276"/>
  <c r="D165" i="276" s="1"/>
  <c r="C50" i="276"/>
  <c r="C26" i="276"/>
  <c r="C26" i="258" s="1"/>
  <c r="D20" i="276"/>
  <c r="E44" i="258"/>
  <c r="E110" i="276"/>
  <c r="E161" i="276" s="1"/>
  <c r="C155" i="276"/>
  <c r="C80" i="276"/>
  <c r="E20" i="258"/>
  <c r="C116" i="276"/>
  <c r="C116" i="258" s="1"/>
  <c r="C98" i="258"/>
  <c r="D80" i="258"/>
  <c r="D26" i="258"/>
  <c r="E97" i="258"/>
  <c r="E157" i="275"/>
  <c r="C92" i="275"/>
  <c r="C92" i="258" s="1"/>
  <c r="E88" i="258"/>
  <c r="E59" i="258"/>
  <c r="E50" i="275"/>
  <c r="E50" i="258" s="1"/>
  <c r="E40" i="258"/>
  <c r="D8" i="275"/>
  <c r="D8" i="258" s="1"/>
  <c r="E110" i="275"/>
  <c r="D104" i="275"/>
  <c r="D104" i="258" s="1"/>
  <c r="E121" i="258"/>
  <c r="C50" i="275"/>
  <c r="E38" i="275"/>
  <c r="E38" i="258" s="1"/>
  <c r="E47" i="258"/>
  <c r="E28" i="258"/>
  <c r="E25" i="258"/>
  <c r="D115" i="258"/>
  <c r="C95" i="258"/>
  <c r="C86" i="275"/>
  <c r="E64" i="258"/>
  <c r="E35" i="258"/>
  <c r="E23" i="258"/>
  <c r="D80" i="274"/>
  <c r="D80" i="257" s="1"/>
  <c r="D128" i="274"/>
  <c r="C122" i="274"/>
  <c r="C116" i="274"/>
  <c r="C110" i="274"/>
  <c r="C110" i="257" s="1"/>
  <c r="C8" i="257"/>
  <c r="E80" i="274"/>
  <c r="E80" i="257" s="1"/>
  <c r="E86" i="274"/>
  <c r="C68" i="274"/>
  <c r="C68" i="257" s="1"/>
  <c r="D56" i="274"/>
  <c r="E32" i="274"/>
  <c r="D134" i="274"/>
  <c r="D165" i="274" s="1"/>
  <c r="D44" i="274"/>
  <c r="E128" i="274"/>
  <c r="E164" i="274" s="1"/>
  <c r="E56" i="274"/>
  <c r="E56" i="257" s="1"/>
  <c r="C26" i="274"/>
  <c r="D92" i="274"/>
  <c r="E104" i="273"/>
  <c r="E104" i="257" s="1"/>
  <c r="D116" i="273"/>
  <c r="D56" i="273"/>
  <c r="E128" i="273"/>
  <c r="D38" i="273"/>
  <c r="D38" i="257" s="1"/>
  <c r="D14" i="273"/>
  <c r="D14" i="257" s="1"/>
  <c r="C98" i="273"/>
  <c r="E76" i="257"/>
  <c r="E78" i="257"/>
  <c r="C50" i="273"/>
  <c r="C50" i="257" s="1"/>
  <c r="D20" i="273"/>
  <c r="D104" i="273"/>
  <c r="D104" i="257" s="1"/>
  <c r="E68" i="273"/>
  <c r="D43" i="534"/>
  <c r="C74" i="273"/>
  <c r="D68" i="273"/>
  <c r="E44" i="273"/>
  <c r="E20" i="273"/>
  <c r="C62" i="273"/>
  <c r="E38" i="273"/>
  <c r="C26" i="273"/>
  <c r="E92" i="273"/>
  <c r="E157" i="273" s="1"/>
  <c r="E51" i="257"/>
  <c r="E55" i="257"/>
  <c r="E131" i="257"/>
  <c r="E101" i="257"/>
  <c r="E70" i="257"/>
  <c r="E63" i="257"/>
  <c r="E65" i="257"/>
  <c r="E67" i="257"/>
  <c r="E110" i="257"/>
  <c r="D74" i="257"/>
  <c r="C54" i="257"/>
  <c r="E29" i="257"/>
  <c r="D6" i="534"/>
  <c r="D128" i="271"/>
  <c r="D164" i="271" s="1"/>
  <c r="D56" i="271"/>
  <c r="C44" i="271"/>
  <c r="C104" i="271"/>
  <c r="E92" i="271"/>
  <c r="E157" i="271" s="1"/>
  <c r="E80" i="271"/>
  <c r="C80" i="271"/>
  <c r="C32" i="271"/>
  <c r="E122" i="271"/>
  <c r="E163" i="271" s="1"/>
  <c r="D44" i="271"/>
  <c r="E32" i="271"/>
  <c r="E110" i="271"/>
  <c r="D150" i="271"/>
  <c r="C75" i="256"/>
  <c r="C77" i="256"/>
  <c r="C128" i="270"/>
  <c r="D117" i="256"/>
  <c r="D119" i="256"/>
  <c r="C26" i="270"/>
  <c r="C110" i="270"/>
  <c r="E28" i="256"/>
  <c r="E30" i="256"/>
  <c r="E116" i="270"/>
  <c r="D74" i="270"/>
  <c r="E10" i="256"/>
  <c r="D68" i="270"/>
  <c r="E92" i="270"/>
  <c r="E57" i="256"/>
  <c r="E57" i="534" s="1"/>
  <c r="E59" i="256"/>
  <c r="E61" i="256"/>
  <c r="E56" i="270"/>
  <c r="C134" i="270"/>
  <c r="C165" i="270" s="1"/>
  <c r="D128" i="270"/>
  <c r="D164" i="270" s="1"/>
  <c r="C74" i="270"/>
  <c r="D116" i="270"/>
  <c r="D86" i="270"/>
  <c r="E76" i="256"/>
  <c r="E78" i="256"/>
  <c r="D13" i="256"/>
  <c r="C130" i="256"/>
  <c r="D103" i="256"/>
  <c r="D128" i="269"/>
  <c r="E52" i="256"/>
  <c r="E54" i="256"/>
  <c r="D127" i="256"/>
  <c r="C26" i="269"/>
  <c r="C122" i="269"/>
  <c r="C92" i="269"/>
  <c r="C74" i="269"/>
  <c r="E68" i="269"/>
  <c r="C68" i="269"/>
  <c r="C117" i="256"/>
  <c r="C121" i="256"/>
  <c r="E98" i="269"/>
  <c r="E80" i="269"/>
  <c r="D38" i="269"/>
  <c r="D56" i="269"/>
  <c r="C50" i="269"/>
  <c r="E56" i="269"/>
  <c r="D122" i="269"/>
  <c r="E14" i="269"/>
  <c r="C8" i="269"/>
  <c r="C155" i="269" s="1"/>
  <c r="D20" i="269"/>
  <c r="C128" i="269"/>
  <c r="C134" i="269"/>
  <c r="C165" i="269" s="1"/>
  <c r="D74" i="269"/>
  <c r="C104" i="269"/>
  <c r="D50" i="269"/>
  <c r="E45" i="256"/>
  <c r="E47" i="256"/>
  <c r="E49" i="256"/>
  <c r="D8" i="269"/>
  <c r="D129" i="256"/>
  <c r="D131" i="256"/>
  <c r="D133" i="256"/>
  <c r="D126" i="256"/>
  <c r="D126" i="534" s="1"/>
  <c r="C116" i="256"/>
  <c r="D105" i="256"/>
  <c r="D105" i="534" s="1"/>
  <c r="D100" i="256"/>
  <c r="D102" i="256"/>
  <c r="D57" i="256"/>
  <c r="D61" i="256"/>
  <c r="C3" i="256"/>
  <c r="D26" i="268"/>
  <c r="C129" i="256"/>
  <c r="C133" i="256"/>
  <c r="C86" i="268"/>
  <c r="C14" i="268"/>
  <c r="E100" i="256"/>
  <c r="E102" i="256"/>
  <c r="E93" i="256"/>
  <c r="E95" i="256"/>
  <c r="E97" i="256"/>
  <c r="E50" i="268"/>
  <c r="E156" i="268" s="1"/>
  <c r="C32" i="268"/>
  <c r="E129" i="256"/>
  <c r="E131" i="256"/>
  <c r="E133" i="256"/>
  <c r="E134" i="268"/>
  <c r="E165" i="268" s="1"/>
  <c r="D130" i="256"/>
  <c r="E124" i="256"/>
  <c r="E126" i="256"/>
  <c r="E117" i="256"/>
  <c r="E119" i="256"/>
  <c r="E121" i="256"/>
  <c r="E112" i="256"/>
  <c r="E114" i="256"/>
  <c r="E105" i="256"/>
  <c r="E109" i="256"/>
  <c r="E88" i="256"/>
  <c r="E90" i="256"/>
  <c r="C68" i="268"/>
  <c r="E8" i="268"/>
  <c r="E155" i="268" s="1"/>
  <c r="C80" i="267"/>
  <c r="E38" i="267"/>
  <c r="D5" i="534"/>
  <c r="D128" i="267"/>
  <c r="D80" i="267"/>
  <c r="C62" i="267"/>
  <c r="E110" i="267"/>
  <c r="D62" i="267"/>
  <c r="E32" i="267"/>
  <c r="E4" i="534"/>
  <c r="C32" i="267"/>
  <c r="C56" i="267"/>
  <c r="E44" i="267"/>
  <c r="D134" i="267"/>
  <c r="D165" i="267" s="1"/>
  <c r="D8" i="267"/>
  <c r="C44" i="267"/>
  <c r="D14" i="267"/>
  <c r="D6" i="532"/>
  <c r="C14" i="267"/>
  <c r="D98" i="267"/>
  <c r="D26" i="267"/>
  <c r="E14" i="267"/>
  <c r="C74" i="267"/>
  <c r="C104" i="267"/>
  <c r="D56" i="267"/>
  <c r="E8" i="267"/>
  <c r="E130" i="256"/>
  <c r="C125" i="256"/>
  <c r="C102" i="256"/>
  <c r="E58" i="256"/>
  <c r="C60" i="256"/>
  <c r="C38" i="267"/>
  <c r="E26" i="267"/>
  <c r="E129" i="255"/>
  <c r="E131" i="255"/>
  <c r="E133" i="255"/>
  <c r="D4" i="534"/>
  <c r="D49" i="255"/>
  <c r="C110" i="266"/>
  <c r="C86" i="266"/>
  <c r="E50" i="266"/>
  <c r="D26" i="266"/>
  <c r="D122" i="266"/>
  <c r="E56" i="266"/>
  <c r="D80" i="266"/>
  <c r="E104" i="266"/>
  <c r="E158" i="266" s="1"/>
  <c r="D20" i="266"/>
  <c r="E124" i="255"/>
  <c r="D109" i="255"/>
  <c r="E31" i="255"/>
  <c r="E128" i="265"/>
  <c r="D110" i="265"/>
  <c r="E50" i="265"/>
  <c r="E44" i="265"/>
  <c r="E26" i="265"/>
  <c r="C80" i="265"/>
  <c r="C157" i="265"/>
  <c r="E110" i="265"/>
  <c r="D104" i="265"/>
  <c r="D157" i="265"/>
  <c r="D33" i="255"/>
  <c r="D37" i="255"/>
  <c r="E157" i="265"/>
  <c r="C44" i="265"/>
  <c r="E103" i="255"/>
  <c r="E114" i="255"/>
  <c r="D50" i="264"/>
  <c r="D35" i="255"/>
  <c r="E32" i="264"/>
  <c r="C20" i="264"/>
  <c r="C155" i="264" s="1"/>
  <c r="D104" i="264"/>
  <c r="C92" i="264"/>
  <c r="C157" i="264" s="1"/>
  <c r="D68" i="264"/>
  <c r="D56" i="264"/>
  <c r="C32" i="264"/>
  <c r="D8" i="264"/>
  <c r="D150" i="264" s="1"/>
  <c r="E95" i="255"/>
  <c r="C77" i="255"/>
  <c r="E14" i="264"/>
  <c r="D26" i="264"/>
  <c r="D128" i="264"/>
  <c r="E98" i="264"/>
  <c r="C122" i="264"/>
  <c r="D10" i="255"/>
  <c r="D10" i="534" s="1"/>
  <c r="D12" i="255"/>
  <c r="D27" i="255"/>
  <c r="D31" i="255"/>
  <c r="D34" i="255"/>
  <c r="D36" i="255"/>
  <c r="D36" i="534" s="1"/>
  <c r="D46" i="255"/>
  <c r="D65" i="255"/>
  <c r="D70" i="255"/>
  <c r="D75" i="255"/>
  <c r="D79" i="255"/>
  <c r="D89" i="255"/>
  <c r="D94" i="255"/>
  <c r="E157" i="264"/>
  <c r="E58" i="255"/>
  <c r="E60" i="255"/>
  <c r="E63" i="255"/>
  <c r="E65" i="255"/>
  <c r="E67" i="255"/>
  <c r="E70" i="255"/>
  <c r="E72" i="255"/>
  <c r="E75" i="255"/>
  <c r="E77" i="255"/>
  <c r="E79" i="255"/>
  <c r="E82" i="255"/>
  <c r="E84" i="255"/>
  <c r="E87" i="255"/>
  <c r="E89" i="255"/>
  <c r="E91" i="255"/>
  <c r="E94" i="255"/>
  <c r="E99" i="255"/>
  <c r="E106" i="255"/>
  <c r="E108" i="255"/>
  <c r="E111" i="255"/>
  <c r="E113" i="255"/>
  <c r="E115" i="255"/>
  <c r="E118" i="255"/>
  <c r="E120" i="255"/>
  <c r="E125" i="255"/>
  <c r="E127" i="255"/>
  <c r="E130" i="255"/>
  <c r="E132" i="255"/>
  <c r="D116" i="264"/>
  <c r="D80" i="264"/>
  <c r="E9" i="255"/>
  <c r="E9" i="534" s="1"/>
  <c r="E11" i="255"/>
  <c r="E11" i="534" s="1"/>
  <c r="E13" i="255"/>
  <c r="E13" i="534" s="1"/>
  <c r="E16" i="255"/>
  <c r="E18" i="255"/>
  <c r="E18" i="534" s="1"/>
  <c r="E21" i="255"/>
  <c r="E23" i="255"/>
  <c r="E28" i="255"/>
  <c r="E35" i="255"/>
  <c r="E37" i="255"/>
  <c r="E37" i="534" s="1"/>
  <c r="E47" i="255"/>
  <c r="E52" i="255"/>
  <c r="E62" i="264"/>
  <c r="C16" i="255"/>
  <c r="C16" i="534" s="1"/>
  <c r="C18" i="255"/>
  <c r="C21" i="255"/>
  <c r="C23" i="255"/>
  <c r="C25" i="255"/>
  <c r="C28" i="255"/>
  <c r="C28" i="534" s="1"/>
  <c r="C30" i="255"/>
  <c r="C121" i="255"/>
  <c r="C133" i="255"/>
  <c r="C116" i="255"/>
  <c r="E51" i="255"/>
  <c r="E53" i="255"/>
  <c r="E55" i="255"/>
  <c r="E48" i="255"/>
  <c r="E39" i="255"/>
  <c r="E41" i="255"/>
  <c r="E43" i="255"/>
  <c r="E34" i="255"/>
  <c r="E36" i="255"/>
  <c r="E27" i="255"/>
  <c r="E29" i="255"/>
  <c r="E22" i="255"/>
  <c r="E24" i="255"/>
  <c r="E15" i="255"/>
  <c r="E17" i="255"/>
  <c r="E19" i="255"/>
  <c r="E10" i="255"/>
  <c r="E12" i="255"/>
  <c r="C9" i="255"/>
  <c r="C11" i="255"/>
  <c r="C13" i="255"/>
  <c r="E110" i="263"/>
  <c r="E161" i="263" s="1"/>
  <c r="D38" i="263"/>
  <c r="D155" i="263"/>
  <c r="D110" i="263"/>
  <c r="D157" i="263"/>
  <c r="C50" i="263"/>
  <c r="E26" i="263"/>
  <c r="D150" i="263"/>
  <c r="D116" i="255"/>
  <c r="C62" i="263"/>
  <c r="D62" i="255"/>
  <c r="C147" i="263"/>
  <c r="C56" i="255"/>
  <c r="D44" i="263"/>
  <c r="C32" i="263"/>
  <c r="E20" i="262"/>
  <c r="E80" i="262"/>
  <c r="E80" i="255" s="1"/>
  <c r="C26" i="262"/>
  <c r="C26" i="255" s="1"/>
  <c r="C62" i="262"/>
  <c r="E122" i="262"/>
  <c r="D15" i="534"/>
  <c r="C98" i="262"/>
  <c r="D98" i="262"/>
  <c r="D86" i="262"/>
  <c r="D80" i="262"/>
  <c r="E50" i="262"/>
  <c r="E44" i="262"/>
  <c r="C110" i="262"/>
  <c r="E98" i="262"/>
  <c r="C80" i="262"/>
  <c r="D38" i="262"/>
  <c r="C38" i="262"/>
  <c r="E38" i="262"/>
  <c r="E38" i="255" s="1"/>
  <c r="D26" i="262"/>
  <c r="E5" i="534"/>
  <c r="E123" i="255"/>
  <c r="C112" i="255"/>
  <c r="C104" i="262"/>
  <c r="C92" i="262"/>
  <c r="D92" i="262"/>
  <c r="C88" i="255"/>
  <c r="C78" i="255"/>
  <c r="C66" i="255"/>
  <c r="C66" i="534" s="1"/>
  <c r="E8" i="262"/>
  <c r="D8" i="262"/>
  <c r="C129" i="255"/>
  <c r="C131" i="255"/>
  <c r="E134" i="262"/>
  <c r="E165" i="262" s="1"/>
  <c r="D134" i="262"/>
  <c r="D165" i="262" s="1"/>
  <c r="E128" i="262"/>
  <c r="D104" i="262"/>
  <c r="D20" i="262"/>
  <c r="E6" i="532"/>
  <c r="E6" i="534"/>
  <c r="E4" i="532"/>
  <c r="D130" i="255"/>
  <c r="D123" i="534"/>
  <c r="C128" i="262"/>
  <c r="E76" i="255"/>
  <c r="C64" i="255"/>
  <c r="C54" i="255"/>
  <c r="E46" i="255"/>
  <c r="C49" i="255"/>
  <c r="E42" i="255"/>
  <c r="C40" i="255"/>
  <c r="E33" i="255"/>
  <c r="C32" i="262"/>
  <c r="D32" i="262"/>
  <c r="D3" i="255"/>
  <c r="E3" i="255"/>
  <c r="E3" i="534" s="1"/>
  <c r="E7" i="255"/>
  <c r="E26" i="284"/>
  <c r="C26" i="283"/>
  <c r="C26" i="282"/>
  <c r="E26" i="280"/>
  <c r="D26" i="278"/>
  <c r="D26" i="277"/>
  <c r="C26" i="277"/>
  <c r="E86" i="287"/>
  <c r="E128" i="286"/>
  <c r="E164" i="286" s="1"/>
  <c r="D128" i="285"/>
  <c r="D164" i="285" s="1"/>
  <c r="D128" i="284"/>
  <c r="D164" i="284" s="1"/>
  <c r="D128" i="283"/>
  <c r="D164" i="283" s="1"/>
  <c r="D147" i="283"/>
  <c r="C128" i="280"/>
  <c r="C128" i="274"/>
  <c r="D128" i="263"/>
  <c r="D164" i="263" s="1"/>
  <c r="C134" i="287"/>
  <c r="C165" i="287" s="1"/>
  <c r="C134" i="284"/>
  <c r="C165" i="284" s="1"/>
  <c r="E134" i="282"/>
  <c r="E165" i="282" s="1"/>
  <c r="C134" i="279"/>
  <c r="C165" i="279" s="1"/>
  <c r="E134" i="277"/>
  <c r="E165" i="277" s="1"/>
  <c r="D134" i="275"/>
  <c r="D165" i="275" s="1"/>
  <c r="C134" i="274"/>
  <c r="C165" i="274" s="1"/>
  <c r="C134" i="273"/>
  <c r="C165" i="273" s="1"/>
  <c r="E134" i="273"/>
  <c r="E165" i="273" s="1"/>
  <c r="C134" i="271"/>
  <c r="C165" i="271" s="1"/>
  <c r="D134" i="269"/>
  <c r="D165" i="269" s="1"/>
  <c r="E134" i="269"/>
  <c r="E165" i="269" s="1"/>
  <c r="D134" i="268"/>
  <c r="D165" i="268" s="1"/>
  <c r="C134" i="267"/>
  <c r="C165" i="267" s="1"/>
  <c r="C134" i="266"/>
  <c r="C165" i="266" s="1"/>
  <c r="D134" i="266"/>
  <c r="D165" i="266" s="1"/>
  <c r="D134" i="265"/>
  <c r="D165" i="265" s="1"/>
  <c r="D147" i="264"/>
  <c r="D134" i="264"/>
  <c r="D165" i="264" s="1"/>
  <c r="D7" i="534"/>
  <c r="D7" i="532"/>
  <c r="C56" i="260"/>
  <c r="D74" i="258"/>
  <c r="E134" i="287"/>
  <c r="E165" i="287" s="1"/>
  <c r="D19" i="534"/>
  <c r="E86" i="260"/>
  <c r="C38" i="257"/>
  <c r="D92" i="259"/>
  <c r="D157" i="277"/>
  <c r="D150" i="278"/>
  <c r="D155" i="278"/>
  <c r="E14" i="258"/>
  <c r="C150" i="274"/>
  <c r="C155" i="274"/>
  <c r="C156" i="278"/>
  <c r="E5" i="532"/>
  <c r="D157" i="279"/>
  <c r="D4" i="532"/>
  <c r="E150" i="279"/>
  <c r="E155" i="279"/>
  <c r="D5" i="532"/>
  <c r="E104" i="260"/>
  <c r="C128" i="258"/>
  <c r="D98" i="260"/>
  <c r="C68" i="262"/>
  <c r="C122" i="262"/>
  <c r="D8" i="273"/>
  <c r="D8" i="277"/>
  <c r="E8" i="273"/>
  <c r="D8" i="282"/>
  <c r="C26" i="284"/>
  <c r="E110" i="264"/>
  <c r="E161" i="264" s="1"/>
  <c r="C8" i="283"/>
  <c r="D8" i="279"/>
  <c r="C14" i="271"/>
  <c r="D14" i="266"/>
  <c r="D20" i="274"/>
  <c r="C20" i="271"/>
  <c r="E98" i="287"/>
  <c r="E98" i="276"/>
  <c r="E98" i="275"/>
  <c r="D147" i="263"/>
  <c r="D14" i="276"/>
  <c r="C26" i="267"/>
  <c r="C32" i="279"/>
  <c r="C32" i="276"/>
  <c r="D32" i="266"/>
  <c r="C56" i="284"/>
  <c r="C56" i="261" s="1"/>
  <c r="C56" i="275"/>
  <c r="D68" i="284"/>
  <c r="C92" i="271"/>
  <c r="C92" i="270"/>
  <c r="C92" i="268"/>
  <c r="C92" i="267"/>
  <c r="D26" i="260"/>
  <c r="C86" i="262"/>
  <c r="E86" i="262"/>
  <c r="C134" i="262"/>
  <c r="C165" i="262" s="1"/>
  <c r="E8" i="286"/>
  <c r="D8" i="284"/>
  <c r="D68" i="262"/>
  <c r="E26" i="274"/>
  <c r="C86" i="286"/>
  <c r="C86" i="281"/>
  <c r="E86" i="279"/>
  <c r="C80" i="263"/>
  <c r="C104" i="264"/>
  <c r="D50" i="267"/>
  <c r="D68" i="281"/>
  <c r="E32" i="275"/>
  <c r="C62" i="264"/>
  <c r="D41" i="255"/>
  <c r="C27" i="259"/>
  <c r="C36" i="259"/>
  <c r="C93" i="255"/>
  <c r="E96" i="255"/>
  <c r="E101" i="255"/>
  <c r="D113" i="255"/>
  <c r="D118" i="255"/>
  <c r="D125" i="255"/>
  <c r="D127" i="255"/>
  <c r="C34" i="256"/>
  <c r="C132" i="256"/>
  <c r="E75" i="257"/>
  <c r="E79" i="257"/>
  <c r="E49" i="258"/>
  <c r="E117" i="258"/>
  <c r="D134" i="280"/>
  <c r="D165" i="280" s="1"/>
  <c r="C35" i="255"/>
  <c r="C45" i="255"/>
  <c r="D51" i="255"/>
  <c r="C97" i="255"/>
  <c r="C78" i="257"/>
  <c r="D111" i="258"/>
  <c r="D45" i="255"/>
  <c r="D55" i="255"/>
  <c r="C117" i="255"/>
  <c r="C124" i="255"/>
  <c r="C126" i="255"/>
  <c r="C15" i="258"/>
  <c r="E30" i="258"/>
  <c r="E78" i="258"/>
  <c r="C5" i="255"/>
  <c r="C45" i="256"/>
  <c r="E114" i="258"/>
  <c r="C3" i="259"/>
  <c r="E93" i="258"/>
  <c r="D99" i="259"/>
  <c r="C83" i="261"/>
  <c r="C134" i="280"/>
  <c r="C165" i="280" s="1"/>
  <c r="E102" i="258"/>
  <c r="E107" i="258"/>
  <c r="C130" i="258"/>
  <c r="E10" i="259"/>
  <c r="E15" i="259"/>
  <c r="E19" i="259"/>
  <c r="E24" i="259"/>
  <c r="E29" i="259"/>
  <c r="E39" i="259"/>
  <c r="E43" i="259"/>
  <c r="E53" i="259"/>
  <c r="E58" i="259"/>
  <c r="E65" i="259"/>
  <c r="E72" i="259"/>
  <c r="E84" i="259"/>
  <c r="E87" i="259"/>
  <c r="E89" i="259"/>
  <c r="E96" i="259"/>
  <c r="E101" i="259"/>
  <c r="D127" i="259"/>
  <c r="D47" i="261"/>
  <c r="D127" i="258"/>
  <c r="C49" i="259"/>
  <c r="E106" i="259"/>
  <c r="E111" i="259"/>
  <c r="E120" i="259"/>
  <c r="E125" i="259"/>
  <c r="E130" i="259"/>
  <c r="D132" i="259"/>
  <c r="E134" i="280"/>
  <c r="E165" i="280" s="1"/>
  <c r="C42" i="534" l="1"/>
  <c r="D43" i="532"/>
  <c r="D122" i="257"/>
  <c r="C80" i="258"/>
  <c r="E158" i="287"/>
  <c r="D155" i="286"/>
  <c r="C158" i="286"/>
  <c r="C155" i="285"/>
  <c r="C158" i="285"/>
  <c r="C18" i="532"/>
  <c r="C37" i="532"/>
  <c r="D157" i="261"/>
  <c r="E150" i="284"/>
  <c r="C150" i="284"/>
  <c r="D15" i="532"/>
  <c r="D151" i="283"/>
  <c r="D56" i="260"/>
  <c r="D44" i="260"/>
  <c r="C104" i="260"/>
  <c r="D19" i="532"/>
  <c r="E61" i="532"/>
  <c r="E150" i="281"/>
  <c r="C158" i="281"/>
  <c r="D34" i="532"/>
  <c r="C41" i="532"/>
  <c r="C152" i="281"/>
  <c r="C118" i="532"/>
  <c r="E83" i="532"/>
  <c r="C74" i="259"/>
  <c r="C155" i="279"/>
  <c r="E152" i="279"/>
  <c r="C152" i="278"/>
  <c r="E16" i="532"/>
  <c r="D161" i="277"/>
  <c r="C150" i="276"/>
  <c r="C162" i="276"/>
  <c r="E150" i="276"/>
  <c r="D44" i="258"/>
  <c r="D38" i="258"/>
  <c r="E158" i="276"/>
  <c r="D68" i="258"/>
  <c r="E161" i="275"/>
  <c r="E158" i="275"/>
  <c r="C13" i="534"/>
  <c r="E74" i="257"/>
  <c r="C150" i="273"/>
  <c r="C155" i="273"/>
  <c r="E36" i="534"/>
  <c r="D162" i="273"/>
  <c r="E91" i="532"/>
  <c r="C41" i="534"/>
  <c r="C49" i="534"/>
  <c r="C57" i="534"/>
  <c r="C84" i="534"/>
  <c r="C120" i="534"/>
  <c r="C63" i="534"/>
  <c r="C89" i="534"/>
  <c r="C118" i="534"/>
  <c r="C51" i="534"/>
  <c r="E161" i="271"/>
  <c r="C152" i="271"/>
  <c r="E155" i="270"/>
  <c r="C157" i="269"/>
  <c r="E25" i="534"/>
  <c r="C73" i="534"/>
  <c r="C105" i="532"/>
  <c r="C71" i="534"/>
  <c r="C84" i="532"/>
  <c r="E111" i="534"/>
  <c r="E71" i="534"/>
  <c r="C7" i="534"/>
  <c r="E73" i="534"/>
  <c r="D35" i="534"/>
  <c r="E12" i="534"/>
  <c r="D46" i="534"/>
  <c r="C24" i="534"/>
  <c r="C96" i="532"/>
  <c r="C95" i="534"/>
  <c r="C69" i="534"/>
  <c r="D16" i="532"/>
  <c r="C101" i="534"/>
  <c r="C19" i="534"/>
  <c r="C76" i="532"/>
  <c r="D158" i="267"/>
  <c r="C17" i="534"/>
  <c r="C127" i="532"/>
  <c r="C12" i="534"/>
  <c r="C61" i="532"/>
  <c r="C108" i="534"/>
  <c r="C39" i="534"/>
  <c r="C10" i="534"/>
  <c r="C55" i="534"/>
  <c r="C87" i="534"/>
  <c r="D39" i="534"/>
  <c r="C65" i="534"/>
  <c r="C57" i="532"/>
  <c r="D121" i="532"/>
  <c r="E44" i="255"/>
  <c r="C37" i="534"/>
  <c r="D24" i="532"/>
  <c r="E14" i="255"/>
  <c r="D29" i="534"/>
  <c r="D115" i="534"/>
  <c r="C164" i="263"/>
  <c r="C17" i="532"/>
  <c r="D87" i="532"/>
  <c r="C43" i="532"/>
  <c r="D60" i="534"/>
  <c r="D83" i="534"/>
  <c r="D120" i="534"/>
  <c r="D48" i="534"/>
  <c r="D63" i="532"/>
  <c r="C70" i="534"/>
  <c r="D85" i="534"/>
  <c r="C36" i="534"/>
  <c r="C31" i="532"/>
  <c r="C55" i="532"/>
  <c r="D82" i="534"/>
  <c r="D40" i="534"/>
  <c r="D67" i="534"/>
  <c r="D103" i="532"/>
  <c r="C10" i="532"/>
  <c r="C24" i="532"/>
  <c r="C76" i="534"/>
  <c r="C125" i="534"/>
  <c r="D90" i="532"/>
  <c r="D56" i="255"/>
  <c r="D52" i="532"/>
  <c r="D22" i="532"/>
  <c r="D156" i="265"/>
  <c r="D162" i="270"/>
  <c r="E8" i="258"/>
  <c r="C152" i="275"/>
  <c r="C72" i="534"/>
  <c r="D152" i="281"/>
  <c r="C162" i="267"/>
  <c r="D163" i="282"/>
  <c r="C8" i="261"/>
  <c r="D25" i="534"/>
  <c r="E152" i="264"/>
  <c r="C152" i="284"/>
  <c r="C158" i="274"/>
  <c r="C152" i="280"/>
  <c r="C164" i="266"/>
  <c r="C158" i="282"/>
  <c r="C151" i="281"/>
  <c r="C91" i="534"/>
  <c r="C108" i="532"/>
  <c r="C111" i="534"/>
  <c r="C106" i="534"/>
  <c r="C123" i="534"/>
  <c r="C163" i="273"/>
  <c r="C164" i="271"/>
  <c r="C158" i="280"/>
  <c r="E152" i="282"/>
  <c r="C164" i="276"/>
  <c r="E163" i="267"/>
  <c r="C158" i="284"/>
  <c r="C158" i="287"/>
  <c r="C159" i="287" s="1"/>
  <c r="E164" i="267"/>
  <c r="C104" i="257"/>
  <c r="C164" i="269"/>
  <c r="C162" i="265"/>
  <c r="C152" i="283"/>
  <c r="E164" i="262"/>
  <c r="E158" i="279"/>
  <c r="C163" i="279"/>
  <c r="D161" i="264"/>
  <c r="D161" i="265"/>
  <c r="E152" i="268"/>
  <c r="E161" i="269"/>
  <c r="E152" i="270"/>
  <c r="E158" i="271"/>
  <c r="E158" i="280"/>
  <c r="E162" i="282"/>
  <c r="E152" i="287"/>
  <c r="D158" i="265"/>
  <c r="D161" i="284"/>
  <c r="D162" i="275"/>
  <c r="D161" i="276"/>
  <c r="E163" i="276"/>
  <c r="E158" i="282"/>
  <c r="E161" i="284"/>
  <c r="E162" i="273"/>
  <c r="E162" i="275"/>
  <c r="D161" i="278"/>
  <c r="D158" i="263"/>
  <c r="E158" i="269"/>
  <c r="E163" i="269"/>
  <c r="D162" i="281"/>
  <c r="D162" i="262"/>
  <c r="D161" i="282"/>
  <c r="E164" i="268"/>
  <c r="D164" i="262"/>
  <c r="D162" i="274"/>
  <c r="D158" i="268"/>
  <c r="D158" i="283"/>
  <c r="E152" i="281"/>
  <c r="E163" i="287"/>
  <c r="E158" i="281"/>
  <c r="D162" i="277"/>
  <c r="D158" i="264"/>
  <c r="D152" i="266"/>
  <c r="D164" i="279"/>
  <c r="D158" i="270"/>
  <c r="E150" i="270"/>
  <c r="E164" i="284"/>
  <c r="E69" i="534"/>
  <c r="E162" i="279"/>
  <c r="D158" i="266"/>
  <c r="D161" i="279"/>
  <c r="E152" i="277"/>
  <c r="C158" i="264"/>
  <c r="C152" i="273"/>
  <c r="E163" i="270"/>
  <c r="C164" i="264"/>
  <c r="E152" i="278"/>
  <c r="C161" i="271"/>
  <c r="C107" i="532"/>
  <c r="C156" i="281"/>
  <c r="C6" i="532"/>
  <c r="C91" i="532"/>
  <c r="E164" i="265"/>
  <c r="D17" i="532"/>
  <c r="E90" i="534"/>
  <c r="C163" i="269"/>
  <c r="C158" i="273"/>
  <c r="C157" i="273"/>
  <c r="D9" i="534"/>
  <c r="C74" i="255"/>
  <c r="C161" i="284"/>
  <c r="E161" i="262"/>
  <c r="E162" i="274"/>
  <c r="D161" i="267"/>
  <c r="E162" i="267"/>
  <c r="D163" i="267"/>
  <c r="C158" i="269"/>
  <c r="E152" i="269"/>
  <c r="C162" i="270"/>
  <c r="D161" i="271"/>
  <c r="D152" i="273"/>
  <c r="D164" i="275"/>
  <c r="D68" i="259"/>
  <c r="E162" i="280"/>
  <c r="C161" i="280"/>
  <c r="D163" i="270"/>
  <c r="D163" i="285"/>
  <c r="E161" i="282"/>
  <c r="C164" i="287"/>
  <c r="C158" i="271"/>
  <c r="E152" i="283"/>
  <c r="D158" i="278"/>
  <c r="D152" i="269"/>
  <c r="E152" i="275"/>
  <c r="D152" i="285"/>
  <c r="C161" i="283"/>
  <c r="D152" i="284"/>
  <c r="C164" i="273"/>
  <c r="E152" i="273"/>
  <c r="D162" i="285"/>
  <c r="C152" i="274"/>
  <c r="D152" i="276"/>
  <c r="E161" i="285"/>
  <c r="D158" i="281"/>
  <c r="E163" i="285"/>
  <c r="D158" i="285"/>
  <c r="D163" i="265"/>
  <c r="C162" i="269"/>
  <c r="E163" i="284"/>
  <c r="D152" i="277"/>
  <c r="D158" i="279"/>
  <c r="C152" i="287"/>
  <c r="C153" i="287" s="1"/>
  <c r="C164" i="277"/>
  <c r="E162" i="285"/>
  <c r="E162" i="286"/>
  <c r="C152" i="279"/>
  <c r="C152" i="286"/>
  <c r="C163" i="262"/>
  <c r="E155" i="275"/>
  <c r="C65" i="532"/>
  <c r="E158" i="262"/>
  <c r="D161" i="263"/>
  <c r="E19" i="534"/>
  <c r="E48" i="534"/>
  <c r="D162" i="264"/>
  <c r="E161" i="265"/>
  <c r="C161" i="266"/>
  <c r="D164" i="269"/>
  <c r="D152" i="270"/>
  <c r="C111" i="532"/>
  <c r="C158" i="267"/>
  <c r="D151" i="275"/>
  <c r="D161" i="262"/>
  <c r="C163" i="267"/>
  <c r="D150" i="268"/>
  <c r="E162" i="269"/>
  <c r="C152" i="269"/>
  <c r="C79" i="534"/>
  <c r="D161" i="270"/>
  <c r="C163" i="271"/>
  <c r="C101" i="532"/>
  <c r="E164" i="275"/>
  <c r="D164" i="276"/>
  <c r="D152" i="278"/>
  <c r="C163" i="280"/>
  <c r="D162" i="280"/>
  <c r="E163" i="280"/>
  <c r="D163" i="275"/>
  <c r="E161" i="287"/>
  <c r="E152" i="284"/>
  <c r="D151" i="287"/>
  <c r="C163" i="266"/>
  <c r="E163" i="274"/>
  <c r="C162" i="266"/>
  <c r="C162" i="277"/>
  <c r="C161" i="268"/>
  <c r="E162" i="284"/>
  <c r="C158" i="275"/>
  <c r="E163" i="282"/>
  <c r="E158" i="265"/>
  <c r="E161" i="266"/>
  <c r="E164" i="277"/>
  <c r="C152" i="265"/>
  <c r="D152" i="265"/>
  <c r="C161" i="276"/>
  <c r="D161" i="283"/>
  <c r="E161" i="279"/>
  <c r="D158" i="276"/>
  <c r="C161" i="279"/>
  <c r="E158" i="263"/>
  <c r="E162" i="281"/>
  <c r="C161" i="282"/>
  <c r="D162" i="265"/>
  <c r="C158" i="276"/>
  <c r="D158" i="284"/>
  <c r="C162" i="273"/>
  <c r="E163" i="279"/>
  <c r="D158" i="282"/>
  <c r="C162" i="271"/>
  <c r="E164" i="264"/>
  <c r="E158" i="284"/>
  <c r="C163" i="284"/>
  <c r="D164" i="264"/>
  <c r="D164" i="268"/>
  <c r="C163" i="287"/>
  <c r="E86" i="261"/>
  <c r="E150" i="275"/>
  <c r="C164" i="274"/>
  <c r="C161" i="262"/>
  <c r="D164" i="267"/>
  <c r="E164" i="273"/>
  <c r="C161" i="274"/>
  <c r="C161" i="277"/>
  <c r="D99" i="534"/>
  <c r="D25" i="532"/>
  <c r="D158" i="280"/>
  <c r="E110" i="260"/>
  <c r="C162" i="284"/>
  <c r="D44" i="261"/>
  <c r="C161" i="264"/>
  <c r="D158" i="273"/>
  <c r="C158" i="266"/>
  <c r="E158" i="268"/>
  <c r="E164" i="269"/>
  <c r="D162" i="269"/>
  <c r="D158" i="269"/>
  <c r="E161" i="277"/>
  <c r="C158" i="279"/>
  <c r="D164" i="280"/>
  <c r="C162" i="280"/>
  <c r="D163" i="278"/>
  <c r="D162" i="278"/>
  <c r="D164" i="278"/>
  <c r="C163" i="263"/>
  <c r="D163" i="283"/>
  <c r="D161" i="280"/>
  <c r="E162" i="264"/>
  <c r="D162" i="271"/>
  <c r="D152" i="279"/>
  <c r="E158" i="274"/>
  <c r="D163" i="264"/>
  <c r="D163" i="263"/>
  <c r="E162" i="265"/>
  <c r="C164" i="284"/>
  <c r="C158" i="265"/>
  <c r="D161" i="285"/>
  <c r="C161" i="275"/>
  <c r="C162" i="275"/>
  <c r="C158" i="263"/>
  <c r="D163" i="279"/>
  <c r="C163" i="275"/>
  <c r="E161" i="273"/>
  <c r="E152" i="276"/>
  <c r="D158" i="275"/>
  <c r="D152" i="268"/>
  <c r="D152" i="263"/>
  <c r="C164" i="279"/>
  <c r="D152" i="271"/>
  <c r="C162" i="287"/>
  <c r="D152" i="264"/>
  <c r="C158" i="270"/>
  <c r="E152" i="262"/>
  <c r="E69" i="532"/>
  <c r="E110" i="261"/>
  <c r="C164" i="280"/>
  <c r="C88" i="534"/>
  <c r="D152" i="262"/>
  <c r="C163" i="264"/>
  <c r="E161" i="267"/>
  <c r="D163" i="269"/>
  <c r="E162" i="270"/>
  <c r="C161" i="270"/>
  <c r="C162" i="274"/>
  <c r="E162" i="277"/>
  <c r="D152" i="280"/>
  <c r="C162" i="262"/>
  <c r="C114" i="534"/>
  <c r="D162" i="266"/>
  <c r="C161" i="267"/>
  <c r="E20" i="256"/>
  <c r="E158" i="267"/>
  <c r="D162" i="268"/>
  <c r="C163" i="270"/>
  <c r="D161" i="273"/>
  <c r="D163" i="274"/>
  <c r="D163" i="276"/>
  <c r="D163" i="280"/>
  <c r="C163" i="265"/>
  <c r="D163" i="262"/>
  <c r="D162" i="282"/>
  <c r="C158" i="283"/>
  <c r="E163" i="268"/>
  <c r="D158" i="271"/>
  <c r="E163" i="273"/>
  <c r="E152" i="271"/>
  <c r="D161" i="281"/>
  <c r="C162" i="268"/>
  <c r="E152" i="263"/>
  <c r="E164" i="280"/>
  <c r="D161" i="274"/>
  <c r="E163" i="264"/>
  <c r="C161" i="269"/>
  <c r="E152" i="265"/>
  <c r="D158" i="277"/>
  <c r="E161" i="286"/>
  <c r="E162" i="271"/>
  <c r="E164" i="270"/>
  <c r="C164" i="267"/>
  <c r="E162" i="276"/>
  <c r="D161" i="266"/>
  <c r="D161" i="275"/>
  <c r="E158" i="286"/>
  <c r="C163" i="276"/>
  <c r="C164" i="275"/>
  <c r="C163" i="277"/>
  <c r="C163" i="268"/>
  <c r="D162" i="279"/>
  <c r="C152" i="270"/>
  <c r="C152" i="262"/>
  <c r="E158" i="264"/>
  <c r="D13" i="534"/>
  <c r="C164" i="270"/>
  <c r="E80" i="258"/>
  <c r="E152" i="267"/>
  <c r="D152" i="267"/>
  <c r="D162" i="267"/>
  <c r="C152" i="267"/>
  <c r="D163" i="268"/>
  <c r="E161" i="268"/>
  <c r="E161" i="270"/>
  <c r="E158" i="270"/>
  <c r="C8" i="258"/>
  <c r="E161" i="280"/>
  <c r="E152" i="266"/>
  <c r="D161" i="268"/>
  <c r="D152" i="274"/>
  <c r="D163" i="281"/>
  <c r="D162" i="283"/>
  <c r="C152" i="264"/>
  <c r="E151" i="281"/>
  <c r="D164" i="281"/>
  <c r="E161" i="281"/>
  <c r="C164" i="260"/>
  <c r="C152" i="263"/>
  <c r="C152" i="282"/>
  <c r="D163" i="271"/>
  <c r="E152" i="285"/>
  <c r="E158" i="277"/>
  <c r="E164" i="281"/>
  <c r="E164" i="271"/>
  <c r="D162" i="263"/>
  <c r="D161" i="269"/>
  <c r="E164" i="287"/>
  <c r="E152" i="280"/>
  <c r="E162" i="268"/>
  <c r="C162" i="264"/>
  <c r="E158" i="278"/>
  <c r="E158" i="285"/>
  <c r="C162" i="279"/>
  <c r="C162" i="263"/>
  <c r="C152" i="285"/>
  <c r="C153" i="285" s="1"/>
  <c r="D164" i="266"/>
  <c r="D164" i="265"/>
  <c r="D163" i="277"/>
  <c r="E163" i="286"/>
  <c r="E163" i="281"/>
  <c r="E162" i="266"/>
  <c r="D158" i="274"/>
  <c r="E158" i="283"/>
  <c r="C161" i="273"/>
  <c r="E161" i="274"/>
  <c r="C161" i="287"/>
  <c r="C152" i="276"/>
  <c r="E164" i="282"/>
  <c r="E163" i="265"/>
  <c r="C128" i="255"/>
  <c r="C164" i="262"/>
  <c r="D98" i="255"/>
  <c r="D158" i="262"/>
  <c r="C98" i="255"/>
  <c r="C158" i="262"/>
  <c r="E122" i="255"/>
  <c r="E163" i="262"/>
  <c r="D122" i="255"/>
  <c r="D163" i="266"/>
  <c r="C157" i="266"/>
  <c r="C152" i="266"/>
  <c r="C86" i="256"/>
  <c r="C152" i="268"/>
  <c r="E157" i="274"/>
  <c r="E152" i="274"/>
  <c r="C122" i="257"/>
  <c r="C163" i="274"/>
  <c r="D128" i="257"/>
  <c r="D164" i="274"/>
  <c r="E122" i="259"/>
  <c r="E163" i="277"/>
  <c r="E116" i="261"/>
  <c r="E162" i="287"/>
  <c r="E157" i="286"/>
  <c r="E152" i="286"/>
  <c r="D86" i="260"/>
  <c r="D152" i="282"/>
  <c r="D122" i="261"/>
  <c r="D163" i="284"/>
  <c r="D116" i="261"/>
  <c r="D162" i="284"/>
  <c r="E116" i="255"/>
  <c r="E162" i="262"/>
  <c r="C122" i="260"/>
  <c r="C163" i="260" s="1"/>
  <c r="C163" i="282"/>
  <c r="E98" i="257"/>
  <c r="E158" i="273"/>
  <c r="D157" i="275"/>
  <c r="D152" i="275"/>
  <c r="E134" i="258"/>
  <c r="E165" i="258" s="1"/>
  <c r="E165" i="275"/>
  <c r="E122" i="258"/>
  <c r="E163" i="275"/>
  <c r="C98" i="259"/>
  <c r="C158" i="277"/>
  <c r="C157" i="277"/>
  <c r="C152" i="277"/>
  <c r="D116" i="258"/>
  <c r="D162" i="276"/>
  <c r="D157" i="283"/>
  <c r="D152" i="283"/>
  <c r="D133" i="532"/>
  <c r="E40" i="532"/>
  <c r="D114" i="532"/>
  <c r="C71" i="532"/>
  <c r="D50" i="255"/>
  <c r="D47" i="534"/>
  <c r="D81" i="532"/>
  <c r="E68" i="255"/>
  <c r="D88" i="534"/>
  <c r="D96" i="532"/>
  <c r="C75" i="534"/>
  <c r="E119" i="534"/>
  <c r="D107" i="532"/>
  <c r="D97" i="534"/>
  <c r="D18" i="534"/>
  <c r="C72" i="532"/>
  <c r="D101" i="534"/>
  <c r="E128" i="255"/>
  <c r="C53" i="534"/>
  <c r="E26" i="255"/>
  <c r="D21" i="532"/>
  <c r="C61" i="534"/>
  <c r="C33" i="532"/>
  <c r="D64" i="534"/>
  <c r="D58" i="534"/>
  <c r="D23" i="534"/>
  <c r="D71" i="532"/>
  <c r="D95" i="534"/>
  <c r="C151" i="266"/>
  <c r="C20" i="256"/>
  <c r="C70" i="532"/>
  <c r="C155" i="268"/>
  <c r="C62" i="256"/>
  <c r="C94" i="534"/>
  <c r="C120" i="532"/>
  <c r="C67" i="532"/>
  <c r="C106" i="532"/>
  <c r="C89" i="532"/>
  <c r="E155" i="271"/>
  <c r="D77" i="532"/>
  <c r="C11" i="534"/>
  <c r="C127" i="534"/>
  <c r="E54" i="534"/>
  <c r="E87" i="534"/>
  <c r="C31" i="534"/>
  <c r="E17" i="534"/>
  <c r="D112" i="534"/>
  <c r="E155" i="274"/>
  <c r="C103" i="534"/>
  <c r="C42" i="532"/>
  <c r="C39" i="532"/>
  <c r="C94" i="532"/>
  <c r="C134" i="258"/>
  <c r="C165" i="258" s="1"/>
  <c r="D56" i="258"/>
  <c r="C69" i="532"/>
  <c r="E45" i="532"/>
  <c r="D58" i="532"/>
  <c r="D157" i="278"/>
  <c r="C150" i="279"/>
  <c r="D39" i="532"/>
  <c r="C51" i="532"/>
  <c r="C59" i="532"/>
  <c r="D106" i="532"/>
  <c r="D123" i="532"/>
  <c r="E81" i="532"/>
  <c r="C19" i="532"/>
  <c r="D38" i="259"/>
  <c r="C59" i="534"/>
  <c r="C100" i="534"/>
  <c r="C92" i="255"/>
  <c r="E155" i="263"/>
  <c r="C123" i="532"/>
  <c r="C96" i="534"/>
  <c r="C90" i="534"/>
  <c r="E116" i="257"/>
  <c r="C79" i="532"/>
  <c r="D128" i="258"/>
  <c r="D122" i="258"/>
  <c r="E151" i="282"/>
  <c r="E150" i="278"/>
  <c r="E155" i="285"/>
  <c r="C82" i="532"/>
  <c r="E156" i="277"/>
  <c r="C8" i="259"/>
  <c r="C151" i="278"/>
  <c r="C119" i="534"/>
  <c r="D156" i="275"/>
  <c r="C43" i="534"/>
  <c r="C67" i="534"/>
  <c r="C95" i="532"/>
  <c r="D62" i="256"/>
  <c r="D62" i="534" s="1"/>
  <c r="D102" i="532"/>
  <c r="C90" i="532"/>
  <c r="D50" i="258"/>
  <c r="D42" i="534"/>
  <c r="E74" i="255"/>
  <c r="E157" i="266"/>
  <c r="D62" i="261"/>
  <c r="D151" i="265"/>
  <c r="C30" i="534"/>
  <c r="E105" i="532"/>
  <c r="D38" i="256"/>
  <c r="E32" i="257"/>
  <c r="E156" i="276"/>
  <c r="D60" i="532"/>
  <c r="C105" i="534"/>
  <c r="D110" i="255"/>
  <c r="C9" i="534"/>
  <c r="E99" i="532"/>
  <c r="D110" i="257"/>
  <c r="D157" i="274"/>
  <c r="E151" i="276"/>
  <c r="E151" i="277"/>
  <c r="D124" i="534"/>
  <c r="E150" i="285"/>
  <c r="C82" i="534"/>
  <c r="D38" i="255"/>
  <c r="E156" i="266"/>
  <c r="C150" i="278"/>
  <c r="C14" i="260"/>
  <c r="E62" i="259"/>
  <c r="E156" i="282"/>
  <c r="D156" i="283"/>
  <c r="E150" i="263"/>
  <c r="E23" i="532"/>
  <c r="E113" i="532"/>
  <c r="E77" i="532"/>
  <c r="E150" i="264"/>
  <c r="D80" i="256"/>
  <c r="D117" i="532"/>
  <c r="D157" i="264"/>
  <c r="E155" i="278"/>
  <c r="D44" i="259"/>
  <c r="D156" i="287"/>
  <c r="C128" i="259"/>
  <c r="C157" i="280"/>
  <c r="C122" i="259"/>
  <c r="D98" i="259"/>
  <c r="D14" i="259"/>
  <c r="E108" i="532"/>
  <c r="C99" i="532"/>
  <c r="C100" i="532"/>
  <c r="D78" i="534"/>
  <c r="D28" i="534"/>
  <c r="C46" i="534"/>
  <c r="D30" i="534"/>
  <c r="D18" i="532"/>
  <c r="C12" i="532"/>
  <c r="D62" i="260"/>
  <c r="D59" i="532"/>
  <c r="C155" i="278"/>
  <c r="D84" i="534"/>
  <c r="D50" i="261"/>
  <c r="C58" i="532"/>
  <c r="E32" i="259"/>
  <c r="E156" i="286"/>
  <c r="D86" i="257"/>
  <c r="D62" i="259"/>
  <c r="E155" i="280"/>
  <c r="E150" i="280"/>
  <c r="E157" i="269"/>
  <c r="C8" i="255"/>
  <c r="E150" i="265"/>
  <c r="C32" i="255"/>
  <c r="D122" i="259"/>
  <c r="E151" i="285"/>
  <c r="E104" i="256"/>
  <c r="C147" i="265"/>
  <c r="E62" i="255"/>
  <c r="E74" i="256"/>
  <c r="E62" i="256"/>
  <c r="E151" i="266"/>
  <c r="D80" i="259"/>
  <c r="C113" i="532"/>
  <c r="C47" i="532"/>
  <c r="E155" i="281"/>
  <c r="E155" i="266"/>
  <c r="D156" i="279"/>
  <c r="C150" i="270"/>
  <c r="E150" i="287"/>
  <c r="C155" i="266"/>
  <c r="E26" i="258"/>
  <c r="E156" i="281"/>
  <c r="E92" i="255"/>
  <c r="C109" i="534"/>
  <c r="C119" i="532"/>
  <c r="C73" i="532"/>
  <c r="D116" i="260"/>
  <c r="E157" i="268"/>
  <c r="C53" i="532"/>
  <c r="E155" i="265"/>
  <c r="C86" i="259"/>
  <c r="E20" i="255"/>
  <c r="C60" i="534"/>
  <c r="C87" i="532"/>
  <c r="D98" i="256"/>
  <c r="D98" i="534" s="1"/>
  <c r="C113" i="534"/>
  <c r="D156" i="268"/>
  <c r="E147" i="276"/>
  <c r="F14" i="276" s="1"/>
  <c r="D66" i="534"/>
  <c r="D80" i="260"/>
  <c r="E80" i="261"/>
  <c r="E151" i="283"/>
  <c r="D122" i="260"/>
  <c r="C92" i="260"/>
  <c r="E156" i="285"/>
  <c r="D155" i="287"/>
  <c r="D150" i="287"/>
  <c r="C147" i="284"/>
  <c r="C112" i="534"/>
  <c r="C109" i="532"/>
  <c r="C47" i="534"/>
  <c r="C102" i="532"/>
  <c r="E38" i="256"/>
  <c r="C3" i="532"/>
  <c r="C3" i="534"/>
  <c r="C29" i="532"/>
  <c r="D147" i="287"/>
  <c r="C150" i="266"/>
  <c r="E20" i="261"/>
  <c r="E32" i="261"/>
  <c r="D151" i="279"/>
  <c r="C14" i="255"/>
  <c r="C38" i="255"/>
  <c r="E109" i="534"/>
  <c r="E20" i="257"/>
  <c r="C48" i="534"/>
  <c r="D93" i="532"/>
  <c r="D76" i="532"/>
  <c r="E26" i="260"/>
  <c r="E151" i="260" s="1"/>
  <c r="E151" i="286"/>
  <c r="D38" i="261"/>
  <c r="D151" i="285"/>
  <c r="E147" i="283"/>
  <c r="E155" i="284"/>
  <c r="C155" i="281"/>
  <c r="C150" i="281"/>
  <c r="C153" i="281" s="1"/>
  <c r="C150" i="286"/>
  <c r="C155" i="286"/>
  <c r="C4" i="534"/>
  <c r="E150" i="266"/>
  <c r="C156" i="266"/>
  <c r="E56" i="255"/>
  <c r="D67" i="532"/>
  <c r="D57" i="534"/>
  <c r="D20" i="256"/>
  <c r="D119" i="534"/>
  <c r="D54" i="532"/>
  <c r="D134" i="260"/>
  <c r="D165" i="260" s="1"/>
  <c r="D156" i="285"/>
  <c r="E14" i="260"/>
  <c r="E151" i="287"/>
  <c r="E156" i="287"/>
  <c r="D147" i="286"/>
  <c r="C114" i="532"/>
  <c r="C131" i="534"/>
  <c r="D86" i="255"/>
  <c r="C22" i="534"/>
  <c r="C104" i="261"/>
  <c r="C155" i="270"/>
  <c r="E14" i="257"/>
  <c r="C92" i="259"/>
  <c r="E14" i="261"/>
  <c r="E155" i="287"/>
  <c r="D157" i="267"/>
  <c r="D72" i="534"/>
  <c r="C11" i="532"/>
  <c r="C14" i="259"/>
  <c r="C104" i="259"/>
  <c r="C50" i="259"/>
  <c r="D69" i="532"/>
  <c r="D70" i="534"/>
  <c r="C56" i="257"/>
  <c r="E156" i="265"/>
  <c r="C147" i="268"/>
  <c r="E110" i="259"/>
  <c r="D20" i="259"/>
  <c r="C151" i="280"/>
  <c r="C156" i="280"/>
  <c r="E74" i="259"/>
  <c r="C150" i="280"/>
  <c r="E92" i="259"/>
  <c r="C155" i="280"/>
  <c r="E116" i="259"/>
  <c r="E104" i="259"/>
  <c r="D150" i="280"/>
  <c r="D155" i="280"/>
  <c r="D147" i="280"/>
  <c r="E80" i="259"/>
  <c r="E156" i="279"/>
  <c r="D128" i="259"/>
  <c r="E151" i="279"/>
  <c r="E128" i="259"/>
  <c r="E50" i="259"/>
  <c r="D50" i="259"/>
  <c r="C147" i="279"/>
  <c r="D147" i="279"/>
  <c r="D56" i="259"/>
  <c r="C157" i="278"/>
  <c r="C20" i="259"/>
  <c r="C155" i="277"/>
  <c r="C150" i="277"/>
  <c r="D110" i="259"/>
  <c r="C147" i="277"/>
  <c r="E128" i="258"/>
  <c r="D156" i="276"/>
  <c r="D151" i="276"/>
  <c r="C147" i="276"/>
  <c r="C14" i="258"/>
  <c r="E59" i="534"/>
  <c r="D150" i="275"/>
  <c r="D20" i="258"/>
  <c r="C155" i="275"/>
  <c r="D86" i="258"/>
  <c r="C150" i="275"/>
  <c r="E121" i="534"/>
  <c r="E88" i="534"/>
  <c r="C147" i="275"/>
  <c r="E40" i="534"/>
  <c r="D155" i="275"/>
  <c r="E62" i="257"/>
  <c r="C62" i="257"/>
  <c r="C156" i="274"/>
  <c r="E150" i="274"/>
  <c r="C74" i="257"/>
  <c r="C116" i="257"/>
  <c r="E86" i="257"/>
  <c r="C36" i="532"/>
  <c r="C27" i="532"/>
  <c r="D29" i="532"/>
  <c r="C27" i="534"/>
  <c r="D73" i="534"/>
  <c r="E73" i="532"/>
  <c r="D72" i="532"/>
  <c r="C83" i="534"/>
  <c r="C81" i="534"/>
  <c r="E21" i="532"/>
  <c r="E81" i="534"/>
  <c r="D70" i="532"/>
  <c r="D53" i="534"/>
  <c r="D132" i="534"/>
  <c r="C63" i="532"/>
  <c r="C58" i="534"/>
  <c r="E43" i="534"/>
  <c r="C52" i="534"/>
  <c r="D108" i="534"/>
  <c r="C115" i="534"/>
  <c r="E39" i="534"/>
  <c r="E27" i="532"/>
  <c r="C14" i="257"/>
  <c r="D116" i="257"/>
  <c r="E44" i="257"/>
  <c r="E84" i="534"/>
  <c r="D92" i="257"/>
  <c r="E60" i="534"/>
  <c r="E115" i="534"/>
  <c r="E112" i="532"/>
  <c r="E89" i="534"/>
  <c r="E71" i="532"/>
  <c r="E34" i="532"/>
  <c r="E31" i="534"/>
  <c r="E38" i="257"/>
  <c r="D26" i="257"/>
  <c r="E24" i="534"/>
  <c r="E85" i="532"/>
  <c r="E41" i="532"/>
  <c r="D8" i="257"/>
  <c r="E15" i="534"/>
  <c r="E15" i="532"/>
  <c r="E94" i="532"/>
  <c r="E83" i="534"/>
  <c r="E22" i="534"/>
  <c r="E103" i="532"/>
  <c r="C44" i="257"/>
  <c r="D108" i="532"/>
  <c r="C80" i="256"/>
  <c r="D156" i="271"/>
  <c r="D106" i="534"/>
  <c r="C115" i="532"/>
  <c r="D110" i="256"/>
  <c r="C75" i="532"/>
  <c r="E156" i="270"/>
  <c r="D73" i="532"/>
  <c r="D96" i="534"/>
  <c r="D109" i="534"/>
  <c r="D104" i="256"/>
  <c r="D59" i="534"/>
  <c r="D150" i="270"/>
  <c r="E132" i="534"/>
  <c r="E66" i="534"/>
  <c r="D155" i="270"/>
  <c r="D85" i="532"/>
  <c r="E151" i="270"/>
  <c r="D128" i="256"/>
  <c r="E116" i="256"/>
  <c r="C110" i="256"/>
  <c r="E44" i="256"/>
  <c r="C38" i="256"/>
  <c r="E53" i="534"/>
  <c r="C81" i="532"/>
  <c r="C56" i="256"/>
  <c r="D95" i="532"/>
  <c r="C98" i="256"/>
  <c r="D82" i="532"/>
  <c r="D9" i="532"/>
  <c r="D87" i="534"/>
  <c r="D120" i="532"/>
  <c r="D84" i="532"/>
  <c r="E64" i="534"/>
  <c r="C64" i="534"/>
  <c r="D63" i="534"/>
  <c r="D48" i="532"/>
  <c r="D132" i="532"/>
  <c r="D54" i="534"/>
  <c r="C85" i="534"/>
  <c r="C83" i="532"/>
  <c r="E56" i="256"/>
  <c r="E98" i="256"/>
  <c r="E82" i="532"/>
  <c r="D11" i="532"/>
  <c r="E150" i="268"/>
  <c r="E57" i="532"/>
  <c r="D107" i="534"/>
  <c r="C151" i="268"/>
  <c r="E28" i="532"/>
  <c r="D40" i="532"/>
  <c r="E123" i="534"/>
  <c r="E106" i="534"/>
  <c r="D68" i="256"/>
  <c r="E118" i="534"/>
  <c r="D112" i="532"/>
  <c r="E127" i="534"/>
  <c r="D121" i="534"/>
  <c r="D69" i="534"/>
  <c r="D76" i="534"/>
  <c r="D88" i="532"/>
  <c r="D71" i="534"/>
  <c r="D114" i="534"/>
  <c r="D23" i="532"/>
  <c r="E125" i="532"/>
  <c r="E120" i="534"/>
  <c r="D99" i="532"/>
  <c r="D28" i="532"/>
  <c r="E128" i="256"/>
  <c r="E125" i="534"/>
  <c r="D81" i="534"/>
  <c r="C46" i="532"/>
  <c r="D124" i="532"/>
  <c r="D97" i="532"/>
  <c r="E70" i="534"/>
  <c r="D49" i="532"/>
  <c r="D13" i="532"/>
  <c r="D122" i="256"/>
  <c r="E122" i="256"/>
  <c r="C122" i="256"/>
  <c r="D78" i="532"/>
  <c r="D101" i="532"/>
  <c r="D64" i="532"/>
  <c r="E68" i="256"/>
  <c r="D66" i="532"/>
  <c r="E45" i="534"/>
  <c r="C23" i="532"/>
  <c r="E10" i="532"/>
  <c r="C150" i="267"/>
  <c r="D90" i="534"/>
  <c r="E54" i="532"/>
  <c r="D52" i="534"/>
  <c r="C21" i="534"/>
  <c r="D89" i="534"/>
  <c r="D83" i="532"/>
  <c r="D33" i="532"/>
  <c r="E157" i="267"/>
  <c r="E86" i="256"/>
  <c r="D37" i="534"/>
  <c r="D30" i="532"/>
  <c r="D21" i="534"/>
  <c r="E61" i="534"/>
  <c r="E124" i="532"/>
  <c r="D91" i="532"/>
  <c r="E72" i="534"/>
  <c r="C48" i="532"/>
  <c r="D93" i="534"/>
  <c r="D47" i="532"/>
  <c r="D42" i="532"/>
  <c r="D100" i="534"/>
  <c r="C52" i="532"/>
  <c r="E66" i="532"/>
  <c r="E50" i="255"/>
  <c r="C85" i="532"/>
  <c r="E24" i="532"/>
  <c r="D155" i="264"/>
  <c r="E155" i="264"/>
  <c r="E151" i="264"/>
  <c r="D151" i="271"/>
  <c r="E147" i="279"/>
  <c r="D150" i="283"/>
  <c r="E151" i="265"/>
  <c r="E156" i="264"/>
  <c r="E64" i="532"/>
  <c r="E92" i="261"/>
  <c r="E50" i="256"/>
  <c r="D147" i="276"/>
  <c r="E151" i="268"/>
  <c r="C25" i="532"/>
  <c r="C14" i="261"/>
  <c r="D133" i="534"/>
  <c r="C103" i="532"/>
  <c r="E31" i="532"/>
  <c r="E100" i="534"/>
  <c r="C99" i="534"/>
  <c r="D37" i="532"/>
  <c r="C22" i="532"/>
  <c r="C9" i="532"/>
  <c r="E120" i="532"/>
  <c r="D109" i="532"/>
  <c r="C150" i="262"/>
  <c r="D35" i="532"/>
  <c r="E34" i="534"/>
  <c r="C29" i="534"/>
  <c r="C50" i="255"/>
  <c r="E37" i="532"/>
  <c r="D131" i="532"/>
  <c r="D129" i="534"/>
  <c r="E129" i="532"/>
  <c r="E126" i="532"/>
  <c r="D49" i="534"/>
  <c r="D46" i="532"/>
  <c r="E43" i="532"/>
  <c r="C44" i="255"/>
  <c r="C155" i="262"/>
  <c r="C20" i="255"/>
  <c r="C155" i="284"/>
  <c r="D157" i="282"/>
  <c r="D156" i="282"/>
  <c r="D151" i="282"/>
  <c r="E103" i="534"/>
  <c r="E58" i="534"/>
  <c r="E133" i="532"/>
  <c r="C20" i="260"/>
  <c r="C150" i="282"/>
  <c r="C155" i="282"/>
  <c r="D151" i="286"/>
  <c r="D153" i="286" s="1"/>
  <c r="D156" i="286"/>
  <c r="D159" i="286" s="1"/>
  <c r="D26" i="261"/>
  <c r="D129" i="532"/>
  <c r="E32" i="255"/>
  <c r="D147" i="267"/>
  <c r="D119" i="532"/>
  <c r="C147" i="286"/>
  <c r="D147" i="285"/>
  <c r="C150" i="264"/>
  <c r="D26" i="256"/>
  <c r="D74" i="256"/>
  <c r="D74" i="534" s="1"/>
  <c r="E151" i="271"/>
  <c r="C151" i="271"/>
  <c r="E155" i="282"/>
  <c r="E150" i="282"/>
  <c r="D86" i="259"/>
  <c r="D157" i="280"/>
  <c r="C116" i="260"/>
  <c r="C162" i="260" s="1"/>
  <c r="C98" i="261"/>
  <c r="C116" i="261"/>
  <c r="D147" i="282"/>
  <c r="D147" i="260" s="1"/>
  <c r="C147" i="280"/>
  <c r="D151" i="268"/>
  <c r="C44" i="256"/>
  <c r="C110" i="261"/>
  <c r="C150" i="268"/>
  <c r="E150" i="262"/>
  <c r="D44" i="256"/>
  <c r="E8" i="260"/>
  <c r="D151" i="280"/>
  <c r="D156" i="280"/>
  <c r="D50" i="260"/>
  <c r="E9" i="532"/>
  <c r="D147" i="266"/>
  <c r="E25" i="532"/>
  <c r="E35" i="534"/>
  <c r="C50" i="258"/>
  <c r="E150" i="283"/>
  <c r="E155" i="283"/>
  <c r="E159" i="283" s="1"/>
  <c r="E20" i="260"/>
  <c r="C98" i="260"/>
  <c r="C159" i="285"/>
  <c r="E147" i="285"/>
  <c r="C147" i="278"/>
  <c r="E151" i="278"/>
  <c r="E153" i="278" s="1"/>
  <c r="F151" i="278" s="1"/>
  <c r="E156" i="278"/>
  <c r="E159" i="278" s="1"/>
  <c r="E56" i="259"/>
  <c r="E147" i="278"/>
  <c r="D147" i="277"/>
  <c r="E155" i="277"/>
  <c r="E20" i="259"/>
  <c r="E150" i="277"/>
  <c r="C110" i="259"/>
  <c r="E157" i="277"/>
  <c r="E35" i="532"/>
  <c r="E110" i="258"/>
  <c r="E97" i="532"/>
  <c r="E59" i="532"/>
  <c r="D115" i="532"/>
  <c r="E147" i="275"/>
  <c r="C157" i="275"/>
  <c r="C86" i="258"/>
  <c r="D147" i="274"/>
  <c r="C151" i="274"/>
  <c r="D56" i="257"/>
  <c r="D156" i="274"/>
  <c r="D44" i="257"/>
  <c r="C26" i="257"/>
  <c r="D151" i="274"/>
  <c r="E67" i="534"/>
  <c r="E55" i="532"/>
  <c r="C98" i="257"/>
  <c r="D156" i="273"/>
  <c r="D147" i="273"/>
  <c r="E68" i="257"/>
  <c r="E65" i="532"/>
  <c r="E65" i="534"/>
  <c r="E51" i="532"/>
  <c r="C151" i="273"/>
  <c r="D151" i="273"/>
  <c r="D68" i="257"/>
  <c r="E151" i="273"/>
  <c r="C147" i="273"/>
  <c r="E63" i="534"/>
  <c r="C156" i="273"/>
  <c r="E156" i="273"/>
  <c r="E92" i="257"/>
  <c r="C54" i="534"/>
  <c r="D134" i="257"/>
  <c r="D165" i="257" s="1"/>
  <c r="E29" i="532"/>
  <c r="E29" i="534"/>
  <c r="C20" i="257"/>
  <c r="E50" i="257"/>
  <c r="E80" i="256"/>
  <c r="E80" i="534" s="1"/>
  <c r="D147" i="271"/>
  <c r="E109" i="532"/>
  <c r="C156" i="271"/>
  <c r="E76" i="534"/>
  <c r="E156" i="271"/>
  <c r="E110" i="256"/>
  <c r="C77" i="532"/>
  <c r="E32" i="256"/>
  <c r="E147" i="271"/>
  <c r="E10" i="534"/>
  <c r="C147" i="271"/>
  <c r="D117" i="534"/>
  <c r="E52" i="534"/>
  <c r="C155" i="271"/>
  <c r="E153" i="270"/>
  <c r="F153" i="270" s="1"/>
  <c r="E92" i="256"/>
  <c r="C156" i="270"/>
  <c r="E121" i="532"/>
  <c r="C121" i="534"/>
  <c r="D126" i="532"/>
  <c r="D57" i="532"/>
  <c r="C151" i="270"/>
  <c r="D151" i="270"/>
  <c r="D156" i="270"/>
  <c r="E157" i="270"/>
  <c r="D147" i="270"/>
  <c r="E47" i="534"/>
  <c r="D116" i="256"/>
  <c r="C147" i="270"/>
  <c r="E147" i="270"/>
  <c r="D157" i="270"/>
  <c r="D86" i="256"/>
  <c r="C133" i="534"/>
  <c r="E124" i="534"/>
  <c r="C74" i="256"/>
  <c r="D103" i="534"/>
  <c r="D131" i="534"/>
  <c r="E126" i="534"/>
  <c r="D100" i="532"/>
  <c r="E97" i="534"/>
  <c r="D56" i="256"/>
  <c r="E133" i="534"/>
  <c r="C147" i="269"/>
  <c r="C68" i="256"/>
  <c r="E105" i="534"/>
  <c r="D105" i="532"/>
  <c r="D102" i="534"/>
  <c r="C102" i="534"/>
  <c r="E90" i="532"/>
  <c r="C151" i="269"/>
  <c r="C156" i="269"/>
  <c r="C50" i="256"/>
  <c r="E14" i="256"/>
  <c r="E14" i="534" s="1"/>
  <c r="C8" i="256"/>
  <c r="D8" i="256"/>
  <c r="D134" i="256"/>
  <c r="D165" i="256" s="1"/>
  <c r="C104" i="256"/>
  <c r="C128" i="256"/>
  <c r="E151" i="269"/>
  <c r="E156" i="269"/>
  <c r="C150" i="269"/>
  <c r="E155" i="269"/>
  <c r="E150" i="269"/>
  <c r="E119" i="532"/>
  <c r="D156" i="269"/>
  <c r="D151" i="269"/>
  <c r="D147" i="269"/>
  <c r="D150" i="269"/>
  <c r="D155" i="269"/>
  <c r="E129" i="534"/>
  <c r="D61" i="534"/>
  <c r="D61" i="532"/>
  <c r="C129" i="534"/>
  <c r="E88" i="532"/>
  <c r="E100" i="532"/>
  <c r="C156" i="268"/>
  <c r="D147" i="268"/>
  <c r="C32" i="256"/>
  <c r="E131" i="534"/>
  <c r="E112" i="534"/>
  <c r="E147" i="268"/>
  <c r="D155" i="267"/>
  <c r="D150" i="267"/>
  <c r="E130" i="532"/>
  <c r="D14" i="256"/>
  <c r="E58" i="532"/>
  <c r="C155" i="267"/>
  <c r="E150" i="267"/>
  <c r="E8" i="256"/>
  <c r="C125" i="532"/>
  <c r="E155" i="267"/>
  <c r="E130" i="534"/>
  <c r="E147" i="267"/>
  <c r="C60" i="532"/>
  <c r="E26" i="256"/>
  <c r="E151" i="267"/>
  <c r="E156" i="267"/>
  <c r="E131" i="532"/>
  <c r="C110" i="255"/>
  <c r="C153" i="266"/>
  <c r="E70" i="532"/>
  <c r="C147" i="266"/>
  <c r="E23" i="534"/>
  <c r="E12" i="532"/>
  <c r="D80" i="255"/>
  <c r="E53" i="532"/>
  <c r="E41" i="534"/>
  <c r="E108" i="534"/>
  <c r="E104" i="255"/>
  <c r="E63" i="532"/>
  <c r="E22" i="532"/>
  <c r="D20" i="255"/>
  <c r="E106" i="532"/>
  <c r="E153" i="266"/>
  <c r="F151" i="266" s="1"/>
  <c r="E60" i="532"/>
  <c r="E39" i="532"/>
  <c r="C25" i="534"/>
  <c r="E17" i="532"/>
  <c r="E48" i="532"/>
  <c r="E147" i="266"/>
  <c r="C18" i="534"/>
  <c r="E16" i="534"/>
  <c r="C131" i="532"/>
  <c r="E115" i="532"/>
  <c r="E89" i="532"/>
  <c r="E28" i="534"/>
  <c r="E113" i="534"/>
  <c r="E84" i="532"/>
  <c r="C64" i="532"/>
  <c r="D33" i="534"/>
  <c r="E87" i="532"/>
  <c r="E47" i="532"/>
  <c r="C21" i="532"/>
  <c r="E13" i="532"/>
  <c r="D10" i="532"/>
  <c r="C121" i="532"/>
  <c r="D89" i="532"/>
  <c r="C151" i="265"/>
  <c r="C153" i="265" s="1"/>
  <c r="C156" i="265"/>
  <c r="D147" i="265"/>
  <c r="C133" i="532"/>
  <c r="E99" i="534"/>
  <c r="E21" i="534"/>
  <c r="C23" i="534"/>
  <c r="C16" i="532"/>
  <c r="E11" i="532"/>
  <c r="C13" i="532"/>
  <c r="E127" i="532"/>
  <c r="D104" i="255"/>
  <c r="E82" i="534"/>
  <c r="E72" i="532"/>
  <c r="E18" i="532"/>
  <c r="C77" i="534"/>
  <c r="E77" i="534"/>
  <c r="E67" i="532"/>
  <c r="E52" i="532"/>
  <c r="E51" i="534"/>
  <c r="D36" i="532"/>
  <c r="C30" i="532"/>
  <c r="E27" i="534"/>
  <c r="E19" i="532"/>
  <c r="D8" i="255"/>
  <c r="E123" i="532"/>
  <c r="E118" i="532"/>
  <c r="E111" i="532"/>
  <c r="E94" i="534"/>
  <c r="E95" i="532"/>
  <c r="E95" i="534"/>
  <c r="E91" i="534"/>
  <c r="D156" i="264"/>
  <c r="D65" i="532"/>
  <c r="D65" i="534"/>
  <c r="D12" i="532"/>
  <c r="D12" i="534"/>
  <c r="D94" i="534"/>
  <c r="D94" i="532"/>
  <c r="C28" i="532"/>
  <c r="E132" i="532"/>
  <c r="D151" i="264"/>
  <c r="D34" i="534"/>
  <c r="D79" i="532"/>
  <c r="D79" i="534"/>
  <c r="D26" i="255"/>
  <c r="E98" i="255"/>
  <c r="D75" i="532"/>
  <c r="D75" i="534"/>
  <c r="D31" i="532"/>
  <c r="D31" i="534"/>
  <c r="D27" i="532"/>
  <c r="D27" i="534"/>
  <c r="C66" i="532"/>
  <c r="E55" i="534"/>
  <c r="E36" i="532"/>
  <c r="E147" i="264"/>
  <c r="E156" i="263"/>
  <c r="E159" i="263" s="1"/>
  <c r="E151" i="263"/>
  <c r="E153" i="263" s="1"/>
  <c r="F150" i="263" s="1"/>
  <c r="D156" i="263"/>
  <c r="D159" i="263" s="1"/>
  <c r="D151" i="263"/>
  <c r="D44" i="255"/>
  <c r="E147" i="263"/>
  <c r="D150" i="262"/>
  <c r="E3" i="532"/>
  <c r="E151" i="262"/>
  <c r="C147" i="262"/>
  <c r="C88" i="532"/>
  <c r="E156" i="262"/>
  <c r="D155" i="262"/>
  <c r="E134" i="255"/>
  <c r="E165" i="255" s="1"/>
  <c r="C129" i="532"/>
  <c r="C112" i="532"/>
  <c r="D157" i="262"/>
  <c r="D92" i="255"/>
  <c r="C54" i="532"/>
  <c r="C49" i="532"/>
  <c r="E155" i="262"/>
  <c r="E8" i="255"/>
  <c r="E147" i="262"/>
  <c r="E76" i="532"/>
  <c r="D130" i="534"/>
  <c r="D130" i="532"/>
  <c r="E46" i="534"/>
  <c r="E46" i="532"/>
  <c r="C40" i="532"/>
  <c r="C40" i="534"/>
  <c r="E42" i="534"/>
  <c r="E42" i="532"/>
  <c r="E33" i="534"/>
  <c r="E33" i="532"/>
  <c r="E7" i="534"/>
  <c r="E7" i="532"/>
  <c r="D3" i="532"/>
  <c r="D8" i="532" s="1"/>
  <c r="D3" i="534"/>
  <c r="C15" i="532"/>
  <c r="C15" i="534"/>
  <c r="C35" i="534"/>
  <c r="C35" i="532"/>
  <c r="C132" i="534"/>
  <c r="C132" i="532"/>
  <c r="E101" i="534"/>
  <c r="E101" i="532"/>
  <c r="D41" i="532"/>
  <c r="D41" i="534"/>
  <c r="E32" i="258"/>
  <c r="E151" i="275"/>
  <c r="E156" i="275"/>
  <c r="D125" i="534"/>
  <c r="D125" i="532"/>
  <c r="C130" i="534"/>
  <c r="C130" i="532"/>
  <c r="E93" i="532"/>
  <c r="E93" i="534"/>
  <c r="C5" i="532"/>
  <c r="C5" i="534"/>
  <c r="C126" i="532"/>
  <c r="C126" i="534"/>
  <c r="D111" i="534"/>
  <c r="D111" i="532"/>
  <c r="D134" i="259"/>
  <c r="D165" i="259" s="1"/>
  <c r="C34" i="532"/>
  <c r="C34" i="534"/>
  <c r="E96" i="532"/>
  <c r="E96" i="534"/>
  <c r="E157" i="279"/>
  <c r="E153" i="279"/>
  <c r="F150" i="279" s="1"/>
  <c r="E86" i="259"/>
  <c r="C157" i="281"/>
  <c r="C86" i="260"/>
  <c r="E147" i="274"/>
  <c r="D147" i="262"/>
  <c r="C124" i="534"/>
  <c r="C124" i="532"/>
  <c r="C78" i="534"/>
  <c r="C78" i="532"/>
  <c r="E117" i="532"/>
  <c r="E117" i="534"/>
  <c r="D127" i="534"/>
  <c r="D127" i="532"/>
  <c r="C93" i="534"/>
  <c r="C93" i="532"/>
  <c r="C104" i="255"/>
  <c r="E151" i="274"/>
  <c r="E26" i="257"/>
  <c r="E156" i="274"/>
  <c r="D68" i="255"/>
  <c r="D151" i="262"/>
  <c r="D156" i="262"/>
  <c r="D150" i="284"/>
  <c r="D155" i="284"/>
  <c r="D8" i="261"/>
  <c r="E157" i="262"/>
  <c r="E86" i="255"/>
  <c r="C157" i="271"/>
  <c r="C97" i="534"/>
  <c r="C97" i="532"/>
  <c r="C157" i="270"/>
  <c r="C117" i="532"/>
  <c r="C117" i="534"/>
  <c r="D55" i="534"/>
  <c r="D55" i="532"/>
  <c r="E147" i="265"/>
  <c r="C62" i="255"/>
  <c r="C151" i="264"/>
  <c r="C156" i="264"/>
  <c r="D151" i="281"/>
  <c r="D68" i="260"/>
  <c r="D156" i="281"/>
  <c r="D159" i="281" s="1"/>
  <c r="C147" i="285"/>
  <c r="E147" i="284"/>
  <c r="E150" i="286"/>
  <c r="E155" i="286"/>
  <c r="E8" i="261"/>
  <c r="C147" i="267"/>
  <c r="E107" i="532"/>
  <c r="E107" i="534"/>
  <c r="E102" i="534"/>
  <c r="E102" i="532"/>
  <c r="E49" i="534"/>
  <c r="E49" i="532"/>
  <c r="E114" i="532"/>
  <c r="E114" i="534"/>
  <c r="E78" i="534"/>
  <c r="E78" i="532"/>
  <c r="D51" i="532"/>
  <c r="D51" i="534"/>
  <c r="E79" i="534"/>
  <c r="E79" i="532"/>
  <c r="D118" i="534"/>
  <c r="D118" i="532"/>
  <c r="E30" i="534"/>
  <c r="E30" i="532"/>
  <c r="D45" i="534"/>
  <c r="D45" i="532"/>
  <c r="C45" i="534"/>
  <c r="C45" i="532"/>
  <c r="E75" i="534"/>
  <c r="E75" i="532"/>
  <c r="D113" i="532"/>
  <c r="D113" i="534"/>
  <c r="D50" i="256"/>
  <c r="D50" i="534" s="1"/>
  <c r="D151" i="267"/>
  <c r="D156" i="267"/>
  <c r="E147" i="287"/>
  <c r="F98" i="287" s="1"/>
  <c r="C156" i="263"/>
  <c r="C159" i="263" s="1"/>
  <c r="C151" i="263"/>
  <c r="C153" i="263" s="1"/>
  <c r="C80" i="255"/>
  <c r="C157" i="286"/>
  <c r="C159" i="286" s="1"/>
  <c r="C86" i="261"/>
  <c r="E147" i="280"/>
  <c r="D150" i="266"/>
  <c r="D155" i="266"/>
  <c r="D14" i="255"/>
  <c r="E150" i="273"/>
  <c r="E8" i="257"/>
  <c r="E155" i="273"/>
  <c r="E134" i="261"/>
  <c r="E165" i="261" s="1"/>
  <c r="D134" i="258"/>
  <c r="D165" i="258" s="1"/>
  <c r="E134" i="259"/>
  <c r="E165" i="259" s="1"/>
  <c r="D159" i="285"/>
  <c r="E151" i="280"/>
  <c r="E26" i="259"/>
  <c r="E156" i="280"/>
  <c r="C86" i="257"/>
  <c r="C86" i="255"/>
  <c r="C157" i="262"/>
  <c r="C56" i="258"/>
  <c r="C156" i="275"/>
  <c r="C151" i="275"/>
  <c r="C32" i="258"/>
  <c r="C156" i="276"/>
  <c r="C151" i="276"/>
  <c r="C150" i="283"/>
  <c r="C155" i="283"/>
  <c r="C8" i="260"/>
  <c r="E110" i="255"/>
  <c r="D8" i="260"/>
  <c r="D150" i="282"/>
  <c r="D155" i="282"/>
  <c r="C147" i="274"/>
  <c r="C122" i="255"/>
  <c r="C156" i="262"/>
  <c r="C151" i="262"/>
  <c r="C68" i="255"/>
  <c r="E153" i="281"/>
  <c r="F150" i="281" s="1"/>
  <c r="C159" i="266"/>
  <c r="C134" i="256"/>
  <c r="C165" i="256" s="1"/>
  <c r="E147" i="269"/>
  <c r="C134" i="261"/>
  <c r="C165" i="261" s="1"/>
  <c r="D128" i="260"/>
  <c r="D159" i="283"/>
  <c r="C147" i="283"/>
  <c r="C134" i="255"/>
  <c r="C165" i="255" s="1"/>
  <c r="C157" i="267"/>
  <c r="C92" i="256"/>
  <c r="C157" i="268"/>
  <c r="D68" i="261"/>
  <c r="D156" i="284"/>
  <c r="D151" i="284"/>
  <c r="C151" i="279"/>
  <c r="C156" i="279"/>
  <c r="D155" i="276"/>
  <c r="D150" i="276"/>
  <c r="D155" i="274"/>
  <c r="D150" i="274"/>
  <c r="D20" i="257"/>
  <c r="D150" i="277"/>
  <c r="D8" i="259"/>
  <c r="D155" i="277"/>
  <c r="E74" i="534"/>
  <c r="E147" i="273"/>
  <c r="C134" i="257"/>
  <c r="C165" i="257" s="1"/>
  <c r="D147" i="275"/>
  <c r="C134" i="259"/>
  <c r="C165" i="259" s="1"/>
  <c r="E147" i="286"/>
  <c r="F8" i="286" s="1"/>
  <c r="C156" i="282"/>
  <c r="C26" i="260"/>
  <c r="C151" i="282"/>
  <c r="D156" i="266"/>
  <c r="D151" i="266"/>
  <c r="D32" i="255"/>
  <c r="C151" i="267"/>
  <c r="C156" i="267"/>
  <c r="C26" i="256"/>
  <c r="E98" i="261"/>
  <c r="D150" i="279"/>
  <c r="D155" i="279"/>
  <c r="E157" i="260"/>
  <c r="D159" i="265"/>
  <c r="E134" i="256"/>
  <c r="E165" i="256" s="1"/>
  <c r="E134" i="257"/>
  <c r="E165" i="257" s="1"/>
  <c r="E147" i="277"/>
  <c r="E134" i="260"/>
  <c r="E165" i="260" s="1"/>
  <c r="D128" i="255"/>
  <c r="D128" i="261"/>
  <c r="D164" i="261" s="1"/>
  <c r="E128" i="261"/>
  <c r="D156" i="277"/>
  <c r="D151" i="277"/>
  <c r="D26" i="259"/>
  <c r="D151" i="278"/>
  <c r="D153" i="278" s="1"/>
  <c r="D156" i="278"/>
  <c r="D159" i="278" s="1"/>
  <c r="C151" i="283"/>
  <c r="C156" i="283"/>
  <c r="E26" i="261"/>
  <c r="E151" i="284"/>
  <c r="E156" i="284"/>
  <c r="C150" i="271"/>
  <c r="C14" i="256"/>
  <c r="D150" i="273"/>
  <c r="D155" i="273"/>
  <c r="C32" i="259"/>
  <c r="E150" i="258"/>
  <c r="E155" i="258"/>
  <c r="D134" i="255"/>
  <c r="D165" i="255" s="1"/>
  <c r="E128" i="257"/>
  <c r="D147" i="284"/>
  <c r="C26" i="259"/>
  <c r="C151" i="277"/>
  <c r="C156" i="277"/>
  <c r="E98" i="258"/>
  <c r="C151" i="284"/>
  <c r="C156" i="284"/>
  <c r="C26" i="261"/>
  <c r="E147" i="281"/>
  <c r="D14" i="258"/>
  <c r="D159" i="268"/>
  <c r="D153" i="268"/>
  <c r="E147" i="282"/>
  <c r="C128" i="257"/>
  <c r="E157" i="287"/>
  <c r="D147" i="278"/>
  <c r="F110" i="276" l="1"/>
  <c r="C159" i="278"/>
  <c r="D159" i="287"/>
  <c r="F86" i="287"/>
  <c r="F128" i="286"/>
  <c r="E157" i="261"/>
  <c r="C155" i="261"/>
  <c r="E164" i="261"/>
  <c r="C158" i="260"/>
  <c r="C153" i="282"/>
  <c r="E159" i="281"/>
  <c r="F167" i="281" s="1"/>
  <c r="D164" i="260"/>
  <c r="C152" i="260"/>
  <c r="F32" i="276"/>
  <c r="F98" i="276"/>
  <c r="F26" i="276"/>
  <c r="F62" i="276"/>
  <c r="E161" i="258"/>
  <c r="F68" i="276"/>
  <c r="F74" i="276"/>
  <c r="F80" i="276"/>
  <c r="F134" i="276"/>
  <c r="F8" i="276"/>
  <c r="F92" i="276"/>
  <c r="F56" i="276"/>
  <c r="F38" i="276"/>
  <c r="F122" i="276"/>
  <c r="F86" i="276"/>
  <c r="F104" i="276"/>
  <c r="F44" i="276"/>
  <c r="F20" i="276"/>
  <c r="F116" i="276"/>
  <c r="F128" i="276"/>
  <c r="E164" i="258"/>
  <c r="D153" i="275"/>
  <c r="D157" i="257"/>
  <c r="C56" i="534"/>
  <c r="E164" i="257"/>
  <c r="C164" i="257"/>
  <c r="D80" i="534"/>
  <c r="D38" i="534"/>
  <c r="D153" i="265"/>
  <c r="C74" i="532"/>
  <c r="C159" i="265"/>
  <c r="D20" i="532"/>
  <c r="D157" i="255"/>
  <c r="C62" i="532"/>
  <c r="C44" i="532"/>
  <c r="C150" i="255"/>
  <c r="D26" i="532"/>
  <c r="D153" i="287"/>
  <c r="C153" i="278"/>
  <c r="C162" i="256"/>
  <c r="C161" i="261"/>
  <c r="C163" i="259"/>
  <c r="E158" i="259"/>
  <c r="D163" i="256"/>
  <c r="E152" i="257"/>
  <c r="D161" i="259"/>
  <c r="D163" i="260"/>
  <c r="D161" i="255"/>
  <c r="D156" i="258"/>
  <c r="E164" i="255"/>
  <c r="D162" i="256"/>
  <c r="E152" i="255"/>
  <c r="D161" i="258"/>
  <c r="F162" i="283"/>
  <c r="F166" i="283"/>
  <c r="F167" i="283"/>
  <c r="E158" i="256"/>
  <c r="D164" i="255"/>
  <c r="D159" i="279"/>
  <c r="F134" i="269"/>
  <c r="F146" i="269"/>
  <c r="F140" i="269"/>
  <c r="C163" i="255"/>
  <c r="C152" i="257"/>
  <c r="F26" i="280"/>
  <c r="F140" i="280"/>
  <c r="F146" i="280"/>
  <c r="F155" i="263"/>
  <c r="F167" i="263"/>
  <c r="F166" i="263"/>
  <c r="E104" i="534"/>
  <c r="F38" i="267"/>
  <c r="F140" i="267"/>
  <c r="F146" i="267"/>
  <c r="C8" i="534"/>
  <c r="F166" i="278"/>
  <c r="F167" i="278"/>
  <c r="C161" i="256"/>
  <c r="E161" i="259"/>
  <c r="D164" i="258"/>
  <c r="C158" i="259"/>
  <c r="E162" i="255"/>
  <c r="E163" i="259"/>
  <c r="D163" i="255"/>
  <c r="D158" i="255"/>
  <c r="E164" i="260"/>
  <c r="C162" i="258"/>
  <c r="C158" i="258"/>
  <c r="E161" i="261"/>
  <c r="F8" i="268"/>
  <c r="F146" i="268"/>
  <c r="F140" i="268"/>
  <c r="F110" i="275"/>
  <c r="F140" i="275"/>
  <c r="F146" i="275"/>
  <c r="F166" i="281"/>
  <c r="F134" i="273"/>
  <c r="F140" i="273"/>
  <c r="F146" i="273"/>
  <c r="D159" i="282"/>
  <c r="C152" i="261"/>
  <c r="F134" i="287"/>
  <c r="F146" i="287"/>
  <c r="F140" i="287"/>
  <c r="F140" i="265"/>
  <c r="F146" i="265"/>
  <c r="F110" i="264"/>
  <c r="F140" i="264"/>
  <c r="F146" i="264"/>
  <c r="F146" i="270"/>
  <c r="F140" i="270"/>
  <c r="F134" i="271"/>
  <c r="F146" i="271"/>
  <c r="F140" i="271"/>
  <c r="E161" i="256"/>
  <c r="C158" i="257"/>
  <c r="C158" i="256"/>
  <c r="C155" i="258"/>
  <c r="D152" i="255"/>
  <c r="F50" i="276"/>
  <c r="F146" i="276"/>
  <c r="F140" i="276"/>
  <c r="D162" i="260"/>
  <c r="C164" i="259"/>
  <c r="C163" i="261"/>
  <c r="E152" i="260"/>
  <c r="E161" i="260"/>
  <c r="E152" i="261"/>
  <c r="C162" i="255"/>
  <c r="E158" i="260"/>
  <c r="F146" i="281"/>
  <c r="F140" i="281"/>
  <c r="F32" i="262"/>
  <c r="F146" i="262"/>
  <c r="F140" i="262"/>
  <c r="F140" i="263"/>
  <c r="F146" i="263"/>
  <c r="D152" i="261"/>
  <c r="E158" i="261"/>
  <c r="E152" i="259"/>
  <c r="E158" i="255"/>
  <c r="C164" i="256"/>
  <c r="F86" i="279"/>
  <c r="F146" i="279"/>
  <c r="F140" i="279"/>
  <c r="D164" i="259"/>
  <c r="D158" i="256"/>
  <c r="C152" i="259"/>
  <c r="D161" i="257"/>
  <c r="E162" i="257"/>
  <c r="D162" i="258"/>
  <c r="E163" i="258"/>
  <c r="E158" i="257"/>
  <c r="D162" i="261"/>
  <c r="D164" i="257"/>
  <c r="C152" i="256"/>
  <c r="E163" i="255"/>
  <c r="C164" i="255"/>
  <c r="E162" i="260"/>
  <c r="E162" i="258"/>
  <c r="E163" i="260"/>
  <c r="D158" i="257"/>
  <c r="C162" i="259"/>
  <c r="C161" i="260"/>
  <c r="D161" i="261"/>
  <c r="E163" i="261"/>
  <c r="C164" i="261"/>
  <c r="D163" i="257"/>
  <c r="D158" i="258"/>
  <c r="C158" i="261"/>
  <c r="E164" i="256"/>
  <c r="C161" i="257"/>
  <c r="F134" i="282"/>
  <c r="F146" i="282"/>
  <c r="F140" i="282"/>
  <c r="F134" i="277"/>
  <c r="F146" i="277"/>
  <c r="F140" i="277"/>
  <c r="C152" i="255"/>
  <c r="F26" i="284"/>
  <c r="F146" i="284"/>
  <c r="F140" i="284"/>
  <c r="F26" i="274"/>
  <c r="F140" i="274"/>
  <c r="F146" i="274"/>
  <c r="F140" i="266"/>
  <c r="F146" i="266"/>
  <c r="C161" i="259"/>
  <c r="F146" i="278"/>
  <c r="F140" i="278"/>
  <c r="F146" i="285"/>
  <c r="F140" i="285"/>
  <c r="E152" i="256"/>
  <c r="C163" i="256"/>
  <c r="D164" i="256"/>
  <c r="D162" i="257"/>
  <c r="E164" i="259"/>
  <c r="D152" i="257"/>
  <c r="C163" i="258"/>
  <c r="D161" i="260"/>
  <c r="E163" i="257"/>
  <c r="D162" i="255"/>
  <c r="C164" i="258"/>
  <c r="C161" i="258"/>
  <c r="E161" i="257"/>
  <c r="F20" i="283"/>
  <c r="F140" i="283"/>
  <c r="F146" i="283"/>
  <c r="D158" i="261"/>
  <c r="E158" i="258"/>
  <c r="E152" i="258"/>
  <c r="E161" i="255"/>
  <c r="C153" i="275"/>
  <c r="C162" i="261"/>
  <c r="D153" i="283"/>
  <c r="E162" i="259"/>
  <c r="D163" i="259"/>
  <c r="D158" i="259"/>
  <c r="D163" i="258"/>
  <c r="D163" i="261"/>
  <c r="E162" i="261"/>
  <c r="C163" i="257"/>
  <c r="C158" i="255"/>
  <c r="D158" i="260"/>
  <c r="D162" i="259"/>
  <c r="C110" i="534"/>
  <c r="C161" i="255"/>
  <c r="D86" i="534"/>
  <c r="D152" i="256"/>
  <c r="C157" i="258"/>
  <c r="C152" i="258"/>
  <c r="D157" i="259"/>
  <c r="D152" i="259"/>
  <c r="E122" i="534"/>
  <c r="E163" i="256"/>
  <c r="E116" i="534"/>
  <c r="E162" i="256"/>
  <c r="D110" i="534"/>
  <c r="D161" i="256"/>
  <c r="C116" i="534"/>
  <c r="C162" i="257"/>
  <c r="D157" i="258"/>
  <c r="D152" i="258"/>
  <c r="D157" i="260"/>
  <c r="D152" i="260"/>
  <c r="E156" i="255"/>
  <c r="E151" i="255"/>
  <c r="C92" i="534"/>
  <c r="E56" i="534"/>
  <c r="E20" i="534"/>
  <c r="E38" i="534"/>
  <c r="E62" i="534"/>
  <c r="C110" i="532"/>
  <c r="D122" i="534"/>
  <c r="D151" i="258"/>
  <c r="C150" i="261"/>
  <c r="E153" i="285"/>
  <c r="E159" i="265"/>
  <c r="F165" i="265" s="1"/>
  <c r="C38" i="534"/>
  <c r="D156" i="260"/>
  <c r="E159" i="266"/>
  <c r="F165" i="281"/>
  <c r="F161" i="281"/>
  <c r="D104" i="534"/>
  <c r="C14" i="534"/>
  <c r="C159" i="282"/>
  <c r="D151" i="260"/>
  <c r="E153" i="265"/>
  <c r="F153" i="265" s="1"/>
  <c r="D147" i="261"/>
  <c r="C153" i="286"/>
  <c r="C150" i="258"/>
  <c r="C104" i="532"/>
  <c r="C157" i="259"/>
  <c r="C155" i="259"/>
  <c r="E156" i="260"/>
  <c r="C159" i="281"/>
  <c r="D153" i="285"/>
  <c r="C80" i="534"/>
  <c r="C92" i="532"/>
  <c r="E153" i="283"/>
  <c r="F116" i="283"/>
  <c r="F44" i="283"/>
  <c r="F98" i="283"/>
  <c r="F80" i="283"/>
  <c r="F32" i="283"/>
  <c r="F122" i="283"/>
  <c r="F104" i="283"/>
  <c r="F68" i="283"/>
  <c r="F110" i="283"/>
  <c r="F74" i="283"/>
  <c r="F14" i="283"/>
  <c r="F56" i="283"/>
  <c r="F62" i="283"/>
  <c r="F8" i="283"/>
  <c r="F38" i="283"/>
  <c r="F86" i="283"/>
  <c r="F128" i="283"/>
  <c r="F26" i="283"/>
  <c r="F134" i="283"/>
  <c r="F92" i="283"/>
  <c r="F50" i="283"/>
  <c r="D153" i="282"/>
  <c r="E159" i="285"/>
  <c r="C147" i="261"/>
  <c r="D153" i="281"/>
  <c r="E159" i="268"/>
  <c r="E44" i="534"/>
  <c r="C153" i="280"/>
  <c r="C159" i="280"/>
  <c r="C150" i="259"/>
  <c r="D159" i="280"/>
  <c r="D153" i="280"/>
  <c r="E159" i="279"/>
  <c r="D153" i="279"/>
  <c r="C159" i="279"/>
  <c r="C147" i="259"/>
  <c r="D147" i="259"/>
  <c r="C159" i="277"/>
  <c r="C147" i="258"/>
  <c r="D153" i="276"/>
  <c r="D159" i="276"/>
  <c r="D147" i="258"/>
  <c r="D159" i="275"/>
  <c r="D74" i="532"/>
  <c r="C159" i="274"/>
  <c r="C74" i="534"/>
  <c r="E157" i="257"/>
  <c r="D116" i="534"/>
  <c r="F150" i="272"/>
  <c r="C151" i="257"/>
  <c r="C44" i="534"/>
  <c r="C116" i="532"/>
  <c r="D153" i="271"/>
  <c r="D159" i="271"/>
  <c r="E153" i="271"/>
  <c r="F151" i="271" s="1"/>
  <c r="C153" i="270"/>
  <c r="C159" i="270"/>
  <c r="C98" i="534"/>
  <c r="D86" i="532"/>
  <c r="E68" i="534"/>
  <c r="E86" i="532"/>
  <c r="C86" i="532"/>
  <c r="D153" i="269"/>
  <c r="E157" i="256"/>
  <c r="E153" i="268"/>
  <c r="F153" i="268" s="1"/>
  <c r="C153" i="268"/>
  <c r="D68" i="532"/>
  <c r="D104" i="532"/>
  <c r="D98" i="532"/>
  <c r="D50" i="532"/>
  <c r="D92" i="532"/>
  <c r="E50" i="534"/>
  <c r="C56" i="532"/>
  <c r="D122" i="532"/>
  <c r="C26" i="532"/>
  <c r="D157" i="256"/>
  <c r="E32" i="534"/>
  <c r="D134" i="532"/>
  <c r="D165" i="532" s="1"/>
  <c r="D44" i="532"/>
  <c r="D26" i="534"/>
  <c r="C14" i="532"/>
  <c r="C50" i="534"/>
  <c r="D110" i="532"/>
  <c r="D38" i="532"/>
  <c r="E159" i="264"/>
  <c r="F166" i="264" s="1"/>
  <c r="F44" i="279"/>
  <c r="F122" i="279"/>
  <c r="F104" i="279"/>
  <c r="F26" i="279"/>
  <c r="F110" i="279"/>
  <c r="F20" i="279"/>
  <c r="F8" i="279"/>
  <c r="F80" i="279"/>
  <c r="F14" i="279"/>
  <c r="F38" i="279"/>
  <c r="F116" i="279"/>
  <c r="F32" i="279"/>
  <c r="F62" i="279"/>
  <c r="F68" i="279"/>
  <c r="F98" i="279"/>
  <c r="F56" i="279"/>
  <c r="F134" i="279"/>
  <c r="F128" i="279"/>
  <c r="F50" i="279"/>
  <c r="F92" i="279"/>
  <c r="F74" i="279"/>
  <c r="E26" i="532"/>
  <c r="C155" i="255"/>
  <c r="D20" i="534"/>
  <c r="C20" i="534"/>
  <c r="C159" i="284"/>
  <c r="C153" i="284"/>
  <c r="F86" i="285"/>
  <c r="F62" i="285"/>
  <c r="F104" i="285"/>
  <c r="F98" i="285"/>
  <c r="F92" i="285"/>
  <c r="F26" i="285"/>
  <c r="F128" i="285"/>
  <c r="F14" i="285"/>
  <c r="F122" i="285"/>
  <c r="F32" i="285"/>
  <c r="F8" i="285"/>
  <c r="F20" i="285"/>
  <c r="F134" i="285"/>
  <c r="F74" i="285"/>
  <c r="F80" i="285"/>
  <c r="F44" i="285"/>
  <c r="F110" i="285"/>
  <c r="F50" i="285"/>
  <c r="F68" i="285"/>
  <c r="F56" i="285"/>
  <c r="F116" i="285"/>
  <c r="F38" i="285"/>
  <c r="F155" i="281"/>
  <c r="E150" i="260"/>
  <c r="E155" i="260"/>
  <c r="F150" i="278"/>
  <c r="F152" i="278"/>
  <c r="F158" i="278"/>
  <c r="F159" i="278"/>
  <c r="F164" i="278"/>
  <c r="F156" i="278"/>
  <c r="F163" i="278"/>
  <c r="F161" i="278"/>
  <c r="F165" i="278"/>
  <c r="F157" i="278"/>
  <c r="F162" i="278"/>
  <c r="F155" i="278"/>
  <c r="F153" i="278"/>
  <c r="F68" i="278"/>
  <c r="F56" i="278"/>
  <c r="F110" i="278"/>
  <c r="F98" i="278"/>
  <c r="F26" i="278"/>
  <c r="F92" i="278"/>
  <c r="F74" i="278"/>
  <c r="F86" i="278"/>
  <c r="F128" i="278"/>
  <c r="F80" i="278"/>
  <c r="F38" i="278"/>
  <c r="F20" i="278"/>
  <c r="F62" i="278"/>
  <c r="F116" i="278"/>
  <c r="F104" i="278"/>
  <c r="F50" i="278"/>
  <c r="F8" i="278"/>
  <c r="F32" i="278"/>
  <c r="F14" i="278"/>
  <c r="F122" i="278"/>
  <c r="F44" i="278"/>
  <c r="F134" i="278"/>
  <c r="C153" i="277"/>
  <c r="E155" i="259"/>
  <c r="E150" i="259"/>
  <c r="C153" i="276"/>
  <c r="C159" i="276"/>
  <c r="C159" i="275"/>
  <c r="F98" i="275"/>
  <c r="F104" i="275"/>
  <c r="F62" i="275"/>
  <c r="F92" i="275"/>
  <c r="F32" i="275"/>
  <c r="F80" i="275"/>
  <c r="F134" i="275"/>
  <c r="F38" i="275"/>
  <c r="F56" i="275"/>
  <c r="F14" i="275"/>
  <c r="F68" i="275"/>
  <c r="F128" i="275"/>
  <c r="F116" i="275"/>
  <c r="F44" i="275"/>
  <c r="F50" i="275"/>
  <c r="F74" i="275"/>
  <c r="F86" i="275"/>
  <c r="F122" i="275"/>
  <c r="F20" i="275"/>
  <c r="F8" i="275"/>
  <c r="F26" i="275"/>
  <c r="E147" i="258"/>
  <c r="C153" i="274"/>
  <c r="D56" i="534"/>
  <c r="C156" i="257"/>
  <c r="D159" i="274"/>
  <c r="D44" i="534"/>
  <c r="D151" i="257"/>
  <c r="D153" i="274"/>
  <c r="D159" i="273"/>
  <c r="D147" i="257"/>
  <c r="D68" i="534"/>
  <c r="C159" i="273"/>
  <c r="E92" i="534"/>
  <c r="D156" i="257"/>
  <c r="D153" i="273"/>
  <c r="C153" i="273"/>
  <c r="E32" i="532"/>
  <c r="C32" i="532"/>
  <c r="F156" i="272"/>
  <c r="C150" i="257"/>
  <c r="C155" i="257"/>
  <c r="E156" i="256"/>
  <c r="C80" i="532"/>
  <c r="F86" i="271"/>
  <c r="F56" i="271"/>
  <c r="F116" i="271"/>
  <c r="F50" i="271"/>
  <c r="F128" i="271"/>
  <c r="F92" i="271"/>
  <c r="F110" i="271"/>
  <c r="F20" i="271"/>
  <c r="F104" i="271"/>
  <c r="F26" i="271"/>
  <c r="F8" i="271"/>
  <c r="F98" i="271"/>
  <c r="F14" i="271"/>
  <c r="F38" i="271"/>
  <c r="F44" i="271"/>
  <c r="F80" i="271"/>
  <c r="F68" i="271"/>
  <c r="F62" i="271"/>
  <c r="F32" i="271"/>
  <c r="F74" i="271"/>
  <c r="F122" i="271"/>
  <c r="E159" i="271"/>
  <c r="C159" i="271"/>
  <c r="C153" i="271"/>
  <c r="C68" i="534"/>
  <c r="D62" i="532"/>
  <c r="E159" i="270"/>
  <c r="E62" i="532"/>
  <c r="D153" i="270"/>
  <c r="F150" i="270"/>
  <c r="F151" i="270"/>
  <c r="F152" i="270"/>
  <c r="C147" i="256"/>
  <c r="D159" i="270"/>
  <c r="F8" i="270"/>
  <c r="F38" i="270"/>
  <c r="F62" i="270"/>
  <c r="F134" i="270"/>
  <c r="F20" i="270"/>
  <c r="F56" i="270"/>
  <c r="F32" i="270"/>
  <c r="F122" i="270"/>
  <c r="F116" i="270"/>
  <c r="F80" i="270"/>
  <c r="F92" i="270"/>
  <c r="F86" i="270"/>
  <c r="F14" i="270"/>
  <c r="F128" i="270"/>
  <c r="F26" i="270"/>
  <c r="F110" i="270"/>
  <c r="F104" i="270"/>
  <c r="F68" i="270"/>
  <c r="F98" i="270"/>
  <c r="F44" i="270"/>
  <c r="F74" i="270"/>
  <c r="F50" i="270"/>
  <c r="C8" i="532"/>
  <c r="C159" i="269"/>
  <c r="E155" i="256"/>
  <c r="C153" i="269"/>
  <c r="D8" i="534"/>
  <c r="D159" i="269"/>
  <c r="D147" i="256"/>
  <c r="C159" i="268"/>
  <c r="E150" i="256"/>
  <c r="F68" i="268"/>
  <c r="F116" i="268"/>
  <c r="F32" i="268"/>
  <c r="F26" i="268"/>
  <c r="F80" i="268"/>
  <c r="F14" i="268"/>
  <c r="F92" i="268"/>
  <c r="F62" i="268"/>
  <c r="F104" i="268"/>
  <c r="F38" i="268"/>
  <c r="F44" i="268"/>
  <c r="F128" i="268"/>
  <c r="F110" i="268"/>
  <c r="F56" i="268"/>
  <c r="F134" i="268"/>
  <c r="F74" i="268"/>
  <c r="F98" i="268"/>
  <c r="F122" i="268"/>
  <c r="F86" i="268"/>
  <c r="F50" i="268"/>
  <c r="F20" i="268"/>
  <c r="D159" i="267"/>
  <c r="E134" i="532"/>
  <c r="E165" i="532" s="1"/>
  <c r="D155" i="256"/>
  <c r="D150" i="256"/>
  <c r="E153" i="267"/>
  <c r="F153" i="267" s="1"/>
  <c r="D153" i="267"/>
  <c r="E74" i="532"/>
  <c r="E151" i="256"/>
  <c r="E159" i="267"/>
  <c r="F134" i="267"/>
  <c r="F32" i="267"/>
  <c r="F80" i="267"/>
  <c r="E147" i="256"/>
  <c r="F14" i="267"/>
  <c r="F128" i="267"/>
  <c r="F20" i="267"/>
  <c r="F98" i="267"/>
  <c r="F26" i="267"/>
  <c r="F116" i="267"/>
  <c r="F8" i="267"/>
  <c r="F104" i="267"/>
  <c r="F62" i="267"/>
  <c r="F86" i="267"/>
  <c r="F92" i="267"/>
  <c r="F56" i="267"/>
  <c r="F68" i="267"/>
  <c r="F44" i="267"/>
  <c r="F122" i="267"/>
  <c r="F74" i="267"/>
  <c r="F50" i="267"/>
  <c r="F110" i="267"/>
  <c r="C153" i="267"/>
  <c r="E110" i="532"/>
  <c r="C147" i="255"/>
  <c r="E44" i="532"/>
  <c r="E68" i="532"/>
  <c r="E56" i="532"/>
  <c r="E92" i="532"/>
  <c r="C122" i="532"/>
  <c r="E128" i="532"/>
  <c r="E116" i="532"/>
  <c r="F165" i="266"/>
  <c r="C20" i="532"/>
  <c r="D150" i="255"/>
  <c r="F68" i="266"/>
  <c r="F20" i="266"/>
  <c r="F116" i="266"/>
  <c r="F134" i="266"/>
  <c r="F50" i="266"/>
  <c r="F86" i="266"/>
  <c r="F62" i="266"/>
  <c r="F110" i="266"/>
  <c r="F32" i="266"/>
  <c r="F80" i="266"/>
  <c r="F44" i="266"/>
  <c r="F92" i="266"/>
  <c r="F8" i="266"/>
  <c r="F38" i="266"/>
  <c r="F104" i="266"/>
  <c r="F98" i="266"/>
  <c r="F26" i="266"/>
  <c r="F56" i="266"/>
  <c r="F14" i="266"/>
  <c r="F122" i="266"/>
  <c r="F128" i="266"/>
  <c r="F74" i="266"/>
  <c r="E14" i="532"/>
  <c r="C68" i="532"/>
  <c r="D32" i="532"/>
  <c r="E20" i="532"/>
  <c r="E38" i="532"/>
  <c r="E122" i="532"/>
  <c r="D14" i="532"/>
  <c r="D147" i="255"/>
  <c r="D92" i="534"/>
  <c r="D80" i="532"/>
  <c r="D159" i="264"/>
  <c r="D153" i="264"/>
  <c r="C153" i="264"/>
  <c r="F122" i="264"/>
  <c r="F20" i="264"/>
  <c r="F80" i="264"/>
  <c r="F134" i="264"/>
  <c r="F104" i="264"/>
  <c r="F128" i="264"/>
  <c r="F98" i="264"/>
  <c r="F38" i="264"/>
  <c r="F56" i="264"/>
  <c r="F26" i="264"/>
  <c r="F8" i="264"/>
  <c r="F68" i="264"/>
  <c r="F14" i="264"/>
  <c r="F92" i="264"/>
  <c r="F86" i="264"/>
  <c r="F44" i="264"/>
  <c r="F116" i="264"/>
  <c r="F74" i="264"/>
  <c r="F50" i="264"/>
  <c r="F32" i="264"/>
  <c r="F62" i="264"/>
  <c r="F163" i="263"/>
  <c r="F158" i="263"/>
  <c r="D153" i="263"/>
  <c r="F161" i="263"/>
  <c r="F156" i="263"/>
  <c r="F162" i="263"/>
  <c r="F157" i="263"/>
  <c r="F165" i="263"/>
  <c r="F159" i="263"/>
  <c r="F164" i="263"/>
  <c r="F151" i="263"/>
  <c r="F152" i="263"/>
  <c r="F153" i="263"/>
  <c r="F122" i="263"/>
  <c r="F74" i="263"/>
  <c r="F116" i="263"/>
  <c r="F92" i="263"/>
  <c r="F20" i="263"/>
  <c r="F32" i="263"/>
  <c r="F134" i="263"/>
  <c r="F38" i="263"/>
  <c r="F14" i="263"/>
  <c r="F80" i="263"/>
  <c r="F98" i="263"/>
  <c r="F68" i="263"/>
  <c r="F56" i="263"/>
  <c r="F26" i="263"/>
  <c r="F44" i="263"/>
  <c r="F50" i="263"/>
  <c r="F104" i="263"/>
  <c r="F62" i="263"/>
  <c r="F128" i="263"/>
  <c r="F110" i="263"/>
  <c r="F86" i="263"/>
  <c r="F8" i="263"/>
  <c r="C50" i="532"/>
  <c r="E8" i="532"/>
  <c r="E50" i="532"/>
  <c r="C128" i="532"/>
  <c r="D159" i="262"/>
  <c r="F14" i="262"/>
  <c r="D153" i="262"/>
  <c r="F50" i="262"/>
  <c r="F128" i="262"/>
  <c r="F38" i="262"/>
  <c r="F56" i="262"/>
  <c r="F8" i="262"/>
  <c r="F98" i="262"/>
  <c r="F116" i="262"/>
  <c r="E155" i="255"/>
  <c r="E150" i="255"/>
  <c r="F122" i="262"/>
  <c r="F134" i="262"/>
  <c r="F74" i="262"/>
  <c r="F26" i="262"/>
  <c r="F44" i="262"/>
  <c r="F92" i="262"/>
  <c r="F20" i="262"/>
  <c r="F80" i="262"/>
  <c r="F110" i="262"/>
  <c r="F104" i="262"/>
  <c r="F86" i="262"/>
  <c r="F62" i="262"/>
  <c r="E147" i="255"/>
  <c r="F68" i="262"/>
  <c r="D128" i="532"/>
  <c r="C153" i="262"/>
  <c r="E80" i="532"/>
  <c r="D56" i="532"/>
  <c r="C38" i="532"/>
  <c r="C156" i="261"/>
  <c r="C151" i="261"/>
  <c r="E128" i="534"/>
  <c r="E153" i="284"/>
  <c r="D151" i="259"/>
  <c r="D156" i="259"/>
  <c r="D128" i="534"/>
  <c r="E159" i="269"/>
  <c r="F163" i="265"/>
  <c r="F159" i="265"/>
  <c r="F164" i="265"/>
  <c r="F157" i="265"/>
  <c r="F158" i="265"/>
  <c r="C150" i="260"/>
  <c r="C155" i="260"/>
  <c r="E153" i="276"/>
  <c r="F152" i="276" s="1"/>
  <c r="E151" i="259"/>
  <c r="E156" i="259"/>
  <c r="D153" i="266"/>
  <c r="C157" i="261"/>
  <c r="E153" i="262"/>
  <c r="F152" i="262" s="1"/>
  <c r="C98" i="532"/>
  <c r="F152" i="279"/>
  <c r="E153" i="287"/>
  <c r="F152" i="287" s="1"/>
  <c r="C128" i="534"/>
  <c r="F116" i="272"/>
  <c r="F98" i="272"/>
  <c r="F86" i="272"/>
  <c r="F92" i="272"/>
  <c r="F62" i="272"/>
  <c r="F110" i="272"/>
  <c r="F74" i="272"/>
  <c r="F38" i="272"/>
  <c r="F80" i="272"/>
  <c r="F68" i="272"/>
  <c r="F20" i="272"/>
  <c r="F44" i="272"/>
  <c r="F32" i="272"/>
  <c r="F26" i="272"/>
  <c r="E147" i="257"/>
  <c r="F8" i="272"/>
  <c r="F122" i="272"/>
  <c r="F50" i="272"/>
  <c r="F14" i="272"/>
  <c r="F104" i="272"/>
  <c r="F56" i="272"/>
  <c r="D155" i="258"/>
  <c r="D150" i="258"/>
  <c r="F32" i="281"/>
  <c r="F26" i="281"/>
  <c r="F38" i="281"/>
  <c r="F20" i="281"/>
  <c r="F134" i="281"/>
  <c r="F122" i="281"/>
  <c r="F62" i="281"/>
  <c r="F74" i="281"/>
  <c r="F98" i="281"/>
  <c r="F116" i="281"/>
  <c r="F80" i="281"/>
  <c r="F50" i="281"/>
  <c r="F110" i="281"/>
  <c r="F14" i="281"/>
  <c r="F92" i="281"/>
  <c r="F128" i="281"/>
  <c r="F44" i="281"/>
  <c r="F104" i="281"/>
  <c r="E147" i="260"/>
  <c r="F68" i="281"/>
  <c r="F86" i="281"/>
  <c r="F56" i="281"/>
  <c r="F8" i="281"/>
  <c r="E98" i="534"/>
  <c r="E151" i="261"/>
  <c r="E156" i="261"/>
  <c r="F134" i="272"/>
  <c r="D156" i="255"/>
  <c r="D151" i="255"/>
  <c r="D32" i="534"/>
  <c r="F98" i="286"/>
  <c r="F62" i="286"/>
  <c r="F26" i="286"/>
  <c r="F38" i="286"/>
  <c r="F116" i="286"/>
  <c r="F44" i="286"/>
  <c r="F134" i="286"/>
  <c r="F80" i="286"/>
  <c r="F32" i="286"/>
  <c r="F50" i="286"/>
  <c r="F14" i="286"/>
  <c r="F104" i="286"/>
  <c r="F68" i="286"/>
  <c r="F86" i="286"/>
  <c r="F56" i="286"/>
  <c r="F92" i="286"/>
  <c r="F122" i="286"/>
  <c r="F74" i="286"/>
  <c r="F20" i="286"/>
  <c r="F110" i="286"/>
  <c r="F164" i="281"/>
  <c r="F158" i="281"/>
  <c r="F157" i="281"/>
  <c r="F163" i="281"/>
  <c r="F162" i="281"/>
  <c r="F159" i="281"/>
  <c r="F156" i="281"/>
  <c r="C157" i="256"/>
  <c r="C155" i="256"/>
  <c r="F153" i="281"/>
  <c r="F152" i="281"/>
  <c r="F151" i="281"/>
  <c r="C122" i="534"/>
  <c r="C159" i="283"/>
  <c r="E159" i="273"/>
  <c r="C147" i="260"/>
  <c r="D156" i="256"/>
  <c r="D151" i="256"/>
  <c r="E159" i="286"/>
  <c r="F163" i="286" s="1"/>
  <c r="C156" i="255"/>
  <c r="C151" i="255"/>
  <c r="C62" i="534"/>
  <c r="E159" i="262"/>
  <c r="F158" i="279"/>
  <c r="F128" i="272"/>
  <c r="F161" i="268"/>
  <c r="F20" i="273"/>
  <c r="F32" i="273"/>
  <c r="F128" i="273"/>
  <c r="F38" i="273"/>
  <c r="F80" i="273"/>
  <c r="F110" i="273"/>
  <c r="F104" i="273"/>
  <c r="F74" i="273"/>
  <c r="F14" i="273"/>
  <c r="F122" i="273"/>
  <c r="F62" i="273"/>
  <c r="F50" i="273"/>
  <c r="F56" i="273"/>
  <c r="F98" i="273"/>
  <c r="F68" i="273"/>
  <c r="F86" i="273"/>
  <c r="F92" i="273"/>
  <c r="F26" i="273"/>
  <c r="F44" i="273"/>
  <c r="F116" i="273"/>
  <c r="D159" i="277"/>
  <c r="C150" i="256"/>
  <c r="E110" i="534"/>
  <c r="C153" i="283"/>
  <c r="E159" i="276"/>
  <c r="E153" i="280"/>
  <c r="F152" i="280" s="1"/>
  <c r="E153" i="277"/>
  <c r="F152" i="277" s="1"/>
  <c r="F8" i="273"/>
  <c r="E153" i="286"/>
  <c r="F152" i="286" s="1"/>
  <c r="D155" i="261"/>
  <c r="D150" i="261"/>
  <c r="E159" i="274"/>
  <c r="C157" i="260"/>
  <c r="E156" i="258"/>
  <c r="E151" i="258"/>
  <c r="E153" i="264"/>
  <c r="C151" i="260"/>
  <c r="C156" i="260"/>
  <c r="F150" i="266"/>
  <c r="F152" i="266"/>
  <c r="F153" i="266"/>
  <c r="F161" i="279"/>
  <c r="D150" i="259"/>
  <c r="D155" i="259"/>
  <c r="C32" i="534"/>
  <c r="C156" i="258"/>
  <c r="C151" i="258"/>
  <c r="C157" i="255"/>
  <c r="C86" i="534"/>
  <c r="E150" i="257"/>
  <c r="E8" i="534"/>
  <c r="E155" i="257"/>
  <c r="F128" i="287"/>
  <c r="F14" i="287"/>
  <c r="F44" i="287"/>
  <c r="F26" i="287"/>
  <c r="F104" i="287"/>
  <c r="F32" i="287"/>
  <c r="F68" i="287"/>
  <c r="F8" i="287"/>
  <c r="F56" i="287"/>
  <c r="F62" i="287"/>
  <c r="F116" i="287"/>
  <c r="F92" i="287"/>
  <c r="F20" i="287"/>
  <c r="F50" i="287"/>
  <c r="F110" i="287"/>
  <c r="F38" i="287"/>
  <c r="F74" i="287"/>
  <c r="F122" i="287"/>
  <c r="F80" i="287"/>
  <c r="F56" i="284"/>
  <c r="F74" i="284"/>
  <c r="F8" i="284"/>
  <c r="F98" i="284"/>
  <c r="F92" i="284"/>
  <c r="F14" i="284"/>
  <c r="F128" i="284"/>
  <c r="F134" i="284"/>
  <c r="F122" i="284"/>
  <c r="F86" i="284"/>
  <c r="F50" i="284"/>
  <c r="F20" i="284"/>
  <c r="F62" i="284"/>
  <c r="F38" i="284"/>
  <c r="F32" i="284"/>
  <c r="F110" i="284"/>
  <c r="F68" i="284"/>
  <c r="F44" i="284"/>
  <c r="F80" i="284"/>
  <c r="E147" i="261"/>
  <c r="F104" i="284"/>
  <c r="F116" i="284"/>
  <c r="D159" i="284"/>
  <c r="E26" i="534"/>
  <c r="E156" i="257"/>
  <c r="E151" i="257"/>
  <c r="C104" i="534"/>
  <c r="D116" i="532"/>
  <c r="F155" i="283"/>
  <c r="F163" i="283"/>
  <c r="F164" i="283"/>
  <c r="F161" i="283"/>
  <c r="F165" i="283"/>
  <c r="F159" i="283"/>
  <c r="F156" i="283"/>
  <c r="F157" i="283"/>
  <c r="E159" i="284"/>
  <c r="E153" i="282"/>
  <c r="F152" i="282" s="1"/>
  <c r="F86" i="277"/>
  <c r="F80" i="277"/>
  <c r="F92" i="277"/>
  <c r="F116" i="277"/>
  <c r="F62" i="277"/>
  <c r="F44" i="277"/>
  <c r="F50" i="277"/>
  <c r="F32" i="277"/>
  <c r="F104" i="277"/>
  <c r="F38" i="277"/>
  <c r="F128" i="277"/>
  <c r="F26" i="277"/>
  <c r="F110" i="277"/>
  <c r="F74" i="277"/>
  <c r="F68" i="277"/>
  <c r="F122" i="277"/>
  <c r="F56" i="277"/>
  <c r="F8" i="277"/>
  <c r="F98" i="277"/>
  <c r="E147" i="259"/>
  <c r="F20" i="277"/>
  <c r="F14" i="277"/>
  <c r="E134" i="534"/>
  <c r="E165" i="534" s="1"/>
  <c r="C151" i="256"/>
  <c r="C156" i="256"/>
  <c r="C26" i="534"/>
  <c r="E159" i="275"/>
  <c r="D153" i="277"/>
  <c r="D156" i="261"/>
  <c r="D151" i="261"/>
  <c r="C157" i="257"/>
  <c r="F153" i="279"/>
  <c r="F151" i="279"/>
  <c r="E153" i="273"/>
  <c r="F152" i="273" s="1"/>
  <c r="D14" i="534"/>
  <c r="F110" i="280"/>
  <c r="F44" i="280"/>
  <c r="F50" i="280"/>
  <c r="F56" i="280"/>
  <c r="F38" i="280"/>
  <c r="F98" i="280"/>
  <c r="F68" i="280"/>
  <c r="F92" i="280"/>
  <c r="F80" i="280"/>
  <c r="F14" i="280"/>
  <c r="F62" i="280"/>
  <c r="F20" i="280"/>
  <c r="F116" i="280"/>
  <c r="F86" i="280"/>
  <c r="F122" i="280"/>
  <c r="F74" i="280"/>
  <c r="F104" i="280"/>
  <c r="F8" i="280"/>
  <c r="F32" i="280"/>
  <c r="F128" i="280"/>
  <c r="D153" i="284"/>
  <c r="E153" i="274"/>
  <c r="F151" i="274" s="1"/>
  <c r="E157" i="259"/>
  <c r="E98" i="532"/>
  <c r="D150" i="257"/>
  <c r="E104" i="532"/>
  <c r="F155" i="264"/>
  <c r="E159" i="287"/>
  <c r="F98" i="282"/>
  <c r="F32" i="282"/>
  <c r="F122" i="282"/>
  <c r="F74" i="282"/>
  <c r="F80" i="282"/>
  <c r="F26" i="282"/>
  <c r="F104" i="282"/>
  <c r="F14" i="282"/>
  <c r="F44" i="282"/>
  <c r="F62" i="282"/>
  <c r="F110" i="282"/>
  <c r="F68" i="282"/>
  <c r="F56" i="282"/>
  <c r="F92" i="282"/>
  <c r="F116" i="282"/>
  <c r="F20" i="282"/>
  <c r="F50" i="282"/>
  <c r="F128" i="282"/>
  <c r="F8" i="282"/>
  <c r="F86" i="282"/>
  <c r="F38" i="282"/>
  <c r="C156" i="259"/>
  <c r="C151" i="259"/>
  <c r="D134" i="534"/>
  <c r="D165" i="534" s="1"/>
  <c r="F158" i="283"/>
  <c r="E159" i="282"/>
  <c r="E153" i="269"/>
  <c r="E153" i="275"/>
  <c r="F152" i="275" s="1"/>
  <c r="C159" i="267"/>
  <c r="C153" i="279"/>
  <c r="C134" i="534"/>
  <c r="C165" i="534" s="1"/>
  <c r="F38" i="269"/>
  <c r="F68" i="269"/>
  <c r="F50" i="269"/>
  <c r="F92" i="269"/>
  <c r="F20" i="269"/>
  <c r="F80" i="269"/>
  <c r="F98" i="269"/>
  <c r="F26" i="269"/>
  <c r="F74" i="269"/>
  <c r="F110" i="269"/>
  <c r="F122" i="269"/>
  <c r="F62" i="269"/>
  <c r="F128" i="269"/>
  <c r="F86" i="269"/>
  <c r="F32" i="269"/>
  <c r="F8" i="269"/>
  <c r="F116" i="269"/>
  <c r="F14" i="269"/>
  <c r="F104" i="269"/>
  <c r="F56" i="269"/>
  <c r="F44" i="269"/>
  <c r="F162" i="266"/>
  <c r="F158" i="266"/>
  <c r="F161" i="266"/>
  <c r="F163" i="266"/>
  <c r="F164" i="266"/>
  <c r="F155" i="266"/>
  <c r="F157" i="266"/>
  <c r="F159" i="266"/>
  <c r="F155" i="265"/>
  <c r="C159" i="262"/>
  <c r="D150" i="260"/>
  <c r="D155" i="260"/>
  <c r="E159" i="280"/>
  <c r="E159" i="277"/>
  <c r="D155" i="255"/>
  <c r="D159" i="266"/>
  <c r="E150" i="261"/>
  <c r="E155" i="261"/>
  <c r="C159" i="264"/>
  <c r="F26" i="265"/>
  <c r="F98" i="265"/>
  <c r="F134" i="265"/>
  <c r="F8" i="265"/>
  <c r="F68" i="265"/>
  <c r="F104" i="265"/>
  <c r="F116" i="265"/>
  <c r="F50" i="265"/>
  <c r="F110" i="265"/>
  <c r="F86" i="265"/>
  <c r="F92" i="265"/>
  <c r="F14" i="265"/>
  <c r="F56" i="265"/>
  <c r="F74" i="265"/>
  <c r="F80" i="265"/>
  <c r="F128" i="265"/>
  <c r="F20" i="265"/>
  <c r="F44" i="265"/>
  <c r="F122" i="265"/>
  <c r="F38" i="265"/>
  <c r="F62" i="265"/>
  <c r="F32" i="265"/>
  <c r="C147" i="257"/>
  <c r="E157" i="255"/>
  <c r="E86" i="534"/>
  <c r="F44" i="274"/>
  <c r="F20" i="274"/>
  <c r="F98" i="274"/>
  <c r="F86" i="274"/>
  <c r="F62" i="274"/>
  <c r="F68" i="274"/>
  <c r="F80" i="274"/>
  <c r="F14" i="274"/>
  <c r="F50" i="274"/>
  <c r="F104" i="274"/>
  <c r="F110" i="274"/>
  <c r="F122" i="274"/>
  <c r="F38" i="274"/>
  <c r="F128" i="274"/>
  <c r="F74" i="274"/>
  <c r="F32" i="274"/>
  <c r="F116" i="274"/>
  <c r="F8" i="274"/>
  <c r="F56" i="274"/>
  <c r="F92" i="274"/>
  <c r="F134" i="274"/>
  <c r="C134" i="532"/>
  <c r="C165" i="532" s="1"/>
  <c r="F134" i="280"/>
  <c r="D155" i="257"/>
  <c r="F147" i="276" l="1"/>
  <c r="C159" i="258"/>
  <c r="D157" i="534"/>
  <c r="D150" i="532"/>
  <c r="E164" i="532"/>
  <c r="F161" i="265"/>
  <c r="F162" i="265"/>
  <c r="D164" i="532"/>
  <c r="E152" i="534"/>
  <c r="E158" i="532"/>
  <c r="C147" i="532"/>
  <c r="F151" i="265"/>
  <c r="F152" i="265"/>
  <c r="D162" i="532"/>
  <c r="F150" i="265"/>
  <c r="E163" i="532"/>
  <c r="D158" i="534"/>
  <c r="C152" i="534"/>
  <c r="F156" i="274"/>
  <c r="F166" i="274"/>
  <c r="F167" i="274"/>
  <c r="F158" i="276"/>
  <c r="F167" i="276"/>
  <c r="F166" i="276"/>
  <c r="F166" i="286"/>
  <c r="F167" i="286"/>
  <c r="C164" i="532"/>
  <c r="E161" i="532"/>
  <c r="F162" i="279"/>
  <c r="F167" i="279"/>
  <c r="F166" i="279"/>
  <c r="D163" i="534"/>
  <c r="E162" i="534"/>
  <c r="F162" i="280"/>
  <c r="F167" i="280"/>
  <c r="F166" i="280"/>
  <c r="F158" i="275"/>
  <c r="F166" i="275"/>
  <c r="F167" i="275"/>
  <c r="F26" i="259"/>
  <c r="F140" i="259"/>
  <c r="F146" i="259"/>
  <c r="F158" i="273"/>
  <c r="F167" i="273"/>
  <c r="F166" i="273"/>
  <c r="E147" i="532"/>
  <c r="F86" i="532" s="1"/>
  <c r="F20" i="256"/>
  <c r="F146" i="256"/>
  <c r="F140" i="256"/>
  <c r="D163" i="532"/>
  <c r="C158" i="534"/>
  <c r="F156" i="285"/>
  <c r="F167" i="285"/>
  <c r="F166" i="285"/>
  <c r="C161" i="532"/>
  <c r="F161" i="287"/>
  <c r="F167" i="287"/>
  <c r="F166" i="287"/>
  <c r="E161" i="534"/>
  <c r="F128" i="257"/>
  <c r="F140" i="257"/>
  <c r="F146" i="257"/>
  <c r="E164" i="534"/>
  <c r="E162" i="532"/>
  <c r="F167" i="271"/>
  <c r="F166" i="271"/>
  <c r="E152" i="532"/>
  <c r="C162" i="534"/>
  <c r="E163" i="534"/>
  <c r="D152" i="534"/>
  <c r="F164" i="282"/>
  <c r="F167" i="282"/>
  <c r="F166" i="282"/>
  <c r="F98" i="261"/>
  <c r="F140" i="261"/>
  <c r="F146" i="261"/>
  <c r="C163" i="534"/>
  <c r="E158" i="534"/>
  <c r="C164" i="534"/>
  <c r="F165" i="269"/>
  <c r="F166" i="269"/>
  <c r="F167" i="269"/>
  <c r="F161" i="270"/>
  <c r="F167" i="270"/>
  <c r="F166" i="270"/>
  <c r="D152" i="532"/>
  <c r="C162" i="532"/>
  <c r="F157" i="268"/>
  <c r="F166" i="268"/>
  <c r="F167" i="268"/>
  <c r="F156" i="265"/>
  <c r="F167" i="265"/>
  <c r="F166" i="265"/>
  <c r="F161" i="277"/>
  <c r="F166" i="277"/>
  <c r="F167" i="277"/>
  <c r="F167" i="284"/>
  <c r="F166" i="284"/>
  <c r="F157" i="262"/>
  <c r="F167" i="262"/>
  <c r="F166" i="262"/>
  <c r="C158" i="532"/>
  <c r="D164" i="534"/>
  <c r="F62" i="255"/>
  <c r="F140" i="255"/>
  <c r="F146" i="255"/>
  <c r="C163" i="532"/>
  <c r="C152" i="532"/>
  <c r="D161" i="534"/>
  <c r="C161" i="534"/>
  <c r="F140" i="260"/>
  <c r="F146" i="260"/>
  <c r="F161" i="267"/>
  <c r="F167" i="267"/>
  <c r="F166" i="267"/>
  <c r="F98" i="258"/>
  <c r="F146" i="258"/>
  <c r="F140" i="258"/>
  <c r="D161" i="532"/>
  <c r="D158" i="532"/>
  <c r="D162" i="534"/>
  <c r="F156" i="266"/>
  <c r="F167" i="266"/>
  <c r="F166" i="266"/>
  <c r="D147" i="532"/>
  <c r="F156" i="264"/>
  <c r="F167" i="264"/>
  <c r="C155" i="534"/>
  <c r="D159" i="258"/>
  <c r="D153" i="260"/>
  <c r="F164" i="286"/>
  <c r="F140" i="286"/>
  <c r="F146" i="286"/>
  <c r="F152" i="285"/>
  <c r="F150" i="285"/>
  <c r="F153" i="285"/>
  <c r="F151" i="285"/>
  <c r="F164" i="268"/>
  <c r="F156" i="268"/>
  <c r="F159" i="268"/>
  <c r="F165" i="268"/>
  <c r="F162" i="268"/>
  <c r="D159" i="260"/>
  <c r="F158" i="268"/>
  <c r="F155" i="268"/>
  <c r="F163" i="268"/>
  <c r="F164" i="264"/>
  <c r="C153" i="258"/>
  <c r="E159" i="260"/>
  <c r="F165" i="279"/>
  <c r="F157" i="279"/>
  <c r="F156" i="279"/>
  <c r="F163" i="279"/>
  <c r="F159" i="279"/>
  <c r="F147" i="283"/>
  <c r="F164" i="279"/>
  <c r="F163" i="285"/>
  <c r="C157" i="532"/>
  <c r="F153" i="283"/>
  <c r="F150" i="283"/>
  <c r="F152" i="283"/>
  <c r="F161" i="285"/>
  <c r="F164" i="285"/>
  <c r="F165" i="285"/>
  <c r="F157" i="285"/>
  <c r="F159" i="285"/>
  <c r="F162" i="285"/>
  <c r="F155" i="285"/>
  <c r="F158" i="285"/>
  <c r="F151" i="283"/>
  <c r="F158" i="287"/>
  <c r="F8" i="261"/>
  <c r="F155" i="279"/>
  <c r="F147" i="279"/>
  <c r="D153" i="258"/>
  <c r="F152" i="272"/>
  <c r="F151" i="272"/>
  <c r="F153" i="272"/>
  <c r="F153" i="271"/>
  <c r="F150" i="271"/>
  <c r="F152" i="271"/>
  <c r="D157" i="532"/>
  <c r="E157" i="532"/>
  <c r="F150" i="268"/>
  <c r="F152" i="268"/>
  <c r="F151" i="268"/>
  <c r="E159" i="256"/>
  <c r="F158" i="264"/>
  <c r="F163" i="264"/>
  <c r="F165" i="264"/>
  <c r="F162" i="264"/>
  <c r="F157" i="264"/>
  <c r="F161" i="264"/>
  <c r="F159" i="264"/>
  <c r="F151" i="280"/>
  <c r="C150" i="534"/>
  <c r="F147" i="282"/>
  <c r="F161" i="282"/>
  <c r="F162" i="286"/>
  <c r="F150" i="286"/>
  <c r="F155" i="286"/>
  <c r="F147" i="281"/>
  <c r="F147" i="285"/>
  <c r="D159" i="261"/>
  <c r="F147" i="286"/>
  <c r="F161" i="280"/>
  <c r="F147" i="278"/>
  <c r="C153" i="259"/>
  <c r="D153" i="259"/>
  <c r="D159" i="259"/>
  <c r="F158" i="277"/>
  <c r="F147" i="277"/>
  <c r="F147" i="275"/>
  <c r="F56" i="258"/>
  <c r="F128" i="258"/>
  <c r="F74" i="258"/>
  <c r="F122" i="258"/>
  <c r="F44" i="258"/>
  <c r="F134" i="258"/>
  <c r="F104" i="258"/>
  <c r="F80" i="258"/>
  <c r="F62" i="258"/>
  <c r="F86" i="258"/>
  <c r="F110" i="258"/>
  <c r="F14" i="258"/>
  <c r="F20" i="258"/>
  <c r="F50" i="258"/>
  <c r="F8" i="258"/>
  <c r="F68" i="258"/>
  <c r="F26" i="258"/>
  <c r="F38" i="258"/>
  <c r="F116" i="258"/>
  <c r="F92" i="258"/>
  <c r="F32" i="258"/>
  <c r="E153" i="258"/>
  <c r="F153" i="258" s="1"/>
  <c r="D159" i="257"/>
  <c r="D153" i="257"/>
  <c r="F150" i="273"/>
  <c r="F164" i="273"/>
  <c r="F162" i="273"/>
  <c r="F155" i="273"/>
  <c r="F165" i="273"/>
  <c r="F147" i="273"/>
  <c r="F157" i="272"/>
  <c r="F158" i="272"/>
  <c r="F155" i="272"/>
  <c r="F159" i="272"/>
  <c r="F162" i="272"/>
  <c r="F161" i="272"/>
  <c r="F163" i="272"/>
  <c r="F165" i="272"/>
  <c r="F164" i="272"/>
  <c r="C153" i="257"/>
  <c r="C159" i="257"/>
  <c r="F8" i="257"/>
  <c r="F26" i="257"/>
  <c r="F134" i="257"/>
  <c r="F147" i="271"/>
  <c r="F155" i="271"/>
  <c r="F156" i="271"/>
  <c r="F165" i="271"/>
  <c r="F157" i="271"/>
  <c r="F162" i="271"/>
  <c r="F159" i="271"/>
  <c r="F163" i="271"/>
  <c r="F161" i="271"/>
  <c r="F164" i="271"/>
  <c r="F158" i="271"/>
  <c r="F156" i="270"/>
  <c r="F158" i="270"/>
  <c r="F155" i="270"/>
  <c r="F164" i="270"/>
  <c r="F162" i="270"/>
  <c r="F157" i="270"/>
  <c r="F163" i="270"/>
  <c r="F159" i="270"/>
  <c r="F165" i="270"/>
  <c r="F147" i="270"/>
  <c r="D155" i="534"/>
  <c r="C155" i="532"/>
  <c r="D147" i="534"/>
  <c r="F162" i="269"/>
  <c r="F164" i="269"/>
  <c r="F163" i="269"/>
  <c r="E153" i="256"/>
  <c r="F153" i="256" s="1"/>
  <c r="F147" i="268"/>
  <c r="D159" i="256"/>
  <c r="D153" i="256"/>
  <c r="F151" i="267"/>
  <c r="F150" i="267"/>
  <c r="F152" i="267"/>
  <c r="F164" i="267"/>
  <c r="F165" i="267"/>
  <c r="F159" i="267"/>
  <c r="F158" i="267"/>
  <c r="F157" i="267"/>
  <c r="F162" i="267"/>
  <c r="F163" i="267"/>
  <c r="F155" i="267"/>
  <c r="F156" i="267"/>
  <c r="F56" i="256"/>
  <c r="F8" i="256"/>
  <c r="F74" i="256"/>
  <c r="F110" i="256"/>
  <c r="F14" i="256"/>
  <c r="F134" i="256"/>
  <c r="F122" i="256"/>
  <c r="F32" i="256"/>
  <c r="F86" i="256"/>
  <c r="F116" i="256"/>
  <c r="F128" i="256"/>
  <c r="F68" i="256"/>
  <c r="F98" i="256"/>
  <c r="F104" i="256"/>
  <c r="F26" i="256"/>
  <c r="F38" i="256"/>
  <c r="F80" i="256"/>
  <c r="F92" i="256"/>
  <c r="F62" i="256"/>
  <c r="F44" i="256"/>
  <c r="F50" i="256"/>
  <c r="F147" i="267"/>
  <c r="C147" i="534"/>
  <c r="D155" i="532"/>
  <c r="C150" i="532"/>
  <c r="F147" i="266"/>
  <c r="E150" i="532"/>
  <c r="D151" i="532"/>
  <c r="F147" i="264"/>
  <c r="E155" i="532"/>
  <c r="F147" i="263"/>
  <c r="E151" i="532"/>
  <c r="C151" i="532"/>
  <c r="F110" i="255"/>
  <c r="F50" i="255"/>
  <c r="F86" i="255"/>
  <c r="F122" i="255"/>
  <c r="F32" i="255"/>
  <c r="F92" i="255"/>
  <c r="F147" i="262"/>
  <c r="F56" i="255"/>
  <c r="F134" i="255"/>
  <c r="F74" i="255"/>
  <c r="F116" i="255"/>
  <c r="F128" i="255"/>
  <c r="F38" i="255"/>
  <c r="F20" i="255"/>
  <c r="F98" i="255"/>
  <c r="F26" i="255"/>
  <c r="F68" i="255"/>
  <c r="F44" i="255"/>
  <c r="F8" i="255"/>
  <c r="F80" i="255"/>
  <c r="E147" i="534"/>
  <c r="F104" i="255"/>
  <c r="F14" i="255"/>
  <c r="C156" i="532"/>
  <c r="D153" i="255"/>
  <c r="E156" i="532"/>
  <c r="D156" i="532"/>
  <c r="D150" i="534"/>
  <c r="D159" i="255"/>
  <c r="F147" i="265"/>
  <c r="E157" i="534"/>
  <c r="F156" i="280"/>
  <c r="F147" i="269"/>
  <c r="C159" i="259"/>
  <c r="F157" i="287"/>
  <c r="F165" i="284"/>
  <c r="F163" i="284"/>
  <c r="F157" i="284"/>
  <c r="F164" i="284"/>
  <c r="F159" i="284"/>
  <c r="F155" i="284"/>
  <c r="F158" i="284"/>
  <c r="F161" i="284"/>
  <c r="F162" i="284"/>
  <c r="E151" i="534"/>
  <c r="E156" i="534"/>
  <c r="F56" i="261"/>
  <c r="F20" i="261"/>
  <c r="F44" i="261"/>
  <c r="F38" i="261"/>
  <c r="F122" i="261"/>
  <c r="F50" i="261"/>
  <c r="F68" i="261"/>
  <c r="F104" i="261"/>
  <c r="F92" i="261"/>
  <c r="F14" i="261"/>
  <c r="F32" i="261"/>
  <c r="F74" i="261"/>
  <c r="F80" i="261"/>
  <c r="F62" i="261"/>
  <c r="F86" i="261"/>
  <c r="F116" i="261"/>
  <c r="F110" i="261"/>
  <c r="F147" i="287"/>
  <c r="F151" i="277"/>
  <c r="F150" i="277"/>
  <c r="F153" i="277"/>
  <c r="F134" i="259"/>
  <c r="F155" i="276"/>
  <c r="F157" i="276"/>
  <c r="F165" i="276"/>
  <c r="F163" i="276"/>
  <c r="F164" i="276"/>
  <c r="F162" i="276"/>
  <c r="F156" i="276"/>
  <c r="F159" i="276"/>
  <c r="F161" i="276"/>
  <c r="F164" i="280"/>
  <c r="F92" i="260"/>
  <c r="F68" i="260"/>
  <c r="F38" i="260"/>
  <c r="F32" i="260"/>
  <c r="F56" i="260"/>
  <c r="F50" i="260"/>
  <c r="F26" i="260"/>
  <c r="F128" i="260"/>
  <c r="F44" i="260"/>
  <c r="F80" i="260"/>
  <c r="F98" i="260"/>
  <c r="F8" i="260"/>
  <c r="F110" i="260"/>
  <c r="F122" i="260"/>
  <c r="F62" i="260"/>
  <c r="F116" i="260"/>
  <c r="F20" i="260"/>
  <c r="F14" i="260"/>
  <c r="F74" i="260"/>
  <c r="F104" i="260"/>
  <c r="F86" i="260"/>
  <c r="F147" i="272"/>
  <c r="C159" i="260"/>
  <c r="F163" i="273"/>
  <c r="F165" i="282"/>
  <c r="F153" i="284"/>
  <c r="F150" i="284"/>
  <c r="F152" i="284"/>
  <c r="F153" i="275"/>
  <c r="F150" i="275"/>
  <c r="F156" i="287"/>
  <c r="F155" i="287"/>
  <c r="F159" i="287"/>
  <c r="F153" i="274"/>
  <c r="F150" i="274"/>
  <c r="F152" i="274"/>
  <c r="F147" i="274"/>
  <c r="E153" i="261"/>
  <c r="F150" i="261" s="1"/>
  <c r="E153" i="260"/>
  <c r="F158" i="282"/>
  <c r="F86" i="259"/>
  <c r="F156" i="277"/>
  <c r="F157" i="277"/>
  <c r="F155" i="277"/>
  <c r="F159" i="277"/>
  <c r="F161" i="273"/>
  <c r="F153" i="273"/>
  <c r="F151" i="273"/>
  <c r="F162" i="287"/>
  <c r="C156" i="534"/>
  <c r="C151" i="534"/>
  <c r="F156" i="284"/>
  <c r="F164" i="277"/>
  <c r="E153" i="255"/>
  <c r="F152" i="255" s="1"/>
  <c r="F161" i="269"/>
  <c r="F162" i="274"/>
  <c r="F163" i="274"/>
  <c r="F158" i="274"/>
  <c r="F161" i="274"/>
  <c r="F164" i="274"/>
  <c r="F165" i="274"/>
  <c r="F159" i="274"/>
  <c r="F157" i="274"/>
  <c r="F155" i="274"/>
  <c r="F165" i="262"/>
  <c r="F162" i="262"/>
  <c r="F164" i="262"/>
  <c r="F155" i="262"/>
  <c r="F161" i="262"/>
  <c r="F156" i="262"/>
  <c r="F158" i="262"/>
  <c r="F159" i="262"/>
  <c r="F163" i="262"/>
  <c r="C153" i="255"/>
  <c r="F159" i="286"/>
  <c r="F157" i="286"/>
  <c r="F165" i="286"/>
  <c r="F156" i="286"/>
  <c r="F158" i="286"/>
  <c r="F161" i="286"/>
  <c r="F163" i="282"/>
  <c r="F110" i="257"/>
  <c r="F44" i="257"/>
  <c r="F104" i="257"/>
  <c r="F32" i="257"/>
  <c r="F20" i="257"/>
  <c r="F116" i="257"/>
  <c r="F74" i="257"/>
  <c r="F98" i="257"/>
  <c r="F50" i="257"/>
  <c r="F38" i="257"/>
  <c r="F62" i="257"/>
  <c r="F14" i="257"/>
  <c r="F92" i="257"/>
  <c r="F80" i="257"/>
  <c r="F122" i="257"/>
  <c r="F68" i="257"/>
  <c r="F86" i="257"/>
  <c r="F56" i="257"/>
  <c r="F150" i="287"/>
  <c r="F153" i="287"/>
  <c r="F151" i="287"/>
  <c r="F165" i="280"/>
  <c r="F153" i="262"/>
  <c r="F150" i="262"/>
  <c r="F151" i="262"/>
  <c r="C153" i="260"/>
  <c r="F151" i="284"/>
  <c r="E159" i="257"/>
  <c r="C157" i="534"/>
  <c r="C159" i="255"/>
  <c r="F165" i="287"/>
  <c r="C159" i="256"/>
  <c r="F163" i="280"/>
  <c r="E159" i="259"/>
  <c r="F153" i="269"/>
  <c r="F150" i="269"/>
  <c r="F151" i="269"/>
  <c r="F44" i="259"/>
  <c r="F14" i="259"/>
  <c r="F98" i="259"/>
  <c r="F68" i="259"/>
  <c r="F116" i="259"/>
  <c r="F128" i="259"/>
  <c r="F104" i="259"/>
  <c r="F110" i="259"/>
  <c r="F74" i="259"/>
  <c r="F62" i="259"/>
  <c r="F38" i="259"/>
  <c r="F20" i="259"/>
  <c r="F80" i="259"/>
  <c r="F8" i="259"/>
  <c r="F92" i="259"/>
  <c r="F122" i="259"/>
  <c r="F50" i="259"/>
  <c r="F56" i="259"/>
  <c r="F32" i="259"/>
  <c r="F134" i="261"/>
  <c r="F152" i="269"/>
  <c r="F165" i="277"/>
  <c r="E150" i="534"/>
  <c r="E155" i="534"/>
  <c r="F162" i="282"/>
  <c r="D153" i="261"/>
  <c r="F153" i="286"/>
  <c r="F151" i="286"/>
  <c r="F164" i="287"/>
  <c r="F153" i="280"/>
  <c r="F150" i="280"/>
  <c r="C153" i="256"/>
  <c r="F163" i="287"/>
  <c r="F162" i="277"/>
  <c r="E153" i="259"/>
  <c r="F151" i="259" s="1"/>
  <c r="F134" i="260"/>
  <c r="F128" i="261"/>
  <c r="F158" i="280"/>
  <c r="F162" i="275"/>
  <c r="F164" i="275"/>
  <c r="F157" i="275"/>
  <c r="F159" i="275"/>
  <c r="F161" i="275"/>
  <c r="F163" i="275"/>
  <c r="F155" i="275"/>
  <c r="F165" i="275"/>
  <c r="F153" i="264"/>
  <c r="F150" i="264"/>
  <c r="F151" i="264"/>
  <c r="F151" i="275"/>
  <c r="F26" i="261"/>
  <c r="F156" i="275"/>
  <c r="F159" i="269"/>
  <c r="F157" i="269"/>
  <c r="F155" i="269"/>
  <c r="F156" i="269"/>
  <c r="C153" i="261"/>
  <c r="E159" i="261"/>
  <c r="F159" i="280"/>
  <c r="F155" i="280"/>
  <c r="F157" i="280"/>
  <c r="F156" i="282"/>
  <c r="F159" i="282"/>
  <c r="F157" i="282"/>
  <c r="F155" i="282"/>
  <c r="F147" i="280"/>
  <c r="F151" i="282"/>
  <c r="F150" i="282"/>
  <c r="F153" i="282"/>
  <c r="F147" i="284"/>
  <c r="E153" i="257"/>
  <c r="F153" i="257" s="1"/>
  <c r="F152" i="264"/>
  <c r="E159" i="255"/>
  <c r="F156" i="273"/>
  <c r="F159" i="273"/>
  <c r="F157" i="273"/>
  <c r="F163" i="277"/>
  <c r="D151" i="534"/>
  <c r="D156" i="534"/>
  <c r="E159" i="258"/>
  <c r="F153" i="276"/>
  <c r="F150" i="276"/>
  <c r="F151" i="276"/>
  <c r="F158" i="269"/>
  <c r="C159" i="261"/>
  <c r="F156" i="258" l="1"/>
  <c r="F166" i="258"/>
  <c r="F167" i="258"/>
  <c r="F167" i="255"/>
  <c r="F166" i="255"/>
  <c r="F146" i="532"/>
  <c r="F140" i="532"/>
  <c r="F159" i="256"/>
  <c r="F167" i="256"/>
  <c r="F166" i="256"/>
  <c r="F32" i="534"/>
  <c r="F146" i="534"/>
  <c r="F140" i="534"/>
  <c r="F162" i="260"/>
  <c r="F167" i="260"/>
  <c r="F166" i="260"/>
  <c r="F165" i="261"/>
  <c r="F167" i="261"/>
  <c r="F166" i="261"/>
  <c r="F158" i="259"/>
  <c r="F166" i="259"/>
  <c r="F167" i="259"/>
  <c r="F164" i="257"/>
  <c r="F166" i="257"/>
  <c r="F167" i="257"/>
  <c r="F156" i="261"/>
  <c r="F155" i="261"/>
  <c r="F164" i="260"/>
  <c r="F157" i="260"/>
  <c r="F155" i="260"/>
  <c r="F156" i="260"/>
  <c r="F161" i="260"/>
  <c r="F163" i="260"/>
  <c r="F165" i="260"/>
  <c r="F158" i="260"/>
  <c r="F159" i="260"/>
  <c r="F164" i="261"/>
  <c r="F161" i="261"/>
  <c r="F157" i="256"/>
  <c r="F155" i="256"/>
  <c r="F165" i="256"/>
  <c r="F162" i="256"/>
  <c r="F156" i="256"/>
  <c r="F158" i="256"/>
  <c r="F164" i="256"/>
  <c r="F161" i="256"/>
  <c r="F163" i="256"/>
  <c r="F151" i="261"/>
  <c r="F151" i="256"/>
  <c r="F158" i="261"/>
  <c r="F163" i="261"/>
  <c r="F147" i="261"/>
  <c r="F147" i="260"/>
  <c r="F161" i="259"/>
  <c r="F157" i="259"/>
  <c r="F152" i="259"/>
  <c r="F152" i="258"/>
  <c r="F151" i="258"/>
  <c r="F150" i="258"/>
  <c r="F147" i="258"/>
  <c r="F147" i="257"/>
  <c r="F156" i="257"/>
  <c r="F163" i="257"/>
  <c r="F152" i="256"/>
  <c r="F150" i="256"/>
  <c r="F147" i="256"/>
  <c r="D153" i="532"/>
  <c r="C153" i="532"/>
  <c r="C159" i="532"/>
  <c r="F38" i="534"/>
  <c r="F56" i="534"/>
  <c r="F92" i="534"/>
  <c r="F26" i="534"/>
  <c r="F74" i="534"/>
  <c r="F20" i="534"/>
  <c r="F128" i="534"/>
  <c r="F134" i="534"/>
  <c r="F44" i="534"/>
  <c r="F62" i="534"/>
  <c r="F14" i="534"/>
  <c r="F104" i="534"/>
  <c r="F50" i="534"/>
  <c r="F68" i="534"/>
  <c r="F110" i="534"/>
  <c r="F122" i="534"/>
  <c r="F98" i="534"/>
  <c r="F116" i="534"/>
  <c r="F86" i="534"/>
  <c r="F8" i="534"/>
  <c r="F80" i="534"/>
  <c r="F147" i="255"/>
  <c r="E159" i="532"/>
  <c r="D159" i="534"/>
  <c r="F20" i="532"/>
  <c r="F134" i="532"/>
  <c r="F68" i="532"/>
  <c r="F80" i="532"/>
  <c r="F32" i="532"/>
  <c r="F62" i="532"/>
  <c r="F8" i="532"/>
  <c r="F56" i="532"/>
  <c r="F44" i="532"/>
  <c r="F92" i="532"/>
  <c r="F110" i="532"/>
  <c r="F14" i="532"/>
  <c r="F26" i="532"/>
  <c r="F98" i="532"/>
  <c r="F50" i="532"/>
  <c r="F104" i="532"/>
  <c r="C159" i="534"/>
  <c r="F74" i="532"/>
  <c r="F116" i="532"/>
  <c r="F38" i="532"/>
  <c r="F122" i="532"/>
  <c r="F128" i="532"/>
  <c r="D159" i="532"/>
  <c r="D153" i="534"/>
  <c r="C153" i="534"/>
  <c r="F164" i="255"/>
  <c r="F165" i="255"/>
  <c r="F159" i="255"/>
  <c r="F155" i="255"/>
  <c r="F163" i="255"/>
  <c r="F162" i="255"/>
  <c r="F156" i="255"/>
  <c r="F159" i="257"/>
  <c r="F157" i="257"/>
  <c r="F158" i="255"/>
  <c r="F150" i="257"/>
  <c r="E159" i="534"/>
  <c r="F156" i="259"/>
  <c r="F157" i="255"/>
  <c r="F153" i="261"/>
  <c r="F152" i="261"/>
  <c r="F152" i="257"/>
  <c r="F161" i="255"/>
  <c r="F159" i="259"/>
  <c r="F155" i="259"/>
  <c r="F159" i="258"/>
  <c r="F157" i="258"/>
  <c r="F162" i="258"/>
  <c r="F165" i="258"/>
  <c r="F164" i="258"/>
  <c r="F163" i="258"/>
  <c r="F155" i="258"/>
  <c r="F161" i="258"/>
  <c r="F163" i="259"/>
  <c r="F165" i="257"/>
  <c r="E153" i="534"/>
  <c r="F153" i="534" s="1"/>
  <c r="F165" i="259"/>
  <c r="F158" i="257"/>
  <c r="F151" i="257"/>
  <c r="F162" i="257"/>
  <c r="F162" i="259"/>
  <c r="F150" i="255"/>
  <c r="F153" i="255"/>
  <c r="F151" i="255"/>
  <c r="F153" i="260"/>
  <c r="F150" i="260"/>
  <c r="F151" i="260"/>
  <c r="F161" i="257"/>
  <c r="E153" i="532"/>
  <c r="F159" i="261"/>
  <c r="F162" i="261"/>
  <c r="F157" i="261"/>
  <c r="F164" i="259"/>
  <c r="F150" i="259"/>
  <c r="F153" i="259"/>
  <c r="F147" i="259"/>
  <c r="F158" i="258"/>
  <c r="F155" i="257"/>
  <c r="F152" i="260"/>
  <c r="F159" i="534" l="1"/>
  <c r="F166" i="534"/>
  <c r="F167" i="534"/>
  <c r="F163" i="532"/>
  <c r="F167" i="532"/>
  <c r="F166" i="532"/>
  <c r="F147" i="534"/>
  <c r="F159" i="532"/>
  <c r="F164" i="532"/>
  <c r="F162" i="532"/>
  <c r="F165" i="532"/>
  <c r="F161" i="532"/>
  <c r="F157" i="532"/>
  <c r="F158" i="532"/>
  <c r="F156" i="532"/>
  <c r="F155" i="532"/>
  <c r="F147" i="532"/>
  <c r="F151" i="534"/>
  <c r="F162" i="534"/>
  <c r="F150" i="534"/>
  <c r="F152" i="534"/>
  <c r="F161" i="534"/>
  <c r="F155" i="534"/>
  <c r="F157" i="534"/>
  <c r="F158" i="534"/>
  <c r="F164" i="534"/>
  <c r="F156" i="534"/>
  <c r="F153" i="532"/>
  <c r="F150" i="532"/>
  <c r="F151" i="532"/>
  <c r="F163" i="534"/>
  <c r="F165" i="534"/>
  <c r="F152" i="53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人口統計年齢別0090082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name="人口統計年齢別0090082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00000000-0015-0000-FFFF-FFFF02000000}" name="人口統計年齢別0090082711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00000000-0015-0000-FFFF-FFFF03000000}" name="人口統計年齢別0090082712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xr16:uid="{00000000-0015-0000-FFFF-FFFF04000000}" name="人口統計年齢別00900827140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xr16:uid="{00000000-0015-0000-FFFF-FFFF05000000}" name="人口統計年齢別0090082714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xr16:uid="{00000000-0015-0000-FFFF-FFFF06000000}" name="人口統計年齢別0090082714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xr16:uid="{00000000-0015-0000-FFFF-FFFF07000000}" name="人口統計年齢別009008271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" xr16:uid="{00000000-0015-0000-FFFF-FFFF08000000}" name="人口統計年齢別0090082715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" xr16:uid="{00000000-0015-0000-FFFF-FFFF09000000}" name="人口統計年齢別0090082715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" xr16:uid="{00000000-0015-0000-FFFF-FFFF0A000000}" name="人口統計年齢別009008271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" xr16:uid="{00000000-0015-0000-FFFF-FFFF0B000000}" name="人口統計年齢別0090082717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" xr16:uid="{00000000-0015-0000-FFFF-FFFF0C000000}" name="人口統計年齢別0090082718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" xr16:uid="{00000000-0015-0000-FFFF-FFFF0D000000}" name="人口統計年齢別009008271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" xr16:uid="{00000000-0015-0000-FFFF-FFFF0E000000}" name="人口統計年齢別00900827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" xr16:uid="{00000000-0015-0000-FFFF-FFFF0F000000}" name="人口統計年齢別0090082720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" xr16:uid="{00000000-0015-0000-FFFF-FFFF10000000}" name="人口統計年齢別0090082720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" xr16:uid="{00000000-0015-0000-FFFF-FFFF11000000}" name="人口統計年齢別0090082720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" xr16:uid="{00000000-0015-0000-FFFF-FFFF12000000}" name="人口統計年齢別009008272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" xr16:uid="{00000000-0015-0000-FFFF-FFFF13000000}" name="人口統計年齢別009008272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" xr16:uid="{00000000-0015-0000-FFFF-FFFF14000000}" name="人口統計年齢別0090082721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" xr16:uid="{00000000-0015-0000-FFFF-FFFF15000000}" name="人口統計年齢別0090082721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" xr16:uid="{00000000-0015-0000-FFFF-FFFF16000000}" name="人口統計年齢別0090082721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" xr16:uid="{00000000-0015-0000-FFFF-FFFF17000000}" name="人口統計年齢別009008272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" xr16:uid="{00000000-0015-0000-FFFF-FFFF18000000}" name="人口統計年齢別0090082723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" xr16:uid="{00000000-0015-0000-FFFF-FFFF19000000}" name="人口統計年齢別0090082725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" xr16:uid="{00000000-0015-0000-FFFF-FFFF1A000000}" name="人口統計年齢別009008272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" xr16:uid="{00000000-0015-0000-FFFF-FFFF1B000000}" name="人口統計年齢別00900827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9" xr16:uid="{00000000-0015-0000-FFFF-FFFF1C000000}" name="人口統計年齢別009008273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0" xr16:uid="{00000000-0015-0000-FFFF-FFFF1D000000}" name="人口統計年齢別00900827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1" xr16:uid="{00000000-0015-0000-FFFF-FFFF1E000000}" name="人口統計年齢別009008274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2" xr16:uid="{00000000-0015-0000-FFFF-FFFF1F000000}" name="人口統計年齢別009008274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3" xr16:uid="{00000000-0015-0000-FFFF-FFFF20000000}" name="人口統計年齢別00900827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4" xr16:uid="{00000000-0015-0000-FFFF-FFFF21000000}" name="人口統計年齢別00900827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5" xr16:uid="{00000000-0015-0000-FFFF-FFFF22000000}" name="人口統計年齢別009008276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6" xr16:uid="{00000000-0015-0000-FFFF-FFFF23000000}" name="人口統計年齢別009008276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7" xr16:uid="{00000000-0015-0000-FFFF-FFFF24000000}" name="人口統計年齢別00900827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8" xr16:uid="{00000000-0015-0000-FFFF-FFFF25000000}" name="人口統計年齢別00900827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9" xr16:uid="{00000000-0015-0000-FFFF-FFFF26000000}" name="人口統計年齢別009008277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0" xr16:uid="{00000000-0015-0000-FFFF-FFFF27000000}" name="人口統計年齢別009008277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1" xr16:uid="{00000000-0015-0000-FFFF-FFFF28000000}" name="人口統計年齢別009008277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2" xr16:uid="{00000000-0015-0000-FFFF-FFFF29000000}" name="人口統計年齢別009008277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3" xr16:uid="{00000000-0015-0000-FFFF-FFFF2A000000}" name="人口統計年齢別009008277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4" xr16:uid="{00000000-0015-0000-FFFF-FFFF2B000000}" name="人口統計年齢別009008277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5" xr16:uid="{00000000-0015-0000-FFFF-FFFF2C000000}" name="人口統計年齢別009008277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6" xr16:uid="{00000000-0015-0000-FFFF-FFFF2D000000}" name="人口統計年齢別009008277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7" xr16:uid="{00000000-0015-0000-FFFF-FFFF2E000000}" name="人口統計年齢別009008277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8" xr16:uid="{00000000-0015-0000-FFFF-FFFF2F000000}" name="人口統計年齢別009008277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9" xr16:uid="{00000000-0015-0000-FFFF-FFFF30000000}" name="人口統計年齢別009008277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0" xr16:uid="{00000000-0015-0000-FFFF-FFFF31000000}" name="人口統計年齢別009008277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1" xr16:uid="{00000000-0015-0000-FFFF-FFFF32000000}" name="人口統計年齢別009008277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2" xr16:uid="{00000000-0015-0000-FFFF-FFFF33000000}" name="人口統計年齢別009008277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3" xr16:uid="{00000000-0015-0000-FFFF-FFFF34000000}" name="人口統計年齢別009008277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4" xr16:uid="{00000000-0015-0000-FFFF-FFFF35000000}" name="人口統計年齢別009008277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5" xr16:uid="{00000000-0015-0000-FFFF-FFFF36000000}" name="人口統計年齢別009008277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6" xr16:uid="{00000000-0015-0000-FFFF-FFFF37000000}" name="人口統計年齢別009008277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7" xr16:uid="{00000000-0015-0000-FFFF-FFFF38000000}" name="人口統計年齢別009008277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8" xr16:uid="{00000000-0015-0000-FFFF-FFFF39000000}" name="人口統計年齢別009008277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9" xr16:uid="{00000000-0015-0000-FFFF-FFFF3A000000}" name="人口統計年齢別009008277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0" xr16:uid="{00000000-0015-0000-FFFF-FFFF3B000000}" name="人口統計年齢別009008277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1" xr16:uid="{00000000-0015-0000-FFFF-FFFF3C000000}" name="人口統計年齢別009008277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2" xr16:uid="{00000000-0015-0000-FFFF-FFFF3D000000}" name="人口統計年齢別009008277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3" xr16:uid="{00000000-0015-0000-FFFF-FFFF3E000000}" name="人口統計年齢別009008277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4" xr16:uid="{00000000-0015-0000-FFFF-FFFF3F000000}" name="人口統計年齢別009008277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5" xr16:uid="{00000000-0015-0000-FFFF-FFFF40000000}" name="人口統計年齢別009008277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6" xr16:uid="{00000000-0015-0000-FFFF-FFFF41000000}" name="人口統計年齢別009008277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7" xr16:uid="{00000000-0015-0000-FFFF-FFFF42000000}" name="人口統計年齢別009008277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8" xr16:uid="{00000000-0015-0000-FFFF-FFFF43000000}" name="人口統計年齢別009008277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9" xr16:uid="{00000000-0015-0000-FFFF-FFFF44000000}" name="人口統計年齢別009008277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0" xr16:uid="{00000000-0015-0000-FFFF-FFFF45000000}" name="人口統計年齢別009008277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1" xr16:uid="{00000000-0015-0000-FFFF-FFFF46000000}" name="人口統計年齢別009008277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2" xr16:uid="{00000000-0015-0000-FFFF-FFFF47000000}" name="人口統計年齢別009008277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3" xr16:uid="{00000000-0015-0000-FFFF-FFFF48000000}" name="人口統計年齢別009008277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4" xr16:uid="{00000000-0015-0000-FFFF-FFFF49000000}" name="人口統計年齢別009008277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5" xr16:uid="{00000000-0015-0000-FFFF-FFFF4A000000}" name="人口統計年齢別009008277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6" xr16:uid="{00000000-0015-0000-FFFF-FFFF4B000000}" name="人口統計年齢別009008277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7" xr16:uid="{00000000-0015-0000-FFFF-FFFF4C000000}" name="人口統計年齢別009008277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8" xr16:uid="{00000000-0015-0000-FFFF-FFFF4D000000}" name="人口統計年齢別009008277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9" xr16:uid="{00000000-0015-0000-FFFF-FFFF4E000000}" name="人口統計年齢別009008277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0" xr16:uid="{00000000-0015-0000-FFFF-FFFF4F000000}" name="人口統計年齢別009008277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1" xr16:uid="{00000000-0015-0000-FFFF-FFFF50000000}" name="人口統計年齢別009008277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2" xr16:uid="{00000000-0015-0000-FFFF-FFFF51000000}" name="人口統計年齢別009008277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3" xr16:uid="{00000000-0015-0000-FFFF-FFFF52000000}" name="人口統計年齢別009008277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4" xr16:uid="{00000000-0015-0000-FFFF-FFFF53000000}" name="人口統計年齢別009008277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5" xr16:uid="{00000000-0015-0000-FFFF-FFFF54000000}" name="人口統計年齢別009008277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6" xr16:uid="{00000000-0015-0000-FFFF-FFFF55000000}" name="人口統計年齢別009008277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7" xr16:uid="{00000000-0015-0000-FFFF-FFFF56000000}" name="人口統計年齢別009008277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8" xr16:uid="{00000000-0015-0000-FFFF-FFFF57000000}" name="人口統計年齢別009008277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9" xr16:uid="{00000000-0015-0000-FFFF-FFFF58000000}" name="人口統計年齢別009008277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0" xr16:uid="{00000000-0015-0000-FFFF-FFFF59000000}" name="人口統計年齢別009008277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1" xr16:uid="{00000000-0015-0000-FFFF-FFFF5A000000}" name="人口統計年齢別009008277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2" xr16:uid="{00000000-0015-0000-FFFF-FFFF5B000000}" name="人口統計年齢別009008277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3" xr16:uid="{00000000-0015-0000-FFFF-FFFF5C000000}" name="人口統計年齢別009008277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4" xr16:uid="{00000000-0015-0000-FFFF-FFFF5D000000}" name="人口統計年齢別009008277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5" xr16:uid="{00000000-0015-0000-FFFF-FFFF5E000000}" name="人口統計年齢別009008277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6" xr16:uid="{00000000-0015-0000-FFFF-FFFF5F000000}" name="人口統計年齢別009008277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7" xr16:uid="{00000000-0015-0000-FFFF-FFFF60000000}" name="人口統計年齢別009008277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8" xr16:uid="{00000000-0015-0000-FFFF-FFFF61000000}" name="人口統計年齢別009008277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9" xr16:uid="{00000000-0015-0000-FFFF-FFFF62000000}" name="人口統計年齢別009008277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0" xr16:uid="{00000000-0015-0000-FFFF-FFFF63000000}" name="人口統計年齢別009008277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1" xr16:uid="{00000000-0015-0000-FFFF-FFFF64000000}" name="人口統計年齢別009008277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2" xr16:uid="{00000000-0015-0000-FFFF-FFFF65000000}" name="人口統計年齢別009008277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3" xr16:uid="{00000000-0015-0000-FFFF-FFFF66000000}" name="人口統計年齢別009008277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4" xr16:uid="{00000000-0015-0000-FFFF-FFFF67000000}" name="人口統計年齢別009008277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5" xr16:uid="{00000000-0015-0000-FFFF-FFFF68000000}" name="人口統計年齢別009008277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6" xr16:uid="{00000000-0015-0000-FFFF-FFFF69000000}" name="人口統計年齢別009008277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7" xr16:uid="{00000000-0015-0000-FFFF-FFFF6A000000}" name="人口統計年齢別009008277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8" xr16:uid="{00000000-0015-0000-FFFF-FFFF6B000000}" name="人口統計年齢別009008277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9" xr16:uid="{00000000-0015-0000-FFFF-FFFF6C000000}" name="人口統計年齢別009008277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0" xr16:uid="{00000000-0015-0000-FFFF-FFFF6D000000}" name="人口統計年齢別009008277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1" xr16:uid="{00000000-0015-0000-FFFF-FFFF6E000000}" name="人口統計年齢別009008277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2" xr16:uid="{00000000-0015-0000-FFFF-FFFF6F000000}" name="人口統計年齢別009008277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3" xr16:uid="{00000000-0015-0000-FFFF-FFFF70000000}" name="人口統計年齢別009008277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4" xr16:uid="{00000000-0015-0000-FFFF-FFFF71000000}" name="人口統計年齢別009008277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5" xr16:uid="{00000000-0015-0000-FFFF-FFFF72000000}" name="人口統計年齢別009008277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6" xr16:uid="{00000000-0015-0000-FFFF-FFFF73000000}" name="人口統計年齢別009008277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7" xr16:uid="{00000000-0015-0000-FFFF-FFFF74000000}" name="人口統計年齢別009008277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8" xr16:uid="{00000000-0015-0000-FFFF-FFFF75000000}" name="人口統計年齢別009008277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9" xr16:uid="{00000000-0015-0000-FFFF-FFFF76000000}" name="人口統計年齢別009008277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0" xr16:uid="{00000000-0015-0000-FFFF-FFFF77000000}" name="人口統計年齢別009008277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1" xr16:uid="{00000000-0015-0000-FFFF-FFFF78000000}" name="人口統計年齢別009008277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2" xr16:uid="{00000000-0015-0000-FFFF-FFFF79000000}" name="人口統計年齢別009008277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3" xr16:uid="{00000000-0015-0000-FFFF-FFFF7A000000}" name="人口統計年齢別009008277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4" xr16:uid="{00000000-0015-0000-FFFF-FFFF7B000000}" name="人口統計年齢別009008277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5" xr16:uid="{00000000-0015-0000-FFFF-FFFF7C000000}" name="人口統計年齢別009008277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6" xr16:uid="{00000000-0015-0000-FFFF-FFFF7D000000}" name="人口統計年齢別009008277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7" xr16:uid="{00000000-0015-0000-FFFF-FFFF7E000000}" name="人口統計年齢別009008277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8" xr16:uid="{00000000-0015-0000-FFFF-FFFF7F000000}" name="人口統計年齢別009008277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9" xr16:uid="{00000000-0015-0000-FFFF-FFFF80000000}" name="人口統計年齢別009008277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0" xr16:uid="{00000000-0015-0000-FFFF-FFFF81000000}" name="人口統計年齢別009008277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1" xr16:uid="{00000000-0015-0000-FFFF-FFFF82000000}" name="人口統計年齢別009008277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2" xr16:uid="{00000000-0015-0000-FFFF-FFFF83000000}" name="人口統計年齢別009008277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3" xr16:uid="{00000000-0015-0000-FFFF-FFFF84000000}" name="人口統計年齢別009008277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4" xr16:uid="{00000000-0015-0000-FFFF-FFFF85000000}" name="人口統計年齢別009008277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5" xr16:uid="{00000000-0015-0000-FFFF-FFFF86000000}" name="人口統計年齢別009008277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6" xr16:uid="{00000000-0015-0000-FFFF-FFFF87000000}" name="人口統計年齢別009008277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7" xr16:uid="{00000000-0015-0000-FFFF-FFFF88000000}" name="人口統計年齢別009008277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8" xr16:uid="{00000000-0015-0000-FFFF-FFFF89000000}" name="人口統計年齢別009008277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9" xr16:uid="{00000000-0015-0000-FFFF-FFFF8A000000}" name="人口統計年齢別009008277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0" xr16:uid="{00000000-0015-0000-FFFF-FFFF8B000000}" name="人口統計年齢別009008277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1" xr16:uid="{00000000-0015-0000-FFFF-FFFF8C000000}" name="人口統計年齢別009008277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2" xr16:uid="{00000000-0015-0000-FFFF-FFFF8D000000}" name="人口統計年齢別009008277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3" xr16:uid="{00000000-0015-0000-FFFF-FFFF8E000000}" name="人口統計年齢別009008277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4" xr16:uid="{00000000-0015-0000-FFFF-FFFF8F000000}" name="人口統計年齢別009008277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5" xr16:uid="{00000000-0015-0000-FFFF-FFFF90000000}" name="人口統計年齢別009008277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6" xr16:uid="{00000000-0015-0000-FFFF-FFFF91000000}" name="人口統計年齢別009008277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7" xr16:uid="{00000000-0015-0000-FFFF-FFFF92000000}" name="人口統計年齢別009008277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8" xr16:uid="{00000000-0015-0000-FFFF-FFFF93000000}" name="人口統計年齢別009008277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9" xr16:uid="{00000000-0015-0000-FFFF-FFFF94000000}" name="人口統計年齢別009008277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0" xr16:uid="{00000000-0015-0000-FFFF-FFFF95000000}" name="人口統計年齢別009008277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1" xr16:uid="{00000000-0015-0000-FFFF-FFFF96000000}" name="人口統計年齢別009008277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2" xr16:uid="{00000000-0015-0000-FFFF-FFFF97000000}" name="人口統計年齢別009008277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3" xr16:uid="{00000000-0015-0000-FFFF-FFFF98000000}" name="人口統計年齢別009008277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4" xr16:uid="{00000000-0015-0000-FFFF-FFFF99000000}" name="人口統計年齢別009008277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5" xr16:uid="{00000000-0015-0000-FFFF-FFFF9A000000}" name="人口統計年齢別009008277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6" xr16:uid="{00000000-0015-0000-FFFF-FFFF9B000000}" name="人口統計年齢別009008277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7" xr16:uid="{00000000-0015-0000-FFFF-FFFF9C000000}" name="人口統計年齢別009008277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8" xr16:uid="{00000000-0015-0000-FFFF-FFFF9D000000}" name="人口統計年齢別009008277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9" xr16:uid="{00000000-0015-0000-FFFF-FFFF9E000000}" name="人口統計年齢別009008277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0" xr16:uid="{00000000-0015-0000-FFFF-FFFF9F000000}" name="人口統計年齢別009008277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1" xr16:uid="{00000000-0015-0000-FFFF-FFFFA0000000}" name="人口統計年齢別009008277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2" xr16:uid="{00000000-0015-0000-FFFF-FFFFA1000000}" name="人口統計年齢別009008277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3" xr16:uid="{00000000-0015-0000-FFFF-FFFFA2000000}" name="人口統計年齢別009008277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4" xr16:uid="{00000000-0015-0000-FFFF-FFFFA3000000}" name="人口統計年齢別009008277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5" xr16:uid="{00000000-0015-0000-FFFF-FFFFA4000000}" name="人口統計年齢別009008277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6" xr16:uid="{00000000-0015-0000-FFFF-FFFFA5000000}" name="人口統計年齢別009008277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7" xr16:uid="{00000000-0015-0000-FFFF-FFFFA6000000}" name="人口統計年齢別009008277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8" xr16:uid="{00000000-0015-0000-FFFF-FFFFA7000000}" name="人口統計年齢別009008277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9" xr16:uid="{00000000-0015-0000-FFFF-FFFFA8000000}" name="人口統計年齢別009008277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0" xr16:uid="{00000000-0015-0000-FFFF-FFFFA9000000}" name="人口統計年齢別009008277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1" xr16:uid="{00000000-0015-0000-FFFF-FFFFAA000000}" name="人口統計年齢別009008277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2" xr16:uid="{00000000-0015-0000-FFFF-FFFFAB000000}" name="人口統計年齢別009008277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3" xr16:uid="{00000000-0015-0000-FFFF-FFFFAC000000}" name="人口統計年齢別009008277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4" xr16:uid="{00000000-0015-0000-FFFF-FFFFAD000000}" name="人口統計年齢別009008277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5" xr16:uid="{00000000-0015-0000-FFFF-FFFFAE000000}" name="人口統計年齢別009008277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6" xr16:uid="{00000000-0015-0000-FFFF-FFFFAF000000}" name="人口統計年齢別009008277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7" xr16:uid="{00000000-0015-0000-FFFF-FFFFB0000000}" name="人口統計年齢別009008277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8" xr16:uid="{00000000-0015-0000-FFFF-FFFFB1000000}" name="人口統計年齢別009008277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9" xr16:uid="{00000000-0015-0000-FFFF-FFFFB2000000}" name="人口統計年齢別009008277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0" xr16:uid="{00000000-0015-0000-FFFF-FFFFB3000000}" name="人口統計年齢別009008277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1" xr16:uid="{00000000-0015-0000-FFFF-FFFFB4000000}" name="人口統計年齢別009008277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2" xr16:uid="{00000000-0015-0000-FFFF-FFFFB5000000}" name="人口統計年齢別009008277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3" xr16:uid="{00000000-0015-0000-FFFF-FFFFB6000000}" name="人口統計年齢別009008277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4" xr16:uid="{00000000-0015-0000-FFFF-FFFFB7000000}" name="人口統計年齢別009008277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5" xr16:uid="{00000000-0015-0000-FFFF-FFFFB8000000}" name="人口統計年齢別009008277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6" xr16:uid="{00000000-0015-0000-FFFF-FFFFB9000000}" name="人口統計年齢別009008277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7" xr16:uid="{00000000-0015-0000-FFFF-FFFFBA000000}" name="人口統計年齢別009008277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8" xr16:uid="{00000000-0015-0000-FFFF-FFFFBB000000}" name="人口統計年齢別009008277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9" xr16:uid="{00000000-0015-0000-FFFF-FFFFBC000000}" name="人口統計年齢別009008277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0" xr16:uid="{00000000-0015-0000-FFFF-FFFFBD000000}" name="人口統計年齢別009008277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1" xr16:uid="{00000000-0015-0000-FFFF-FFFFBE000000}" name="人口統計年齢別009008277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2" xr16:uid="{00000000-0015-0000-FFFF-FFFFBF000000}" name="人口統計年齢別009008277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3" xr16:uid="{00000000-0015-0000-FFFF-FFFFC0000000}" name="人口統計年齢別009008277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4" xr16:uid="{00000000-0015-0000-FFFF-FFFFC1000000}" name="人口統計年齢別009008277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5" xr16:uid="{00000000-0015-0000-FFFF-FFFFC2000000}" name="人口統計年齢別009008277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6" xr16:uid="{00000000-0015-0000-FFFF-FFFFC3000000}" name="人口統計年齢別009008277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7" xr16:uid="{00000000-0015-0000-FFFF-FFFFC4000000}" name="人口統計年齢別009008277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8" xr16:uid="{00000000-0015-0000-FFFF-FFFFC5000000}" name="人口統計年齢別009008277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9" xr16:uid="{00000000-0015-0000-FFFF-FFFFC6000000}" name="人口統計年齢別009008277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0" xr16:uid="{00000000-0015-0000-FFFF-FFFFC7000000}" name="人口統計年齢別009008277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1" xr16:uid="{00000000-0015-0000-FFFF-FFFFC8000000}" name="人口統計年齢別009008277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2" xr16:uid="{00000000-0015-0000-FFFF-FFFFC9000000}" name="人口統計年齢別009008277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3" xr16:uid="{00000000-0015-0000-FFFF-FFFFCA000000}" name="人口統計年齢別009008277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4" xr16:uid="{00000000-0015-0000-FFFF-FFFFCB000000}" name="人口統計年齢別009008277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5" xr16:uid="{00000000-0015-0000-FFFF-FFFFCC000000}" name="人口統計年齢別009008277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6" xr16:uid="{00000000-0015-0000-FFFF-FFFFCD000000}" name="人口統計年齢別009008277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7" xr16:uid="{00000000-0015-0000-FFFF-FFFFCE000000}" name="人口統計年齢別009008277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8" xr16:uid="{00000000-0015-0000-FFFF-FFFFCF000000}" name="人口統計年齢別009008277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9" xr16:uid="{00000000-0015-0000-FFFF-FFFFD0000000}" name="人口統計年齢別009008277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0" xr16:uid="{00000000-0015-0000-FFFF-FFFFD1000000}" name="人口統計年齢別009008277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1" xr16:uid="{00000000-0015-0000-FFFF-FFFFD2000000}" name="人口統計年齢別009008277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2" xr16:uid="{00000000-0015-0000-FFFF-FFFFD3000000}" name="人口統計年齢別009008277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3" xr16:uid="{00000000-0015-0000-FFFF-FFFFD4000000}" name="人口統計年齢別009008277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4" xr16:uid="{00000000-0015-0000-FFFF-FFFFD5000000}" name="人口統計年齢別009008277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5" xr16:uid="{00000000-0015-0000-FFFF-FFFFD6000000}" name="人口統計年齢別009008277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6" xr16:uid="{00000000-0015-0000-FFFF-FFFFD7000000}" name="人口統計年齢別009008277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7" xr16:uid="{00000000-0015-0000-FFFF-FFFFD8000000}" name="人口統計年齢別009008277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8" xr16:uid="{00000000-0015-0000-FFFF-FFFFD9000000}" name="人口統計年齢別009008277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9" xr16:uid="{00000000-0015-0000-FFFF-FFFFDA000000}" name="人口統計年齢別009008277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0" xr16:uid="{00000000-0015-0000-FFFF-FFFFDB000000}" name="人口統計年齢別009008277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1" xr16:uid="{00000000-0015-0000-FFFF-FFFFDC000000}" name="人口統計年齢別009008277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2" xr16:uid="{00000000-0015-0000-FFFF-FFFFDD000000}" name="人口統計年齢別009008277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3" xr16:uid="{00000000-0015-0000-FFFF-FFFFDE000000}" name="人口統計年齢別009008277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4" xr16:uid="{00000000-0015-0000-FFFF-FFFFDF000000}" name="人口統計年齢別009008277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5" xr16:uid="{00000000-0015-0000-FFFF-FFFFE0000000}" name="人口統計年齢別009008277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6" xr16:uid="{00000000-0015-0000-FFFF-FFFFE1000000}" name="人口統計年齢別009008277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7" xr16:uid="{00000000-0015-0000-FFFF-FFFFE2000000}" name="人口統計年齢別009008277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8" xr16:uid="{00000000-0015-0000-FFFF-FFFFE3000000}" name="人口統計年齢別009008277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9" xr16:uid="{00000000-0015-0000-FFFF-FFFFE4000000}" name="人口統計年齢別009008277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0" xr16:uid="{00000000-0015-0000-FFFF-FFFFE5000000}" name="人口統計年齢別009008277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1" xr16:uid="{00000000-0015-0000-FFFF-FFFFE6000000}" name="人口統計年齢別009008277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2" xr16:uid="{00000000-0015-0000-FFFF-FFFFE7000000}" name="人口統計年齢別009008277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3" xr16:uid="{00000000-0015-0000-FFFF-FFFFE8000000}" name="人口統計年齢別009008277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4" xr16:uid="{00000000-0015-0000-FFFF-FFFFE9000000}" name="人口統計年齢別009008277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5" xr16:uid="{00000000-0015-0000-FFFF-FFFFEA000000}" name="人口統計年齢別009008277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6" xr16:uid="{00000000-0015-0000-FFFF-FFFFEB000000}" name="人口統計年齢別009008277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7" xr16:uid="{00000000-0015-0000-FFFF-FFFFEC000000}" name="人口統計年齢別009008277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8" xr16:uid="{00000000-0015-0000-FFFF-FFFFED000000}" name="人口統計年齢別009008277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9" xr16:uid="{00000000-0015-0000-FFFF-FFFFEE000000}" name="人口統計年齢別009008277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0" xr16:uid="{00000000-0015-0000-FFFF-FFFFEF000000}" name="人口統計年齢別009008277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1" xr16:uid="{00000000-0015-0000-FFFF-FFFFF0000000}" name="人口統計年齢別009008277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2" xr16:uid="{00000000-0015-0000-FFFF-FFFFF1000000}" name="人口統計年齢別009008277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3" xr16:uid="{00000000-0015-0000-FFFF-FFFFF2000000}" name="人口統計年齢別009008277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4" xr16:uid="{00000000-0015-0000-FFFF-FFFFF3000000}" name="人口統計年齢別009008277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5" xr16:uid="{00000000-0015-0000-FFFF-FFFFF4000000}" name="人口統計年齢別009008277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6" xr16:uid="{00000000-0015-0000-FFFF-FFFFF5000000}" name="人口統計年齢別009008277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7" xr16:uid="{00000000-0015-0000-FFFF-FFFFF6000000}" name="人口統計年齢別009008277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8" xr16:uid="{00000000-0015-0000-FFFF-FFFFF7000000}" name="人口統計年齢別009008277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9" xr16:uid="{00000000-0015-0000-FFFF-FFFFF8000000}" name="人口統計年齢別009008277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0" xr16:uid="{00000000-0015-0000-FFFF-FFFFF9000000}" name="人口統計年齢別009008277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1" xr16:uid="{00000000-0015-0000-FFFF-FFFFFA000000}" name="人口統計年齢別009008277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2" xr16:uid="{00000000-0015-0000-FFFF-FFFFFB000000}" name="人口統計年齢別009008277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3" xr16:uid="{00000000-0015-0000-FFFF-FFFFFC000000}" name="人口統計年齢別009008277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4" xr16:uid="{00000000-0015-0000-FFFF-FFFFFD000000}" name="人口統計年齢別009008277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5" xr16:uid="{00000000-0015-0000-FFFF-FFFFFE000000}" name="人口統計年齢別009008277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6" xr16:uid="{00000000-0015-0000-FFFF-FFFFFF000000}" name="人口統計年齢別009008277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7" xr16:uid="{00000000-0015-0000-FFFF-FFFF00010000}" name="人口統計年齢別009008277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8" xr16:uid="{00000000-0015-0000-FFFF-FFFF01010000}" name="人口統計年齢別009008277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9" xr16:uid="{00000000-0015-0000-FFFF-FFFF02010000}" name="人口統計年齢別009008277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0" xr16:uid="{00000000-0015-0000-FFFF-FFFF03010000}" name="人口統計年齢別009008277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1" xr16:uid="{00000000-0015-0000-FFFF-FFFF04010000}" name="人口統計年齢別0090082771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2" xr16:uid="{00000000-0015-0000-FFFF-FFFF05010000}" name="人口統計年齢別00900827711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3" xr16:uid="{00000000-0015-0000-FFFF-FFFF06010000}" name="人口統計年齢別0090082771111111111111111111111111111111111111111111111111111111111111111111111111111111111111111111111111111111111111111111111111111111111111111111111111111111111111111111111111111111111111111111111111111111111111111111111111111111110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4" xr16:uid="{00000000-0015-0000-FFFF-FFFF07010000}" name="人口統計年齢別009008277111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5" xr16:uid="{00000000-0015-0000-FFFF-FFFF08010000}" name="人口統計年齢別009008277111111111111111111111111111111111111111111111111111111111111111111111111111111111111111111111111111111111111111111111111111111111111111111111111111111111111111111111111111111111111111111111111111111111111111111111111111111111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6" xr16:uid="{00000000-0015-0000-FFFF-FFFF09010000}" name="人口統計年齢別009008277111111111111111111111111111111111111111111111111111111111111111111111111111111111111111111111111111111111111111111111111111111111111111111111111111111111111111111111111111111111111111111111111111111111111111111111111111111111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7" xr16:uid="{00000000-0015-0000-FFFF-FFFF0A010000}" name="人口統計年齢別009008277111111111111111111111111111111111111111111111111111111111111111111111111111111111111111111111111111111111111111111111111111111111111111111111111111111111111111111111111111111111111111111111111111111111111111111111111111111111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8" xr16:uid="{00000000-0015-0000-FFFF-FFFF0B010000}" name="人口統計年齢別009008277111111111111111111111111111111111111111111111111111111111111111111111111111111111111111111111111111111111111111111111111111111111111111111111111111111111111111111111111111111111111111111111111111111111111111111111111111111111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9" xr16:uid="{00000000-0015-0000-FFFF-FFFF0C010000}" name="人口統計年齢別009008277111111111111111111111111111111111111111111111111111111111111111111111111111111111111111111111111111111111111111111111111111111111111111111111111111111111111111111111111111111111111111111111111111111111111111111111111111111111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0" xr16:uid="{00000000-0015-0000-FFFF-FFFF0D010000}" name="人口統計年齢別009008277111111111111111111111111111111111111111111111111111111111111111111111111111111111111111111111111111111111111111111111111111111111111111111111111111111111111111111111111111111111111111111111111111111111111111111111111111111111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1" xr16:uid="{00000000-0015-0000-FFFF-FFFF0E010000}" name="人口統計年齢別009008277111111111111111111111111111111111111111111111111111111111111111111111111111111111111111111111111111111111111111111111111111111111111111111111111111111111111111111111111111111111111111111111111111111111111111111111111111111111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2" xr16:uid="{00000000-0015-0000-FFFF-FFFF0F010000}" name="人口統計年齢別009008277111111111111111111111111111111111111111111111111111111111111111111111111111111111111111111111111111111111111111111111111111111111111111111111111111111111111111111111111111111111111111111111111111111111111111111111111111111111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3" xr16:uid="{00000000-0015-0000-FFFF-FFFF10010000}" name="人口統計年齢別00900827711111111111111111111111111111111111111111111111111111111111111111111111111111111111111111111111111111111111111111111111111111111111111111111111111111111111111111111111111111111111111111111111111111111111111111111111111111111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4" xr16:uid="{00000000-0015-0000-FFFF-FFFF11010000}" name="人口統計年齢別00900827711111111111111111111111111111111111111111111111111111111111111111111111111111111111111111111111111111111111111111111111111111111111111111111111111111111111111111111111111111111111111111111111111111111111111111111111111111111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5" xr16:uid="{00000000-0015-0000-FFFF-FFFF12010000}" name="人口統計年齢別00900827711111111111111111111111111111111111111111111111111111111111111111111111111111111111111111111111111111111111111111111111111111111111111111111111111111111111111111111111111111111111111111111111111111111111111111111111111111111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6" xr16:uid="{00000000-0015-0000-FFFF-FFFF13010000}" name="人口統計年齢別00900827711111111111111111111111111111111111111111111111111111111111111111111111111111111111111111111111111111111111111111111111111111111111111111111111111111111111111111111111111111111111111111111111111111111111111111111111111111111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7" xr16:uid="{00000000-0015-0000-FFFF-FFFF14010000}" name="人口統計年齢別00900827711111111111111111111111111111111111111111111111111111111111111111111111111111111111111111111111111111111111111111111111111111111111111111111111111111111111111111111111111111111111111111111111111111111111111111111111111111111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8" xr16:uid="{00000000-0015-0000-FFFF-FFFF15010000}" name="人口統計年齢別00900827711111111111111111111111111111111111111111111111111111111111111111111111111111111111111111111111111111111111111111111111111111111111111111111111111111111111111111111111111111111111111111111111111111111111111111111111111111111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9" xr16:uid="{00000000-0015-0000-FFFF-FFFF16010000}" name="人口統計年齢別00900827711111111111111111111111111111111111111111111111111111111111111111111111111111111111111111111111111111111111111111111111111111111111111111111111111111111111111111111111111111111111111111111111111111111111111111111111111111111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0" xr16:uid="{00000000-0015-0000-FFFF-FFFF17010000}" name="人口統計年齢別00900827711111111111111111111111111111111111111111111111111111111111111111111111111111111111111111111111111111111111111111111111111111111111111111111111111111111111111111111111111111111111111111111111111111111111111111111111111111111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1" xr16:uid="{00000000-0015-0000-FFFF-FFFF18010000}" name="人口統計年齢別00900827711111111111111111111111111111111111111111111111111111111111111111111111111111111111111111111111111111111111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2" xr16:uid="{00000000-0015-0000-FFFF-FFFF19010000}" name="人口統計年齢別009008278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3" xr16:uid="{00000000-0015-0000-FFFF-FFFF1A010000}" name="人口統計年齢別009008278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4" xr16:uid="{00000000-0015-0000-FFFF-FFFF1B010000}" name="人口統計年齢別009008279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5" xr16:uid="{00000000-0015-0000-FFFF-FFFF1C010000}" name="人口統計年齢別009008279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<sst xmlns="http://schemas.openxmlformats.org/spreadsheetml/2006/main" count="15356" uniqueCount="400">
  <si>
    <t>年齢</t>
  </si>
  <si>
    <t>合計</t>
  </si>
  <si>
    <t>合計</t>
    <rPh sb="0" eb="2">
      <t>ゴウケイ</t>
    </rPh>
    <phoneticPr fontId="2"/>
  </si>
  <si>
    <t>女</t>
    <rPh sb="0" eb="1">
      <t>オンナ</t>
    </rPh>
    <phoneticPr fontId="2"/>
  </si>
  <si>
    <t>男</t>
    <rPh sb="0" eb="1">
      <t>オトコ</t>
    </rPh>
    <phoneticPr fontId="2"/>
  </si>
  <si>
    <t>3階級別</t>
    <rPh sb="1" eb="4">
      <t>カイキュウベツ</t>
    </rPh>
    <phoneticPr fontId="2"/>
  </si>
  <si>
    <t>65歳以上</t>
    <rPh sb="2" eb="3">
      <t>サイ</t>
    </rPh>
    <rPh sb="3" eb="5">
      <t>イジョウ</t>
    </rPh>
    <phoneticPr fontId="2"/>
  </si>
  <si>
    <t>0歳～14歳</t>
    <rPh sb="1" eb="2">
      <t>サイ</t>
    </rPh>
    <rPh sb="5" eb="6">
      <t>サイ</t>
    </rPh>
    <phoneticPr fontId="2"/>
  </si>
  <si>
    <t>計</t>
    <rPh sb="0" eb="1">
      <t>ケイ</t>
    </rPh>
    <phoneticPr fontId="2"/>
  </si>
  <si>
    <t>4階級別</t>
    <rPh sb="1" eb="4">
      <t>カイキュウベツ</t>
    </rPh>
    <phoneticPr fontId="2"/>
  </si>
  <si>
    <t>65歳～74歳</t>
    <rPh sb="2" eb="3">
      <t>サイ</t>
    </rPh>
    <rPh sb="6" eb="7">
      <t>サイ</t>
    </rPh>
    <phoneticPr fontId="2"/>
  </si>
  <si>
    <t>75歳以上</t>
    <rPh sb="2" eb="5">
      <t>サイイジョウ</t>
    </rPh>
    <phoneticPr fontId="2"/>
  </si>
  <si>
    <t>85歳以上</t>
    <rPh sb="2" eb="5">
      <t>サイイジョウ</t>
    </rPh>
    <phoneticPr fontId="2"/>
  </si>
  <si>
    <t>95歳以上</t>
    <rPh sb="2" eb="5">
      <t>サイイジョウ</t>
    </rPh>
    <phoneticPr fontId="2"/>
  </si>
  <si>
    <t>100歳以上</t>
    <rPh sb="3" eb="6">
      <t>サイイジョウ</t>
    </rPh>
    <phoneticPr fontId="2"/>
  </si>
  <si>
    <t>90歳以上</t>
    <rPh sb="2" eb="5">
      <t>サイイジョウ</t>
    </rPh>
    <phoneticPr fontId="2"/>
  </si>
  <si>
    <t>105歳以上</t>
    <rPh sb="3" eb="6">
      <t>サイイジョウ</t>
    </rPh>
    <phoneticPr fontId="2"/>
  </si>
  <si>
    <t>％</t>
    <phoneticPr fontId="2"/>
  </si>
  <si>
    <t>％</t>
    <phoneticPr fontId="2"/>
  </si>
  <si>
    <t>率</t>
    <rPh sb="0" eb="1">
      <t>リツ</t>
    </rPh>
    <phoneticPr fontId="2"/>
  </si>
  <si>
    <t>長土呂</t>
    <rPh sb="0" eb="3">
      <t>ナガトロ</t>
    </rPh>
    <phoneticPr fontId="2"/>
  </si>
  <si>
    <t>住吉町</t>
    <rPh sb="0" eb="3">
      <t>スミヨシチョウ</t>
    </rPh>
    <phoneticPr fontId="2"/>
  </si>
  <si>
    <t>岩村田本町</t>
    <rPh sb="0" eb="3">
      <t>イワムラダ</t>
    </rPh>
    <rPh sb="3" eb="5">
      <t>ホンマチ</t>
    </rPh>
    <phoneticPr fontId="2"/>
  </si>
  <si>
    <t>西本町</t>
    <rPh sb="0" eb="3">
      <t>ニシホンマチ</t>
    </rPh>
    <phoneticPr fontId="2"/>
  </si>
  <si>
    <t>荒宿</t>
    <rPh sb="0" eb="1">
      <t>アラ</t>
    </rPh>
    <rPh sb="1" eb="2">
      <t>ヤド</t>
    </rPh>
    <phoneticPr fontId="2"/>
  </si>
  <si>
    <t>稲荷町</t>
    <rPh sb="0" eb="3">
      <t>イナリチョウ</t>
    </rPh>
    <phoneticPr fontId="2"/>
  </si>
  <si>
    <t>％</t>
    <phoneticPr fontId="2"/>
  </si>
  <si>
    <t>0～4</t>
    <phoneticPr fontId="2"/>
  </si>
  <si>
    <t>5～9</t>
    <phoneticPr fontId="2"/>
  </si>
  <si>
    <t>10～14</t>
    <phoneticPr fontId="2"/>
  </si>
  <si>
    <t>15～19</t>
    <phoneticPr fontId="2"/>
  </si>
  <si>
    <t>20～24</t>
    <phoneticPr fontId="2"/>
  </si>
  <si>
    <t>25～29</t>
    <phoneticPr fontId="2"/>
  </si>
  <si>
    <t>30～34</t>
    <phoneticPr fontId="2"/>
  </si>
  <si>
    <t>35～39</t>
    <phoneticPr fontId="2"/>
  </si>
  <si>
    <t>40～44</t>
    <phoneticPr fontId="2"/>
  </si>
  <si>
    <t>45～49</t>
    <phoneticPr fontId="2"/>
  </si>
  <si>
    <t>50～54</t>
    <phoneticPr fontId="2"/>
  </si>
  <si>
    <t>55～59</t>
    <phoneticPr fontId="2"/>
  </si>
  <si>
    <t>60～64</t>
    <phoneticPr fontId="2"/>
  </si>
  <si>
    <t>65～69</t>
    <phoneticPr fontId="2"/>
  </si>
  <si>
    <t>70～74</t>
    <phoneticPr fontId="2"/>
  </si>
  <si>
    <t>75～79</t>
    <phoneticPr fontId="2"/>
  </si>
  <si>
    <t>80～84</t>
    <phoneticPr fontId="2"/>
  </si>
  <si>
    <t>85～89</t>
    <phoneticPr fontId="2"/>
  </si>
  <si>
    <t>90～94</t>
    <phoneticPr fontId="2"/>
  </si>
  <si>
    <t>95～99</t>
    <phoneticPr fontId="2"/>
  </si>
  <si>
    <t>100～104</t>
    <phoneticPr fontId="2"/>
  </si>
  <si>
    <t>105～109</t>
    <phoneticPr fontId="2"/>
  </si>
  <si>
    <t>15歳～64歳</t>
    <rPh sb="2" eb="3">
      <t>サイ</t>
    </rPh>
    <rPh sb="6" eb="7">
      <t>サイ</t>
    </rPh>
    <phoneticPr fontId="2"/>
  </si>
  <si>
    <t>0～4</t>
    <phoneticPr fontId="2"/>
  </si>
  <si>
    <t>5～9</t>
    <phoneticPr fontId="2"/>
  </si>
  <si>
    <t>10～14</t>
    <phoneticPr fontId="2"/>
  </si>
  <si>
    <t>15～19</t>
    <phoneticPr fontId="2"/>
  </si>
  <si>
    <t>20～24</t>
    <phoneticPr fontId="2"/>
  </si>
  <si>
    <t>25～29</t>
    <phoneticPr fontId="2"/>
  </si>
  <si>
    <t>30～34</t>
    <phoneticPr fontId="2"/>
  </si>
  <si>
    <t>35～39</t>
    <phoneticPr fontId="2"/>
  </si>
  <si>
    <t>40～44</t>
    <phoneticPr fontId="2"/>
  </si>
  <si>
    <t>45～49</t>
    <phoneticPr fontId="2"/>
  </si>
  <si>
    <t>50～54</t>
    <phoneticPr fontId="2"/>
  </si>
  <si>
    <t>55～59</t>
    <phoneticPr fontId="2"/>
  </si>
  <si>
    <t>60～64</t>
    <phoneticPr fontId="2"/>
  </si>
  <si>
    <t>65～69</t>
    <phoneticPr fontId="2"/>
  </si>
  <si>
    <t>70～74</t>
    <phoneticPr fontId="2"/>
  </si>
  <si>
    <t>75～79</t>
    <phoneticPr fontId="2"/>
  </si>
  <si>
    <t>80～84</t>
    <phoneticPr fontId="2"/>
  </si>
  <si>
    <t>85～89</t>
    <phoneticPr fontId="2"/>
  </si>
  <si>
    <t>90～94</t>
    <phoneticPr fontId="2"/>
  </si>
  <si>
    <t>95～99</t>
    <phoneticPr fontId="2"/>
  </si>
  <si>
    <t>100～104</t>
    <phoneticPr fontId="2"/>
  </si>
  <si>
    <t>105～109</t>
    <phoneticPr fontId="2"/>
  </si>
  <si>
    <t>0～4</t>
    <phoneticPr fontId="2"/>
  </si>
  <si>
    <t>5～9</t>
    <phoneticPr fontId="2"/>
  </si>
  <si>
    <t>10～14</t>
    <phoneticPr fontId="2"/>
  </si>
  <si>
    <t>15～19</t>
    <phoneticPr fontId="2"/>
  </si>
  <si>
    <t>20～24</t>
    <phoneticPr fontId="2"/>
  </si>
  <si>
    <t>25～29</t>
    <phoneticPr fontId="2"/>
  </si>
  <si>
    <t>30～34</t>
    <phoneticPr fontId="2"/>
  </si>
  <si>
    <t>35～39</t>
    <phoneticPr fontId="2"/>
  </si>
  <si>
    <t>40～44</t>
    <phoneticPr fontId="2"/>
  </si>
  <si>
    <t>45～49</t>
    <phoneticPr fontId="2"/>
  </si>
  <si>
    <t>50～54</t>
    <phoneticPr fontId="2"/>
  </si>
  <si>
    <t>55～59</t>
    <phoneticPr fontId="2"/>
  </si>
  <si>
    <t>60～64</t>
    <phoneticPr fontId="2"/>
  </si>
  <si>
    <t>65～69</t>
    <phoneticPr fontId="2"/>
  </si>
  <si>
    <t>70～74</t>
    <phoneticPr fontId="2"/>
  </si>
  <si>
    <t>75～79</t>
    <phoneticPr fontId="2"/>
  </si>
  <si>
    <t>80～84</t>
    <phoneticPr fontId="2"/>
  </si>
  <si>
    <t>85～89</t>
    <phoneticPr fontId="2"/>
  </si>
  <si>
    <t>90～94</t>
    <phoneticPr fontId="2"/>
  </si>
  <si>
    <t>95～99</t>
    <phoneticPr fontId="2"/>
  </si>
  <si>
    <t>100～104</t>
    <phoneticPr fontId="2"/>
  </si>
  <si>
    <t>105～109</t>
    <phoneticPr fontId="2"/>
  </si>
  <si>
    <t>浅間地区</t>
    <rPh sb="0" eb="2">
      <t>アサマ</t>
    </rPh>
    <rPh sb="2" eb="4">
      <t>チク</t>
    </rPh>
    <phoneticPr fontId="2"/>
  </si>
  <si>
    <t>野沢地区</t>
    <rPh sb="0" eb="2">
      <t>ノザワ</t>
    </rPh>
    <rPh sb="2" eb="4">
      <t>チク</t>
    </rPh>
    <phoneticPr fontId="2"/>
  </si>
  <si>
    <t>中込地区</t>
    <rPh sb="0" eb="2">
      <t>ナカゴミ</t>
    </rPh>
    <rPh sb="2" eb="4">
      <t>チク</t>
    </rPh>
    <phoneticPr fontId="2"/>
  </si>
  <si>
    <t>東地区</t>
    <rPh sb="0" eb="3">
      <t>ヒガシチク</t>
    </rPh>
    <phoneticPr fontId="2"/>
  </si>
  <si>
    <t>臼田地区</t>
    <rPh sb="0" eb="2">
      <t>ウスダ</t>
    </rPh>
    <rPh sb="2" eb="4">
      <t>チク</t>
    </rPh>
    <phoneticPr fontId="2"/>
  </si>
  <si>
    <t>浅科地区</t>
    <rPh sb="0" eb="2">
      <t>アサシナ</t>
    </rPh>
    <rPh sb="2" eb="4">
      <t>チク</t>
    </rPh>
    <phoneticPr fontId="2"/>
  </si>
  <si>
    <t>望月地区</t>
    <rPh sb="0" eb="2">
      <t>モチヅキ</t>
    </rPh>
    <rPh sb="2" eb="4">
      <t>チク</t>
    </rPh>
    <phoneticPr fontId="2"/>
  </si>
  <si>
    <t>岩村田地区</t>
    <rPh sb="0" eb="3">
      <t>イワムラダ</t>
    </rPh>
    <rPh sb="3" eb="5">
      <t>チク</t>
    </rPh>
    <phoneticPr fontId="2"/>
  </si>
  <si>
    <t>小田井地区</t>
    <rPh sb="0" eb="3">
      <t>オタイ</t>
    </rPh>
    <rPh sb="3" eb="5">
      <t>チク</t>
    </rPh>
    <phoneticPr fontId="2"/>
  </si>
  <si>
    <t>平根地区</t>
    <rPh sb="0" eb="2">
      <t>ヒラネ</t>
    </rPh>
    <rPh sb="2" eb="4">
      <t>チク</t>
    </rPh>
    <phoneticPr fontId="2"/>
  </si>
  <si>
    <t>中佐都地区</t>
    <rPh sb="0" eb="3">
      <t>ナカサト</t>
    </rPh>
    <rPh sb="3" eb="5">
      <t>チク</t>
    </rPh>
    <phoneticPr fontId="2"/>
  </si>
  <si>
    <t>高瀬地区</t>
    <rPh sb="0" eb="2">
      <t>タカセ</t>
    </rPh>
    <rPh sb="2" eb="4">
      <t>チク</t>
    </rPh>
    <phoneticPr fontId="2"/>
  </si>
  <si>
    <t>野沢区</t>
    <rPh sb="0" eb="2">
      <t>ノザワ</t>
    </rPh>
    <rPh sb="2" eb="3">
      <t>ク</t>
    </rPh>
    <phoneticPr fontId="2"/>
  </si>
  <si>
    <t>桜井地区</t>
    <rPh sb="0" eb="2">
      <t>サクライ</t>
    </rPh>
    <rPh sb="2" eb="4">
      <t>チク</t>
    </rPh>
    <phoneticPr fontId="2"/>
  </si>
  <si>
    <t>岸野地区</t>
    <rPh sb="0" eb="1">
      <t>キシ</t>
    </rPh>
    <rPh sb="1" eb="2">
      <t>ノ</t>
    </rPh>
    <rPh sb="2" eb="4">
      <t>チク</t>
    </rPh>
    <phoneticPr fontId="2"/>
  </si>
  <si>
    <t>前山地区</t>
    <rPh sb="0" eb="2">
      <t>マエヤマ</t>
    </rPh>
    <rPh sb="2" eb="4">
      <t>チク</t>
    </rPh>
    <phoneticPr fontId="2"/>
  </si>
  <si>
    <t>大沢地区</t>
    <rPh sb="0" eb="2">
      <t>オオサワ</t>
    </rPh>
    <rPh sb="2" eb="4">
      <t>チク</t>
    </rPh>
    <phoneticPr fontId="2"/>
  </si>
  <si>
    <t>中込区</t>
    <rPh sb="0" eb="2">
      <t>ナカゴミ</t>
    </rPh>
    <rPh sb="2" eb="3">
      <t>ク</t>
    </rPh>
    <phoneticPr fontId="2"/>
  </si>
  <si>
    <t>平賀地区</t>
    <rPh sb="0" eb="2">
      <t>ヒラカ</t>
    </rPh>
    <rPh sb="2" eb="4">
      <t>チク</t>
    </rPh>
    <phoneticPr fontId="2"/>
  </si>
  <si>
    <t>内山地区</t>
    <rPh sb="0" eb="2">
      <t>ウチヤマ</t>
    </rPh>
    <rPh sb="2" eb="4">
      <t>チク</t>
    </rPh>
    <phoneticPr fontId="2"/>
  </si>
  <si>
    <t>三井地区</t>
    <rPh sb="0" eb="2">
      <t>ミツイ</t>
    </rPh>
    <rPh sb="2" eb="4">
      <t>チク</t>
    </rPh>
    <phoneticPr fontId="2"/>
  </si>
  <si>
    <t>志賀地区</t>
    <rPh sb="0" eb="2">
      <t>シガ</t>
    </rPh>
    <rPh sb="2" eb="4">
      <t>チク</t>
    </rPh>
    <phoneticPr fontId="2"/>
  </si>
  <si>
    <t>％</t>
    <phoneticPr fontId="2"/>
  </si>
  <si>
    <t>田口地区</t>
    <rPh sb="0" eb="2">
      <t>タグチ</t>
    </rPh>
    <rPh sb="2" eb="4">
      <t>チク</t>
    </rPh>
    <phoneticPr fontId="2"/>
  </si>
  <si>
    <t>青沼地区</t>
    <rPh sb="0" eb="2">
      <t>アオヌマ</t>
    </rPh>
    <rPh sb="2" eb="4">
      <t>チク</t>
    </rPh>
    <phoneticPr fontId="2"/>
  </si>
  <si>
    <t>切原地区</t>
    <rPh sb="0" eb="1">
      <t>キ</t>
    </rPh>
    <rPh sb="1" eb="2">
      <t>ハラ</t>
    </rPh>
    <rPh sb="2" eb="4">
      <t>チク</t>
    </rPh>
    <phoneticPr fontId="2"/>
  </si>
  <si>
    <t>臼田区</t>
    <rPh sb="0" eb="2">
      <t>ウスダ</t>
    </rPh>
    <rPh sb="2" eb="3">
      <t>ク</t>
    </rPh>
    <phoneticPr fontId="2"/>
  </si>
  <si>
    <t>中津地区</t>
    <rPh sb="0" eb="2">
      <t>ナカツ</t>
    </rPh>
    <rPh sb="2" eb="4">
      <t>チク</t>
    </rPh>
    <phoneticPr fontId="2"/>
  </si>
  <si>
    <t>甲地区</t>
    <rPh sb="0" eb="1">
      <t>コウ</t>
    </rPh>
    <rPh sb="1" eb="3">
      <t>チク</t>
    </rPh>
    <phoneticPr fontId="2"/>
  </si>
  <si>
    <t>南御牧地区</t>
    <rPh sb="0" eb="1">
      <t>ミナミ</t>
    </rPh>
    <rPh sb="1" eb="3">
      <t>ミマキ</t>
    </rPh>
    <rPh sb="3" eb="5">
      <t>チク</t>
    </rPh>
    <phoneticPr fontId="2"/>
  </si>
  <si>
    <t>本牧地区</t>
    <rPh sb="0" eb="1">
      <t>ホン</t>
    </rPh>
    <rPh sb="1" eb="2">
      <t>マキ</t>
    </rPh>
    <rPh sb="2" eb="4">
      <t>チク</t>
    </rPh>
    <phoneticPr fontId="2"/>
  </si>
  <si>
    <t>布施地区</t>
    <rPh sb="0" eb="2">
      <t>フセ</t>
    </rPh>
    <rPh sb="2" eb="4">
      <t>チク</t>
    </rPh>
    <phoneticPr fontId="2"/>
  </si>
  <si>
    <t>春日地区</t>
    <rPh sb="0" eb="2">
      <t>カスガ</t>
    </rPh>
    <rPh sb="2" eb="4">
      <t>チク</t>
    </rPh>
    <phoneticPr fontId="2"/>
  </si>
  <si>
    <t>協和地区</t>
    <rPh sb="0" eb="2">
      <t>キョウワ</t>
    </rPh>
    <rPh sb="2" eb="4">
      <t>チク</t>
    </rPh>
    <phoneticPr fontId="2"/>
  </si>
  <si>
    <t>大和町</t>
    <rPh sb="0" eb="2">
      <t>ヤマト</t>
    </rPh>
    <rPh sb="2" eb="3">
      <t>マチ</t>
    </rPh>
    <phoneticPr fontId="2"/>
  </si>
  <si>
    <t>花園町</t>
    <rPh sb="0" eb="2">
      <t>ハナゾノ</t>
    </rPh>
    <rPh sb="2" eb="3">
      <t>マチ</t>
    </rPh>
    <phoneticPr fontId="2"/>
  </si>
  <si>
    <t>上の城</t>
    <rPh sb="0" eb="1">
      <t>ウエ</t>
    </rPh>
    <rPh sb="2" eb="3">
      <t>シロ</t>
    </rPh>
    <phoneticPr fontId="2"/>
  </si>
  <si>
    <t>岩村田相生町</t>
    <rPh sb="0" eb="3">
      <t>イワムラダ</t>
    </rPh>
    <rPh sb="3" eb="5">
      <t>アイオイ</t>
    </rPh>
    <rPh sb="5" eb="6">
      <t>チョウ</t>
    </rPh>
    <phoneticPr fontId="2"/>
  </si>
  <si>
    <t>一本柳</t>
    <rPh sb="0" eb="2">
      <t>イッポン</t>
    </rPh>
    <rPh sb="2" eb="3">
      <t>ヤナギ</t>
    </rPh>
    <phoneticPr fontId="2"/>
  </si>
  <si>
    <t>猿久保</t>
    <rPh sb="0" eb="1">
      <t>サル</t>
    </rPh>
    <rPh sb="1" eb="3">
      <t>クボ</t>
    </rPh>
    <phoneticPr fontId="2"/>
  </si>
  <si>
    <t>猿久保東</t>
    <rPh sb="0" eb="1">
      <t>サル</t>
    </rPh>
    <rPh sb="1" eb="3">
      <t>クボ</t>
    </rPh>
    <rPh sb="3" eb="4">
      <t>ヒガシ</t>
    </rPh>
    <phoneticPr fontId="2"/>
  </si>
  <si>
    <t>西屋敷</t>
    <rPh sb="0" eb="1">
      <t>ニシ</t>
    </rPh>
    <rPh sb="1" eb="3">
      <t>ヤシキ</t>
    </rPh>
    <phoneticPr fontId="2"/>
  </si>
  <si>
    <t>小田井下宿</t>
    <rPh sb="0" eb="3">
      <t>オタイ</t>
    </rPh>
    <rPh sb="3" eb="4">
      <t>シモ</t>
    </rPh>
    <rPh sb="4" eb="5">
      <t>ジュク</t>
    </rPh>
    <phoneticPr fontId="2"/>
  </si>
  <si>
    <t>荒田</t>
    <rPh sb="0" eb="2">
      <t>アラタ</t>
    </rPh>
    <phoneticPr fontId="2"/>
  </si>
  <si>
    <t>横根</t>
    <rPh sb="0" eb="1">
      <t>ヨコ</t>
    </rPh>
    <rPh sb="1" eb="2">
      <t>ネ</t>
    </rPh>
    <phoneticPr fontId="2"/>
  </si>
  <si>
    <t>上平尾</t>
    <rPh sb="0" eb="1">
      <t>ウエ</t>
    </rPh>
    <rPh sb="1" eb="3">
      <t>ヒラオ</t>
    </rPh>
    <phoneticPr fontId="2"/>
  </si>
  <si>
    <t>下平尾</t>
    <rPh sb="0" eb="1">
      <t>シタ</t>
    </rPh>
    <rPh sb="1" eb="3">
      <t>ヒラオ</t>
    </rPh>
    <phoneticPr fontId="2"/>
  </si>
  <si>
    <t>赤岩</t>
    <rPh sb="0" eb="2">
      <t>アカイワ</t>
    </rPh>
    <phoneticPr fontId="2"/>
  </si>
  <si>
    <t>常田</t>
    <rPh sb="0" eb="1">
      <t>ツネ</t>
    </rPh>
    <rPh sb="1" eb="2">
      <t>タ</t>
    </rPh>
    <phoneticPr fontId="2"/>
  </si>
  <si>
    <t>平塚</t>
    <rPh sb="0" eb="2">
      <t>ヒラツカ</t>
    </rPh>
    <phoneticPr fontId="2"/>
  </si>
  <si>
    <t>根々井</t>
    <rPh sb="0" eb="3">
      <t>ネネイ</t>
    </rPh>
    <phoneticPr fontId="2"/>
  </si>
  <si>
    <t>根々井塚原</t>
    <rPh sb="0" eb="3">
      <t>ネネイ</t>
    </rPh>
    <rPh sb="3" eb="5">
      <t>ツカハラ</t>
    </rPh>
    <phoneticPr fontId="2"/>
  </si>
  <si>
    <t>上塚原</t>
    <rPh sb="0" eb="1">
      <t>ウエ</t>
    </rPh>
    <rPh sb="1" eb="3">
      <t>ツカハラ</t>
    </rPh>
    <phoneticPr fontId="2"/>
  </si>
  <si>
    <t>下塚原</t>
    <rPh sb="0" eb="1">
      <t>シタ</t>
    </rPh>
    <rPh sb="1" eb="3">
      <t>ツカハラ</t>
    </rPh>
    <phoneticPr fontId="2"/>
  </si>
  <si>
    <t>大塚</t>
    <rPh sb="0" eb="1">
      <t>オオ</t>
    </rPh>
    <phoneticPr fontId="2"/>
  </si>
  <si>
    <t>大和田</t>
    <rPh sb="0" eb="3">
      <t>オオワダ</t>
    </rPh>
    <phoneticPr fontId="2"/>
  </si>
  <si>
    <t>落合</t>
    <rPh sb="0" eb="2">
      <t>オチアイ</t>
    </rPh>
    <phoneticPr fontId="2"/>
  </si>
  <si>
    <t>北岩尾</t>
    <rPh sb="0" eb="1">
      <t>キタ</t>
    </rPh>
    <rPh sb="1" eb="3">
      <t>イワオ</t>
    </rPh>
    <phoneticPr fontId="2"/>
  </si>
  <si>
    <t>南岩尾</t>
    <rPh sb="0" eb="1">
      <t>ミナミ</t>
    </rPh>
    <rPh sb="1" eb="3">
      <t>イワオ</t>
    </rPh>
    <phoneticPr fontId="2"/>
  </si>
  <si>
    <t>今井</t>
    <rPh sb="0" eb="2">
      <t>イマイ</t>
    </rPh>
    <phoneticPr fontId="2"/>
  </si>
  <si>
    <t>三河田</t>
    <rPh sb="0" eb="2">
      <t>ミカワ</t>
    </rPh>
    <rPh sb="2" eb="3">
      <t>タ</t>
    </rPh>
    <phoneticPr fontId="2"/>
  </si>
  <si>
    <t>横和</t>
    <rPh sb="0" eb="1">
      <t>ヨコ</t>
    </rPh>
    <rPh sb="1" eb="2">
      <t>ワ</t>
    </rPh>
    <phoneticPr fontId="2"/>
  </si>
  <si>
    <t>白山</t>
    <rPh sb="0" eb="2">
      <t>ハクサン</t>
    </rPh>
    <phoneticPr fontId="2"/>
  </si>
  <si>
    <t>田町</t>
    <rPh sb="0" eb="2">
      <t>タマチ</t>
    </rPh>
    <phoneticPr fontId="2"/>
  </si>
  <si>
    <t>野沢本町</t>
    <rPh sb="0" eb="2">
      <t>ノザワ</t>
    </rPh>
    <rPh sb="2" eb="3">
      <t>ホン</t>
    </rPh>
    <rPh sb="3" eb="4">
      <t>マチ</t>
    </rPh>
    <phoneticPr fontId="2"/>
  </si>
  <si>
    <t>中小屋</t>
    <rPh sb="0" eb="1">
      <t>ナカ</t>
    </rPh>
    <rPh sb="1" eb="3">
      <t>コヤ</t>
    </rPh>
    <phoneticPr fontId="2"/>
  </si>
  <si>
    <t>十二町</t>
    <rPh sb="0" eb="2">
      <t>ジュウニ</t>
    </rPh>
    <rPh sb="2" eb="3">
      <t>マチ</t>
    </rPh>
    <phoneticPr fontId="2"/>
  </si>
  <si>
    <t>原上</t>
    <rPh sb="0" eb="1">
      <t>ハラ</t>
    </rPh>
    <rPh sb="1" eb="2">
      <t>ウエ</t>
    </rPh>
    <phoneticPr fontId="2"/>
  </si>
  <si>
    <t>原中</t>
    <rPh sb="0" eb="1">
      <t>ハラ</t>
    </rPh>
    <rPh sb="1" eb="2">
      <t>ナカ</t>
    </rPh>
    <phoneticPr fontId="2"/>
  </si>
  <si>
    <t>原下</t>
    <rPh sb="0" eb="1">
      <t>ハラ</t>
    </rPh>
    <rPh sb="1" eb="2">
      <t>シタ</t>
    </rPh>
    <phoneticPr fontId="2"/>
  </si>
  <si>
    <t>原曙</t>
    <rPh sb="0" eb="1">
      <t>ハラ</t>
    </rPh>
    <rPh sb="1" eb="2">
      <t>アケボノ</t>
    </rPh>
    <phoneticPr fontId="2"/>
  </si>
  <si>
    <t>原宮巻</t>
    <rPh sb="0" eb="1">
      <t>ハラ</t>
    </rPh>
    <rPh sb="1" eb="2">
      <t>ミヤ</t>
    </rPh>
    <rPh sb="2" eb="3">
      <t>マキ</t>
    </rPh>
    <phoneticPr fontId="2"/>
  </si>
  <si>
    <t>原東南</t>
    <rPh sb="0" eb="1">
      <t>ハラ</t>
    </rPh>
    <rPh sb="1" eb="2">
      <t>ヒガシ</t>
    </rPh>
    <rPh sb="2" eb="3">
      <t>ミナミ</t>
    </rPh>
    <phoneticPr fontId="2"/>
  </si>
  <si>
    <t>原西南</t>
    <rPh sb="0" eb="1">
      <t>ハラ</t>
    </rPh>
    <rPh sb="1" eb="2">
      <t>ニシ</t>
    </rPh>
    <rPh sb="2" eb="3">
      <t>ミナミ</t>
    </rPh>
    <phoneticPr fontId="2"/>
  </si>
  <si>
    <t>鍛冶屋</t>
    <rPh sb="0" eb="3">
      <t>カジヤ</t>
    </rPh>
    <phoneticPr fontId="2"/>
  </si>
  <si>
    <t>高柳</t>
    <rPh sb="0" eb="2">
      <t>タカヤナギ</t>
    </rPh>
    <phoneticPr fontId="2"/>
  </si>
  <si>
    <t>取出相生町</t>
    <rPh sb="0" eb="1">
      <t>ト</t>
    </rPh>
    <rPh sb="1" eb="2">
      <t>デ</t>
    </rPh>
    <rPh sb="2" eb="4">
      <t>アイオイ</t>
    </rPh>
    <rPh sb="4" eb="5">
      <t>チョウ</t>
    </rPh>
    <phoneticPr fontId="2"/>
  </si>
  <si>
    <t>取出中</t>
    <rPh sb="0" eb="1">
      <t>ト</t>
    </rPh>
    <rPh sb="1" eb="2">
      <t>デ</t>
    </rPh>
    <rPh sb="2" eb="3">
      <t>ナカ</t>
    </rPh>
    <phoneticPr fontId="2"/>
  </si>
  <si>
    <t>取出上</t>
    <rPh sb="0" eb="1">
      <t>ト</t>
    </rPh>
    <rPh sb="1" eb="2">
      <t>デ</t>
    </rPh>
    <rPh sb="2" eb="3">
      <t>ウエ</t>
    </rPh>
    <phoneticPr fontId="2"/>
  </si>
  <si>
    <t>本新町</t>
    <rPh sb="0" eb="3">
      <t>ホンシンマチ</t>
    </rPh>
    <phoneticPr fontId="2"/>
  </si>
  <si>
    <t>跡部</t>
    <rPh sb="0" eb="2">
      <t>アトベ</t>
    </rPh>
    <phoneticPr fontId="2"/>
  </si>
  <si>
    <t>三塚</t>
    <rPh sb="0" eb="2">
      <t>ミツヅカ</t>
    </rPh>
    <phoneticPr fontId="2"/>
  </si>
  <si>
    <t>泉野</t>
    <rPh sb="0" eb="1">
      <t>イズミ</t>
    </rPh>
    <rPh sb="1" eb="2">
      <t>ノ</t>
    </rPh>
    <phoneticPr fontId="2"/>
  </si>
  <si>
    <t>上桜井</t>
    <rPh sb="0" eb="1">
      <t>ウエ</t>
    </rPh>
    <rPh sb="1" eb="3">
      <t>サクライ</t>
    </rPh>
    <phoneticPr fontId="2"/>
  </si>
  <si>
    <t>中桜井</t>
    <rPh sb="0" eb="1">
      <t>ナカ</t>
    </rPh>
    <rPh sb="1" eb="3">
      <t>サクライ</t>
    </rPh>
    <phoneticPr fontId="2"/>
  </si>
  <si>
    <t>下桜井</t>
    <rPh sb="0" eb="1">
      <t>シタ</t>
    </rPh>
    <rPh sb="1" eb="3">
      <t>サクライ</t>
    </rPh>
    <phoneticPr fontId="2"/>
  </si>
  <si>
    <t>北桜井</t>
    <rPh sb="0" eb="1">
      <t>キタ</t>
    </rPh>
    <rPh sb="1" eb="3">
      <t>サクライ</t>
    </rPh>
    <phoneticPr fontId="2"/>
  </si>
  <si>
    <t>今岡</t>
    <rPh sb="0" eb="2">
      <t>イマオカ</t>
    </rPh>
    <phoneticPr fontId="2"/>
  </si>
  <si>
    <t>下県東</t>
    <rPh sb="0" eb="1">
      <t>シモ</t>
    </rPh>
    <rPh sb="1" eb="2">
      <t>ケン</t>
    </rPh>
    <rPh sb="2" eb="3">
      <t>ヒガシ</t>
    </rPh>
    <phoneticPr fontId="2"/>
  </si>
  <si>
    <t>下県西</t>
    <rPh sb="0" eb="1">
      <t>シモ</t>
    </rPh>
    <rPh sb="1" eb="2">
      <t>ケン</t>
    </rPh>
    <rPh sb="2" eb="3">
      <t>ニシ</t>
    </rPh>
    <phoneticPr fontId="2"/>
  </si>
  <si>
    <t>相浜</t>
    <rPh sb="0" eb="2">
      <t>アイハマ</t>
    </rPh>
    <phoneticPr fontId="2"/>
  </si>
  <si>
    <t>平井</t>
    <rPh sb="0" eb="2">
      <t>ヒライ</t>
    </rPh>
    <phoneticPr fontId="2"/>
  </si>
  <si>
    <t>沓沢</t>
    <rPh sb="0" eb="2">
      <t>クツザワ</t>
    </rPh>
    <phoneticPr fontId="2"/>
  </si>
  <si>
    <t>糠尾</t>
    <rPh sb="0" eb="1">
      <t>ヌカ</t>
    </rPh>
    <rPh sb="1" eb="2">
      <t>オ</t>
    </rPh>
    <phoneticPr fontId="2"/>
  </si>
  <si>
    <t>日向</t>
    <rPh sb="0" eb="2">
      <t>ヒナタ</t>
    </rPh>
    <phoneticPr fontId="2"/>
  </si>
  <si>
    <t>竹田</t>
    <rPh sb="0" eb="2">
      <t>タケダ</t>
    </rPh>
    <phoneticPr fontId="2"/>
  </si>
  <si>
    <t>下平</t>
    <rPh sb="0" eb="2">
      <t>シモダイラ</t>
    </rPh>
    <phoneticPr fontId="2"/>
  </si>
  <si>
    <t>熊久保</t>
    <rPh sb="0" eb="1">
      <t>クマ</t>
    </rPh>
    <rPh sb="1" eb="3">
      <t>クボ</t>
    </rPh>
    <phoneticPr fontId="2"/>
  </si>
  <si>
    <t>東立科</t>
    <rPh sb="0" eb="1">
      <t>ヒガシ</t>
    </rPh>
    <rPh sb="1" eb="3">
      <t>タテシナ</t>
    </rPh>
    <phoneticPr fontId="2"/>
  </si>
  <si>
    <t>小宮山</t>
    <rPh sb="0" eb="3">
      <t>コミヤマ</t>
    </rPh>
    <phoneticPr fontId="2"/>
  </si>
  <si>
    <t>弥生が丘</t>
    <rPh sb="0" eb="2">
      <t>ヤヨイ</t>
    </rPh>
    <rPh sb="3" eb="4">
      <t>オカ</t>
    </rPh>
    <phoneticPr fontId="2"/>
  </si>
  <si>
    <t>前山北中</t>
    <rPh sb="0" eb="2">
      <t>マエヤマ</t>
    </rPh>
    <rPh sb="2" eb="4">
      <t>キタナカ</t>
    </rPh>
    <phoneticPr fontId="2"/>
  </si>
  <si>
    <t>前山南</t>
    <rPh sb="0" eb="2">
      <t>マエヤマ</t>
    </rPh>
    <rPh sb="2" eb="3">
      <t>ミナミ</t>
    </rPh>
    <phoneticPr fontId="2"/>
  </si>
  <si>
    <t>洞源</t>
    <rPh sb="0" eb="1">
      <t>ドウ</t>
    </rPh>
    <rPh sb="1" eb="2">
      <t>ゲン</t>
    </rPh>
    <phoneticPr fontId="2"/>
  </si>
  <si>
    <t>美笹</t>
    <rPh sb="0" eb="1">
      <t>ビ</t>
    </rPh>
    <rPh sb="1" eb="2">
      <t>ササ</t>
    </rPh>
    <phoneticPr fontId="2"/>
  </si>
  <si>
    <t>泉</t>
    <rPh sb="0" eb="1">
      <t>イズミ</t>
    </rPh>
    <phoneticPr fontId="2"/>
  </si>
  <si>
    <t>地家</t>
    <rPh sb="0" eb="1">
      <t>チ</t>
    </rPh>
    <rPh sb="1" eb="2">
      <t>イエ</t>
    </rPh>
    <phoneticPr fontId="2"/>
  </si>
  <si>
    <t>大沢下町</t>
    <rPh sb="0" eb="2">
      <t>オオサワ</t>
    </rPh>
    <rPh sb="2" eb="3">
      <t>シタ</t>
    </rPh>
    <rPh sb="3" eb="4">
      <t>マチ</t>
    </rPh>
    <phoneticPr fontId="2"/>
  </si>
  <si>
    <t>大沢中町</t>
    <rPh sb="0" eb="2">
      <t>オオサワ</t>
    </rPh>
    <rPh sb="2" eb="3">
      <t>ナカ</t>
    </rPh>
    <rPh sb="3" eb="4">
      <t>マチ</t>
    </rPh>
    <phoneticPr fontId="2"/>
  </si>
  <si>
    <t>大沢上町</t>
    <rPh sb="0" eb="2">
      <t>オオサワ</t>
    </rPh>
    <rPh sb="2" eb="3">
      <t>ウエ</t>
    </rPh>
    <rPh sb="3" eb="4">
      <t>マチ</t>
    </rPh>
    <phoneticPr fontId="2"/>
  </si>
  <si>
    <t>大地堂</t>
    <rPh sb="0" eb="1">
      <t>オオ</t>
    </rPh>
    <rPh sb="1" eb="2">
      <t>チ</t>
    </rPh>
    <rPh sb="2" eb="3">
      <t>ドウ</t>
    </rPh>
    <phoneticPr fontId="2"/>
  </si>
  <si>
    <t>大沢新田</t>
    <rPh sb="0" eb="2">
      <t>オオサワ</t>
    </rPh>
    <rPh sb="2" eb="4">
      <t>シンデン</t>
    </rPh>
    <phoneticPr fontId="2"/>
  </si>
  <si>
    <t>杉の木</t>
    <rPh sb="0" eb="1">
      <t>スギ</t>
    </rPh>
    <rPh sb="2" eb="3">
      <t>キ</t>
    </rPh>
    <phoneticPr fontId="2"/>
  </si>
  <si>
    <t>石神</t>
    <rPh sb="0" eb="2">
      <t>イシガミ</t>
    </rPh>
    <phoneticPr fontId="2"/>
  </si>
  <si>
    <t>権現堂</t>
    <rPh sb="0" eb="3">
      <t>ゴンゲンドウ</t>
    </rPh>
    <phoneticPr fontId="2"/>
  </si>
  <si>
    <t>中央区南町</t>
    <rPh sb="0" eb="3">
      <t>チュウオウク</t>
    </rPh>
    <rPh sb="3" eb="4">
      <t>ミナミ</t>
    </rPh>
    <rPh sb="4" eb="5">
      <t>マチ</t>
    </rPh>
    <phoneticPr fontId="2"/>
  </si>
  <si>
    <t>中央区北町第１</t>
    <rPh sb="0" eb="3">
      <t>チュウオウク</t>
    </rPh>
    <rPh sb="3" eb="4">
      <t>キタ</t>
    </rPh>
    <rPh sb="4" eb="5">
      <t>マチ</t>
    </rPh>
    <rPh sb="5" eb="6">
      <t>ダイ</t>
    </rPh>
    <phoneticPr fontId="2"/>
  </si>
  <si>
    <t>中央区北町第２</t>
    <rPh sb="0" eb="3">
      <t>チュウオウク</t>
    </rPh>
    <rPh sb="3" eb="4">
      <t>キタ</t>
    </rPh>
    <rPh sb="4" eb="5">
      <t>マチ</t>
    </rPh>
    <rPh sb="5" eb="6">
      <t>ダイ</t>
    </rPh>
    <phoneticPr fontId="2"/>
  </si>
  <si>
    <t>前林</t>
    <rPh sb="0" eb="2">
      <t>マエバヤシ</t>
    </rPh>
    <phoneticPr fontId="2"/>
  </si>
  <si>
    <t>三石</t>
    <rPh sb="0" eb="2">
      <t>ミツイシ</t>
    </rPh>
    <phoneticPr fontId="2"/>
  </si>
  <si>
    <t>三家第１</t>
    <rPh sb="0" eb="2">
      <t>ミツヤ</t>
    </rPh>
    <rPh sb="2" eb="3">
      <t>ダイ</t>
    </rPh>
    <phoneticPr fontId="2"/>
  </si>
  <si>
    <t>三家第２</t>
    <rPh sb="0" eb="2">
      <t>ミツヤ</t>
    </rPh>
    <rPh sb="2" eb="3">
      <t>ダイ</t>
    </rPh>
    <phoneticPr fontId="2"/>
  </si>
  <si>
    <t>佐太夫町第１</t>
    <rPh sb="0" eb="1">
      <t>サ</t>
    </rPh>
    <rPh sb="1" eb="3">
      <t>ダユウ</t>
    </rPh>
    <rPh sb="3" eb="4">
      <t>マチ</t>
    </rPh>
    <rPh sb="4" eb="5">
      <t>ダイ</t>
    </rPh>
    <phoneticPr fontId="2"/>
  </si>
  <si>
    <t>佐太夫町第２</t>
    <rPh sb="0" eb="1">
      <t>サ</t>
    </rPh>
    <rPh sb="1" eb="3">
      <t>ダユウ</t>
    </rPh>
    <rPh sb="3" eb="4">
      <t>マチ</t>
    </rPh>
    <rPh sb="4" eb="5">
      <t>ダイ</t>
    </rPh>
    <phoneticPr fontId="2"/>
  </si>
  <si>
    <t>橋場南</t>
    <rPh sb="0" eb="2">
      <t>ハシバ</t>
    </rPh>
    <rPh sb="2" eb="3">
      <t>ミナミ</t>
    </rPh>
    <phoneticPr fontId="2"/>
  </si>
  <si>
    <t>橋場西</t>
    <rPh sb="0" eb="2">
      <t>ハシバ</t>
    </rPh>
    <rPh sb="2" eb="3">
      <t>ニシ</t>
    </rPh>
    <phoneticPr fontId="2"/>
  </si>
  <si>
    <t>橋場東</t>
    <rPh sb="0" eb="2">
      <t>ハシバ</t>
    </rPh>
    <rPh sb="2" eb="3">
      <t>ヒガシ</t>
    </rPh>
    <phoneticPr fontId="2"/>
  </si>
  <si>
    <t>中込新町</t>
    <rPh sb="0" eb="2">
      <t>ナカゴミ</t>
    </rPh>
    <rPh sb="2" eb="4">
      <t>シンマチ</t>
    </rPh>
    <phoneticPr fontId="2"/>
  </si>
  <si>
    <t>西耕地</t>
    <rPh sb="0" eb="1">
      <t>ニシ</t>
    </rPh>
    <rPh sb="1" eb="3">
      <t>コウチ</t>
    </rPh>
    <phoneticPr fontId="2"/>
  </si>
  <si>
    <t>瀬戸中</t>
    <rPh sb="0" eb="2">
      <t>セト</t>
    </rPh>
    <rPh sb="2" eb="3">
      <t>ナカ</t>
    </rPh>
    <phoneticPr fontId="2"/>
  </si>
  <si>
    <t>瀬戸東</t>
    <rPh sb="0" eb="2">
      <t>セト</t>
    </rPh>
    <rPh sb="2" eb="3">
      <t>ヒガシ</t>
    </rPh>
    <phoneticPr fontId="2"/>
  </si>
  <si>
    <t>瀬戸南</t>
    <rPh sb="0" eb="2">
      <t>セト</t>
    </rPh>
    <rPh sb="2" eb="3">
      <t>ミナミ</t>
    </rPh>
    <phoneticPr fontId="2"/>
  </si>
  <si>
    <t>北耕地</t>
    <rPh sb="0" eb="1">
      <t>キタ</t>
    </rPh>
    <rPh sb="1" eb="3">
      <t>コウチ</t>
    </rPh>
    <phoneticPr fontId="2"/>
  </si>
  <si>
    <t>平賀新町</t>
    <rPh sb="0" eb="2">
      <t>ヒラカ</t>
    </rPh>
    <rPh sb="2" eb="4">
      <t>シンマチ</t>
    </rPh>
    <phoneticPr fontId="2"/>
  </si>
  <si>
    <t>太田部</t>
    <rPh sb="0" eb="3">
      <t>オオタベ</t>
    </rPh>
    <phoneticPr fontId="2"/>
  </si>
  <si>
    <t>常和南</t>
    <rPh sb="0" eb="1">
      <t>ツネ</t>
    </rPh>
    <rPh sb="1" eb="2">
      <t>ワ</t>
    </rPh>
    <rPh sb="2" eb="3">
      <t>ミナミ</t>
    </rPh>
    <phoneticPr fontId="2"/>
  </si>
  <si>
    <t>常和北</t>
    <rPh sb="0" eb="1">
      <t>ツネ</t>
    </rPh>
    <rPh sb="1" eb="2">
      <t>ワ</t>
    </rPh>
    <rPh sb="2" eb="3">
      <t>キタ</t>
    </rPh>
    <phoneticPr fontId="2"/>
  </si>
  <si>
    <t>荒家</t>
    <rPh sb="0" eb="1">
      <t>アラ</t>
    </rPh>
    <rPh sb="1" eb="2">
      <t>イエ</t>
    </rPh>
    <phoneticPr fontId="2"/>
  </si>
  <si>
    <t>北口</t>
    <rPh sb="0" eb="2">
      <t>キタグチ</t>
    </rPh>
    <phoneticPr fontId="2"/>
  </si>
  <si>
    <t>平賀下宿</t>
    <rPh sb="0" eb="2">
      <t>ヒラカ</t>
    </rPh>
    <rPh sb="2" eb="3">
      <t>シモ</t>
    </rPh>
    <rPh sb="3" eb="4">
      <t>ジュク</t>
    </rPh>
    <phoneticPr fontId="2"/>
  </si>
  <si>
    <t>平賀中宿</t>
    <rPh sb="0" eb="2">
      <t>ヒラカ</t>
    </rPh>
    <rPh sb="2" eb="3">
      <t>ナカ</t>
    </rPh>
    <rPh sb="3" eb="4">
      <t>ジュク</t>
    </rPh>
    <phoneticPr fontId="2"/>
  </si>
  <si>
    <t>平賀上宿</t>
    <rPh sb="0" eb="2">
      <t>ヒラカ</t>
    </rPh>
    <rPh sb="2" eb="3">
      <t>ウエ</t>
    </rPh>
    <rPh sb="3" eb="4">
      <t>ジュク</t>
    </rPh>
    <phoneticPr fontId="2"/>
  </si>
  <si>
    <t>松井</t>
    <rPh sb="0" eb="2">
      <t>マツイ</t>
    </rPh>
    <phoneticPr fontId="2"/>
  </si>
  <si>
    <t>町下</t>
    <rPh sb="0" eb="1">
      <t>マチ</t>
    </rPh>
    <rPh sb="1" eb="2">
      <t>シタ</t>
    </rPh>
    <phoneticPr fontId="2"/>
  </si>
  <si>
    <t>町中</t>
    <rPh sb="0" eb="1">
      <t>マチ</t>
    </rPh>
    <rPh sb="1" eb="2">
      <t>ナカ</t>
    </rPh>
    <phoneticPr fontId="2"/>
  </si>
  <si>
    <t>町上</t>
    <rPh sb="0" eb="1">
      <t>マチ</t>
    </rPh>
    <rPh sb="1" eb="2">
      <t>ウエ</t>
    </rPh>
    <phoneticPr fontId="2"/>
  </si>
  <si>
    <t>肬水</t>
    <phoneticPr fontId="2"/>
  </si>
  <si>
    <t>中村</t>
    <rPh sb="0" eb="2">
      <t>ナカムラ</t>
    </rPh>
    <phoneticPr fontId="2"/>
  </si>
  <si>
    <t>相立</t>
    <rPh sb="0" eb="1">
      <t>アイ</t>
    </rPh>
    <rPh sb="1" eb="2">
      <t>ダ</t>
    </rPh>
    <phoneticPr fontId="2"/>
  </si>
  <si>
    <t>苦水</t>
    <rPh sb="0" eb="1">
      <t>ニガ</t>
    </rPh>
    <rPh sb="1" eb="2">
      <t>ミズ</t>
    </rPh>
    <phoneticPr fontId="2"/>
  </si>
  <si>
    <t>大月</t>
    <rPh sb="0" eb="2">
      <t>オオツキ</t>
    </rPh>
    <phoneticPr fontId="2"/>
  </si>
  <si>
    <t>黒田</t>
    <rPh sb="0" eb="2">
      <t>クロダ</t>
    </rPh>
    <phoneticPr fontId="2"/>
  </si>
  <si>
    <t>東地</t>
    <rPh sb="0" eb="1">
      <t>ヒガシ</t>
    </rPh>
    <rPh sb="1" eb="2">
      <t>チ</t>
    </rPh>
    <phoneticPr fontId="2"/>
  </si>
  <si>
    <t>西地</t>
    <rPh sb="0" eb="1">
      <t>ニシ</t>
    </rPh>
    <rPh sb="1" eb="2">
      <t>チ</t>
    </rPh>
    <phoneticPr fontId="2"/>
  </si>
  <si>
    <t>安原</t>
    <rPh sb="0" eb="2">
      <t>ヤスハラ</t>
    </rPh>
    <phoneticPr fontId="2"/>
  </si>
  <si>
    <t>紅雲台</t>
    <rPh sb="0" eb="1">
      <t>コウ</t>
    </rPh>
    <rPh sb="1" eb="2">
      <t>ウン</t>
    </rPh>
    <rPh sb="2" eb="3">
      <t>ダイ</t>
    </rPh>
    <phoneticPr fontId="2"/>
  </si>
  <si>
    <t>伊勢林</t>
    <rPh sb="0" eb="2">
      <t>イセ</t>
    </rPh>
    <rPh sb="2" eb="3">
      <t>バヤシ</t>
    </rPh>
    <phoneticPr fontId="2"/>
  </si>
  <si>
    <t>駒場</t>
    <rPh sb="0" eb="2">
      <t>コマバ</t>
    </rPh>
    <phoneticPr fontId="2"/>
  </si>
  <si>
    <t>新子田</t>
    <rPh sb="0" eb="1">
      <t>アラ</t>
    </rPh>
    <rPh sb="1" eb="2">
      <t>コ</t>
    </rPh>
    <rPh sb="2" eb="3">
      <t>タ</t>
    </rPh>
    <phoneticPr fontId="2"/>
  </si>
  <si>
    <t>五十貫</t>
    <rPh sb="0" eb="2">
      <t>ゴジュウ</t>
    </rPh>
    <rPh sb="2" eb="3">
      <t>カン</t>
    </rPh>
    <phoneticPr fontId="2"/>
  </si>
  <si>
    <t>志賀下宿</t>
    <rPh sb="0" eb="2">
      <t>シガ</t>
    </rPh>
    <rPh sb="2" eb="3">
      <t>シモ</t>
    </rPh>
    <rPh sb="3" eb="4">
      <t>ジュク</t>
    </rPh>
    <phoneticPr fontId="2"/>
  </si>
  <si>
    <t>志賀中宿</t>
    <rPh sb="0" eb="2">
      <t>シガ</t>
    </rPh>
    <rPh sb="2" eb="3">
      <t>ナカ</t>
    </rPh>
    <rPh sb="3" eb="4">
      <t>ジュク</t>
    </rPh>
    <phoneticPr fontId="2"/>
  </si>
  <si>
    <t>志賀上宿</t>
    <rPh sb="0" eb="2">
      <t>シガ</t>
    </rPh>
    <rPh sb="2" eb="3">
      <t>ウエ</t>
    </rPh>
    <rPh sb="3" eb="4">
      <t>ジュク</t>
    </rPh>
    <phoneticPr fontId="2"/>
  </si>
  <si>
    <t>駒込</t>
    <rPh sb="0" eb="2">
      <t>コマゴメ</t>
    </rPh>
    <phoneticPr fontId="2"/>
  </si>
  <si>
    <t>馬坂</t>
    <rPh sb="0" eb="1">
      <t>ウマ</t>
    </rPh>
    <rPh sb="1" eb="2">
      <t>サカ</t>
    </rPh>
    <phoneticPr fontId="2"/>
  </si>
  <si>
    <t>広川原</t>
    <rPh sb="0" eb="1">
      <t>ヒロ</t>
    </rPh>
    <rPh sb="1" eb="3">
      <t>カワラ</t>
    </rPh>
    <phoneticPr fontId="2"/>
  </si>
  <si>
    <t>丸山</t>
    <rPh sb="0" eb="2">
      <t>マルヤマ</t>
    </rPh>
    <phoneticPr fontId="2"/>
  </si>
  <si>
    <t>宮代</t>
    <rPh sb="0" eb="2">
      <t>ミヤシロ</t>
    </rPh>
    <phoneticPr fontId="2"/>
  </si>
  <si>
    <t>川原宿</t>
    <rPh sb="0" eb="2">
      <t>カワラ</t>
    </rPh>
    <rPh sb="2" eb="3">
      <t>ジュク</t>
    </rPh>
    <phoneticPr fontId="2"/>
  </si>
  <si>
    <t>田口中町</t>
    <rPh sb="0" eb="2">
      <t>タグチ</t>
    </rPh>
    <rPh sb="2" eb="4">
      <t>ナカマチ</t>
    </rPh>
    <phoneticPr fontId="2"/>
  </si>
  <si>
    <t>下町</t>
    <rPh sb="0" eb="1">
      <t>シタ</t>
    </rPh>
    <rPh sb="1" eb="2">
      <t>マチ</t>
    </rPh>
    <phoneticPr fontId="2"/>
  </si>
  <si>
    <t>清川</t>
    <rPh sb="0" eb="2">
      <t>キヨカワ</t>
    </rPh>
    <phoneticPr fontId="2"/>
  </si>
  <si>
    <t>大奈良</t>
    <rPh sb="0" eb="1">
      <t>オオ</t>
    </rPh>
    <rPh sb="1" eb="3">
      <t>ナラ</t>
    </rPh>
    <phoneticPr fontId="2"/>
  </si>
  <si>
    <t>原</t>
    <rPh sb="0" eb="1">
      <t>ハラ</t>
    </rPh>
    <phoneticPr fontId="2"/>
  </si>
  <si>
    <t>上中込</t>
    <rPh sb="0" eb="1">
      <t>ウエ</t>
    </rPh>
    <rPh sb="1" eb="3">
      <t>ナカゴミ</t>
    </rPh>
    <phoneticPr fontId="2"/>
  </si>
  <si>
    <t>下越</t>
    <rPh sb="0" eb="1">
      <t>シモ</t>
    </rPh>
    <rPh sb="1" eb="2">
      <t>ゴ</t>
    </rPh>
    <phoneticPr fontId="2"/>
  </si>
  <si>
    <t>竜岡</t>
    <rPh sb="0" eb="2">
      <t>タツオカ</t>
    </rPh>
    <phoneticPr fontId="2"/>
  </si>
  <si>
    <t>三分</t>
    <rPh sb="0" eb="2">
      <t>サンプン</t>
    </rPh>
    <phoneticPr fontId="2"/>
  </si>
  <si>
    <t>入澤</t>
    <rPh sb="0" eb="2">
      <t>イリサワ</t>
    </rPh>
    <phoneticPr fontId="2"/>
  </si>
  <si>
    <t>三条</t>
    <rPh sb="0" eb="2">
      <t>サンジョウ</t>
    </rPh>
    <phoneticPr fontId="2"/>
  </si>
  <si>
    <t>十日町</t>
    <rPh sb="0" eb="3">
      <t>トオカマチ</t>
    </rPh>
    <phoneticPr fontId="2"/>
  </si>
  <si>
    <t>岩水</t>
    <rPh sb="0" eb="2">
      <t>イワミズ</t>
    </rPh>
    <phoneticPr fontId="2"/>
  </si>
  <si>
    <t>滝</t>
    <rPh sb="0" eb="1">
      <t>タキ</t>
    </rPh>
    <phoneticPr fontId="2"/>
  </si>
  <si>
    <t>湯原</t>
    <rPh sb="0" eb="2">
      <t>ユハラ</t>
    </rPh>
    <phoneticPr fontId="2"/>
  </si>
  <si>
    <t>湯原新田</t>
    <rPh sb="0" eb="2">
      <t>ユハラ</t>
    </rPh>
    <rPh sb="2" eb="4">
      <t>シンデン</t>
    </rPh>
    <phoneticPr fontId="2"/>
  </si>
  <si>
    <t>上小田切西</t>
    <rPh sb="0" eb="1">
      <t>ウエ</t>
    </rPh>
    <rPh sb="1" eb="4">
      <t>オタギリ</t>
    </rPh>
    <rPh sb="4" eb="5">
      <t>ニシ</t>
    </rPh>
    <phoneticPr fontId="2"/>
  </si>
  <si>
    <t>上小田切</t>
    <rPh sb="0" eb="1">
      <t>ウエ</t>
    </rPh>
    <rPh sb="1" eb="4">
      <t>オタギリ</t>
    </rPh>
    <phoneticPr fontId="2"/>
  </si>
  <si>
    <t>中小田切</t>
    <rPh sb="0" eb="1">
      <t>ナカ</t>
    </rPh>
    <rPh sb="1" eb="4">
      <t>オタギリ</t>
    </rPh>
    <phoneticPr fontId="2"/>
  </si>
  <si>
    <t>北川</t>
    <rPh sb="0" eb="2">
      <t>キタガワ</t>
    </rPh>
    <phoneticPr fontId="2"/>
  </si>
  <si>
    <t>横山</t>
    <rPh sb="0" eb="2">
      <t>ヨコヤマ</t>
    </rPh>
    <phoneticPr fontId="2"/>
  </si>
  <si>
    <t>下小田切</t>
    <rPh sb="0" eb="1">
      <t>シモ</t>
    </rPh>
    <rPh sb="1" eb="4">
      <t>オタギリ</t>
    </rPh>
    <phoneticPr fontId="2"/>
  </si>
  <si>
    <t>泉ケ丘</t>
    <rPh sb="0" eb="1">
      <t>イズミ</t>
    </rPh>
    <rPh sb="2" eb="3">
      <t>オカ</t>
    </rPh>
    <phoneticPr fontId="2"/>
  </si>
  <si>
    <t>臼田勝間</t>
    <rPh sb="0" eb="2">
      <t>ウスダ</t>
    </rPh>
    <rPh sb="2" eb="4">
      <t>カツマ</t>
    </rPh>
    <phoneticPr fontId="2"/>
  </si>
  <si>
    <t>城山</t>
    <rPh sb="0" eb="2">
      <t>ジョウヤマ</t>
    </rPh>
    <phoneticPr fontId="2"/>
  </si>
  <si>
    <t>城下</t>
    <rPh sb="0" eb="1">
      <t>シロ</t>
    </rPh>
    <rPh sb="1" eb="2">
      <t>シタ</t>
    </rPh>
    <phoneticPr fontId="2"/>
  </si>
  <si>
    <t>宮本</t>
    <rPh sb="0" eb="2">
      <t>ミヤモト</t>
    </rPh>
    <phoneticPr fontId="2"/>
  </si>
  <si>
    <t>稲荷</t>
    <rPh sb="0" eb="2">
      <t>イナリ</t>
    </rPh>
    <phoneticPr fontId="2"/>
  </si>
  <si>
    <t>中央</t>
    <rPh sb="0" eb="2">
      <t>チュウオウ</t>
    </rPh>
    <phoneticPr fontId="2"/>
  </si>
  <si>
    <t>臼田中町</t>
    <rPh sb="0" eb="2">
      <t>ウスダ</t>
    </rPh>
    <rPh sb="2" eb="4">
      <t>ナカマチ</t>
    </rPh>
    <phoneticPr fontId="2"/>
  </si>
  <si>
    <t>住吉</t>
    <rPh sb="0" eb="2">
      <t>スミヨシ</t>
    </rPh>
    <phoneticPr fontId="2"/>
  </si>
  <si>
    <t>伊勢</t>
    <rPh sb="0" eb="2">
      <t>イセ</t>
    </rPh>
    <phoneticPr fontId="2"/>
  </si>
  <si>
    <t>諏訪</t>
    <rPh sb="0" eb="2">
      <t>スワ</t>
    </rPh>
    <phoneticPr fontId="2"/>
  </si>
  <si>
    <t>上荒</t>
    <rPh sb="0" eb="1">
      <t>ウエ</t>
    </rPh>
    <rPh sb="1" eb="2">
      <t>アラ</t>
    </rPh>
    <phoneticPr fontId="2"/>
  </si>
  <si>
    <t>中荒</t>
    <rPh sb="0" eb="1">
      <t>ナカ</t>
    </rPh>
    <rPh sb="1" eb="2">
      <t>アラ</t>
    </rPh>
    <phoneticPr fontId="2"/>
  </si>
  <si>
    <t>下荒</t>
    <rPh sb="0" eb="1">
      <t>シモ</t>
    </rPh>
    <rPh sb="1" eb="2">
      <t>アラ</t>
    </rPh>
    <phoneticPr fontId="2"/>
  </si>
  <si>
    <t>美里</t>
    <rPh sb="0" eb="2">
      <t>ミサト</t>
    </rPh>
    <phoneticPr fontId="2"/>
  </si>
  <si>
    <t>旭ケ丘</t>
    <rPh sb="0" eb="1">
      <t>アサヒ</t>
    </rPh>
    <rPh sb="2" eb="3">
      <t>オカ</t>
    </rPh>
    <phoneticPr fontId="2"/>
  </si>
  <si>
    <t>平</t>
    <rPh sb="0" eb="1">
      <t>タイラ</t>
    </rPh>
    <phoneticPr fontId="2"/>
  </si>
  <si>
    <t>塩名田</t>
    <rPh sb="0" eb="1">
      <t>シオ</t>
    </rPh>
    <rPh sb="1" eb="3">
      <t>ナダ</t>
    </rPh>
    <phoneticPr fontId="2"/>
  </si>
  <si>
    <t>御馬寄</t>
    <rPh sb="0" eb="1">
      <t>オン</t>
    </rPh>
    <rPh sb="1" eb="2">
      <t>ウマ</t>
    </rPh>
    <rPh sb="2" eb="3">
      <t>ヨ</t>
    </rPh>
    <phoneticPr fontId="2"/>
  </si>
  <si>
    <t>駒寄</t>
    <rPh sb="0" eb="1">
      <t>コマ</t>
    </rPh>
    <rPh sb="1" eb="2">
      <t>ヨ</t>
    </rPh>
    <phoneticPr fontId="2"/>
  </si>
  <si>
    <t>上原</t>
    <rPh sb="0" eb="2">
      <t>ウエハラ</t>
    </rPh>
    <phoneticPr fontId="2"/>
  </si>
  <si>
    <t>中原</t>
    <rPh sb="0" eb="1">
      <t>ナカ</t>
    </rPh>
    <rPh sb="1" eb="2">
      <t>ハラ</t>
    </rPh>
    <phoneticPr fontId="2"/>
  </si>
  <si>
    <t>下原</t>
    <rPh sb="0" eb="1">
      <t>シタ</t>
    </rPh>
    <rPh sb="1" eb="2">
      <t>ハラ</t>
    </rPh>
    <phoneticPr fontId="2"/>
  </si>
  <si>
    <t>八幡</t>
    <rPh sb="0" eb="2">
      <t>ヤハタ</t>
    </rPh>
    <phoneticPr fontId="2"/>
  </si>
  <si>
    <t>矢嶋</t>
    <rPh sb="0" eb="2">
      <t>ヤジマ</t>
    </rPh>
    <phoneticPr fontId="2"/>
  </si>
  <si>
    <t>長坂城下</t>
    <rPh sb="0" eb="2">
      <t>ナガサカ</t>
    </rPh>
    <rPh sb="2" eb="3">
      <t>ジョウ</t>
    </rPh>
    <rPh sb="3" eb="4">
      <t>シタ</t>
    </rPh>
    <phoneticPr fontId="2"/>
  </si>
  <si>
    <t>東町</t>
    <rPh sb="0" eb="2">
      <t>ヒガシマチ</t>
    </rPh>
    <phoneticPr fontId="2"/>
  </si>
  <si>
    <t>八千代町</t>
    <rPh sb="0" eb="3">
      <t>ヤチヨ</t>
    </rPh>
    <rPh sb="3" eb="4">
      <t>マチ</t>
    </rPh>
    <phoneticPr fontId="2"/>
  </si>
  <si>
    <t>神田町末広町</t>
    <rPh sb="0" eb="2">
      <t>カンダ</t>
    </rPh>
    <rPh sb="2" eb="3">
      <t>マチ</t>
    </rPh>
    <rPh sb="3" eb="5">
      <t>スエヒロ</t>
    </rPh>
    <rPh sb="5" eb="6">
      <t>マチ</t>
    </rPh>
    <phoneticPr fontId="2"/>
  </si>
  <si>
    <t>金井町</t>
    <rPh sb="0" eb="2">
      <t>カナイ</t>
    </rPh>
    <rPh sb="2" eb="3">
      <t>マチ</t>
    </rPh>
    <phoneticPr fontId="2"/>
  </si>
  <si>
    <t>栄町</t>
    <rPh sb="0" eb="1">
      <t>サカエ</t>
    </rPh>
    <rPh sb="1" eb="2">
      <t>マチ</t>
    </rPh>
    <phoneticPr fontId="2"/>
  </si>
  <si>
    <t>昭明町</t>
    <rPh sb="0" eb="1">
      <t>アキラ</t>
    </rPh>
    <rPh sb="1" eb="2">
      <t>メイ</t>
    </rPh>
    <rPh sb="2" eb="3">
      <t>マチ</t>
    </rPh>
    <phoneticPr fontId="2"/>
  </si>
  <si>
    <t>本町上本町</t>
    <rPh sb="0" eb="2">
      <t>ホンマチ</t>
    </rPh>
    <rPh sb="2" eb="3">
      <t>ウエ</t>
    </rPh>
    <rPh sb="3" eb="4">
      <t>ホン</t>
    </rPh>
    <rPh sb="4" eb="5">
      <t>マチ</t>
    </rPh>
    <phoneticPr fontId="2"/>
  </si>
  <si>
    <t>西町県町</t>
    <rPh sb="0" eb="2">
      <t>ニシマチ</t>
    </rPh>
    <rPh sb="2" eb="3">
      <t>アガタ</t>
    </rPh>
    <rPh sb="3" eb="4">
      <t>マチ</t>
    </rPh>
    <phoneticPr fontId="2"/>
  </si>
  <si>
    <t>古宮</t>
    <rPh sb="0" eb="1">
      <t>フル</t>
    </rPh>
    <rPh sb="1" eb="2">
      <t>ミヤ</t>
    </rPh>
    <phoneticPr fontId="2"/>
  </si>
  <si>
    <t>御桐谷町</t>
    <rPh sb="0" eb="1">
      <t>オン</t>
    </rPh>
    <rPh sb="1" eb="2">
      <t>キリ</t>
    </rPh>
    <rPh sb="2" eb="3">
      <t>タニ</t>
    </rPh>
    <rPh sb="3" eb="4">
      <t>マチ</t>
    </rPh>
    <phoneticPr fontId="2"/>
  </si>
  <si>
    <t>吹上町</t>
    <rPh sb="0" eb="3">
      <t>フキアゲチョウ</t>
    </rPh>
    <phoneticPr fontId="2"/>
  </si>
  <si>
    <t>印内</t>
    <rPh sb="0" eb="2">
      <t>インナイ</t>
    </rPh>
    <phoneticPr fontId="2"/>
  </si>
  <si>
    <t>印内原</t>
    <rPh sb="0" eb="2">
      <t>インナイ</t>
    </rPh>
    <rPh sb="2" eb="3">
      <t>ハラ</t>
    </rPh>
    <phoneticPr fontId="2"/>
  </si>
  <si>
    <t>観音寺</t>
    <rPh sb="0" eb="3">
      <t>カンノンジ</t>
    </rPh>
    <phoneticPr fontId="2"/>
  </si>
  <si>
    <t>百沢</t>
    <rPh sb="0" eb="1">
      <t>ヒャク</t>
    </rPh>
    <rPh sb="1" eb="2">
      <t>サワ</t>
    </rPh>
    <phoneticPr fontId="2"/>
  </si>
  <si>
    <t>牧布施</t>
    <rPh sb="0" eb="1">
      <t>マキ</t>
    </rPh>
    <rPh sb="1" eb="3">
      <t>フセ</t>
    </rPh>
    <phoneticPr fontId="2"/>
  </si>
  <si>
    <t>入布施</t>
    <rPh sb="0" eb="1">
      <t>ハイ</t>
    </rPh>
    <rPh sb="1" eb="3">
      <t>フセ</t>
    </rPh>
    <phoneticPr fontId="2"/>
  </si>
  <si>
    <t>式部</t>
    <rPh sb="0" eb="2">
      <t>シキブ</t>
    </rPh>
    <phoneticPr fontId="2"/>
  </si>
  <si>
    <t>抜井</t>
    <rPh sb="0" eb="1">
      <t>ヌ</t>
    </rPh>
    <rPh sb="1" eb="2">
      <t>イ</t>
    </rPh>
    <phoneticPr fontId="2"/>
  </si>
  <si>
    <t>中居</t>
    <rPh sb="0" eb="2">
      <t>ナカイ</t>
    </rPh>
    <phoneticPr fontId="2"/>
  </si>
  <si>
    <t>雁村</t>
    <rPh sb="0" eb="1">
      <t>ガン</t>
    </rPh>
    <rPh sb="1" eb="2">
      <t>ムラ</t>
    </rPh>
    <phoneticPr fontId="2"/>
  </si>
  <si>
    <t>大木</t>
    <rPh sb="0" eb="2">
      <t>オオキ</t>
    </rPh>
    <phoneticPr fontId="2"/>
  </si>
  <si>
    <t>藤巻</t>
    <rPh sb="0" eb="2">
      <t>フジマキ</t>
    </rPh>
    <phoneticPr fontId="2"/>
  </si>
  <si>
    <t>一の原</t>
    <rPh sb="0" eb="1">
      <t>イチ</t>
    </rPh>
    <rPh sb="2" eb="3">
      <t>ハラ</t>
    </rPh>
    <phoneticPr fontId="2"/>
  </si>
  <si>
    <t>長者原</t>
    <rPh sb="0" eb="2">
      <t>チョウジャ</t>
    </rPh>
    <rPh sb="2" eb="3">
      <t>ハラ</t>
    </rPh>
    <phoneticPr fontId="2"/>
  </si>
  <si>
    <t>東長者原</t>
    <rPh sb="0" eb="1">
      <t>ヒガシ</t>
    </rPh>
    <rPh sb="1" eb="3">
      <t>チョウジャ</t>
    </rPh>
    <rPh sb="3" eb="4">
      <t>ハラ</t>
    </rPh>
    <phoneticPr fontId="2"/>
  </si>
  <si>
    <t>中石堂</t>
    <rPh sb="0" eb="1">
      <t>ナカ</t>
    </rPh>
    <rPh sb="1" eb="3">
      <t>イシドウ</t>
    </rPh>
    <phoneticPr fontId="2"/>
  </si>
  <si>
    <t>下之宮</t>
    <rPh sb="0" eb="1">
      <t>シモ</t>
    </rPh>
    <rPh sb="1" eb="2">
      <t>ノ</t>
    </rPh>
    <rPh sb="2" eb="3">
      <t>ミヤ</t>
    </rPh>
    <phoneticPr fontId="2"/>
  </si>
  <si>
    <t>善郷寺</t>
    <rPh sb="0" eb="1">
      <t>ゼン</t>
    </rPh>
    <rPh sb="1" eb="2">
      <t>ゴウ</t>
    </rPh>
    <rPh sb="2" eb="3">
      <t>テラ</t>
    </rPh>
    <phoneticPr fontId="2"/>
  </si>
  <si>
    <t>高橋</t>
    <rPh sb="0" eb="2">
      <t>タカハシ</t>
    </rPh>
    <phoneticPr fontId="2"/>
  </si>
  <si>
    <t>北春</t>
    <rPh sb="0" eb="1">
      <t>キタ</t>
    </rPh>
    <rPh sb="1" eb="2">
      <t>ハル</t>
    </rPh>
    <phoneticPr fontId="2"/>
  </si>
  <si>
    <t>上新</t>
    <rPh sb="0" eb="1">
      <t>ウエ</t>
    </rPh>
    <rPh sb="1" eb="2">
      <t>シン</t>
    </rPh>
    <phoneticPr fontId="2"/>
  </si>
  <si>
    <t>金井</t>
    <rPh sb="0" eb="2">
      <t>カナイ</t>
    </rPh>
    <phoneticPr fontId="2"/>
  </si>
  <si>
    <t>堀端</t>
    <rPh sb="0" eb="2">
      <t>ホリバタ</t>
    </rPh>
    <phoneticPr fontId="2"/>
  </si>
  <si>
    <t>大西</t>
    <rPh sb="0" eb="2">
      <t>オオニシ</t>
    </rPh>
    <phoneticPr fontId="2"/>
  </si>
  <si>
    <t>向反</t>
    <rPh sb="0" eb="1">
      <t>ム</t>
    </rPh>
    <rPh sb="1" eb="2">
      <t>ハン</t>
    </rPh>
    <phoneticPr fontId="2"/>
  </si>
  <si>
    <t>竹之城</t>
    <rPh sb="0" eb="1">
      <t>タケ</t>
    </rPh>
    <rPh sb="1" eb="2">
      <t>ノ</t>
    </rPh>
    <rPh sb="2" eb="3">
      <t>シロ</t>
    </rPh>
    <phoneticPr fontId="2"/>
  </si>
  <si>
    <t>新田</t>
    <rPh sb="0" eb="1">
      <t>アラ</t>
    </rPh>
    <rPh sb="1" eb="2">
      <t>タ</t>
    </rPh>
    <phoneticPr fontId="2"/>
  </si>
  <si>
    <t>湯沢</t>
    <rPh sb="0" eb="2">
      <t>ユザワ</t>
    </rPh>
    <phoneticPr fontId="2"/>
  </si>
  <si>
    <t>新町</t>
    <rPh sb="0" eb="1">
      <t>アラ</t>
    </rPh>
    <rPh sb="1" eb="2">
      <t>マチ</t>
    </rPh>
    <phoneticPr fontId="2"/>
  </si>
  <si>
    <t>宮之入</t>
    <rPh sb="0" eb="1">
      <t>ミヤ</t>
    </rPh>
    <rPh sb="1" eb="2">
      <t>ノ</t>
    </rPh>
    <rPh sb="2" eb="3">
      <t>イ</t>
    </rPh>
    <phoneticPr fontId="2"/>
  </si>
  <si>
    <t>三明</t>
    <rPh sb="0" eb="2">
      <t>サンメイ</t>
    </rPh>
    <phoneticPr fontId="2"/>
  </si>
  <si>
    <t>茂沢</t>
    <rPh sb="0" eb="1">
      <t>モ</t>
    </rPh>
    <rPh sb="1" eb="2">
      <t>ザワ</t>
    </rPh>
    <phoneticPr fontId="2"/>
  </si>
  <si>
    <t>入新町</t>
    <rPh sb="0" eb="1">
      <t>イ</t>
    </rPh>
    <rPh sb="1" eb="3">
      <t>シンマチ</t>
    </rPh>
    <phoneticPr fontId="2"/>
  </si>
  <si>
    <t>岩下</t>
    <rPh sb="0" eb="2">
      <t>イワシタ</t>
    </rPh>
    <phoneticPr fontId="2"/>
  </si>
  <si>
    <t>入片倉</t>
    <rPh sb="0" eb="1">
      <t>イ</t>
    </rPh>
    <rPh sb="1" eb="3">
      <t>カタクラ</t>
    </rPh>
    <phoneticPr fontId="2"/>
  </si>
  <si>
    <t>片倉</t>
    <rPh sb="0" eb="2">
      <t>カタクラ</t>
    </rPh>
    <phoneticPr fontId="2"/>
  </si>
  <si>
    <t>西長者原</t>
    <rPh sb="0" eb="1">
      <t>ニシ</t>
    </rPh>
    <rPh sb="1" eb="3">
      <t>チョウジャ</t>
    </rPh>
    <rPh sb="3" eb="4">
      <t>ハラ</t>
    </rPh>
    <phoneticPr fontId="2"/>
  </si>
  <si>
    <t>比田井</t>
    <rPh sb="0" eb="3">
      <t>ヒダイ</t>
    </rPh>
    <phoneticPr fontId="2"/>
  </si>
  <si>
    <t>天神</t>
    <rPh sb="0" eb="2">
      <t>テンジン</t>
    </rPh>
    <phoneticPr fontId="2"/>
  </si>
  <si>
    <t>協東</t>
    <rPh sb="0" eb="1">
      <t>キョウ</t>
    </rPh>
    <rPh sb="1" eb="2">
      <t>トウ</t>
    </rPh>
    <phoneticPr fontId="2"/>
  </si>
  <si>
    <t>高呂</t>
    <rPh sb="0" eb="1">
      <t>コウ</t>
    </rPh>
    <rPh sb="1" eb="2">
      <t>ロ</t>
    </rPh>
    <phoneticPr fontId="2"/>
  </si>
  <si>
    <t>大谷地</t>
    <rPh sb="0" eb="3">
      <t>オオヤチ</t>
    </rPh>
    <phoneticPr fontId="2"/>
  </si>
  <si>
    <t>協西</t>
    <rPh sb="0" eb="1">
      <t>キョウ</t>
    </rPh>
    <rPh sb="1" eb="2">
      <t>ニシ</t>
    </rPh>
    <phoneticPr fontId="2"/>
  </si>
  <si>
    <t>小平</t>
    <rPh sb="0" eb="2">
      <t>コダイラ</t>
    </rPh>
    <phoneticPr fontId="2"/>
  </si>
  <si>
    <t>三井</t>
    <rPh sb="0" eb="2">
      <t>ミツイ</t>
    </rPh>
    <phoneticPr fontId="2"/>
  </si>
  <si>
    <t>佐久市全体</t>
    <rPh sb="0" eb="3">
      <t>サクシ</t>
    </rPh>
    <rPh sb="3" eb="5">
      <t>ゼンタイ</t>
    </rPh>
    <phoneticPr fontId="2"/>
  </si>
  <si>
    <t>御牧原(浅科）</t>
    <rPh sb="0" eb="1">
      <t>オン</t>
    </rPh>
    <rPh sb="1" eb="3">
      <t>マキハラ</t>
    </rPh>
    <rPh sb="4" eb="6">
      <t>アサシナ</t>
    </rPh>
    <phoneticPr fontId="2"/>
  </si>
  <si>
    <t>茂田井（佐久市地籍住民）</t>
    <rPh sb="0" eb="3">
      <t>モタイ</t>
    </rPh>
    <rPh sb="4" eb="7">
      <t>サクシ</t>
    </rPh>
    <rPh sb="7" eb="9">
      <t>チセキ</t>
    </rPh>
    <rPh sb="9" eb="11">
      <t>ジュウミン</t>
    </rPh>
    <phoneticPr fontId="2"/>
  </si>
  <si>
    <t>茂田井（立科町地籍住民）</t>
    <rPh sb="0" eb="3">
      <t>モタイ</t>
    </rPh>
    <rPh sb="4" eb="6">
      <t>タテシナ</t>
    </rPh>
    <rPh sb="6" eb="7">
      <t>マチ</t>
    </rPh>
    <rPh sb="7" eb="9">
      <t>チセキ</t>
    </rPh>
    <rPh sb="9" eb="11">
      <t>ジュウミン</t>
    </rPh>
    <phoneticPr fontId="2"/>
  </si>
  <si>
    <t>御牧原(望月）</t>
    <rPh sb="0" eb="1">
      <t>オン</t>
    </rPh>
    <rPh sb="1" eb="3">
      <t>マキハラ</t>
    </rPh>
    <rPh sb="4" eb="6">
      <t>モチヅキ</t>
    </rPh>
    <phoneticPr fontId="2"/>
  </si>
  <si>
    <t>旧佐久市計</t>
    <rPh sb="0" eb="1">
      <t>キュウ</t>
    </rPh>
    <rPh sb="1" eb="4">
      <t>サクシ</t>
    </rPh>
    <rPh sb="4" eb="5">
      <t>ケイ</t>
    </rPh>
    <phoneticPr fontId="2"/>
  </si>
  <si>
    <t>アヴェニュー</t>
    <phoneticPr fontId="2"/>
  </si>
  <si>
    <t>100～104</t>
  </si>
  <si>
    <t>105～109</t>
  </si>
  <si>
    <t>110歳以上</t>
    <rPh sb="3" eb="6">
      <t>サイイジョウ</t>
    </rPh>
    <phoneticPr fontId="2"/>
  </si>
  <si>
    <t>115歳以上</t>
    <rPh sb="3" eb="6">
      <t>サイイジョウ</t>
    </rPh>
    <phoneticPr fontId="2"/>
  </si>
  <si>
    <t>110～114</t>
    <phoneticPr fontId="2"/>
  </si>
  <si>
    <t>115～119</t>
    <phoneticPr fontId="2"/>
  </si>
  <si>
    <t>115～119</t>
    <phoneticPr fontId="2"/>
  </si>
  <si>
    <t>110歳以上</t>
    <rPh sb="3" eb="6">
      <t>サイイジョウ</t>
    </rPh>
    <phoneticPr fontId="2"/>
  </si>
  <si>
    <t>115歳以上</t>
    <rPh sb="3" eb="6">
      <t>サイイジョウ</t>
    </rPh>
    <phoneticPr fontId="2"/>
  </si>
  <si>
    <t>110～114</t>
    <phoneticPr fontId="2"/>
  </si>
  <si>
    <t>合計</t>
    <phoneticPr fontId="2"/>
  </si>
  <si>
    <t>110歳以上</t>
    <rPh sb="3" eb="6">
      <t>サイイジョウ</t>
    </rPh>
    <phoneticPr fontId="2"/>
  </si>
  <si>
    <t>115歳以上</t>
    <rPh sb="3" eb="6">
      <t>サイイジョウ</t>
    </rPh>
    <phoneticPr fontId="2"/>
  </si>
  <si>
    <t>110～114</t>
    <phoneticPr fontId="2"/>
  </si>
  <si>
    <t>110歳以上</t>
    <rPh sb="3" eb="6">
      <t>サイイジョウ</t>
    </rPh>
    <phoneticPr fontId="2"/>
  </si>
  <si>
    <t>115歳以上</t>
    <rPh sb="3" eb="6">
      <t>サイイジョウ</t>
    </rPh>
    <phoneticPr fontId="2"/>
  </si>
  <si>
    <t>110歳以上</t>
    <rPh sb="3" eb="6">
      <t>サイイジョウ</t>
    </rPh>
    <phoneticPr fontId="2"/>
  </si>
  <si>
    <t>115歳以上</t>
    <rPh sb="3" eb="6">
      <t>サイイジョウ</t>
    </rPh>
    <phoneticPr fontId="2"/>
  </si>
  <si>
    <t>115～119</t>
    <phoneticPr fontId="2"/>
  </si>
  <si>
    <t>110歳以上</t>
    <rPh sb="3" eb="4">
      <t>サイ</t>
    </rPh>
    <rPh sb="5" eb="6">
      <t>ジョウ</t>
    </rPh>
    <phoneticPr fontId="2"/>
  </si>
  <si>
    <t>115歳以上</t>
    <rPh sb="3" eb="6">
      <t>サイイジョウ</t>
    </rPh>
    <phoneticPr fontId="2"/>
  </si>
  <si>
    <t>110歳以上</t>
    <rPh sb="3" eb="6">
      <t>サイイジョウ</t>
    </rPh>
    <phoneticPr fontId="2"/>
  </si>
  <si>
    <t>110歳以上</t>
    <rPh sb="3" eb="6">
      <t>サイイジョウ</t>
    </rPh>
    <phoneticPr fontId="2"/>
  </si>
  <si>
    <t>115歳以上</t>
    <rPh sb="3" eb="6">
      <t>サイイジョウ</t>
    </rPh>
    <phoneticPr fontId="2"/>
  </si>
  <si>
    <t>行政区別・年齢別・５歳階級別・男女別人口（令和6年4月1日現在）</t>
    <rPh sb="0" eb="2">
      <t>ギョウセイ</t>
    </rPh>
    <rPh sb="2" eb="4">
      <t>クベツ</t>
    </rPh>
    <rPh sb="5" eb="7">
      <t>ネンレイ</t>
    </rPh>
    <rPh sb="7" eb="8">
      <t>ベツ</t>
    </rPh>
    <rPh sb="10" eb="11">
      <t>サイ</t>
    </rPh>
    <rPh sb="11" eb="13">
      <t>カイキュウ</t>
    </rPh>
    <rPh sb="13" eb="14">
      <t>ベツ</t>
    </rPh>
    <rPh sb="15" eb="17">
      <t>ダンジョ</t>
    </rPh>
    <rPh sb="17" eb="18">
      <t>ベツ</t>
    </rPh>
    <rPh sb="18" eb="20">
      <t>ジンコウ</t>
    </rPh>
    <rPh sb="21" eb="23">
      <t>レイワ</t>
    </rPh>
    <rPh sb="24" eb="25">
      <t>ネン</t>
    </rPh>
    <rPh sb="26" eb="27">
      <t>ガツ</t>
    </rPh>
    <rPh sb="28" eb="29">
      <t>ニチ</t>
    </rPh>
    <rPh sb="29" eb="31">
      <t>ゲンザイ</t>
    </rPh>
    <phoneticPr fontId="2"/>
  </si>
  <si>
    <t>行政区別・年齢別・５歳階級別・男女別人口（令和6年4月1日現在）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</si>
</sst>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%"/>
  </numFmts>
  <fonts count="5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2"/>
      <color theme="1"/>
      <name val="ＭＳ 明朝"/>
      <family val="1"/>
      <charset val="128"/>
    </font>
  </fonts>
  <fills count="9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FFF99"/>
        <bgColor indexed="64"/>
      </patternFill>
    </fill>
  </fills>
  <borders count="42">
    <border>
      <left/>
      <right/>
      <top/>
      <bottom/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116">
    <xf numFmtId="0" fontId="0" fillId="0" borderId="0" xfId="0">
      <alignment vertical="center"/>
    </xf>
    <xf numFmtId="38" fontId="3" fillId="0" borderId="0" xfId="1" applyFont="1">
      <alignment vertical="center"/>
    </xf>
    <xf numFmtId="38" fontId="3" fillId="0" borderId="0" xfId="1" applyFont="1" applyAlignment="1">
      <alignment horizontal="center" vertical="center"/>
    </xf>
    <xf numFmtId="38" fontId="3" fillId="0" borderId="0" xfId="1" applyFont="1" applyAlignment="1">
      <alignment horizontal="left" vertical="center"/>
    </xf>
    <xf numFmtId="38" fontId="3" fillId="0" borderId="0" xfId="1" applyFont="1" applyAlignment="1">
      <alignment horizontal="right" vertical="center"/>
    </xf>
    <xf numFmtId="0" fontId="3" fillId="0" borderId="0" xfId="1" applyNumberFormat="1" applyFont="1" applyAlignment="1">
      <alignment horizontal="center" vertical="center"/>
    </xf>
    <xf numFmtId="0" fontId="3" fillId="0" borderId="0" xfId="1" applyNumberFormat="1" applyFont="1" applyAlignment="1">
      <alignment horizontal="left" vertical="center"/>
    </xf>
    <xf numFmtId="38" fontId="3" fillId="0" borderId="1" xfId="1" applyFont="1" applyBorder="1" applyAlignment="1">
      <alignment horizontal="right" vertical="center"/>
    </xf>
    <xf numFmtId="38" fontId="3" fillId="0" borderId="2" xfId="1" applyFont="1" applyBorder="1">
      <alignment vertical="center"/>
    </xf>
    <xf numFmtId="38" fontId="3" fillId="0" borderId="3" xfId="1" applyFont="1" applyBorder="1">
      <alignment vertical="center"/>
    </xf>
    <xf numFmtId="38" fontId="3" fillId="0" borderId="4" xfId="1" applyFont="1" applyBorder="1">
      <alignment vertical="center"/>
    </xf>
    <xf numFmtId="38" fontId="3" fillId="0" borderId="5" xfId="1" applyFont="1" applyBorder="1" applyAlignment="1">
      <alignment horizontal="left" vertical="center"/>
    </xf>
    <xf numFmtId="38" fontId="3" fillId="0" borderId="6" xfId="1" applyFont="1" applyBorder="1" applyAlignment="1">
      <alignment horizontal="left" vertical="center"/>
    </xf>
    <xf numFmtId="38" fontId="3" fillId="0" borderId="7" xfId="1" applyFont="1" applyBorder="1" applyAlignment="1">
      <alignment horizontal="left" vertical="center"/>
    </xf>
    <xf numFmtId="0" fontId="3" fillId="0" borderId="8" xfId="1" applyNumberFormat="1" applyFont="1" applyBorder="1" applyAlignment="1">
      <alignment horizontal="center" vertical="center"/>
    </xf>
    <xf numFmtId="0" fontId="3" fillId="0" borderId="9" xfId="1" applyNumberFormat="1" applyFont="1" applyBorder="1" applyAlignment="1">
      <alignment horizontal="center" vertical="center"/>
    </xf>
    <xf numFmtId="38" fontId="3" fillId="2" borderId="0" xfId="1" applyFont="1" applyFill="1" applyAlignment="1">
      <alignment horizontal="center" vertical="center"/>
    </xf>
    <xf numFmtId="38" fontId="3" fillId="2" borderId="0" xfId="1" applyFont="1" applyFill="1">
      <alignment vertical="center"/>
    </xf>
    <xf numFmtId="38" fontId="3" fillId="3" borderId="0" xfId="1" applyFont="1" applyFill="1" applyAlignment="1">
      <alignment horizontal="center" vertical="center"/>
    </xf>
    <xf numFmtId="38" fontId="3" fillId="3" borderId="0" xfId="1" applyFont="1" applyFill="1">
      <alignment vertical="center"/>
    </xf>
    <xf numFmtId="38" fontId="3" fillId="4" borderId="0" xfId="1" applyFont="1" applyFill="1" applyAlignment="1">
      <alignment horizontal="center" vertical="center"/>
    </xf>
    <xf numFmtId="38" fontId="3" fillId="4" borderId="0" xfId="1" applyFont="1" applyFill="1">
      <alignment vertical="center"/>
    </xf>
    <xf numFmtId="38" fontId="3" fillId="0" borderId="0" xfId="1" applyFont="1" applyFill="1" applyAlignment="1">
      <alignment horizontal="center" vertical="center"/>
    </xf>
    <xf numFmtId="38" fontId="3" fillId="0" borderId="0" xfId="1" applyFont="1" applyFill="1" applyAlignment="1">
      <alignment horizontal="right" vertical="center"/>
    </xf>
    <xf numFmtId="38" fontId="3" fillId="2" borderId="0" xfId="1" applyFont="1" applyFill="1" applyAlignment="1">
      <alignment horizontal="left" vertical="center"/>
    </xf>
    <xf numFmtId="38" fontId="3" fillId="4" borderId="0" xfId="1" applyFont="1" applyFill="1" applyAlignment="1">
      <alignment horizontal="left" vertical="center"/>
    </xf>
    <xf numFmtId="38" fontId="3" fillId="5" borderId="0" xfId="1" applyFont="1" applyFill="1" applyAlignment="1">
      <alignment horizontal="left" vertical="center"/>
    </xf>
    <xf numFmtId="38" fontId="3" fillId="5" borderId="0" xfId="1" applyFont="1" applyFill="1">
      <alignment vertical="center"/>
    </xf>
    <xf numFmtId="38" fontId="3" fillId="3" borderId="0" xfId="1" applyFont="1" applyFill="1" applyAlignment="1">
      <alignment horizontal="left" vertical="center"/>
    </xf>
    <xf numFmtId="38" fontId="3" fillId="5" borderId="0" xfId="1" applyFont="1" applyFill="1" applyAlignment="1">
      <alignment horizontal="center" vertical="center"/>
    </xf>
    <xf numFmtId="38" fontId="3" fillId="0" borderId="0" xfId="1" applyFont="1" applyFill="1" applyAlignment="1">
      <alignment horizontal="left" vertical="center"/>
    </xf>
    <xf numFmtId="38" fontId="3" fillId="0" borderId="0" xfId="1" applyFont="1" applyFill="1">
      <alignment vertical="center"/>
    </xf>
    <xf numFmtId="176" fontId="3" fillId="0" borderId="0" xfId="1" applyNumberFormat="1" applyFont="1">
      <alignment vertical="center"/>
    </xf>
    <xf numFmtId="38" fontId="3" fillId="4" borderId="0" xfId="1" applyFont="1" applyFill="1" applyAlignment="1">
      <alignment horizontal="center" vertical="center" shrinkToFit="1"/>
    </xf>
    <xf numFmtId="38" fontId="3" fillId="0" borderId="10" xfId="1" applyFont="1" applyBorder="1" applyAlignment="1">
      <alignment horizontal="center" vertical="center"/>
    </xf>
    <xf numFmtId="38" fontId="3" fillId="0" borderId="11" xfId="1" applyFont="1" applyBorder="1" applyAlignment="1">
      <alignment horizontal="center" vertical="center"/>
    </xf>
    <xf numFmtId="38" fontId="3" fillId="0" borderId="12" xfId="1" applyFont="1" applyBorder="1" applyAlignment="1">
      <alignment horizontal="left" vertical="center"/>
    </xf>
    <xf numFmtId="38" fontId="3" fillId="2" borderId="11" xfId="1" applyFont="1" applyFill="1" applyBorder="1" applyAlignment="1">
      <alignment horizontal="center" vertical="center"/>
    </xf>
    <xf numFmtId="38" fontId="3" fillId="2" borderId="4" xfId="1" applyFont="1" applyFill="1" applyBorder="1">
      <alignment vertical="center"/>
    </xf>
    <xf numFmtId="176" fontId="3" fillId="2" borderId="0" xfId="1" applyNumberFormat="1" applyFont="1" applyFill="1">
      <alignment vertical="center"/>
    </xf>
    <xf numFmtId="38" fontId="3" fillId="3" borderId="11" xfId="1" applyFont="1" applyFill="1" applyBorder="1" applyAlignment="1">
      <alignment horizontal="center" vertical="center"/>
    </xf>
    <xf numFmtId="38" fontId="3" fillId="3" borderId="4" xfId="1" applyFont="1" applyFill="1" applyBorder="1">
      <alignment vertical="center"/>
    </xf>
    <xf numFmtId="176" fontId="3" fillId="3" borderId="0" xfId="1" applyNumberFormat="1" applyFont="1" applyFill="1">
      <alignment vertical="center"/>
    </xf>
    <xf numFmtId="38" fontId="3" fillId="4" borderId="11" xfId="1" applyFont="1" applyFill="1" applyBorder="1" applyAlignment="1">
      <alignment horizontal="center" vertical="center"/>
    </xf>
    <xf numFmtId="38" fontId="3" fillId="4" borderId="4" xfId="1" applyFont="1" applyFill="1" applyBorder="1">
      <alignment vertical="center"/>
    </xf>
    <xf numFmtId="176" fontId="3" fillId="4" borderId="0" xfId="1" applyNumberFormat="1" applyFont="1" applyFill="1">
      <alignment vertical="center"/>
    </xf>
    <xf numFmtId="38" fontId="3" fillId="4" borderId="0" xfId="1" applyFont="1" applyFill="1" applyBorder="1" applyAlignment="1">
      <alignment horizontal="center" vertical="center"/>
    </xf>
    <xf numFmtId="38" fontId="3" fillId="4" borderId="13" xfId="1" applyFont="1" applyFill="1" applyBorder="1">
      <alignment vertical="center"/>
    </xf>
    <xf numFmtId="38" fontId="3" fillId="2" borderId="14" xfId="1" applyFont="1" applyFill="1" applyBorder="1">
      <alignment vertical="center"/>
    </xf>
    <xf numFmtId="38" fontId="3" fillId="3" borderId="15" xfId="1" applyFont="1" applyFill="1" applyBorder="1">
      <alignment vertical="center"/>
    </xf>
    <xf numFmtId="38" fontId="3" fillId="0" borderId="16" xfId="1" applyFont="1" applyBorder="1" applyAlignment="1">
      <alignment horizontal="center" vertical="center"/>
    </xf>
    <xf numFmtId="38" fontId="3" fillId="0" borderId="17" xfId="1" applyFont="1" applyBorder="1" applyAlignment="1">
      <alignment horizontal="center" vertical="center"/>
    </xf>
    <xf numFmtId="38" fontId="3" fillId="2" borderId="17" xfId="1" applyFont="1" applyFill="1" applyBorder="1" applyAlignment="1">
      <alignment horizontal="center" vertical="center"/>
    </xf>
    <xf numFmtId="38" fontId="3" fillId="3" borderId="17" xfId="1" applyFont="1" applyFill="1" applyBorder="1" applyAlignment="1">
      <alignment horizontal="center" vertical="center"/>
    </xf>
    <xf numFmtId="38" fontId="3" fillId="4" borderId="17" xfId="1" applyFont="1" applyFill="1" applyBorder="1" applyAlignment="1">
      <alignment horizontal="center" vertical="center"/>
    </xf>
    <xf numFmtId="38" fontId="3" fillId="4" borderId="18" xfId="1" applyFont="1" applyFill="1" applyBorder="1" applyAlignment="1">
      <alignment horizontal="center" vertical="center"/>
    </xf>
    <xf numFmtId="38" fontId="3" fillId="4" borderId="19" xfId="1" applyFont="1" applyFill="1" applyBorder="1">
      <alignment vertical="center"/>
    </xf>
    <xf numFmtId="38" fontId="3" fillId="0" borderId="20" xfId="1" applyFont="1" applyBorder="1">
      <alignment vertical="center"/>
    </xf>
    <xf numFmtId="38" fontId="3" fillId="0" borderId="14" xfId="1" applyFont="1" applyBorder="1">
      <alignment vertical="center"/>
    </xf>
    <xf numFmtId="38" fontId="3" fillId="3" borderId="14" xfId="1" applyFont="1" applyFill="1" applyBorder="1">
      <alignment vertical="center"/>
    </xf>
    <xf numFmtId="38" fontId="3" fillId="4" borderId="14" xfId="1" applyFont="1" applyFill="1" applyBorder="1">
      <alignment vertical="center"/>
    </xf>
    <xf numFmtId="38" fontId="3" fillId="4" borderId="21" xfId="1" applyFont="1" applyFill="1" applyBorder="1">
      <alignment vertical="center"/>
    </xf>
    <xf numFmtId="38" fontId="3" fillId="0" borderId="22" xfId="1" applyFont="1" applyBorder="1">
      <alignment vertical="center"/>
    </xf>
    <xf numFmtId="38" fontId="3" fillId="0" borderId="20" xfId="1" applyNumberFormat="1" applyFont="1" applyBorder="1">
      <alignment vertical="center"/>
    </xf>
    <xf numFmtId="38" fontId="3" fillId="0" borderId="14" xfId="1" applyNumberFormat="1" applyFont="1" applyBorder="1">
      <alignment vertical="center"/>
    </xf>
    <xf numFmtId="38" fontId="3" fillId="0" borderId="22" xfId="1" applyNumberFormat="1" applyFont="1" applyBorder="1">
      <alignment vertical="center"/>
    </xf>
    <xf numFmtId="38" fontId="3" fillId="0" borderId="23" xfId="1" applyFont="1" applyBorder="1" applyAlignment="1">
      <alignment horizontal="center" vertical="center"/>
    </xf>
    <xf numFmtId="0" fontId="3" fillId="0" borderId="24" xfId="1" applyNumberFormat="1" applyFont="1" applyBorder="1" applyAlignment="1">
      <alignment horizontal="center" vertical="center"/>
    </xf>
    <xf numFmtId="38" fontId="3" fillId="0" borderId="25" xfId="1" applyNumberFormat="1" applyFont="1" applyBorder="1">
      <alignment vertical="center"/>
    </xf>
    <xf numFmtId="38" fontId="3" fillId="0" borderId="15" xfId="1" applyNumberFormat="1" applyFont="1" applyBorder="1">
      <alignment vertical="center"/>
    </xf>
    <xf numFmtId="38" fontId="3" fillId="2" borderId="15" xfId="1" applyFont="1" applyFill="1" applyBorder="1">
      <alignment vertical="center"/>
    </xf>
    <xf numFmtId="38" fontId="3" fillId="4" borderId="15" xfId="1" applyFont="1" applyFill="1" applyBorder="1">
      <alignment vertical="center"/>
    </xf>
    <xf numFmtId="38" fontId="3" fillId="4" borderId="26" xfId="1" applyFont="1" applyFill="1" applyBorder="1">
      <alignment vertical="center"/>
    </xf>
    <xf numFmtId="38" fontId="3" fillId="0" borderId="27" xfId="1" applyNumberFormat="1" applyFont="1" applyBorder="1">
      <alignment vertical="center"/>
    </xf>
    <xf numFmtId="38" fontId="3" fillId="0" borderId="25" xfId="1" applyFont="1" applyBorder="1">
      <alignment vertical="center"/>
    </xf>
    <xf numFmtId="38" fontId="3" fillId="0" borderId="15" xfId="1" applyFont="1" applyBorder="1">
      <alignment vertical="center"/>
    </xf>
    <xf numFmtId="38" fontId="3" fillId="4" borderId="28" xfId="1" applyFont="1" applyFill="1" applyBorder="1">
      <alignment vertical="center"/>
    </xf>
    <xf numFmtId="38" fontId="3" fillId="0" borderId="27" xfId="1" applyFont="1" applyBorder="1">
      <alignment vertical="center"/>
    </xf>
    <xf numFmtId="38" fontId="3" fillId="0" borderId="23" xfId="1" applyFont="1" applyBorder="1" applyAlignment="1">
      <alignment horizontal="center" vertical="center" shrinkToFit="1"/>
    </xf>
    <xf numFmtId="38" fontId="3" fillId="0" borderId="29" xfId="1" applyFont="1" applyBorder="1">
      <alignment vertical="center"/>
    </xf>
    <xf numFmtId="38" fontId="3" fillId="0" borderId="30" xfId="1" applyFont="1" applyBorder="1" applyAlignment="1">
      <alignment horizontal="center" vertical="center"/>
    </xf>
    <xf numFmtId="38" fontId="3" fillId="2" borderId="26" xfId="1" applyFont="1" applyFill="1" applyBorder="1" applyAlignment="1">
      <alignment horizontal="center" vertical="center"/>
    </xf>
    <xf numFmtId="38" fontId="3" fillId="3" borderId="26" xfId="1" applyFont="1" applyFill="1" applyBorder="1" applyAlignment="1">
      <alignment horizontal="center" vertical="center"/>
    </xf>
    <xf numFmtId="38" fontId="3" fillId="4" borderId="26" xfId="1" applyFont="1" applyFill="1" applyBorder="1" applyAlignment="1">
      <alignment horizontal="center" vertical="center"/>
    </xf>
    <xf numFmtId="38" fontId="3" fillId="0" borderId="31" xfId="1" applyFont="1" applyBorder="1">
      <alignment vertical="center"/>
    </xf>
    <xf numFmtId="38" fontId="3" fillId="6" borderId="26" xfId="1" applyFont="1" applyFill="1" applyBorder="1">
      <alignment vertical="center"/>
    </xf>
    <xf numFmtId="38" fontId="3" fillId="6" borderId="15" xfId="1" applyFont="1" applyFill="1" applyBorder="1">
      <alignment vertical="center"/>
    </xf>
    <xf numFmtId="38" fontId="3" fillId="0" borderId="15" xfId="1" applyFont="1" applyFill="1" applyBorder="1">
      <alignment vertical="center"/>
    </xf>
    <xf numFmtId="38" fontId="3" fillId="6" borderId="11" xfId="1" applyFont="1" applyFill="1" applyBorder="1" applyAlignment="1">
      <alignment horizontal="center" vertical="center"/>
    </xf>
    <xf numFmtId="38" fontId="3" fillId="7" borderId="11" xfId="1" applyFont="1" applyFill="1" applyBorder="1" applyAlignment="1">
      <alignment horizontal="center" vertical="center"/>
    </xf>
    <xf numFmtId="38" fontId="3" fillId="7" borderId="15" xfId="1" applyFont="1" applyFill="1" applyBorder="1">
      <alignment vertical="center"/>
    </xf>
    <xf numFmtId="38" fontId="3" fillId="8" borderId="11" xfId="1" applyFont="1" applyFill="1" applyBorder="1" applyAlignment="1">
      <alignment horizontal="center" vertical="center"/>
    </xf>
    <xf numFmtId="38" fontId="3" fillId="8" borderId="15" xfId="1" applyFont="1" applyFill="1" applyBorder="1">
      <alignment vertical="center"/>
    </xf>
    <xf numFmtId="38" fontId="3" fillId="0" borderId="32" xfId="1" applyFont="1" applyBorder="1">
      <alignment vertical="center"/>
    </xf>
    <xf numFmtId="0" fontId="4" fillId="0" borderId="15" xfId="0" applyFont="1" applyBorder="1">
      <alignment vertical="center"/>
    </xf>
    <xf numFmtId="0" fontId="4" fillId="0" borderId="14" xfId="0" applyFont="1" applyBorder="1">
      <alignment vertical="center"/>
    </xf>
    <xf numFmtId="38" fontId="3" fillId="0" borderId="33" xfId="1" applyFont="1" applyBorder="1">
      <alignment vertical="center"/>
    </xf>
    <xf numFmtId="176" fontId="3" fillId="0" borderId="34" xfId="1" applyNumberFormat="1" applyFont="1" applyBorder="1">
      <alignment vertical="center"/>
    </xf>
    <xf numFmtId="176" fontId="3" fillId="0" borderId="0" xfId="1" applyNumberFormat="1" applyFont="1" applyBorder="1">
      <alignment vertical="center"/>
    </xf>
    <xf numFmtId="0" fontId="3" fillId="0" borderId="35" xfId="1" applyNumberFormat="1" applyFont="1" applyBorder="1" applyAlignment="1">
      <alignment horizontal="center" vertical="center"/>
    </xf>
    <xf numFmtId="38" fontId="3" fillId="8" borderId="14" xfId="1" applyFont="1" applyFill="1" applyBorder="1">
      <alignment vertical="center"/>
    </xf>
    <xf numFmtId="38" fontId="3" fillId="7" borderId="14" xfId="1" applyFont="1" applyFill="1" applyBorder="1">
      <alignment vertical="center"/>
    </xf>
    <xf numFmtId="38" fontId="3" fillId="6" borderId="14" xfId="1" applyFont="1" applyFill="1" applyBorder="1">
      <alignment vertical="center"/>
    </xf>
    <xf numFmtId="38" fontId="3" fillId="0" borderId="14" xfId="1" applyFont="1" applyFill="1" applyBorder="1">
      <alignment vertical="center"/>
    </xf>
    <xf numFmtId="38" fontId="3" fillId="6" borderId="21" xfId="1" applyFont="1" applyFill="1" applyBorder="1">
      <alignment vertical="center"/>
    </xf>
    <xf numFmtId="38" fontId="3" fillId="0" borderId="36" xfId="1" applyFont="1" applyBorder="1">
      <alignment vertical="center"/>
    </xf>
    <xf numFmtId="38" fontId="3" fillId="0" borderId="15" xfId="1" applyFont="1" applyBorder="1" applyAlignment="1">
      <alignment horizontal="center" vertical="center"/>
    </xf>
    <xf numFmtId="38" fontId="3" fillId="0" borderId="37" xfId="1" applyFont="1" applyBorder="1" applyAlignment="1">
      <alignment horizontal="left" vertical="center"/>
    </xf>
    <xf numFmtId="38" fontId="3" fillId="0" borderId="38" xfId="1" applyFont="1" applyBorder="1" applyAlignment="1">
      <alignment horizontal="left" vertical="center"/>
    </xf>
    <xf numFmtId="0" fontId="4" fillId="0" borderId="39" xfId="0" applyFont="1" applyBorder="1">
      <alignment vertical="center"/>
    </xf>
    <xf numFmtId="38" fontId="3" fillId="4" borderId="15" xfId="1" applyFont="1" applyFill="1" applyBorder="1" applyAlignment="1">
      <alignment horizontal="center" vertical="center"/>
    </xf>
    <xf numFmtId="38" fontId="3" fillId="0" borderId="15" xfId="1" applyFont="1" applyFill="1" applyBorder="1" applyAlignment="1">
      <alignment horizontal="center" vertical="center"/>
    </xf>
    <xf numFmtId="38" fontId="3" fillId="4" borderId="40" xfId="1" applyFont="1" applyFill="1" applyBorder="1" applyAlignment="1">
      <alignment horizontal="center" vertical="center"/>
    </xf>
    <xf numFmtId="38" fontId="3" fillId="0" borderId="29" xfId="1" applyNumberFormat="1" applyFont="1" applyBorder="1">
      <alignment vertical="center"/>
    </xf>
    <xf numFmtId="38" fontId="3" fillId="0" borderId="32" xfId="1" applyNumberFormat="1" applyFont="1" applyBorder="1">
      <alignment vertical="center"/>
    </xf>
    <xf numFmtId="38" fontId="3" fillId="0" borderId="41" xfId="1" applyFont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279" Type="http://schemas.openxmlformats.org/officeDocument/2006/relationships/worksheet" Target="worksheets/sheet279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calcChain" Target="calcChain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theme" Target="theme/theme1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connections" Target="connections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styles" Target="styles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89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" xr16:uid="{00000000-0016-0000-0200-000000000000}" autoFormatId="20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7" xr16:uid="{00000000-0016-0000-0B00-000009000000}" autoFormatId="20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5" xr16:uid="{00000000-0016-0000-6500-000063000000}" autoFormatId="20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6" xr16:uid="{00000000-0016-0000-6600-000064000000}" autoFormatId="20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7" xr16:uid="{00000000-0016-0000-6700-000065000000}" autoFormatId="20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8" xr16:uid="{00000000-0016-0000-6800-000066000000}" autoFormatId="20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9" xr16:uid="{00000000-0016-0000-6900-000067000000}" autoFormatId="20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0" xr16:uid="{00000000-0016-0000-6A00-000068000000}" autoFormatId="20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1" xr16:uid="{00000000-0016-0000-6B00-000069000000}" autoFormatId="20" applyNumberFormats="0" applyBorderFormats="0" applyFontFormats="1" applyPatternFormats="1" applyAlignmentFormats="0" applyWidthHeightFormats="0"/>
</file>

<file path=xl/queryTables/queryTable10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2" xr16:uid="{00000000-0016-0000-6C00-00006A000000}" autoFormatId="20" applyNumberFormats="0" applyBorderFormats="0" applyFontFormats="1" applyPatternFormats="1" applyAlignmentFormats="0" applyWidthHeightFormats="0"/>
</file>

<file path=xl/queryTables/queryTable10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3" xr16:uid="{00000000-0016-0000-6D00-00006B000000}" autoFormatId="20" applyNumberFormats="0" applyBorderFormats="0" applyFontFormats="1" applyPatternFormats="1" applyAlignmentFormats="0" applyWidthHeightFormats="0"/>
</file>

<file path=xl/queryTables/queryTable10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4" xr16:uid="{00000000-0016-0000-6E00-00006C000000}" autoFormatId="20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8" xr16:uid="{00000000-0016-0000-0C00-00000A000000}" autoFormatId="20" applyNumberFormats="0" applyBorderFormats="0" applyFontFormats="1" applyPatternFormats="1" applyAlignmentFormats="0" applyWidthHeightFormats="0"/>
</file>

<file path=xl/queryTables/queryTable1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5" xr16:uid="{00000000-0016-0000-6F00-00006D000000}" autoFormatId="20" applyNumberFormats="0" applyBorderFormats="0" applyFontFormats="1" applyPatternFormats="1" applyAlignmentFormats="0" applyWidthHeightFormats="0"/>
</file>

<file path=xl/queryTables/queryTable1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6" xr16:uid="{00000000-0016-0000-7000-00006E000000}" autoFormatId="20" applyNumberFormats="0" applyBorderFormats="0" applyFontFormats="1" applyPatternFormats="1" applyAlignmentFormats="0" applyWidthHeightFormats="0"/>
</file>

<file path=xl/queryTables/queryTable1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7" xr16:uid="{00000000-0016-0000-7100-00006F000000}" autoFormatId="20" applyNumberFormats="0" applyBorderFormats="0" applyFontFormats="1" applyPatternFormats="1" applyAlignmentFormats="0" applyWidthHeightFormats="0"/>
</file>

<file path=xl/queryTables/queryTable1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8" xr16:uid="{00000000-0016-0000-7200-000070000000}" autoFormatId="20" applyNumberFormats="0" applyBorderFormats="0" applyFontFormats="1" applyPatternFormats="1" applyAlignmentFormats="0" applyWidthHeightFormats="0"/>
</file>

<file path=xl/queryTables/queryTable1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9" xr16:uid="{00000000-0016-0000-7300-000071000000}" autoFormatId="20" applyNumberFormats="0" applyBorderFormats="0" applyFontFormats="1" applyPatternFormats="1" applyAlignmentFormats="0" applyWidthHeightFormats="0"/>
</file>

<file path=xl/queryTables/queryTable1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0" xr16:uid="{00000000-0016-0000-7400-000072000000}" autoFormatId="20" applyNumberFormats="0" applyBorderFormats="0" applyFontFormats="1" applyPatternFormats="1" applyAlignmentFormats="0" applyWidthHeightFormats="0"/>
</file>

<file path=xl/queryTables/queryTable1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1" xr16:uid="{00000000-0016-0000-7500-000073000000}" autoFormatId="20" applyNumberFormats="0" applyBorderFormats="0" applyFontFormats="1" applyPatternFormats="1" applyAlignmentFormats="0" applyWidthHeightFormats="0"/>
</file>

<file path=xl/queryTables/queryTable1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" xr16:uid="{00000000-0016-0000-7600-000074000000}" autoFormatId="20" applyNumberFormats="0" applyBorderFormats="0" applyFontFormats="1" applyPatternFormats="1" applyAlignmentFormats="0" applyWidthHeightFormats="0"/>
</file>

<file path=xl/queryTables/queryTable1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2" xr16:uid="{00000000-0016-0000-7700-000075000000}" autoFormatId="20" applyNumberFormats="0" applyBorderFormats="0" applyFontFormats="1" applyPatternFormats="1" applyAlignmentFormats="0" applyWidthHeightFormats="0"/>
</file>

<file path=xl/queryTables/queryTable1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3" xr16:uid="{00000000-0016-0000-7800-000076000000}" autoFormatId="20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9" xr16:uid="{00000000-0016-0000-0D00-00000B000000}" autoFormatId="20" applyNumberFormats="0" applyBorderFormats="0" applyFontFormats="1" applyPatternFormats="1" applyAlignmentFormats="0" applyWidthHeightFormats="0"/>
</file>

<file path=xl/queryTables/queryTable1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4" xr16:uid="{00000000-0016-0000-7900-000077000000}" autoFormatId="20" applyNumberFormats="0" applyBorderFormats="0" applyFontFormats="1" applyPatternFormats="1" applyAlignmentFormats="0" applyWidthHeightFormats="0"/>
</file>

<file path=xl/queryTables/queryTable1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5" xr16:uid="{00000000-0016-0000-7A00-000078000000}" autoFormatId="20" applyNumberFormats="0" applyBorderFormats="0" applyFontFormats="1" applyPatternFormats="1" applyAlignmentFormats="0" applyWidthHeightFormats="0"/>
</file>

<file path=xl/queryTables/queryTable1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6" xr16:uid="{00000000-0016-0000-7B00-000079000000}" autoFormatId="20" applyNumberFormats="0" applyBorderFormats="0" applyFontFormats="1" applyPatternFormats="1" applyAlignmentFormats="0" applyWidthHeightFormats="0"/>
</file>

<file path=xl/queryTables/queryTable1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7" xr16:uid="{00000000-0016-0000-7C00-00007A000000}" autoFormatId="20" applyNumberFormats="0" applyBorderFormats="0" applyFontFormats="1" applyPatternFormats="1" applyAlignmentFormats="0" applyWidthHeightFormats="0"/>
</file>

<file path=xl/queryTables/queryTable1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8" xr16:uid="{00000000-0016-0000-7D00-00007B000000}" autoFormatId="20" applyNumberFormats="0" applyBorderFormats="0" applyFontFormats="1" applyPatternFormats="1" applyAlignmentFormats="0" applyWidthHeightFormats="0"/>
</file>

<file path=xl/queryTables/queryTable1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9" xr16:uid="{00000000-0016-0000-7E00-00007C000000}" autoFormatId="20" applyNumberFormats="0" applyBorderFormats="0" applyFontFormats="1" applyPatternFormats="1" applyAlignmentFormats="0" applyWidthHeightFormats="0"/>
</file>

<file path=xl/queryTables/queryTable1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0" xr16:uid="{00000000-0016-0000-7F00-00007D000000}" autoFormatId="20" applyNumberFormats="0" applyBorderFormats="0" applyFontFormats="1" applyPatternFormats="1" applyAlignmentFormats="0" applyWidthHeightFormats="0"/>
</file>

<file path=xl/queryTables/queryTable1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1" xr16:uid="{00000000-0016-0000-8000-00007E000000}" autoFormatId="20" applyNumberFormats="0" applyBorderFormats="0" applyFontFormats="1" applyPatternFormats="1" applyAlignmentFormats="0" applyWidthHeightFormats="0"/>
</file>

<file path=xl/queryTables/queryTable1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2" xr16:uid="{00000000-0016-0000-8100-00007F000000}" autoFormatId="20" applyNumberFormats="0" applyBorderFormats="0" applyFontFormats="1" applyPatternFormats="1" applyAlignmentFormats="0" applyWidthHeightFormats="0"/>
</file>

<file path=xl/queryTables/queryTable1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3" xr16:uid="{00000000-0016-0000-8200-000080000000}" autoFormatId="20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0" xr16:uid="{00000000-0016-0000-0E00-00000C000000}" autoFormatId="20" applyNumberFormats="0" applyBorderFormats="0" applyFontFormats="1" applyPatternFormats="1" applyAlignmentFormats="0" applyWidthHeightFormats="0"/>
</file>

<file path=xl/queryTables/queryTable1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4" xr16:uid="{00000000-0016-0000-8300-000081000000}" autoFormatId="20" applyNumberFormats="0" applyBorderFormats="0" applyFontFormats="1" applyPatternFormats="1" applyAlignmentFormats="0" applyWidthHeightFormats="0"/>
</file>

<file path=xl/queryTables/queryTable1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1" xr16:uid="{00000000-0016-0000-8400-000082000000}" autoFormatId="20" applyNumberFormats="0" applyBorderFormats="0" applyFontFormats="1" applyPatternFormats="1" applyAlignmentFormats="0" applyWidthHeightFormats="0"/>
</file>

<file path=xl/queryTables/queryTable1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5" xr16:uid="{00000000-0016-0000-8500-000083000000}" autoFormatId="20" applyNumberFormats="0" applyBorderFormats="0" applyFontFormats="1" applyPatternFormats="1" applyAlignmentFormats="0" applyWidthHeightFormats="0"/>
</file>

<file path=xl/queryTables/queryTable1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" xr16:uid="{00000000-0016-0000-8600-000084000000}" autoFormatId="20" applyNumberFormats="0" applyBorderFormats="0" applyFontFormats="1" applyPatternFormats="1" applyAlignmentFormats="0" applyWidthHeightFormats="0"/>
</file>

<file path=xl/queryTables/queryTable1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6" xr16:uid="{00000000-0016-0000-8700-000085000000}" autoFormatId="20" applyNumberFormats="0" applyBorderFormats="0" applyFontFormats="1" applyPatternFormats="1" applyAlignmentFormats="0" applyWidthHeightFormats="0"/>
</file>

<file path=xl/queryTables/queryTable1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7" xr16:uid="{00000000-0016-0000-8800-000086000000}" autoFormatId="20" applyNumberFormats="0" applyBorderFormats="0" applyFontFormats="1" applyPatternFormats="1" applyAlignmentFormats="0" applyWidthHeightFormats="0"/>
</file>

<file path=xl/queryTables/queryTable1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8" xr16:uid="{00000000-0016-0000-8900-000087000000}" autoFormatId="20" applyNumberFormats="0" applyBorderFormats="0" applyFontFormats="1" applyPatternFormats="1" applyAlignmentFormats="0" applyWidthHeightFormats="0"/>
</file>

<file path=xl/queryTables/queryTable1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9" xr16:uid="{00000000-0016-0000-8A00-000088000000}" autoFormatId="20" applyNumberFormats="0" applyBorderFormats="0" applyFontFormats="1" applyPatternFormats="1" applyAlignmentFormats="0" applyWidthHeightFormats="0"/>
</file>

<file path=xl/queryTables/queryTable1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0" xr16:uid="{00000000-0016-0000-8B00-000089000000}" autoFormatId="20" applyNumberFormats="0" applyBorderFormats="0" applyFontFormats="1" applyPatternFormats="1" applyAlignmentFormats="0" applyWidthHeightFormats="0"/>
</file>

<file path=xl/queryTables/queryTable1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1" xr16:uid="{00000000-0016-0000-8C00-00008A000000}" autoFormatId="20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1" xr16:uid="{00000000-0016-0000-0F00-00000D000000}" autoFormatId="20" applyNumberFormats="0" applyBorderFormats="0" applyFontFormats="1" applyPatternFormats="1" applyAlignmentFormats="0" applyWidthHeightFormats="0"/>
</file>

<file path=xl/queryTables/queryTable1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2" xr16:uid="{00000000-0016-0000-8D00-00008B000000}" autoFormatId="20" applyNumberFormats="0" applyBorderFormats="0" applyFontFormats="1" applyPatternFormats="1" applyAlignmentFormats="0" applyWidthHeightFormats="0"/>
</file>

<file path=xl/queryTables/queryTable1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3" xr16:uid="{00000000-0016-0000-8E00-00008C000000}" autoFormatId="20" applyNumberFormats="0" applyBorderFormats="0" applyFontFormats="1" applyPatternFormats="1" applyAlignmentFormats="0" applyWidthHeightFormats="0"/>
</file>

<file path=xl/queryTables/queryTable1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4" xr16:uid="{00000000-0016-0000-8F00-00008D000000}" autoFormatId="20" applyNumberFormats="0" applyBorderFormats="0" applyFontFormats="1" applyPatternFormats="1" applyAlignmentFormats="0" applyWidthHeightFormats="0"/>
</file>

<file path=xl/queryTables/queryTable1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5" xr16:uid="{00000000-0016-0000-9000-00008E000000}" autoFormatId="20" applyNumberFormats="0" applyBorderFormats="0" applyFontFormats="1" applyPatternFormats="1" applyAlignmentFormats="0" applyWidthHeightFormats="0"/>
</file>

<file path=xl/queryTables/queryTable1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" xr16:uid="{00000000-0016-0000-9100-00008F000000}" autoFormatId="20" applyNumberFormats="0" applyBorderFormats="0" applyFontFormats="1" applyPatternFormats="1" applyAlignmentFormats="0" applyWidthHeightFormats="0"/>
</file>

<file path=xl/queryTables/queryTable1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" xr16:uid="{00000000-0016-0000-9200-000090000000}" autoFormatId="20" applyNumberFormats="0" applyBorderFormats="0" applyFontFormats="1" applyPatternFormats="1" applyAlignmentFormats="0" applyWidthHeightFormats="0"/>
</file>

<file path=xl/queryTables/queryTable1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6" xr16:uid="{00000000-0016-0000-9300-000091000000}" autoFormatId="20" applyNumberFormats="0" applyBorderFormats="0" applyFontFormats="1" applyPatternFormats="1" applyAlignmentFormats="0" applyWidthHeightFormats="0"/>
</file>

<file path=xl/queryTables/queryTable1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7" xr16:uid="{00000000-0016-0000-9400-000092000000}" autoFormatId="20" applyNumberFormats="0" applyBorderFormats="0" applyFontFormats="1" applyPatternFormats="1" applyAlignmentFormats="0" applyWidthHeightFormats="0"/>
</file>

<file path=xl/queryTables/queryTable1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8" xr16:uid="{00000000-0016-0000-9500-000093000000}" autoFormatId="20" applyNumberFormats="0" applyBorderFormats="0" applyFontFormats="1" applyPatternFormats="1" applyAlignmentFormats="0" applyWidthHeightFormats="0"/>
</file>

<file path=xl/queryTables/queryTable1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9" xr16:uid="{00000000-0016-0000-9600-000094000000}" autoFormatId="20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2" xr16:uid="{00000000-0016-0000-1000-00000E000000}" autoFormatId="20" applyNumberFormats="0" applyBorderFormats="0" applyFontFormats="1" applyPatternFormats="1" applyAlignmentFormats="0" applyWidthHeightFormats="0"/>
</file>

<file path=xl/queryTables/queryTable1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0" xr16:uid="{00000000-0016-0000-9700-000095000000}" autoFormatId="20" applyNumberFormats="0" applyBorderFormats="0" applyFontFormats="1" applyPatternFormats="1" applyAlignmentFormats="0" applyWidthHeightFormats="0"/>
</file>

<file path=xl/queryTables/queryTable1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1" xr16:uid="{00000000-0016-0000-9800-000096000000}" autoFormatId="20" applyNumberFormats="0" applyBorderFormats="0" applyFontFormats="1" applyPatternFormats="1" applyAlignmentFormats="0" applyWidthHeightFormats="0"/>
</file>

<file path=xl/queryTables/queryTable1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2" xr16:uid="{00000000-0016-0000-9900-000097000000}" autoFormatId="20" applyNumberFormats="0" applyBorderFormats="0" applyFontFormats="1" applyPatternFormats="1" applyAlignmentFormats="0" applyWidthHeightFormats="0"/>
</file>

<file path=xl/queryTables/queryTable1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" xr16:uid="{00000000-0016-0000-9A00-000098000000}" autoFormatId="20" applyNumberFormats="0" applyBorderFormats="0" applyFontFormats="1" applyPatternFormats="1" applyAlignmentFormats="0" applyWidthHeightFormats="0"/>
</file>

<file path=xl/queryTables/queryTable1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3" xr16:uid="{00000000-0016-0000-9B00-000099000000}" autoFormatId="20" applyNumberFormats="0" applyBorderFormats="0" applyFontFormats="1" applyPatternFormats="1" applyAlignmentFormats="0" applyWidthHeightFormats="0"/>
</file>

<file path=xl/queryTables/queryTable1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4" xr16:uid="{00000000-0016-0000-9C00-00009A000000}" autoFormatId="20" applyNumberFormats="0" applyBorderFormats="0" applyFontFormats="1" applyPatternFormats="1" applyAlignmentFormats="0" applyWidthHeightFormats="0"/>
</file>

<file path=xl/queryTables/queryTable1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5" xr16:uid="{00000000-0016-0000-9D00-00009B000000}" autoFormatId="20" applyNumberFormats="0" applyBorderFormats="0" applyFontFormats="1" applyPatternFormats="1" applyAlignmentFormats="0" applyWidthHeightFormats="0"/>
</file>

<file path=xl/queryTables/queryTable1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6" xr16:uid="{00000000-0016-0000-9E00-00009C000000}" autoFormatId="20" applyNumberFormats="0" applyBorderFormats="0" applyFontFormats="1" applyPatternFormats="1" applyAlignmentFormats="0" applyWidthHeightFormats="0"/>
</file>

<file path=xl/queryTables/queryTable1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7" xr16:uid="{00000000-0016-0000-9F00-00009D000000}" autoFormatId="20" applyNumberFormats="0" applyBorderFormats="0" applyFontFormats="1" applyPatternFormats="1" applyAlignmentFormats="0" applyWidthHeightFormats="0"/>
</file>

<file path=xl/queryTables/queryTable1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" xr16:uid="{00000000-0016-0000-A000-00009E000000}" autoFormatId="20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3" xr16:uid="{00000000-0016-0000-1100-00000F000000}" autoFormatId="20" applyNumberFormats="0" applyBorderFormats="0" applyFontFormats="1" applyPatternFormats="1" applyAlignmentFormats="0" applyWidthHeightFormats="0"/>
</file>

<file path=xl/queryTables/queryTable1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" xr16:uid="{00000000-0016-0000-A100-00009F000000}" autoFormatId="20" applyNumberFormats="0" applyBorderFormats="0" applyFontFormats="1" applyPatternFormats="1" applyAlignmentFormats="0" applyWidthHeightFormats="0"/>
</file>

<file path=xl/queryTables/queryTable1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8" xr16:uid="{00000000-0016-0000-A200-0000A0000000}" autoFormatId="20" applyNumberFormats="0" applyBorderFormats="0" applyFontFormats="1" applyPatternFormats="1" applyAlignmentFormats="0" applyWidthHeightFormats="0"/>
</file>

<file path=xl/queryTables/queryTable1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9" xr16:uid="{00000000-0016-0000-A300-0000A1000000}" autoFormatId="20" applyNumberFormats="0" applyBorderFormats="0" applyFontFormats="1" applyPatternFormats="1" applyAlignmentFormats="0" applyWidthHeightFormats="0"/>
</file>

<file path=xl/queryTables/queryTable1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0" xr16:uid="{00000000-0016-0000-A400-0000A2000000}" autoFormatId="20" applyNumberFormats="0" applyBorderFormats="0" applyFontFormats="1" applyPatternFormats="1" applyAlignmentFormats="0" applyWidthHeightFormats="0"/>
</file>

<file path=xl/queryTables/queryTable1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1" xr16:uid="{00000000-0016-0000-A500-0000A3000000}" autoFormatId="20" applyNumberFormats="0" applyBorderFormats="0" applyFontFormats="1" applyPatternFormats="1" applyAlignmentFormats="0" applyWidthHeightFormats="0"/>
</file>

<file path=xl/queryTables/queryTable1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2" xr16:uid="{00000000-0016-0000-A600-0000A4000000}" autoFormatId="20" applyNumberFormats="0" applyBorderFormats="0" applyFontFormats="1" applyPatternFormats="1" applyAlignmentFormats="0" applyWidthHeightFormats="0"/>
</file>

<file path=xl/queryTables/queryTable1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3" xr16:uid="{00000000-0016-0000-A700-0000A5000000}" autoFormatId="20" applyNumberFormats="0" applyBorderFormats="0" applyFontFormats="1" applyPatternFormats="1" applyAlignmentFormats="0" applyWidthHeightFormats="0"/>
</file>

<file path=xl/queryTables/queryTable1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4" xr16:uid="{00000000-0016-0000-A800-0000A6000000}" autoFormatId="20" applyNumberFormats="0" applyBorderFormats="0" applyFontFormats="1" applyPatternFormats="1" applyAlignmentFormats="0" applyWidthHeightFormats="0"/>
</file>

<file path=xl/queryTables/queryTable1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5" xr16:uid="{00000000-0016-0000-A900-0000A7000000}" autoFormatId="20" applyNumberFormats="0" applyBorderFormats="0" applyFontFormats="1" applyPatternFormats="1" applyAlignmentFormats="0" applyWidthHeightFormats="0"/>
</file>

<file path=xl/queryTables/queryTable1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6" xr16:uid="{00000000-0016-0000-AA00-0000A8000000}" autoFormatId="20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4" xr16:uid="{00000000-0016-0000-1200-000010000000}" autoFormatId="20" applyNumberFormats="0" applyBorderFormats="0" applyFontFormats="1" applyPatternFormats="1" applyAlignmentFormats="0" applyWidthHeightFormats="0"/>
</file>

<file path=xl/queryTables/queryTable1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7" xr16:uid="{00000000-0016-0000-AB00-0000A9000000}" autoFormatId="20" applyNumberFormats="0" applyBorderFormats="0" applyFontFormats="1" applyPatternFormats="1" applyAlignmentFormats="0" applyWidthHeightFormats="0"/>
</file>

<file path=xl/queryTables/queryTable1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8" xr16:uid="{00000000-0016-0000-AC00-0000AA000000}" autoFormatId="20" applyNumberFormats="0" applyBorderFormats="0" applyFontFormats="1" applyPatternFormats="1" applyAlignmentFormats="0" applyWidthHeightFormats="0"/>
</file>

<file path=xl/queryTables/queryTable1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9" xr16:uid="{00000000-0016-0000-AD00-0000AB000000}" autoFormatId="20" applyNumberFormats="0" applyBorderFormats="0" applyFontFormats="1" applyPatternFormats="1" applyAlignmentFormats="0" applyWidthHeightFormats="0"/>
</file>

<file path=xl/queryTables/queryTable1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0" xr16:uid="{00000000-0016-0000-AE00-0000AC000000}" autoFormatId="20" applyNumberFormats="0" applyBorderFormats="0" applyFontFormats="1" applyPatternFormats="1" applyAlignmentFormats="0" applyWidthHeightFormats="0"/>
</file>

<file path=xl/queryTables/queryTable1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1" xr16:uid="{00000000-0016-0000-AF00-0000AD000000}" autoFormatId="20" applyNumberFormats="0" applyBorderFormats="0" applyFontFormats="1" applyPatternFormats="1" applyAlignmentFormats="0" applyWidthHeightFormats="0"/>
</file>

<file path=xl/queryTables/queryTable1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" xr16:uid="{00000000-0016-0000-B000-0000AE000000}" autoFormatId="20" applyNumberFormats="0" applyBorderFormats="0" applyFontFormats="1" applyPatternFormats="1" applyAlignmentFormats="0" applyWidthHeightFormats="0"/>
</file>

<file path=xl/queryTables/queryTable1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2" xr16:uid="{00000000-0016-0000-B100-0000AF000000}" autoFormatId="20" applyNumberFormats="0" applyBorderFormats="0" applyFontFormats="1" applyPatternFormats="1" applyAlignmentFormats="0" applyWidthHeightFormats="0"/>
</file>

<file path=xl/queryTables/queryTable1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3" xr16:uid="{00000000-0016-0000-B200-0000B0000000}" autoFormatId="20" applyNumberFormats="0" applyBorderFormats="0" applyFontFormats="1" applyPatternFormats="1" applyAlignmentFormats="0" applyWidthHeightFormats="0"/>
</file>

<file path=xl/queryTables/queryTable1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4" xr16:uid="{00000000-0016-0000-B300-0000B1000000}" autoFormatId="20" applyNumberFormats="0" applyBorderFormats="0" applyFontFormats="1" applyPatternFormats="1" applyAlignmentFormats="0" applyWidthHeightFormats="0"/>
</file>

<file path=xl/queryTables/queryTable1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5" xr16:uid="{00000000-0016-0000-B400-0000B2000000}" autoFormatId="20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" xr16:uid="{00000000-0016-0000-1300-000011000000}" autoFormatId="20" applyNumberFormats="0" applyBorderFormats="0" applyFontFormats="1" applyPatternFormats="1" applyAlignmentFormats="0" applyWidthHeightFormats="0"/>
</file>

<file path=xl/queryTables/queryTable1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" xr16:uid="{00000000-0016-0000-B500-0000B3000000}" autoFormatId="20" applyNumberFormats="0" applyBorderFormats="0" applyFontFormats="1" applyPatternFormats="1" applyAlignmentFormats="0" applyWidthHeightFormats="0"/>
</file>

<file path=xl/queryTables/queryTable1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6" xr16:uid="{00000000-0016-0000-B600-0000B4000000}" autoFormatId="20" applyNumberFormats="0" applyBorderFormats="0" applyFontFormats="1" applyPatternFormats="1" applyAlignmentFormats="0" applyWidthHeightFormats="0"/>
</file>

<file path=xl/queryTables/queryTable1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7" xr16:uid="{00000000-0016-0000-B700-0000B5000000}" autoFormatId="20" applyNumberFormats="0" applyBorderFormats="0" applyFontFormats="1" applyPatternFormats="1" applyAlignmentFormats="0" applyWidthHeightFormats="0"/>
</file>

<file path=xl/queryTables/queryTable1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8" xr16:uid="{00000000-0016-0000-B800-0000B6000000}" autoFormatId="20" applyNumberFormats="0" applyBorderFormats="0" applyFontFormats="1" applyPatternFormats="1" applyAlignmentFormats="0" applyWidthHeightFormats="0"/>
</file>

<file path=xl/queryTables/queryTable1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9" xr16:uid="{00000000-0016-0000-B900-0000B7000000}" autoFormatId="20" applyNumberFormats="0" applyBorderFormats="0" applyFontFormats="1" applyPatternFormats="1" applyAlignmentFormats="0" applyWidthHeightFormats="0"/>
</file>

<file path=xl/queryTables/queryTable1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0" xr16:uid="{00000000-0016-0000-BA00-0000B8000000}" autoFormatId="20" applyNumberFormats="0" applyBorderFormats="0" applyFontFormats="1" applyPatternFormats="1" applyAlignmentFormats="0" applyWidthHeightFormats="0"/>
</file>

<file path=xl/queryTables/queryTable18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1" xr16:uid="{00000000-0016-0000-BB00-0000B9000000}" autoFormatId="20" applyNumberFormats="0" applyBorderFormats="0" applyFontFormats="1" applyPatternFormats="1" applyAlignmentFormats="0" applyWidthHeightFormats="0"/>
</file>

<file path=xl/queryTables/queryTable18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2" xr16:uid="{00000000-0016-0000-BC00-0000BA000000}" autoFormatId="20" applyNumberFormats="0" applyBorderFormats="0" applyFontFormats="1" applyPatternFormats="1" applyAlignmentFormats="0" applyWidthHeightFormats="0"/>
</file>

<file path=xl/queryTables/queryTable18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" xr16:uid="{00000000-0016-0000-BD00-0000BB000000}" autoFormatId="20" applyNumberFormats="0" applyBorderFormats="0" applyFontFormats="1" applyPatternFormats="1" applyAlignmentFormats="0" applyWidthHeightFormats="0"/>
</file>

<file path=xl/queryTables/queryTable18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3" xr16:uid="{00000000-0016-0000-BE00-0000BC000000}" autoFormatId="20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5" xr16:uid="{00000000-0016-0000-1400-000012000000}" autoFormatId="20" applyNumberFormats="0" applyBorderFormats="0" applyFontFormats="1" applyPatternFormats="1" applyAlignmentFormats="0" applyWidthHeightFormats="0"/>
</file>

<file path=xl/queryTables/queryTable19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4" xr16:uid="{00000000-0016-0000-BF00-0000BD000000}" autoFormatId="20" applyNumberFormats="0" applyBorderFormats="0" applyFontFormats="1" applyPatternFormats="1" applyAlignmentFormats="0" applyWidthHeightFormats="0"/>
</file>

<file path=xl/queryTables/queryTable19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5" xr16:uid="{00000000-0016-0000-C000-0000BE000000}" autoFormatId="20" applyNumberFormats="0" applyBorderFormats="0" applyFontFormats="1" applyPatternFormats="1" applyAlignmentFormats="0" applyWidthHeightFormats="0"/>
</file>

<file path=xl/queryTables/queryTable19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6" xr16:uid="{00000000-0016-0000-C100-0000BF000000}" autoFormatId="20" applyNumberFormats="0" applyBorderFormats="0" applyFontFormats="1" applyPatternFormats="1" applyAlignmentFormats="0" applyWidthHeightFormats="0"/>
</file>

<file path=xl/queryTables/queryTable19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7" xr16:uid="{00000000-0016-0000-C200-0000C0000000}" autoFormatId="20" applyNumberFormats="0" applyBorderFormats="0" applyFontFormats="1" applyPatternFormats="1" applyAlignmentFormats="0" applyWidthHeightFormats="0"/>
</file>

<file path=xl/queryTables/queryTable19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8" xr16:uid="{00000000-0016-0000-C300-0000C1000000}" autoFormatId="20" applyNumberFormats="0" applyBorderFormats="0" applyFontFormats="1" applyPatternFormats="1" applyAlignmentFormats="0" applyWidthHeightFormats="0"/>
</file>

<file path=xl/queryTables/queryTable19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9" xr16:uid="{00000000-0016-0000-C400-0000C2000000}" autoFormatId="20" applyNumberFormats="0" applyBorderFormats="0" applyFontFormats="1" applyPatternFormats="1" applyAlignmentFormats="0" applyWidthHeightFormats="0"/>
</file>

<file path=xl/queryTables/queryTable19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0" xr16:uid="{00000000-0016-0000-C500-0000C3000000}" autoFormatId="20" applyNumberFormats="0" applyBorderFormats="0" applyFontFormats="1" applyPatternFormats="1" applyAlignmentFormats="0" applyWidthHeightFormats="0"/>
</file>

<file path=xl/queryTables/queryTable19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1" xr16:uid="{00000000-0016-0000-C600-0000C4000000}" autoFormatId="20" applyNumberFormats="0" applyBorderFormats="0" applyFontFormats="1" applyPatternFormats="1" applyAlignmentFormats="0" applyWidthHeightFormats="0"/>
</file>

<file path=xl/queryTables/queryTable19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2" xr16:uid="{00000000-0016-0000-C700-0000C5000000}" autoFormatId="20" applyNumberFormats="0" applyBorderFormats="0" applyFontFormats="1" applyPatternFormats="1" applyAlignmentFormats="0" applyWidthHeightFormats="0"/>
</file>

<file path=xl/queryTables/queryTable19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3" xr16:uid="{00000000-0016-0000-C800-0000C6000000}" autoFormatId="20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" xr16:uid="{00000000-0016-0000-0300-000001000000}" autoFormatId="20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6" xr16:uid="{00000000-0016-0000-1500-000013000000}" autoFormatId="20" applyNumberFormats="0" applyBorderFormats="0" applyFontFormats="1" applyPatternFormats="1" applyAlignmentFormats="0" applyWidthHeightFormats="0"/>
</file>

<file path=xl/queryTables/queryTable20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4" xr16:uid="{00000000-0016-0000-C900-0000C7000000}" autoFormatId="20" applyNumberFormats="0" applyBorderFormats="0" applyFontFormats="1" applyPatternFormats="1" applyAlignmentFormats="0" applyWidthHeightFormats="0"/>
</file>

<file path=xl/queryTables/queryTable20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5" xr16:uid="{00000000-0016-0000-CA00-0000C8000000}" autoFormatId="20" applyNumberFormats="0" applyBorderFormats="0" applyFontFormats="1" applyPatternFormats="1" applyAlignmentFormats="0" applyWidthHeightFormats="0"/>
</file>

<file path=xl/queryTables/queryTable20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6" xr16:uid="{00000000-0016-0000-CB00-0000C9000000}" autoFormatId="20" applyNumberFormats="0" applyBorderFormats="0" applyFontFormats="1" applyPatternFormats="1" applyAlignmentFormats="0" applyWidthHeightFormats="0"/>
</file>

<file path=xl/queryTables/queryTable20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7" xr16:uid="{00000000-0016-0000-CC00-0000CA000000}" autoFormatId="20" applyNumberFormats="0" applyBorderFormats="0" applyFontFormats="1" applyPatternFormats="1" applyAlignmentFormats="0" applyWidthHeightFormats="0"/>
</file>

<file path=xl/queryTables/queryTable20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8" xr16:uid="{00000000-0016-0000-CD00-0000CB000000}" autoFormatId="20" applyNumberFormats="0" applyBorderFormats="0" applyFontFormats="1" applyPatternFormats="1" applyAlignmentFormats="0" applyWidthHeightFormats="0"/>
</file>

<file path=xl/queryTables/queryTable20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9" xr16:uid="{00000000-0016-0000-CE00-0000CC000000}" autoFormatId="20" applyNumberFormats="0" applyBorderFormats="0" applyFontFormats="1" applyPatternFormats="1" applyAlignmentFormats="0" applyWidthHeightFormats="0"/>
</file>

<file path=xl/queryTables/queryTable20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0" xr16:uid="{00000000-0016-0000-CF00-0000CD000000}" autoFormatId="20" applyNumberFormats="0" applyBorderFormats="0" applyFontFormats="1" applyPatternFormats="1" applyAlignmentFormats="0" applyWidthHeightFormats="0"/>
</file>

<file path=xl/queryTables/queryTable20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1" xr16:uid="{00000000-0016-0000-D000-0000CE000000}" autoFormatId="20" applyNumberFormats="0" applyBorderFormats="0" applyFontFormats="1" applyPatternFormats="1" applyAlignmentFormats="0" applyWidthHeightFormats="0"/>
</file>

<file path=xl/queryTables/queryTable20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" xr16:uid="{00000000-0016-0000-D100-0000CF000000}" autoFormatId="20" applyNumberFormats="0" applyBorderFormats="0" applyFontFormats="1" applyPatternFormats="1" applyAlignmentFormats="0" applyWidthHeightFormats="0"/>
</file>

<file path=xl/queryTables/queryTable20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" xr16:uid="{00000000-0016-0000-D200-0000D0000000}" autoFormatId="20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7" xr16:uid="{00000000-0016-0000-1600-000014000000}" autoFormatId="20" applyNumberFormats="0" applyBorderFormats="0" applyFontFormats="1" applyPatternFormats="1" applyAlignmentFormats="0" applyWidthHeightFormats="0"/>
</file>

<file path=xl/queryTables/queryTable2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2" xr16:uid="{00000000-0016-0000-D300-0000D1000000}" autoFormatId="20" applyNumberFormats="0" applyBorderFormats="0" applyFontFormats="1" applyPatternFormats="1" applyAlignmentFormats="0" applyWidthHeightFormats="0"/>
</file>

<file path=xl/queryTables/queryTable2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3" xr16:uid="{00000000-0016-0000-D400-0000D2000000}" autoFormatId="20" applyNumberFormats="0" applyBorderFormats="0" applyFontFormats="1" applyPatternFormats="1" applyAlignmentFormats="0" applyWidthHeightFormats="0"/>
</file>

<file path=xl/queryTables/queryTable2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4" xr16:uid="{00000000-0016-0000-D500-0000D3000000}" autoFormatId="20" applyNumberFormats="0" applyBorderFormats="0" applyFontFormats="1" applyPatternFormats="1" applyAlignmentFormats="0" applyWidthHeightFormats="0"/>
</file>

<file path=xl/queryTables/queryTable2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" xr16:uid="{00000000-0016-0000-D600-0000D4000000}" autoFormatId="20" applyNumberFormats="0" applyBorderFormats="0" applyFontFormats="1" applyPatternFormats="1" applyAlignmentFormats="0" applyWidthHeightFormats="0"/>
</file>

<file path=xl/queryTables/queryTable2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5" xr16:uid="{00000000-0016-0000-D700-0000D5000000}" autoFormatId="20" applyNumberFormats="0" applyBorderFormats="0" applyFontFormats="1" applyPatternFormats="1" applyAlignmentFormats="0" applyWidthHeightFormats="0"/>
</file>

<file path=xl/queryTables/queryTable2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6" xr16:uid="{00000000-0016-0000-D800-0000D6000000}" autoFormatId="20" applyNumberFormats="0" applyBorderFormats="0" applyFontFormats="1" applyPatternFormats="1" applyAlignmentFormats="0" applyWidthHeightFormats="0"/>
</file>

<file path=xl/queryTables/queryTable2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7" xr16:uid="{00000000-0016-0000-D900-0000D7000000}" autoFormatId="20" applyNumberFormats="0" applyBorderFormats="0" applyFontFormats="1" applyPatternFormats="1" applyAlignmentFormats="0" applyWidthHeightFormats="0"/>
</file>

<file path=xl/queryTables/queryTable2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" xr16:uid="{00000000-0016-0000-DA00-0000D8000000}" autoFormatId="20" applyNumberFormats="0" applyBorderFormats="0" applyFontFormats="1" applyPatternFormats="1" applyAlignmentFormats="0" applyWidthHeightFormats="0"/>
</file>

<file path=xl/queryTables/queryTable2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8" xr16:uid="{00000000-0016-0000-DB00-0000D9000000}" autoFormatId="20" applyNumberFormats="0" applyBorderFormats="0" applyFontFormats="1" applyPatternFormats="1" applyAlignmentFormats="0" applyWidthHeightFormats="0"/>
</file>

<file path=xl/queryTables/queryTable2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9" xr16:uid="{00000000-0016-0000-DC00-0000DA000000}" autoFormatId="20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" xr16:uid="{00000000-0016-0000-1700-000015000000}" autoFormatId="20" applyNumberFormats="0" applyBorderFormats="0" applyFontFormats="1" applyPatternFormats="1" applyAlignmentFormats="0" applyWidthHeightFormats="0"/>
</file>

<file path=xl/queryTables/queryTable2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0" xr16:uid="{00000000-0016-0000-DD00-0000DB000000}" autoFormatId="20" applyNumberFormats="0" applyBorderFormats="0" applyFontFormats="1" applyPatternFormats="1" applyAlignmentFormats="0" applyWidthHeightFormats="0"/>
</file>

<file path=xl/queryTables/queryTable2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" xr16:uid="{00000000-0016-0000-DE00-0000DC000000}" autoFormatId="20" applyNumberFormats="0" applyBorderFormats="0" applyFontFormats="1" applyPatternFormats="1" applyAlignmentFormats="0" applyWidthHeightFormats="0"/>
</file>

<file path=xl/queryTables/queryTable2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" xr16:uid="{00000000-0016-0000-DF00-0000DD000000}" autoFormatId="20" applyNumberFormats="0" applyBorderFormats="0" applyFontFormats="1" applyPatternFormats="1" applyAlignmentFormats="0" applyWidthHeightFormats="0"/>
</file>

<file path=xl/queryTables/queryTable2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1" xr16:uid="{00000000-0016-0000-E000-0000DE000000}" autoFormatId="20" applyNumberFormats="0" applyBorderFormats="0" applyFontFormats="1" applyPatternFormats="1" applyAlignmentFormats="0" applyWidthHeightFormats="0"/>
</file>

<file path=xl/queryTables/queryTable2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2" xr16:uid="{00000000-0016-0000-E100-0000DF000000}" autoFormatId="20" applyNumberFormats="0" applyBorderFormats="0" applyFontFormats="1" applyPatternFormats="1" applyAlignmentFormats="0" applyWidthHeightFormats="0"/>
</file>

<file path=xl/queryTables/queryTable2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3" xr16:uid="{00000000-0016-0000-E200-0000E0000000}" autoFormatId="20" applyNumberFormats="0" applyBorderFormats="0" applyFontFormats="1" applyPatternFormats="1" applyAlignmentFormats="0" applyWidthHeightFormats="0"/>
</file>

<file path=xl/queryTables/queryTable2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4" xr16:uid="{00000000-0016-0000-E300-0000E1000000}" autoFormatId="20" applyNumberFormats="0" applyBorderFormats="0" applyFontFormats="1" applyPatternFormats="1" applyAlignmentFormats="0" applyWidthHeightFormats="0"/>
</file>

<file path=xl/queryTables/queryTable2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5" xr16:uid="{00000000-0016-0000-E400-0000E2000000}" autoFormatId="20" applyNumberFormats="0" applyBorderFormats="0" applyFontFormats="1" applyPatternFormats="1" applyAlignmentFormats="0" applyWidthHeightFormats="0"/>
</file>

<file path=xl/queryTables/queryTable2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6" xr16:uid="{00000000-0016-0000-E500-0000E3000000}" autoFormatId="20" applyNumberFormats="0" applyBorderFormats="0" applyFontFormats="1" applyPatternFormats="1" applyAlignmentFormats="0" applyWidthHeightFormats="0"/>
</file>

<file path=xl/queryTables/queryTable2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7" xr16:uid="{00000000-0016-0000-E600-0000E4000000}" autoFormatId="20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8" xr16:uid="{00000000-0016-0000-1800-000016000000}" autoFormatId="20" applyNumberFormats="0" applyBorderFormats="0" applyFontFormats="1" applyPatternFormats="1" applyAlignmentFormats="0" applyWidthHeightFormats="0"/>
</file>

<file path=xl/queryTables/queryTable2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8" xr16:uid="{00000000-0016-0000-E700-0000E5000000}" autoFormatId="20" applyNumberFormats="0" applyBorderFormats="0" applyFontFormats="1" applyPatternFormats="1" applyAlignmentFormats="0" applyWidthHeightFormats="0"/>
</file>

<file path=xl/queryTables/queryTable2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9" xr16:uid="{00000000-0016-0000-E800-0000E6000000}" autoFormatId="20" applyNumberFormats="0" applyBorderFormats="0" applyFontFormats="1" applyPatternFormats="1" applyAlignmentFormats="0" applyWidthHeightFormats="0"/>
</file>

<file path=xl/queryTables/queryTable2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0" xr16:uid="{00000000-0016-0000-E900-0000E7000000}" autoFormatId="20" applyNumberFormats="0" applyBorderFormats="0" applyFontFormats="1" applyPatternFormats="1" applyAlignmentFormats="0" applyWidthHeightFormats="0"/>
</file>

<file path=xl/queryTables/queryTable2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1" xr16:uid="{00000000-0016-0000-EA00-0000E8000000}" autoFormatId="20" applyNumberFormats="0" applyBorderFormats="0" applyFontFormats="1" applyPatternFormats="1" applyAlignmentFormats="0" applyWidthHeightFormats="0"/>
</file>

<file path=xl/queryTables/queryTable2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2" xr16:uid="{00000000-0016-0000-EB00-0000E9000000}" autoFormatId="20" applyNumberFormats="0" applyBorderFormats="0" applyFontFormats="1" applyPatternFormats="1" applyAlignmentFormats="0" applyWidthHeightFormats="0"/>
</file>

<file path=xl/queryTables/queryTable2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3" xr16:uid="{00000000-0016-0000-EC00-0000EA000000}" autoFormatId="20" applyNumberFormats="0" applyBorderFormats="0" applyFontFormats="1" applyPatternFormats="1" applyAlignmentFormats="0" applyWidthHeightFormats="0"/>
</file>

<file path=xl/queryTables/queryTable2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4" xr16:uid="{00000000-0016-0000-ED00-0000EB000000}" autoFormatId="20" applyNumberFormats="0" applyBorderFormats="0" applyFontFormats="1" applyPatternFormats="1" applyAlignmentFormats="0" applyWidthHeightFormats="0"/>
</file>

<file path=xl/queryTables/queryTable2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5" xr16:uid="{00000000-0016-0000-EE00-0000EC000000}" autoFormatId="20" applyNumberFormats="0" applyBorderFormats="0" applyFontFormats="1" applyPatternFormats="1" applyAlignmentFormats="0" applyWidthHeightFormats="0"/>
</file>

<file path=xl/queryTables/queryTable2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6" xr16:uid="{00000000-0016-0000-EF00-0000ED000000}" autoFormatId="20" applyNumberFormats="0" applyBorderFormats="0" applyFontFormats="1" applyPatternFormats="1" applyAlignmentFormats="0" applyWidthHeightFormats="0"/>
</file>

<file path=xl/queryTables/queryTable2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7" xr16:uid="{00000000-0016-0000-F000-0000EE000000}" autoFormatId="20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9" xr16:uid="{00000000-0016-0000-1900-000017000000}" autoFormatId="20" applyNumberFormats="0" applyBorderFormats="0" applyFontFormats="1" applyPatternFormats="1" applyAlignmentFormats="0" applyWidthHeightFormats="0"/>
</file>

<file path=xl/queryTables/queryTable2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" xr16:uid="{00000000-0016-0000-F100-0000EF000000}" autoFormatId="20" applyNumberFormats="0" applyBorderFormats="0" applyFontFormats="1" applyPatternFormats="1" applyAlignmentFormats="0" applyWidthHeightFormats="0"/>
</file>

<file path=xl/queryTables/queryTable2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8" xr16:uid="{00000000-0016-0000-F200-0000F0000000}" autoFormatId="20" applyNumberFormats="0" applyBorderFormats="0" applyFontFormats="1" applyPatternFormats="1" applyAlignmentFormats="0" applyWidthHeightFormats="0"/>
</file>

<file path=xl/queryTables/queryTable2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9" xr16:uid="{00000000-0016-0000-F300-0000F1000000}" autoFormatId="20" applyNumberFormats="0" applyBorderFormats="0" applyFontFormats="1" applyPatternFormats="1" applyAlignmentFormats="0" applyWidthHeightFormats="0"/>
</file>

<file path=xl/queryTables/queryTable2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0" xr16:uid="{00000000-0016-0000-F400-0000F2000000}" autoFormatId="20" applyNumberFormats="0" applyBorderFormats="0" applyFontFormats="1" applyPatternFormats="1" applyAlignmentFormats="0" applyWidthHeightFormats="0"/>
</file>

<file path=xl/queryTables/queryTable2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1" xr16:uid="{00000000-0016-0000-F500-0000F3000000}" autoFormatId="20" applyNumberFormats="0" applyBorderFormats="0" applyFontFormats="1" applyPatternFormats="1" applyAlignmentFormats="0" applyWidthHeightFormats="0"/>
</file>

<file path=xl/queryTables/queryTable2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2" xr16:uid="{00000000-0016-0000-F600-0000F4000000}" autoFormatId="20" applyNumberFormats="0" applyBorderFormats="0" applyFontFormats="1" applyPatternFormats="1" applyAlignmentFormats="0" applyWidthHeightFormats="0"/>
</file>

<file path=xl/queryTables/queryTable2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3" xr16:uid="{00000000-0016-0000-F700-0000F5000000}" autoFormatId="20" applyNumberFormats="0" applyBorderFormats="0" applyFontFormats="1" applyPatternFormats="1" applyAlignmentFormats="0" applyWidthHeightFormats="0"/>
</file>

<file path=xl/queryTables/queryTable2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4" xr16:uid="{00000000-0016-0000-F800-0000F6000000}" autoFormatId="20" applyNumberFormats="0" applyBorderFormats="0" applyFontFormats="1" applyPatternFormats="1" applyAlignmentFormats="0" applyWidthHeightFormats="0"/>
</file>

<file path=xl/queryTables/queryTable2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5" xr16:uid="{00000000-0016-0000-F900-0000F7000000}" autoFormatId="20" applyNumberFormats="0" applyBorderFormats="0" applyFontFormats="1" applyPatternFormats="1" applyAlignmentFormats="0" applyWidthHeightFormats="0"/>
</file>

<file path=xl/queryTables/queryTable2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6" xr16:uid="{00000000-0016-0000-FA00-0000F8000000}" autoFormatId="20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0" xr16:uid="{00000000-0016-0000-1A00-000018000000}" autoFormatId="20" applyNumberFormats="0" applyBorderFormats="0" applyFontFormats="1" applyPatternFormats="1" applyAlignmentFormats="0" applyWidthHeightFormats="0"/>
</file>

<file path=xl/queryTables/queryTable2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7" xr16:uid="{00000000-0016-0000-FB00-0000F9000000}" autoFormatId="20" applyNumberFormats="0" applyBorderFormats="0" applyFontFormats="1" applyPatternFormats="1" applyAlignmentFormats="0" applyWidthHeightFormats="0"/>
</file>

<file path=xl/queryTables/queryTable2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8" xr16:uid="{00000000-0016-0000-FC00-0000FA000000}" autoFormatId="20" applyNumberFormats="0" applyBorderFormats="0" applyFontFormats="1" applyPatternFormats="1" applyAlignmentFormats="0" applyWidthHeightFormats="0"/>
</file>

<file path=xl/queryTables/queryTable2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9" xr16:uid="{00000000-0016-0000-FD00-0000FB000000}" autoFormatId="20" applyNumberFormats="0" applyBorderFormats="0" applyFontFormats="1" applyPatternFormats="1" applyAlignmentFormats="0" applyWidthHeightFormats="0"/>
</file>

<file path=xl/queryTables/queryTable2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0" xr16:uid="{00000000-0016-0000-FE00-0000FC000000}" autoFormatId="20" applyNumberFormats="0" applyBorderFormats="0" applyFontFormats="1" applyPatternFormats="1" applyAlignmentFormats="0" applyWidthHeightFormats="0"/>
</file>

<file path=xl/queryTables/queryTable2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1" xr16:uid="{00000000-0016-0000-FF00-0000FD000000}" autoFormatId="20" applyNumberFormats="0" applyBorderFormats="0" applyFontFormats="1" applyPatternFormats="1" applyAlignmentFormats="0" applyWidthHeightFormats="0"/>
</file>

<file path=xl/queryTables/queryTable2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" xr16:uid="{00000000-0016-0000-0001-0000FE000000}" autoFormatId="20" applyNumberFormats="0" applyBorderFormats="0" applyFontFormats="1" applyPatternFormats="1" applyAlignmentFormats="0" applyWidthHeightFormats="0"/>
</file>

<file path=xl/queryTables/queryTable2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2" xr16:uid="{00000000-0016-0000-0101-0000FF000000}" autoFormatId="20" applyNumberFormats="0" applyBorderFormats="0" applyFontFormats="1" applyPatternFormats="1" applyAlignmentFormats="0" applyWidthHeightFormats="0"/>
</file>

<file path=xl/queryTables/queryTable2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3" xr16:uid="{00000000-0016-0000-0201-000000010000}" autoFormatId="20" applyNumberFormats="0" applyBorderFormats="0" applyFontFormats="1" applyPatternFormats="1" applyAlignmentFormats="0" applyWidthHeightFormats="0"/>
</file>

<file path=xl/queryTables/queryTable2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4" xr16:uid="{00000000-0016-0000-0301-000001010000}" autoFormatId="20" applyNumberFormats="0" applyBorderFormats="0" applyFontFormats="1" applyPatternFormats="1" applyAlignmentFormats="0" applyWidthHeightFormats="0"/>
</file>

<file path=xl/queryTables/queryTable2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5" xr16:uid="{00000000-0016-0000-0401-000002010000}" autoFormatId="20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" xr16:uid="{00000000-0016-0000-1B00-000019000000}" autoFormatId="20" applyNumberFormats="0" applyBorderFormats="0" applyFontFormats="1" applyPatternFormats="1" applyAlignmentFormats="0" applyWidthHeightFormats="0"/>
</file>

<file path=xl/queryTables/queryTable2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6" xr16:uid="{00000000-0016-0000-0501-000003010000}" autoFormatId="20" applyNumberFormats="0" applyBorderFormats="0" applyFontFormats="1" applyPatternFormats="1" applyAlignmentFormats="0" applyWidthHeightFormats="0"/>
</file>

<file path=xl/queryTables/queryTable2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7" xr16:uid="{00000000-0016-0000-0601-000004010000}" autoFormatId="20" applyNumberFormats="0" applyBorderFormats="0" applyFontFormats="1" applyPatternFormats="1" applyAlignmentFormats="0" applyWidthHeightFormats="0"/>
</file>

<file path=xl/queryTables/queryTable2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8" xr16:uid="{00000000-0016-0000-0701-000005010000}" autoFormatId="20" applyNumberFormats="0" applyBorderFormats="0" applyFontFormats="1" applyPatternFormats="1" applyAlignmentFormats="0" applyWidthHeightFormats="0"/>
</file>

<file path=xl/queryTables/queryTable2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9" xr16:uid="{00000000-0016-0000-0801-000006010000}" autoFormatId="20" applyNumberFormats="0" applyBorderFormats="0" applyFontFormats="1" applyPatternFormats="1" applyAlignmentFormats="0" applyWidthHeightFormats="0"/>
</file>

<file path=xl/queryTables/queryTable2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0" xr16:uid="{00000000-0016-0000-0901-000007010000}" autoFormatId="20" applyNumberFormats="0" applyBorderFormats="0" applyFontFormats="1" applyPatternFormats="1" applyAlignmentFormats="0" applyWidthHeightFormats="0"/>
</file>

<file path=xl/queryTables/queryTable2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1" xr16:uid="{00000000-0016-0000-0A01-000008010000}" autoFormatId="20" applyNumberFormats="0" applyBorderFormats="0" applyFontFormats="1" applyPatternFormats="1" applyAlignmentFormats="0" applyWidthHeightFormats="0"/>
</file>

<file path=xl/queryTables/queryTable2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2" xr16:uid="{00000000-0016-0000-0B01-000009010000}" autoFormatId="20" applyNumberFormats="0" applyBorderFormats="0" applyFontFormats="1" applyPatternFormats="1" applyAlignmentFormats="0" applyWidthHeightFormats="0"/>
</file>

<file path=xl/queryTables/queryTable2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3" xr16:uid="{00000000-0016-0000-0C01-00000A010000}" autoFormatId="20" applyNumberFormats="0" applyBorderFormats="0" applyFontFormats="1" applyPatternFormats="1" applyAlignmentFormats="0" applyWidthHeightFormats="0"/>
</file>

<file path=xl/queryTables/queryTable2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4" xr16:uid="{00000000-0016-0000-0D01-00000B010000}" autoFormatId="20" applyNumberFormats="0" applyBorderFormats="0" applyFontFormats="1" applyPatternFormats="1" applyAlignmentFormats="0" applyWidthHeightFormats="0"/>
</file>

<file path=xl/queryTables/queryTable2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5" xr16:uid="{00000000-0016-0000-0E01-00000C010000}" autoFormatId="20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1" xr16:uid="{00000000-0016-0000-1C00-00001A000000}" autoFormatId="20" applyNumberFormats="0" applyBorderFormats="0" applyFontFormats="1" applyPatternFormats="1" applyAlignmentFormats="0" applyWidthHeightFormats="0"/>
</file>

<file path=xl/queryTables/queryTable2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6" xr16:uid="{00000000-0016-0000-0F01-00000D010000}" autoFormatId="20" applyNumberFormats="0" applyBorderFormats="0" applyFontFormats="1" applyPatternFormats="1" applyAlignmentFormats="0" applyWidthHeightFormats="0"/>
</file>

<file path=xl/queryTables/queryTable2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7" xr16:uid="{00000000-0016-0000-1001-00000E010000}" autoFormatId="20" applyNumberFormats="0" applyBorderFormats="0" applyFontFormats="1" applyPatternFormats="1" applyAlignmentFormats="0" applyWidthHeightFormats="0"/>
</file>

<file path=xl/queryTables/queryTable2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8" xr16:uid="{00000000-0016-0000-1101-00000F010000}" autoFormatId="20" applyNumberFormats="0" applyBorderFormats="0" applyFontFormats="1" applyPatternFormats="1" applyAlignmentFormats="0" applyWidthHeightFormats="0"/>
</file>

<file path=xl/queryTables/queryTable2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9" xr16:uid="{00000000-0016-0000-1201-000010010000}" autoFormatId="20" applyNumberFormats="0" applyBorderFormats="0" applyFontFormats="1" applyPatternFormats="1" applyAlignmentFormats="0" applyWidthHeightFormats="0"/>
</file>

<file path=xl/queryTables/queryTable2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0" xr16:uid="{00000000-0016-0000-1301-000011010000}" autoFormatId="20" applyNumberFormats="0" applyBorderFormats="0" applyFontFormats="1" applyPatternFormats="1" applyAlignmentFormats="0" applyWidthHeightFormats="0"/>
</file>

<file path=xl/queryTables/queryTable2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" xr16:uid="{00000000-0016-0000-1401-000012010000}" autoFormatId="20" applyNumberFormats="0" applyBorderFormats="0" applyFontFormats="1" applyPatternFormats="1" applyAlignmentFormats="0" applyWidthHeightFormats="0"/>
</file>

<file path=xl/queryTables/queryTable2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3" xr16:uid="{00000000-0016-0000-1501-000013010000}" autoFormatId="20" applyNumberFormats="0" applyBorderFormats="0" applyFontFormats="1" applyPatternFormats="1" applyAlignmentFormats="0" applyWidthHeightFormats="0"/>
</file>

<file path=xl/queryTables/queryTable2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4" xr16:uid="{00000000-0016-0000-1601-000014010000}" autoFormatId="20" applyNumberFormats="0" applyBorderFormats="0" applyFontFormats="1" applyPatternFormats="1" applyAlignmentFormats="0" applyWidthHeightFormats="0"/>
</file>

<file path=xl/queryTables/queryTable2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5" xr16:uid="{00000000-0016-0000-1701-000015010000}" autoFormatId="20" applyNumberFormats="0" applyBorderFormats="0" applyFontFormats="1" applyPatternFormats="1" applyAlignmentFormats="0" applyWidthHeightFormats="0"/>
</file>

<file path=xl/queryTables/queryTable2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6" xr16:uid="{00000000-0016-0000-1801-000016010000}" autoFormatId="20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2" xr16:uid="{00000000-0016-0000-1D00-00001B000000}" autoFormatId="20" applyNumberFormats="0" applyBorderFormats="0" applyFontFormats="1" applyPatternFormats="1" applyAlignmentFormats="0" applyWidthHeightFormats="0"/>
</file>

<file path=xl/queryTables/queryTable2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7" xr16:uid="{00000000-0016-0000-1901-000017010000}" autoFormatId="20" applyNumberFormats="0" applyBorderFormats="0" applyFontFormats="1" applyPatternFormats="1" applyAlignmentFormats="0" applyWidthHeightFormats="0"/>
</file>

<file path=xl/queryTables/queryTable2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8" xr16:uid="{00000000-0016-0000-1A01-000018010000}" autoFormatId="20" applyNumberFormats="0" applyBorderFormats="0" applyFontFormats="1" applyPatternFormats="1" applyAlignmentFormats="0" applyWidthHeightFormats="0"/>
</file>

<file path=xl/queryTables/queryTable2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9" xr16:uid="{00000000-0016-0000-1B01-000019010000}" autoFormatId="20" applyNumberFormats="0" applyBorderFormats="0" applyFontFormats="1" applyPatternFormats="1" applyAlignmentFormats="0" applyWidthHeightFormats="0"/>
</file>

<file path=xl/queryTables/queryTable2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0" xr16:uid="{00000000-0016-0000-1C01-00001A010000}" autoFormatId="20" applyNumberFormats="0" applyBorderFormats="0" applyFontFormats="1" applyPatternFormats="1" applyAlignmentFormats="0" applyWidthHeightFormats="0"/>
</file>

<file path=xl/queryTables/queryTable2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1" xr16:uid="{00000000-0016-0000-1D01-00001B010000}" autoFormatId="20" applyNumberFormats="0" applyBorderFormats="0" applyFontFormats="1" applyPatternFormats="1" applyAlignmentFormats="0" applyWidthHeightFormats="0"/>
</file>

<file path=xl/queryTables/queryTable2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2" xr16:uid="{00000000-0016-0000-1E01-00001C010000}" autoFormatId="20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3" xr16:uid="{00000000-0016-0000-1E00-00001C000000}" autoFormatId="20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" xr16:uid="{00000000-0016-0000-0400-000002000000}" autoFormatId="20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4" xr16:uid="{00000000-0016-0000-1F00-00001D000000}" autoFormatId="20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5" xr16:uid="{00000000-0016-0000-2000-00001E000000}" autoFormatId="20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6" xr16:uid="{00000000-0016-0000-2100-00001F000000}" autoFormatId="20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7" xr16:uid="{00000000-0016-0000-2200-000020000000}" autoFormatId="20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8" xr16:uid="{00000000-0016-0000-2300-000021000000}" autoFormatId="20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9" xr16:uid="{00000000-0016-0000-2400-000022000000}" autoFormatId="20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9" xr16:uid="{00000000-0016-0000-2500-000023000000}" autoFormatId="20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0" xr16:uid="{00000000-0016-0000-2600-000024000000}" autoFormatId="20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1" xr16:uid="{00000000-0016-0000-2700-000025000000}" autoFormatId="20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2" xr16:uid="{00000000-0016-0000-2800-000026000000}" autoFormatId="20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" xr16:uid="{00000000-0016-0000-0500-000003000000}" autoFormatId="20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3" xr16:uid="{00000000-0016-0000-2900-000027000000}" autoFormatId="20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4" xr16:uid="{00000000-0016-0000-2A00-000028000000}" autoFormatId="20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5" xr16:uid="{00000000-0016-0000-2B00-000029000000}" autoFormatId="20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6" xr16:uid="{00000000-0016-0000-2C00-00002A000000}" autoFormatId="20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1" xr16:uid="{00000000-0016-0000-2D00-00002B000000}" autoFormatId="20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2" xr16:uid="{00000000-0016-0000-2E00-00002C000000}" autoFormatId="20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7" xr16:uid="{00000000-0016-0000-2F00-00002D000000}" autoFormatId="20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8" xr16:uid="{00000000-0016-0000-3000-00002E000000}" autoFormatId="20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9" xr16:uid="{00000000-0016-0000-3100-00002F000000}" autoFormatId="20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0" xr16:uid="{00000000-0016-0000-3200-000030000000}" autoFormatId="20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" xr16:uid="{00000000-0016-0000-0600-000004000000}" autoFormatId="20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1" xr16:uid="{00000000-0016-0000-3300-000031000000}" autoFormatId="20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2" xr16:uid="{00000000-0016-0000-3400-000032000000}" autoFormatId="20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3" xr16:uid="{00000000-0016-0000-3500-000033000000}" autoFormatId="20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4" xr16:uid="{00000000-0016-0000-3600-000034000000}" autoFormatId="20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5" xr16:uid="{00000000-0016-0000-3700-000035000000}" autoFormatId="20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6" xr16:uid="{00000000-0016-0000-3800-000036000000}" autoFormatId="20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7" xr16:uid="{00000000-0016-0000-3900-000037000000}" autoFormatId="20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8" xr16:uid="{00000000-0016-0000-3A00-000038000000}" autoFormatId="20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9" xr16:uid="{00000000-0016-0000-3B00-000039000000}" autoFormatId="20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0" xr16:uid="{00000000-0016-0000-3C00-00003A000000}" autoFormatId="20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" xr16:uid="{00000000-0016-0000-0700-000005000000}" autoFormatId="20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1" xr16:uid="{00000000-0016-0000-3D00-00003B000000}" autoFormatId="20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2" xr16:uid="{00000000-0016-0000-3E00-00003C000000}" autoFormatId="20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3" xr16:uid="{00000000-0016-0000-3F00-00003D000000}" autoFormatId="20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4" xr16:uid="{00000000-0016-0000-4000-00003E000000}" autoFormatId="20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5" xr16:uid="{00000000-0016-0000-4100-00003F000000}" autoFormatId="20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6" xr16:uid="{00000000-0016-0000-4200-000040000000}" autoFormatId="20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5" xr16:uid="{00000000-0016-0000-4300-000041000000}" autoFormatId="20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7" xr16:uid="{00000000-0016-0000-4400-000042000000}" autoFormatId="20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8" xr16:uid="{00000000-0016-0000-4500-000043000000}" autoFormatId="20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9" xr16:uid="{00000000-0016-0000-4600-000044000000}" autoFormatId="20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0" xr16:uid="{00000000-0016-0000-0800-000006000000}" autoFormatId="20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0" xr16:uid="{00000000-0016-0000-4700-000045000000}" autoFormatId="20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6" xr16:uid="{00000000-0016-0000-4800-000046000000}" autoFormatId="20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1" xr16:uid="{00000000-0016-0000-4900-000047000000}" autoFormatId="20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2" xr16:uid="{00000000-0016-0000-4A00-000048000000}" autoFormatId="20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3" xr16:uid="{00000000-0016-0000-4B00-000049000000}" autoFormatId="20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4" xr16:uid="{00000000-0016-0000-4C00-00004A000000}" autoFormatId="20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5" xr16:uid="{00000000-0016-0000-4D00-00004B000000}" autoFormatId="20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6" xr16:uid="{00000000-0016-0000-4E00-00004C000000}" autoFormatId="20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7" xr16:uid="{00000000-0016-0000-4F00-00004D000000}" autoFormatId="20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8" xr16:uid="{00000000-0016-0000-5000-00004E000000}" autoFormatId="20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3" xr16:uid="{00000000-0016-0000-0900-000007000000}" autoFormatId="20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9" xr16:uid="{00000000-0016-0000-5100-00004F000000}" autoFormatId="20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0" xr16:uid="{00000000-0016-0000-5200-000050000000}" autoFormatId="20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1" xr16:uid="{00000000-0016-0000-5300-000051000000}" autoFormatId="20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2" xr16:uid="{00000000-0016-0000-5400-000052000000}" autoFormatId="20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2" xr16:uid="{00000000-0016-0000-5500-000053000000}" autoFormatId="20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3" xr16:uid="{00000000-0016-0000-5600-000054000000}" autoFormatId="20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4" xr16:uid="{00000000-0016-0000-5700-000055000000}" autoFormatId="20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5" xr16:uid="{00000000-0016-0000-5800-000056000000}" autoFormatId="20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6" xr16:uid="{00000000-0016-0000-5900-000057000000}" autoFormatId="20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7" xr16:uid="{00000000-0016-0000-5A00-000058000000}" autoFormatId="20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4" xr16:uid="{00000000-0016-0000-0A00-000008000000}" autoFormatId="20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8" xr16:uid="{00000000-0016-0000-5B00-000059000000}" autoFormatId="20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9" xr16:uid="{00000000-0016-0000-5C00-00005A000000}" autoFormatId="20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3" xr16:uid="{00000000-0016-0000-5D00-00005B000000}" autoFormatId="20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0" xr16:uid="{00000000-0016-0000-5E00-00005C000000}" autoFormatId="20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1" xr16:uid="{00000000-0016-0000-5F00-00005D000000}" autoFormatId="20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2" xr16:uid="{00000000-0016-0000-6000-00005E000000}" autoFormatId="20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3" xr16:uid="{00000000-0016-0000-6100-00005F000000}" autoFormatId="20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4" xr16:uid="{00000000-0016-0000-6200-000060000000}" autoFormatId="20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5" xr16:uid="{00000000-0016-0000-6300-000061000000}" autoFormatId="20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4" xr16:uid="{00000000-0016-0000-6400-000062000000}" autoFormatId="2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5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6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7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8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9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0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1.x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2.xml"/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3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4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5.xml"/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6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7.xml"/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8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9.xml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0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1.xml"/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2.xml"/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3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4.xml"/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5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6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7.xml"/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8.xml"/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9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0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1.xml"/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2.xml"/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3.xml"/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4.xml"/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5.xml"/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6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7.xml"/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8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9.xml"/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0.xml"/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1.xml"/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2.xml"/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3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4.xml"/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5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6.xml"/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7.xml"/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8.xml"/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9.xml"/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.xml"/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0.xml"/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1.xml"/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2.xml"/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3.xml"/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4.xml"/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5.xml"/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6.xml"/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7.xml"/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8.xml"/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9.xml"/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.xml"/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0.xml"/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1.xml"/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2.xml"/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3.xml"/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4.xml"/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5.xml"/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6.xml"/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7.xml"/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8.xml"/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9.xml"/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.xml"/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0.xml"/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1.xml"/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2.xml"/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3.xml"/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4.xml"/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5.xml"/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6.xml"/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7.xml"/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8.xml"/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9.xml"/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.xml"/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0.xml"/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1.xml"/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2.xml"/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3.xml"/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4.xml"/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5.xml"/><Relationship Id="rId1" Type="http://schemas.openxmlformats.org/officeDocument/2006/relationships/printerSettings" Target="../printerSettings/printerSettings28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A1:F167"/>
  <sheetViews>
    <sheetView tabSelected="1" zoomScaleNormal="100" workbookViewId="0">
      <selection activeCell="A27" sqref="A27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398</v>
      </c>
    </row>
    <row r="2" spans="1:6" s="6" customFormat="1" ht="15" customHeight="1" thickBot="1" x14ac:dyDescent="0.2">
      <c r="A2" s="66" t="s">
        <v>367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浅間地区!C3+野沢地区!C3+中込地区!C3+東地区!C3+臼田地区!C3+浅科地区!C3+望月地区!C3</f>
        <v>286</v>
      </c>
      <c r="D3" s="74">
        <f>浅間地区!D3+野沢地区!D3+中込地区!D3+東地区!D3+臼田地区!D3+浅科地区!D3+望月地区!D3</f>
        <v>276</v>
      </c>
      <c r="E3" s="57">
        <f>浅間地区!E3+野沢地区!E3+中込地区!E3+東地区!E3+臼田地区!E3+浅科地区!E3+望月地区!E3</f>
        <v>562</v>
      </c>
      <c r="F3" s="32"/>
    </row>
    <row r="4" spans="1:6" ht="15" customHeight="1" x14ac:dyDescent="0.15">
      <c r="A4" s="12"/>
      <c r="B4" s="35">
        <v>1</v>
      </c>
      <c r="C4" s="75">
        <f>浅間地区!C4+野沢地区!C4+中込地区!C4+東地区!C4+臼田地区!C4+浅科地区!C4+望月地区!C4</f>
        <v>352</v>
      </c>
      <c r="D4" s="75">
        <f>浅間地区!D4+野沢地区!D4+中込地区!D4+東地区!D4+臼田地区!D4+浅科地区!D4+望月地区!D4</f>
        <v>307</v>
      </c>
      <c r="E4" s="58">
        <f>浅間地区!E4+野沢地区!E4+中込地区!E4+東地区!E4+臼田地区!E4+浅科地区!E4+望月地区!E4</f>
        <v>659</v>
      </c>
      <c r="F4" s="32"/>
    </row>
    <row r="5" spans="1:6" ht="15" customHeight="1" x14ac:dyDescent="0.15">
      <c r="A5" s="12"/>
      <c r="B5" s="35">
        <v>2</v>
      </c>
      <c r="C5" s="75">
        <f>浅間地区!C5+野沢地区!C5+中込地区!C5+東地区!C5+臼田地区!C5+浅科地区!C5+望月地区!C5</f>
        <v>355</v>
      </c>
      <c r="D5" s="75">
        <f>浅間地区!D5+野沢地区!D5+中込地区!D5+東地区!D5+臼田地区!D5+浅科地区!D5+望月地区!D5</f>
        <v>361</v>
      </c>
      <c r="E5" s="58">
        <f>浅間地区!E5+野沢地区!E5+中込地区!E5+東地区!E5+臼田地区!E5+浅科地区!E5+望月地区!E5</f>
        <v>716</v>
      </c>
      <c r="F5" s="32"/>
    </row>
    <row r="6" spans="1:6" ht="15" customHeight="1" x14ac:dyDescent="0.15">
      <c r="A6" s="12"/>
      <c r="B6" s="35">
        <v>3</v>
      </c>
      <c r="C6" s="75">
        <f>浅間地区!C6+野沢地区!C6+中込地区!C6+東地区!C6+臼田地区!C6+浅科地区!C6+望月地区!C6</f>
        <v>403</v>
      </c>
      <c r="D6" s="75">
        <f>浅間地区!D6+野沢地区!D6+中込地区!D6+東地区!D6+臼田地区!D6+浅科地区!D6+望月地区!D6</f>
        <v>371</v>
      </c>
      <c r="E6" s="58">
        <f>浅間地区!E6+野沢地区!E6+中込地区!E6+東地区!E6+臼田地区!E6+浅科地区!E6+望月地区!E6</f>
        <v>774</v>
      </c>
      <c r="F6" s="32"/>
    </row>
    <row r="7" spans="1:6" ht="15" customHeight="1" x14ac:dyDescent="0.15">
      <c r="A7" s="12"/>
      <c r="B7" s="35">
        <v>4</v>
      </c>
      <c r="C7" s="79">
        <f>浅間地区!C7+野沢地区!C7+中込地区!C7+東地区!C7+臼田地区!C7+浅科地区!C7+望月地区!C7</f>
        <v>382</v>
      </c>
      <c r="D7" s="79">
        <f>浅間地区!D7+野沢地区!D7+中込地区!D7+東地区!D7+臼田地区!D7+浅科地区!D7+望月地区!D7</f>
        <v>399</v>
      </c>
      <c r="E7" s="93">
        <f>浅間地区!E7+野沢地区!E7+中込地区!E7+東地区!E7+臼田地区!E7+浅科地区!E7+望月地区!E7</f>
        <v>781</v>
      </c>
      <c r="F7" s="32"/>
    </row>
    <row r="8" spans="1:6" ht="15" customHeight="1" thickBot="1" x14ac:dyDescent="0.2">
      <c r="A8" s="12"/>
      <c r="B8" s="81" t="s">
        <v>27</v>
      </c>
      <c r="C8" s="70">
        <f>SUM(C3:C7)</f>
        <v>1778</v>
      </c>
      <c r="D8" s="70">
        <f>SUM(D3:D7)</f>
        <v>1714</v>
      </c>
      <c r="E8" s="38">
        <f>SUM(E3:E7)</f>
        <v>3492</v>
      </c>
      <c r="F8" s="39">
        <f>E8/E147</f>
        <v>3.5833393192476221E-2</v>
      </c>
    </row>
    <row r="9" spans="1:6" ht="15" customHeight="1" thickTop="1" x14ac:dyDescent="0.15">
      <c r="A9" s="12"/>
      <c r="B9" s="80">
        <v>5</v>
      </c>
      <c r="C9" s="74">
        <f>浅間地区!C9+野沢地区!C9+中込地区!C9+東地区!C9+臼田地区!C9+浅科地区!C9+望月地区!C9</f>
        <v>386</v>
      </c>
      <c r="D9" s="74">
        <f>浅間地区!D9+野沢地区!D9+中込地区!D9+東地区!D9+臼田地区!D9+浅科地区!D9+望月地区!D9</f>
        <v>365</v>
      </c>
      <c r="E9" s="57">
        <f>浅間地区!E9+野沢地区!E9+中込地区!E9+東地区!E9+臼田地区!E9+浅科地区!E9+望月地区!E9</f>
        <v>751</v>
      </c>
      <c r="F9" s="32"/>
    </row>
    <row r="10" spans="1:6" ht="15" customHeight="1" x14ac:dyDescent="0.15">
      <c r="A10" s="12"/>
      <c r="B10" s="35">
        <v>6</v>
      </c>
      <c r="C10" s="75">
        <f>浅間地区!C10+野沢地区!C10+中込地区!C10+東地区!C10+臼田地区!C10+浅科地区!C10+望月地区!C10</f>
        <v>440</v>
      </c>
      <c r="D10" s="75">
        <f>浅間地区!D10+野沢地区!D10+中込地区!D10+東地区!D10+臼田地区!D10+浅科地区!D10+望月地区!D10</f>
        <v>436</v>
      </c>
      <c r="E10" s="58">
        <f>浅間地区!E10+野沢地区!E10+中込地区!E10+東地区!E10+臼田地区!E10+浅科地区!E10+望月地区!E10</f>
        <v>876</v>
      </c>
      <c r="F10" s="32"/>
    </row>
    <row r="11" spans="1:6" ht="15" customHeight="1" x14ac:dyDescent="0.15">
      <c r="A11" s="12"/>
      <c r="B11" s="35">
        <v>7</v>
      </c>
      <c r="C11" s="75">
        <f>浅間地区!C11+野沢地区!C11+中込地区!C11+東地区!C11+臼田地区!C11+浅科地区!C11+望月地区!C11</f>
        <v>449</v>
      </c>
      <c r="D11" s="75">
        <f>浅間地区!D11+野沢地区!D11+中込地区!D11+東地区!D11+臼田地区!D11+浅科地区!D11+望月地区!D11</f>
        <v>370</v>
      </c>
      <c r="E11" s="58">
        <f>浅間地区!E11+野沢地区!E11+中込地区!E11+東地区!E11+臼田地区!E11+浅科地区!E11+望月地区!E11</f>
        <v>819</v>
      </c>
      <c r="F11" s="32"/>
    </row>
    <row r="12" spans="1:6" ht="15" customHeight="1" x14ac:dyDescent="0.15">
      <c r="A12" s="12"/>
      <c r="B12" s="35">
        <v>8</v>
      </c>
      <c r="C12" s="75">
        <f>浅間地区!C12+野沢地区!C12+中込地区!C12+東地区!C12+臼田地区!C12+浅科地区!C12+望月地区!C12</f>
        <v>446</v>
      </c>
      <c r="D12" s="75">
        <f>浅間地区!D12+野沢地区!D12+中込地区!D12+東地区!D12+臼田地区!D12+浅科地区!D12+望月地区!D12</f>
        <v>427</v>
      </c>
      <c r="E12" s="58">
        <f>浅間地区!E12+野沢地区!E12+中込地区!E12+東地区!E12+臼田地区!E12+浅科地区!E12+望月地区!E12</f>
        <v>873</v>
      </c>
      <c r="F12" s="32"/>
    </row>
    <row r="13" spans="1:6" ht="15" customHeight="1" x14ac:dyDescent="0.15">
      <c r="A13" s="12"/>
      <c r="B13" s="35">
        <v>9</v>
      </c>
      <c r="C13" s="79">
        <f>浅間地区!C13+野沢地区!C13+中込地区!C13+東地区!C13+臼田地区!C13+浅科地区!C13+望月地区!C13</f>
        <v>411</v>
      </c>
      <c r="D13" s="79">
        <f>浅間地区!D13+野沢地区!D13+中込地区!D13+東地区!D13+臼田地区!D13+浅科地区!D13+望月地区!D13</f>
        <v>413</v>
      </c>
      <c r="E13" s="93">
        <f>浅間地区!E13+野沢地区!E13+中込地区!E13+東地区!E13+臼田地区!E13+浅科地区!E13+望月地区!E13</f>
        <v>824</v>
      </c>
      <c r="F13" s="32"/>
    </row>
    <row r="14" spans="1:6" ht="15" customHeight="1" thickBot="1" x14ac:dyDescent="0.2">
      <c r="A14" s="12"/>
      <c r="B14" s="81" t="s">
        <v>28</v>
      </c>
      <c r="C14" s="70">
        <f>SUM(C9:C13)</f>
        <v>2132</v>
      </c>
      <c r="D14" s="70">
        <f>SUM(D9:D13)</f>
        <v>2011</v>
      </c>
      <c r="E14" s="48">
        <f>SUM(E9:E13)</f>
        <v>4143</v>
      </c>
      <c r="F14" s="39">
        <f>E14/E147</f>
        <v>4.251367353849627E-2</v>
      </c>
    </row>
    <row r="15" spans="1:6" ht="15" customHeight="1" thickTop="1" x14ac:dyDescent="0.15">
      <c r="A15" s="12"/>
      <c r="B15" s="80">
        <v>10</v>
      </c>
      <c r="C15" s="74">
        <f>浅間地区!C15+野沢地区!C15+中込地区!C15+東地区!C15+臼田地区!C15+浅科地区!C15+望月地区!C15</f>
        <v>481</v>
      </c>
      <c r="D15" s="74">
        <f>浅間地区!D15+野沢地区!D15+中込地区!D15+東地区!D15+臼田地区!D15+浅科地区!D15+望月地区!D15</f>
        <v>419</v>
      </c>
      <c r="E15" s="57">
        <f>浅間地区!E15+野沢地区!E15+中込地区!E15+東地区!E15+臼田地区!E15+浅科地区!E15+望月地区!E15</f>
        <v>900</v>
      </c>
      <c r="F15" s="32"/>
    </row>
    <row r="16" spans="1:6" ht="15" customHeight="1" x14ac:dyDescent="0.15">
      <c r="A16" s="12"/>
      <c r="B16" s="35">
        <v>11</v>
      </c>
      <c r="C16" s="75">
        <f>浅間地区!C16+野沢地区!C16+中込地区!C16+東地区!C16+臼田地区!C16+浅科地区!C16+望月地区!C16</f>
        <v>427</v>
      </c>
      <c r="D16" s="75">
        <f>浅間地区!D16+野沢地区!D16+中込地区!D16+東地区!D16+臼田地区!D16+浅科地区!D16+望月地区!D16</f>
        <v>441</v>
      </c>
      <c r="E16" s="58">
        <f>浅間地区!E16+野沢地区!E16+中込地区!E16+東地区!E16+臼田地区!E16+浅科地区!E16+望月地区!E16</f>
        <v>868</v>
      </c>
      <c r="F16" s="32"/>
    </row>
    <row r="17" spans="1:6" ht="15" customHeight="1" x14ac:dyDescent="0.15">
      <c r="A17" s="12"/>
      <c r="B17" s="35">
        <v>12</v>
      </c>
      <c r="C17" s="75">
        <f>浅間地区!C17+野沢地区!C17+中込地区!C17+東地区!C17+臼田地区!C17+浅科地区!C17+望月地区!C17</f>
        <v>467</v>
      </c>
      <c r="D17" s="75">
        <f>浅間地区!D17+野沢地区!D17+中込地区!D17+東地区!D17+臼田地区!D17+浅科地区!D17+望月地区!D17</f>
        <v>411</v>
      </c>
      <c r="E17" s="58">
        <f>浅間地区!E17+野沢地区!E17+中込地区!E17+東地区!E17+臼田地区!E17+浅科地区!E17+望月地区!E17</f>
        <v>878</v>
      </c>
      <c r="F17" s="32"/>
    </row>
    <row r="18" spans="1:6" ht="15" customHeight="1" x14ac:dyDescent="0.15">
      <c r="A18" s="12"/>
      <c r="B18" s="35">
        <v>13</v>
      </c>
      <c r="C18" s="75">
        <f>浅間地区!C18+野沢地区!C18+中込地区!C18+東地区!C18+臼田地区!C18+浅科地区!C18+望月地区!C18</f>
        <v>440</v>
      </c>
      <c r="D18" s="75">
        <f>浅間地区!D18+野沢地区!D18+中込地区!D18+東地区!D18+臼田地区!D18+浅科地区!D18+望月地区!D18</f>
        <v>486</v>
      </c>
      <c r="E18" s="58">
        <f>浅間地区!E18+野沢地区!E18+中込地区!E18+東地区!E18+臼田地区!E18+浅科地区!E18+望月地区!E18</f>
        <v>926</v>
      </c>
      <c r="F18" s="32"/>
    </row>
    <row r="19" spans="1:6" ht="15" customHeight="1" x14ac:dyDescent="0.15">
      <c r="A19" s="12"/>
      <c r="B19" s="35">
        <v>14</v>
      </c>
      <c r="C19" s="79">
        <f>浅間地区!C19+野沢地区!C19+中込地区!C19+東地区!C19+臼田地区!C19+浅科地区!C19+望月地区!C19</f>
        <v>451</v>
      </c>
      <c r="D19" s="79">
        <f>浅間地区!D19+野沢地区!D19+中込地区!D19+東地区!D19+臼田地区!D19+浅科地区!D19+望月地区!D19</f>
        <v>403</v>
      </c>
      <c r="E19" s="93">
        <f>浅間地区!E19+野沢地区!E19+中込地区!E19+東地区!E19+臼田地区!E19+浅科地区!E19+望月地区!E19</f>
        <v>854</v>
      </c>
      <c r="F19" s="32"/>
    </row>
    <row r="20" spans="1:6" ht="15" customHeight="1" thickBot="1" x14ac:dyDescent="0.2">
      <c r="A20" s="12"/>
      <c r="B20" s="81" t="s">
        <v>29</v>
      </c>
      <c r="C20" s="70">
        <f>SUM(C15:C19)</f>
        <v>2266</v>
      </c>
      <c r="D20" s="70">
        <f>SUM(D15:D19)</f>
        <v>2160</v>
      </c>
      <c r="E20" s="48">
        <f>SUM(E15:E19)</f>
        <v>4426</v>
      </c>
      <c r="F20" s="39">
        <f>E20/E147</f>
        <v>4.541769709905491E-2</v>
      </c>
    </row>
    <row r="21" spans="1:6" ht="15" customHeight="1" thickTop="1" x14ac:dyDescent="0.15">
      <c r="A21" s="12"/>
      <c r="B21" s="80">
        <v>15</v>
      </c>
      <c r="C21" s="74">
        <f>浅間地区!C21+野沢地区!C21+中込地区!C21+東地区!C21+臼田地区!C21+浅科地区!C21+望月地区!C21</f>
        <v>426</v>
      </c>
      <c r="D21" s="74">
        <f>浅間地区!D21+野沢地区!D21+中込地区!D21+東地区!D21+臼田地区!D21+浅科地区!D21+望月地区!D21</f>
        <v>442</v>
      </c>
      <c r="E21" s="57">
        <f>浅間地区!E21+野沢地区!E21+中込地区!E21+東地区!E21+臼田地区!E21+浅科地区!E21+望月地区!E21</f>
        <v>868</v>
      </c>
      <c r="F21" s="32"/>
    </row>
    <row r="22" spans="1:6" ht="15" customHeight="1" x14ac:dyDescent="0.15">
      <c r="A22" s="12"/>
      <c r="B22" s="35">
        <v>16</v>
      </c>
      <c r="C22" s="75">
        <f>浅間地区!C22+野沢地区!C22+中込地区!C22+東地区!C22+臼田地区!C22+浅科地区!C22+望月地区!C22</f>
        <v>467</v>
      </c>
      <c r="D22" s="75">
        <f>浅間地区!D22+野沢地区!D22+中込地区!D22+東地区!D22+臼田地区!D22+浅科地区!D22+望月地区!D22</f>
        <v>420</v>
      </c>
      <c r="E22" s="58">
        <f>浅間地区!E22+野沢地区!E22+中込地区!E22+東地区!E22+臼田地区!E22+浅科地区!E22+望月地区!E22</f>
        <v>887</v>
      </c>
      <c r="F22" s="32"/>
    </row>
    <row r="23" spans="1:6" ht="15" customHeight="1" x14ac:dyDescent="0.15">
      <c r="A23" s="12"/>
      <c r="B23" s="35">
        <v>17</v>
      </c>
      <c r="C23" s="75">
        <f>浅間地区!C23+野沢地区!C23+中込地区!C23+東地区!C23+臼田地区!C23+浅科地区!C23+望月地区!C23</f>
        <v>458</v>
      </c>
      <c r="D23" s="75">
        <f>浅間地区!D23+野沢地区!D23+中込地区!D23+東地区!D23+臼田地区!D23+浅科地区!D23+望月地区!D23</f>
        <v>485</v>
      </c>
      <c r="E23" s="58">
        <f>浅間地区!E23+野沢地区!E23+中込地区!E23+東地区!E23+臼田地区!E23+浅科地区!E23+望月地区!E23</f>
        <v>943</v>
      </c>
      <c r="F23" s="32"/>
    </row>
    <row r="24" spans="1:6" ht="15" customHeight="1" x14ac:dyDescent="0.15">
      <c r="A24" s="12"/>
      <c r="B24" s="35">
        <v>18</v>
      </c>
      <c r="C24" s="75">
        <f>浅間地区!C24+野沢地区!C24+中込地区!C24+東地区!C24+臼田地区!C24+浅科地区!C24+望月地区!C24</f>
        <v>442</v>
      </c>
      <c r="D24" s="75">
        <f>浅間地区!D24+野沢地区!D24+中込地区!D24+東地区!D24+臼田地区!D24+浅科地区!D24+望月地区!D24</f>
        <v>381</v>
      </c>
      <c r="E24" s="58">
        <f>浅間地区!E24+野沢地区!E24+中込地区!E24+東地区!E24+臼田地区!E24+浅科地区!E24+望月地区!E24</f>
        <v>823</v>
      </c>
      <c r="F24" s="32"/>
    </row>
    <row r="25" spans="1:6" ht="15" customHeight="1" x14ac:dyDescent="0.15">
      <c r="A25" s="12"/>
      <c r="B25" s="35">
        <v>19</v>
      </c>
      <c r="C25" s="79">
        <f>浅間地区!C25+野沢地区!C25+中込地区!C25+東地区!C25+臼田地区!C25+浅科地区!C25+望月地区!C25</f>
        <v>444</v>
      </c>
      <c r="D25" s="79">
        <f>浅間地区!D25+野沢地区!D25+中込地区!D25+東地区!D25+臼田地区!D25+浅科地区!D25+望月地区!D25</f>
        <v>406</v>
      </c>
      <c r="E25" s="93">
        <f>浅間地区!E25+野沢地区!E25+中込地区!E25+東地区!E25+臼田地区!E25+浅科地区!E25+望月地区!E25</f>
        <v>850</v>
      </c>
      <c r="F25" s="32"/>
    </row>
    <row r="26" spans="1:6" ht="15" customHeight="1" thickBot="1" x14ac:dyDescent="0.2">
      <c r="A26" s="12"/>
      <c r="B26" s="82" t="s">
        <v>30</v>
      </c>
      <c r="C26" s="49">
        <f>SUM(C21:C25)</f>
        <v>2237</v>
      </c>
      <c r="D26" s="49">
        <f>SUM(D21:D25)</f>
        <v>2134</v>
      </c>
      <c r="E26" s="41">
        <f>SUM(E21:E25)</f>
        <v>4371</v>
      </c>
      <c r="F26" s="42">
        <f>E26/E147</f>
        <v>4.485331089470606E-2</v>
      </c>
    </row>
    <row r="27" spans="1:6" ht="15" customHeight="1" thickTop="1" x14ac:dyDescent="0.15">
      <c r="A27" s="12"/>
      <c r="B27" s="80">
        <v>20</v>
      </c>
      <c r="C27" s="74">
        <f>浅間地区!C27+野沢地区!C27+中込地区!C27+東地区!C27+臼田地区!C27+浅科地区!C27+望月地区!C27</f>
        <v>430</v>
      </c>
      <c r="D27" s="74">
        <f>浅間地区!D27+野沢地区!D27+中込地区!D27+東地区!D27+臼田地区!D27+浅科地区!D27+望月地区!D27</f>
        <v>422</v>
      </c>
      <c r="E27" s="57">
        <f>浅間地区!E27+野沢地区!E27+中込地区!E27+東地区!E27+臼田地区!E27+浅科地区!E27+望月地区!E27</f>
        <v>852</v>
      </c>
      <c r="F27" s="32"/>
    </row>
    <row r="28" spans="1:6" ht="15" customHeight="1" x14ac:dyDescent="0.15">
      <c r="A28" s="12"/>
      <c r="B28" s="35">
        <v>21</v>
      </c>
      <c r="C28" s="75">
        <f>浅間地区!C28+野沢地区!C28+中込地区!C28+東地区!C28+臼田地区!C28+浅科地区!C28+望月地区!C28</f>
        <v>414</v>
      </c>
      <c r="D28" s="75">
        <f>浅間地区!D28+野沢地区!D28+中込地区!D28+東地区!D28+臼田地区!D28+浅科地区!D28+望月地区!D28</f>
        <v>384</v>
      </c>
      <c r="E28" s="58">
        <f>浅間地区!E28+野沢地区!E28+中込地区!E28+東地区!E28+臼田地区!E28+浅科地区!E28+望月地区!E28</f>
        <v>798</v>
      </c>
      <c r="F28" s="32"/>
    </row>
    <row r="29" spans="1:6" ht="15" customHeight="1" x14ac:dyDescent="0.15">
      <c r="A29" s="12"/>
      <c r="B29" s="35">
        <v>22</v>
      </c>
      <c r="C29" s="75">
        <f>浅間地区!C29+野沢地区!C29+中込地区!C29+東地区!C29+臼田地区!C29+浅科地区!C29+望月地区!C29</f>
        <v>424</v>
      </c>
      <c r="D29" s="75">
        <f>浅間地区!D29+野沢地区!D29+中込地区!D29+東地区!D29+臼田地区!D29+浅科地区!D29+望月地区!D29</f>
        <v>403</v>
      </c>
      <c r="E29" s="58">
        <f>浅間地区!E29+野沢地区!E29+中込地区!E29+東地区!E29+臼田地区!E29+浅科地区!E29+望月地区!E29</f>
        <v>827</v>
      </c>
      <c r="F29" s="32"/>
    </row>
    <row r="30" spans="1:6" ht="15" customHeight="1" x14ac:dyDescent="0.15">
      <c r="A30" s="12"/>
      <c r="B30" s="35">
        <v>23</v>
      </c>
      <c r="C30" s="75">
        <f>浅間地区!C30+野沢地区!C30+中込地区!C30+東地区!C30+臼田地区!C30+浅科地区!C30+望月地区!C30</f>
        <v>443</v>
      </c>
      <c r="D30" s="75">
        <f>浅間地区!D30+野沢地区!D30+中込地区!D30+東地区!D30+臼田地区!D30+浅科地区!D30+望月地区!D30</f>
        <v>354</v>
      </c>
      <c r="E30" s="58">
        <f>浅間地区!E30+野沢地区!E30+中込地区!E30+東地区!E30+臼田地区!E30+浅科地区!E30+望月地区!E30</f>
        <v>797</v>
      </c>
      <c r="F30" s="32"/>
    </row>
    <row r="31" spans="1:6" ht="15" customHeight="1" x14ac:dyDescent="0.15">
      <c r="A31" s="12"/>
      <c r="B31" s="35">
        <v>24</v>
      </c>
      <c r="C31" s="79">
        <f>浅間地区!C31+野沢地区!C31+中込地区!C31+東地区!C31+臼田地区!C31+浅科地区!C31+望月地区!C31</f>
        <v>454</v>
      </c>
      <c r="D31" s="79">
        <f>浅間地区!D31+野沢地区!D31+中込地区!D31+東地区!D31+臼田地区!D31+浅科地区!D31+望月地区!D31</f>
        <v>386</v>
      </c>
      <c r="E31" s="93">
        <f>浅間地区!E31+野沢地区!E31+中込地区!E31+東地区!E31+臼田地区!E31+浅科地区!E31+望月地区!E31</f>
        <v>840</v>
      </c>
      <c r="F31" s="32"/>
    </row>
    <row r="32" spans="1:6" ht="15" customHeight="1" thickBot="1" x14ac:dyDescent="0.2">
      <c r="A32" s="12"/>
      <c r="B32" s="82" t="s">
        <v>31</v>
      </c>
      <c r="C32" s="49">
        <f>SUM(C27:C31)</f>
        <v>2165</v>
      </c>
      <c r="D32" s="49">
        <f>SUM(D27:D31)</f>
        <v>1949</v>
      </c>
      <c r="E32" s="41">
        <f>SUM(E27:E31)</f>
        <v>4114</v>
      </c>
      <c r="F32" s="42">
        <f>E32/E147</f>
        <v>4.2216088085294146E-2</v>
      </c>
    </row>
    <row r="33" spans="1:6" ht="15" customHeight="1" thickTop="1" x14ac:dyDescent="0.15">
      <c r="A33" s="12"/>
      <c r="B33" s="80">
        <v>25</v>
      </c>
      <c r="C33" s="74">
        <f>浅間地区!C33+野沢地区!C33+中込地区!C33+東地区!C33+臼田地区!C33+浅科地区!C33+望月地区!C33</f>
        <v>422</v>
      </c>
      <c r="D33" s="74">
        <f>浅間地区!D33+野沢地区!D33+中込地区!D33+東地区!D33+臼田地区!D33+浅科地区!D33+望月地区!D33</f>
        <v>376</v>
      </c>
      <c r="E33" s="57">
        <f>浅間地区!E33+野沢地区!E33+中込地区!E33+東地区!E33+臼田地区!E33+浅科地区!E33+望月地区!E33</f>
        <v>798</v>
      </c>
      <c r="F33" s="32"/>
    </row>
    <row r="34" spans="1:6" ht="15" customHeight="1" x14ac:dyDescent="0.15">
      <c r="A34" s="12"/>
      <c r="B34" s="35">
        <v>26</v>
      </c>
      <c r="C34" s="75">
        <f>浅間地区!C34+野沢地区!C34+中込地区!C34+東地区!C34+臼田地区!C34+浅科地区!C34+望月地区!C34</f>
        <v>464</v>
      </c>
      <c r="D34" s="75">
        <f>浅間地区!D34+野沢地区!D34+中込地区!D34+東地区!D34+臼田地区!D34+浅科地区!D34+望月地区!D34</f>
        <v>364</v>
      </c>
      <c r="E34" s="58">
        <f>浅間地区!E34+野沢地区!E34+中込地区!E34+東地区!E34+臼田地区!E34+浅科地区!E34+望月地区!E34</f>
        <v>828</v>
      </c>
      <c r="F34" s="32"/>
    </row>
    <row r="35" spans="1:6" ht="15" customHeight="1" x14ac:dyDescent="0.15">
      <c r="A35" s="12"/>
      <c r="B35" s="35">
        <v>27</v>
      </c>
      <c r="C35" s="75">
        <f>浅間地区!C35+野沢地区!C35+中込地区!C35+東地区!C35+臼田地区!C35+浅科地区!C35+望月地区!C35</f>
        <v>491</v>
      </c>
      <c r="D35" s="75">
        <f>浅間地区!D35+野沢地区!D35+中込地区!D35+東地区!D35+臼田地区!D35+浅科地区!D35+望月地区!D35</f>
        <v>410</v>
      </c>
      <c r="E35" s="58">
        <f>浅間地区!E35+野沢地区!E35+中込地区!E35+東地区!E35+臼田地区!E35+浅科地区!E35+望月地区!E35</f>
        <v>901</v>
      </c>
      <c r="F35" s="32"/>
    </row>
    <row r="36" spans="1:6" ht="15" customHeight="1" x14ac:dyDescent="0.15">
      <c r="A36" s="12"/>
      <c r="B36" s="35">
        <v>28</v>
      </c>
      <c r="C36" s="75">
        <f>浅間地区!C36+野沢地区!C36+中込地区!C36+東地区!C36+臼田地区!C36+浅科地区!C36+望月地区!C36</f>
        <v>413</v>
      </c>
      <c r="D36" s="75">
        <f>浅間地区!D36+野沢地区!D36+中込地区!D36+東地区!D36+臼田地区!D36+浅科地区!D36+望月地区!D36</f>
        <v>418</v>
      </c>
      <c r="E36" s="58">
        <f>浅間地区!E36+野沢地区!E36+中込地区!E36+東地区!E36+臼田地区!E36+浅科地区!E36+望月地区!E36</f>
        <v>831</v>
      </c>
      <c r="F36" s="32"/>
    </row>
    <row r="37" spans="1:6" ht="15" customHeight="1" x14ac:dyDescent="0.15">
      <c r="A37" s="12"/>
      <c r="B37" s="35">
        <v>29</v>
      </c>
      <c r="C37" s="79">
        <f>浅間地区!C37+野沢地区!C37+中込地区!C37+東地区!C37+臼田地区!C37+浅科地区!C37+望月地区!C37</f>
        <v>454</v>
      </c>
      <c r="D37" s="79">
        <f>浅間地区!D37+野沢地区!D37+中込地区!D37+東地区!D37+臼田地区!D37+浅科地区!D37+望月地区!D37</f>
        <v>458</v>
      </c>
      <c r="E37" s="93">
        <f>浅間地区!E37+野沢地区!E37+中込地区!E37+東地区!E37+臼田地区!E37+浅科地区!E37+望月地区!E37</f>
        <v>912</v>
      </c>
      <c r="F37" s="32"/>
    </row>
    <row r="38" spans="1:6" ht="15" customHeight="1" thickBot="1" x14ac:dyDescent="0.2">
      <c r="A38" s="12"/>
      <c r="B38" s="82" t="s">
        <v>32</v>
      </c>
      <c r="C38" s="49">
        <f>SUM(C33:C37)</f>
        <v>2244</v>
      </c>
      <c r="D38" s="49">
        <f>SUM(D33:D37)</f>
        <v>2026</v>
      </c>
      <c r="E38" s="41">
        <f>SUM(E33:E37)</f>
        <v>4270</v>
      </c>
      <c r="F38" s="42">
        <f>E38/E147</f>
        <v>4.3816892592174528E-2</v>
      </c>
    </row>
    <row r="39" spans="1:6" ht="15" customHeight="1" thickTop="1" x14ac:dyDescent="0.15">
      <c r="A39" s="12"/>
      <c r="B39" s="80">
        <v>30</v>
      </c>
      <c r="C39" s="74">
        <f>浅間地区!C39+野沢地区!C39+中込地区!C39+東地区!C39+臼田地区!C39+浅科地区!C39+望月地区!C39</f>
        <v>471</v>
      </c>
      <c r="D39" s="74">
        <f>浅間地区!D39+野沢地区!D39+中込地区!D39+東地区!D39+臼田地区!D39+浅科地区!D39+望月地区!D39</f>
        <v>415</v>
      </c>
      <c r="E39" s="57">
        <f>浅間地区!E39+野沢地区!E39+中込地区!E39+東地区!E39+臼田地区!E39+浅科地区!E39+望月地区!E39</f>
        <v>886</v>
      </c>
      <c r="F39" s="32"/>
    </row>
    <row r="40" spans="1:6" ht="15" customHeight="1" x14ac:dyDescent="0.15">
      <c r="A40" s="12"/>
      <c r="B40" s="35">
        <v>31</v>
      </c>
      <c r="C40" s="75">
        <f>浅間地区!C40+野沢地区!C40+中込地区!C40+東地区!C40+臼田地区!C40+浅科地区!C40+望月地区!C40</f>
        <v>490</v>
      </c>
      <c r="D40" s="75">
        <f>浅間地区!D40+野沢地区!D40+中込地区!D40+東地区!D40+臼田地区!D40+浅科地区!D40+望月地区!D40</f>
        <v>463</v>
      </c>
      <c r="E40" s="58">
        <f>浅間地区!E40+野沢地区!E40+中込地区!E40+東地区!E40+臼田地区!E40+浅科地区!E40+望月地区!E40</f>
        <v>953</v>
      </c>
      <c r="F40" s="32"/>
    </row>
    <row r="41" spans="1:6" ht="15" customHeight="1" x14ac:dyDescent="0.15">
      <c r="A41" s="12"/>
      <c r="B41" s="35">
        <v>32</v>
      </c>
      <c r="C41" s="75">
        <f>浅間地区!C41+野沢地区!C41+中込地区!C41+東地区!C41+臼田地区!C41+浅科地区!C41+望月地区!C41</f>
        <v>482</v>
      </c>
      <c r="D41" s="75">
        <f>浅間地区!D41+野沢地区!D41+中込地区!D41+東地区!D41+臼田地区!D41+浅科地区!D41+望月地区!D41</f>
        <v>441</v>
      </c>
      <c r="E41" s="58">
        <f>浅間地区!E41+野沢地区!E41+中込地区!E41+東地区!E41+臼田地区!E41+浅科地区!E41+望月地区!E41</f>
        <v>923</v>
      </c>
      <c r="F41" s="32"/>
    </row>
    <row r="42" spans="1:6" ht="15" customHeight="1" x14ac:dyDescent="0.15">
      <c r="A42" s="12"/>
      <c r="B42" s="35">
        <v>33</v>
      </c>
      <c r="C42" s="75">
        <f>浅間地区!C42+野沢地区!C42+中込地区!C42+東地区!C42+臼田地区!C42+浅科地区!C42+望月地区!C42</f>
        <v>448</v>
      </c>
      <c r="D42" s="75">
        <f>浅間地区!D42+野沢地区!D42+中込地区!D42+東地区!D42+臼田地区!D42+浅科地区!D42+望月地区!D42</f>
        <v>477</v>
      </c>
      <c r="E42" s="58">
        <f>浅間地区!E42+野沢地区!E42+中込地区!E42+東地区!E42+臼田地区!E42+浅科地区!E42+望月地区!E42</f>
        <v>925</v>
      </c>
      <c r="F42" s="32"/>
    </row>
    <row r="43" spans="1:6" ht="15" customHeight="1" x14ac:dyDescent="0.15">
      <c r="A43" s="12"/>
      <c r="B43" s="35">
        <v>34</v>
      </c>
      <c r="C43" s="79">
        <f>浅間地区!C43+野沢地区!C43+中込地区!C43+東地区!C43+臼田地区!C43+浅科地区!C43+望月地区!C43</f>
        <v>527</v>
      </c>
      <c r="D43" s="79">
        <f>浅間地区!D43+野沢地区!D43+中込地区!D43+東地区!D43+臼田地区!D43+浅科地区!D43+望月地区!D43</f>
        <v>458</v>
      </c>
      <c r="E43" s="93">
        <f>浅間地区!E43+野沢地区!E43+中込地区!E43+東地区!E43+臼田地区!E43+浅科地区!E43+望月地区!E43</f>
        <v>985</v>
      </c>
      <c r="F43" s="32"/>
    </row>
    <row r="44" spans="1:6" ht="15" customHeight="1" thickBot="1" x14ac:dyDescent="0.2">
      <c r="A44" s="12"/>
      <c r="B44" s="82" t="s">
        <v>33</v>
      </c>
      <c r="C44" s="49">
        <f>SUM(C39:C43)</f>
        <v>2418</v>
      </c>
      <c r="D44" s="49">
        <f>SUM(D39:D43)</f>
        <v>2254</v>
      </c>
      <c r="E44" s="41">
        <f>SUM(E39:E43)</f>
        <v>4672</v>
      </c>
      <c r="F44" s="42">
        <f>E44/E147</f>
        <v>4.7942042667597051E-2</v>
      </c>
    </row>
    <row r="45" spans="1:6" ht="15" customHeight="1" thickTop="1" x14ac:dyDescent="0.15">
      <c r="A45" s="12"/>
      <c r="B45" s="80">
        <v>35</v>
      </c>
      <c r="C45" s="74">
        <f>浅間地区!C45+野沢地区!C45+中込地区!C45+東地区!C45+臼田地区!C45+浅科地区!C45+望月地区!C45</f>
        <v>522</v>
      </c>
      <c r="D45" s="74">
        <f>浅間地区!D45+野沢地区!D45+中込地区!D45+東地区!D45+臼田地区!D45+浅科地区!D45+望月地区!D45</f>
        <v>503</v>
      </c>
      <c r="E45" s="57">
        <f>浅間地区!E45+野沢地区!E45+中込地区!E45+東地区!E45+臼田地区!E45+浅科地区!E45+望月地区!E45</f>
        <v>1025</v>
      </c>
      <c r="F45" s="32"/>
    </row>
    <row r="46" spans="1:6" ht="15" customHeight="1" x14ac:dyDescent="0.15">
      <c r="A46" s="12"/>
      <c r="B46" s="35">
        <v>36</v>
      </c>
      <c r="C46" s="75">
        <f>浅間地区!C46+野沢地区!C46+中込地区!C46+東地区!C46+臼田地区!C46+浅科地区!C46+望月地区!C46</f>
        <v>569</v>
      </c>
      <c r="D46" s="75">
        <f>浅間地区!D46+野沢地区!D46+中込地区!D46+東地区!D46+臼田地区!D46+浅科地区!D46+望月地区!D46</f>
        <v>539</v>
      </c>
      <c r="E46" s="58">
        <f>浅間地区!E46+野沢地区!E46+中込地区!E46+東地区!E46+臼田地区!E46+浅科地区!E46+望月地区!E46</f>
        <v>1108</v>
      </c>
      <c r="F46" s="32"/>
    </row>
    <row r="47" spans="1:6" ht="15" customHeight="1" x14ac:dyDescent="0.15">
      <c r="A47" s="12"/>
      <c r="B47" s="35">
        <v>37</v>
      </c>
      <c r="C47" s="75">
        <f>浅間地区!C47+野沢地区!C47+中込地区!C47+東地区!C47+臼田地区!C47+浅科地区!C47+望月地区!C47</f>
        <v>575</v>
      </c>
      <c r="D47" s="75">
        <f>浅間地区!D47+野沢地区!D47+中込地区!D47+東地区!D47+臼田地区!D47+浅科地区!D47+望月地区!D47</f>
        <v>544</v>
      </c>
      <c r="E47" s="58">
        <f>浅間地区!E47+野沢地区!E47+中込地区!E47+東地区!E47+臼田地区!E47+浅科地区!E47+望月地区!E47</f>
        <v>1119</v>
      </c>
      <c r="F47" s="32"/>
    </row>
    <row r="48" spans="1:6" ht="15" customHeight="1" x14ac:dyDescent="0.15">
      <c r="A48" s="12"/>
      <c r="B48" s="35">
        <v>38</v>
      </c>
      <c r="C48" s="75">
        <f>浅間地区!C48+野沢地区!C48+中込地区!C48+東地区!C48+臼田地区!C48+浅科地区!C48+望月地区!C48</f>
        <v>531</v>
      </c>
      <c r="D48" s="75">
        <f>浅間地区!D48+野沢地区!D48+中込地区!D48+東地区!D48+臼田地区!D48+浅科地区!D48+望月地区!D48</f>
        <v>516</v>
      </c>
      <c r="E48" s="58">
        <f>浅間地区!E48+野沢地区!E48+中込地区!E48+東地区!E48+臼田地区!E48+浅科地区!E48+望月地区!E48</f>
        <v>1047</v>
      </c>
      <c r="F48" s="32"/>
    </row>
    <row r="49" spans="1:6" ht="15" customHeight="1" x14ac:dyDescent="0.15">
      <c r="A49" s="12"/>
      <c r="B49" s="35">
        <v>39</v>
      </c>
      <c r="C49" s="79">
        <f>浅間地区!C49+野沢地区!C49+中込地区!C49+東地区!C49+臼田地区!C49+浅科地区!C49+望月地区!C49</f>
        <v>591</v>
      </c>
      <c r="D49" s="79">
        <f>浅間地区!D49+野沢地区!D49+中込地区!D49+東地区!D49+臼田地区!D49+浅科地区!D49+望月地区!D49</f>
        <v>539</v>
      </c>
      <c r="E49" s="93">
        <f>浅間地区!E49+野沢地区!E49+中込地区!E49+東地区!E49+臼田地区!E49+浅科地区!E49+望月地区!E49</f>
        <v>1130</v>
      </c>
      <c r="F49" s="32"/>
    </row>
    <row r="50" spans="1:6" ht="15" customHeight="1" thickBot="1" x14ac:dyDescent="0.2">
      <c r="A50" s="12"/>
      <c r="B50" s="82" t="s">
        <v>34</v>
      </c>
      <c r="C50" s="49">
        <f>SUM(C45:C49)</f>
        <v>2788</v>
      </c>
      <c r="D50" s="49">
        <f>SUM(D45:D49)</f>
        <v>2641</v>
      </c>
      <c r="E50" s="41">
        <f>SUM(E45:E49)</f>
        <v>5429</v>
      </c>
      <c r="F50" s="42">
        <f>E50/E147</f>
        <v>5.5710049152907615E-2</v>
      </c>
    </row>
    <row r="51" spans="1:6" ht="15" customHeight="1" thickTop="1" x14ac:dyDescent="0.15">
      <c r="A51" s="12"/>
      <c r="B51" s="80">
        <v>40</v>
      </c>
      <c r="C51" s="74">
        <f>浅間地区!C51+野沢地区!C51+中込地区!C51+東地区!C51+臼田地区!C51+浅科地区!C51+望月地区!C51</f>
        <v>559</v>
      </c>
      <c r="D51" s="74">
        <f>浅間地区!D51+野沢地区!D51+中込地区!D51+東地区!D51+臼田地区!D51+浅科地区!D51+望月地区!D51</f>
        <v>599</v>
      </c>
      <c r="E51" s="57">
        <f>浅間地区!E51+野沢地区!E51+中込地区!E51+東地区!E51+臼田地区!E51+浅科地区!E51+望月地区!E51</f>
        <v>1158</v>
      </c>
      <c r="F51" s="32"/>
    </row>
    <row r="52" spans="1:6" ht="15" customHeight="1" x14ac:dyDescent="0.15">
      <c r="A52" s="12"/>
      <c r="B52" s="35">
        <v>41</v>
      </c>
      <c r="C52" s="75">
        <f>浅間地区!C52+野沢地区!C52+中込地区!C52+東地区!C52+臼田地区!C52+浅科地区!C52+望月地区!C52</f>
        <v>629</v>
      </c>
      <c r="D52" s="75">
        <f>浅間地区!D52+野沢地区!D52+中込地区!D52+東地区!D52+臼田地区!D52+浅科地区!D52+望月地区!D52</f>
        <v>544</v>
      </c>
      <c r="E52" s="58">
        <f>浅間地区!E52+野沢地区!E52+中込地区!E52+東地区!E52+臼田地区!E52+浅科地区!E52+望月地区!E52</f>
        <v>1173</v>
      </c>
      <c r="F52" s="32"/>
    </row>
    <row r="53" spans="1:6" ht="15" customHeight="1" x14ac:dyDescent="0.15">
      <c r="A53" s="12"/>
      <c r="B53" s="35">
        <v>42</v>
      </c>
      <c r="C53" s="75">
        <f>浅間地区!C53+野沢地区!C53+中込地区!C53+東地区!C53+臼田地区!C53+浅科地区!C53+望月地区!C53</f>
        <v>637</v>
      </c>
      <c r="D53" s="75">
        <f>浅間地区!D53+野沢地区!D53+中込地区!D53+東地区!D53+臼田地区!D53+浅科地区!D53+望月地区!D53</f>
        <v>590</v>
      </c>
      <c r="E53" s="58">
        <f>浅間地区!E53+野沢地区!E53+中込地区!E53+東地区!E53+臼田地区!E53+浅科地区!E53+望月地区!E53</f>
        <v>1227</v>
      </c>
      <c r="F53" s="32"/>
    </row>
    <row r="54" spans="1:6" ht="15" customHeight="1" x14ac:dyDescent="0.15">
      <c r="A54" s="12"/>
      <c r="B54" s="35">
        <v>43</v>
      </c>
      <c r="C54" s="75">
        <f>浅間地区!C54+野沢地区!C54+中込地区!C54+東地区!C54+臼田地区!C54+浅科地区!C54+望月地区!C54</f>
        <v>624</v>
      </c>
      <c r="D54" s="75">
        <f>浅間地区!D54+野沢地区!D54+中込地区!D54+東地区!D54+臼田地区!D54+浅科地区!D54+望月地区!D54</f>
        <v>591</v>
      </c>
      <c r="E54" s="58">
        <f>浅間地区!E54+野沢地区!E54+中込地区!E54+東地区!E54+臼田地区!E54+浅科地区!E54+望月地区!E54</f>
        <v>1215</v>
      </c>
      <c r="F54" s="32"/>
    </row>
    <row r="55" spans="1:6" ht="15" customHeight="1" x14ac:dyDescent="0.15">
      <c r="A55" s="12"/>
      <c r="B55" s="35">
        <v>44</v>
      </c>
      <c r="C55" s="79">
        <f>浅間地区!C55+野沢地区!C55+中込地区!C55+東地区!C55+臼田地区!C55+浅科地区!C55+望月地区!C55</f>
        <v>668</v>
      </c>
      <c r="D55" s="79">
        <f>浅間地区!D55+野沢地区!D55+中込地区!D55+東地区!D55+臼田地区!D55+浅科地区!D55+望月地区!D55</f>
        <v>625</v>
      </c>
      <c r="E55" s="93">
        <f>浅間地区!E55+野沢地区!E55+中込地区!E55+東地区!E55+臼田地区!E55+浅科地区!E55+望月地区!E55</f>
        <v>1293</v>
      </c>
      <c r="F55" s="32"/>
    </row>
    <row r="56" spans="1:6" ht="15" customHeight="1" thickBot="1" x14ac:dyDescent="0.2">
      <c r="A56" s="12"/>
      <c r="B56" s="82" t="s">
        <v>35</v>
      </c>
      <c r="C56" s="49">
        <f>SUM(C51:C55)</f>
        <v>3117</v>
      </c>
      <c r="D56" s="49">
        <f>SUM(D51:D55)</f>
        <v>2949</v>
      </c>
      <c r="E56" s="41">
        <f>SUM(E51:E55)</f>
        <v>6066</v>
      </c>
      <c r="F56" s="42">
        <f>E56/E147</f>
        <v>6.2246667556002507E-2</v>
      </c>
    </row>
    <row r="57" spans="1:6" ht="15" customHeight="1" thickTop="1" x14ac:dyDescent="0.15">
      <c r="A57" s="12"/>
      <c r="B57" s="80">
        <v>45</v>
      </c>
      <c r="C57" s="74">
        <f>浅間地区!C57+野沢地区!C57+中込地区!C57+東地区!C57+臼田地区!C57+浅科地区!C57+望月地区!C57</f>
        <v>646</v>
      </c>
      <c r="D57" s="74">
        <f>浅間地区!D57+野沢地区!D57+中込地区!D57+東地区!D57+臼田地区!D57+浅科地区!D57+望月地区!D57</f>
        <v>635</v>
      </c>
      <c r="E57" s="57">
        <f>浅間地区!E57+野沢地区!E57+中込地区!E57+東地区!E57+臼田地区!E57+浅科地区!E57+望月地区!E57</f>
        <v>1281</v>
      </c>
      <c r="F57" s="32"/>
    </row>
    <row r="58" spans="1:6" ht="15" customHeight="1" x14ac:dyDescent="0.15">
      <c r="A58" s="12"/>
      <c r="B58" s="35">
        <v>46</v>
      </c>
      <c r="C58" s="75">
        <f>浅間地区!C58+野沢地区!C58+中込地区!C58+東地区!C58+臼田地区!C58+浅科地区!C58+望月地区!C58</f>
        <v>689</v>
      </c>
      <c r="D58" s="75">
        <f>浅間地区!D58+野沢地区!D58+中込地区!D58+東地区!D58+臼田地区!D58+浅科地区!D58+望月地区!D58</f>
        <v>613</v>
      </c>
      <c r="E58" s="58">
        <f>浅間地区!E58+野沢地区!E58+中込地区!E58+東地区!E58+臼田地区!E58+浅科地区!E58+望月地区!E58</f>
        <v>1302</v>
      </c>
      <c r="F58" s="32"/>
    </row>
    <row r="59" spans="1:6" ht="15" customHeight="1" x14ac:dyDescent="0.15">
      <c r="A59" s="12"/>
      <c r="B59" s="35">
        <v>47</v>
      </c>
      <c r="C59" s="75">
        <f>浅間地区!C59+野沢地区!C59+中込地区!C59+東地区!C59+臼田地区!C59+浅科地区!C59+望月地区!C59</f>
        <v>693</v>
      </c>
      <c r="D59" s="75">
        <f>浅間地区!D59+野沢地区!D59+中込地区!D59+東地区!D59+臼田地区!D59+浅科地区!D59+望月地区!D59</f>
        <v>605</v>
      </c>
      <c r="E59" s="58">
        <f>浅間地区!E59+野沢地区!E59+中込地区!E59+東地区!E59+臼田地区!E59+浅科地区!E59+望月地区!E59</f>
        <v>1298</v>
      </c>
      <c r="F59" s="32"/>
    </row>
    <row r="60" spans="1:6" ht="15" customHeight="1" x14ac:dyDescent="0.15">
      <c r="A60" s="12"/>
      <c r="B60" s="35">
        <v>48</v>
      </c>
      <c r="C60" s="75">
        <f>浅間地区!C60+野沢地区!C60+中込地区!C60+東地区!C60+臼田地区!C60+浅科地区!C60+望月地区!C60</f>
        <v>657</v>
      </c>
      <c r="D60" s="75">
        <f>浅間地区!D60+野沢地区!D60+中込地区!D60+東地区!D60+臼田地区!D60+浅科地区!D60+望月地区!D60</f>
        <v>648</v>
      </c>
      <c r="E60" s="58">
        <f>浅間地区!E60+野沢地区!E60+中込地区!E60+東地区!E60+臼田地区!E60+浅科地区!E60+望月地区!E60</f>
        <v>1305</v>
      </c>
      <c r="F60" s="32"/>
    </row>
    <row r="61" spans="1:6" ht="15" customHeight="1" x14ac:dyDescent="0.15">
      <c r="A61" s="12"/>
      <c r="B61" s="35">
        <v>49</v>
      </c>
      <c r="C61" s="79">
        <f>浅間地区!C61+野沢地区!C61+中込地区!C61+東地区!C61+臼田地区!C61+浅科地区!C61+望月地区!C61</f>
        <v>708</v>
      </c>
      <c r="D61" s="79">
        <f>浅間地区!D61+野沢地区!D61+中込地区!D61+東地区!D61+臼田地区!D61+浅科地区!D61+望月地区!D61</f>
        <v>680</v>
      </c>
      <c r="E61" s="93">
        <f>浅間地区!E61+野沢地区!E61+中込地区!E61+東地区!E61+臼田地区!E61+浅科地区!E61+望月地区!E61</f>
        <v>1388</v>
      </c>
      <c r="F61" s="32"/>
    </row>
    <row r="62" spans="1:6" ht="15" customHeight="1" thickBot="1" x14ac:dyDescent="0.2">
      <c r="A62" s="12"/>
      <c r="B62" s="82" t="s">
        <v>36</v>
      </c>
      <c r="C62" s="49">
        <f>SUM(C57:C61)</f>
        <v>3393</v>
      </c>
      <c r="D62" s="49">
        <f>SUM(D57:D61)</f>
        <v>3181</v>
      </c>
      <c r="E62" s="41">
        <f>SUM(E57:E61)</f>
        <v>6574</v>
      </c>
      <c r="F62" s="42">
        <f>E62/E147</f>
        <v>6.7459543770715544E-2</v>
      </c>
    </row>
    <row r="63" spans="1:6" ht="15" customHeight="1" thickTop="1" x14ac:dyDescent="0.15">
      <c r="A63" s="12"/>
      <c r="B63" s="80">
        <v>50</v>
      </c>
      <c r="C63" s="74">
        <f>浅間地区!C63+野沢地区!C63+中込地区!C63+東地区!C63+臼田地区!C63+浅科地区!C63+望月地区!C63</f>
        <v>762</v>
      </c>
      <c r="D63" s="74">
        <f>浅間地区!D63+野沢地区!D63+中込地区!D63+東地区!D63+臼田地区!D63+浅科地区!D63+望月地区!D63</f>
        <v>704</v>
      </c>
      <c r="E63" s="57">
        <f>浅間地区!E63+野沢地区!E63+中込地区!E63+東地区!E63+臼田地区!E63+浅科地区!E63+望月地区!E63</f>
        <v>1466</v>
      </c>
      <c r="F63" s="32"/>
    </row>
    <row r="64" spans="1:6" ht="15" customHeight="1" x14ac:dyDescent="0.15">
      <c r="A64" s="12"/>
      <c r="B64" s="35">
        <v>51</v>
      </c>
      <c r="C64" s="75">
        <f>浅間地区!C64+野沢地区!C64+中込地区!C64+東地区!C64+臼田地区!C64+浅科地区!C64+望月地区!C64</f>
        <v>725</v>
      </c>
      <c r="D64" s="75">
        <f>浅間地区!D64+野沢地区!D64+中込地区!D64+東地区!D64+臼田地区!D64+浅科地区!D64+望月地区!D64</f>
        <v>679</v>
      </c>
      <c r="E64" s="58">
        <f>浅間地区!E64+野沢地区!E64+中込地区!E64+東地区!E64+臼田地区!E64+浅科地区!E64+望月地区!E64</f>
        <v>1404</v>
      </c>
      <c r="F64" s="32"/>
    </row>
    <row r="65" spans="1:6" ht="15" customHeight="1" x14ac:dyDescent="0.15">
      <c r="A65" s="12"/>
      <c r="B65" s="35">
        <v>52</v>
      </c>
      <c r="C65" s="75">
        <f>浅間地区!C65+野沢地区!C65+中込地区!C65+東地区!C65+臼田地区!C65+浅科地区!C65+望月地区!C65</f>
        <v>683</v>
      </c>
      <c r="D65" s="75">
        <f>浅間地区!D65+野沢地区!D65+中込地区!D65+東地区!D65+臼田地区!D65+浅科地区!D65+望月地区!D65</f>
        <v>661</v>
      </c>
      <c r="E65" s="58">
        <f>浅間地区!E65+野沢地区!E65+中込地区!E65+東地区!E65+臼田地区!E65+浅科地区!E65+望月地区!E65</f>
        <v>1344</v>
      </c>
      <c r="F65" s="32"/>
    </row>
    <row r="66" spans="1:6" ht="15" customHeight="1" x14ac:dyDescent="0.15">
      <c r="A66" s="12"/>
      <c r="B66" s="35">
        <v>53</v>
      </c>
      <c r="C66" s="75">
        <f>浅間地区!C66+野沢地区!C66+中込地区!C66+東地区!C66+臼田地区!C66+浅科地区!C66+望月地区!C66</f>
        <v>681</v>
      </c>
      <c r="D66" s="75">
        <f>浅間地区!D66+野沢地区!D66+中込地区!D66+東地区!D66+臼田地区!D66+浅科地区!D66+望月地区!D66</f>
        <v>682</v>
      </c>
      <c r="E66" s="58">
        <f>浅間地区!E66+野沢地区!E66+中込地区!E66+東地区!E66+臼田地区!E66+浅科地区!E66+望月地区!E66</f>
        <v>1363</v>
      </c>
      <c r="F66" s="32"/>
    </row>
    <row r="67" spans="1:6" ht="15" customHeight="1" x14ac:dyDescent="0.15">
      <c r="A67" s="12"/>
      <c r="B67" s="35">
        <v>54</v>
      </c>
      <c r="C67" s="79">
        <f>浅間地区!C67+野沢地区!C67+中込地区!C67+東地区!C67+臼田地区!C67+浅科地区!C67+望月地区!C67</f>
        <v>682</v>
      </c>
      <c r="D67" s="79">
        <f>浅間地区!D67+野沢地区!D67+中込地区!D67+東地区!D67+臼田地区!D67+浅科地区!D67+望月地区!D67</f>
        <v>638</v>
      </c>
      <c r="E67" s="93">
        <f>浅間地区!E67+野沢地区!E67+中込地区!E67+東地区!E67+臼田地区!E67+浅科地区!E67+望月地区!E67</f>
        <v>1320</v>
      </c>
      <c r="F67" s="32"/>
    </row>
    <row r="68" spans="1:6" ht="15" customHeight="1" thickBot="1" x14ac:dyDescent="0.2">
      <c r="A68" s="12"/>
      <c r="B68" s="82" t="s">
        <v>37</v>
      </c>
      <c r="C68" s="49">
        <f>SUM(C63:C67)</f>
        <v>3533</v>
      </c>
      <c r="D68" s="49">
        <f>SUM(D63:D67)</f>
        <v>3364</v>
      </c>
      <c r="E68" s="41">
        <f>SUM(E63:E67)</f>
        <v>6897</v>
      </c>
      <c r="F68" s="42">
        <f>E68/E147</f>
        <v>7.0774030025346074E-2</v>
      </c>
    </row>
    <row r="69" spans="1:6" ht="15" customHeight="1" thickTop="1" x14ac:dyDescent="0.15">
      <c r="A69" s="12"/>
      <c r="B69" s="80">
        <v>55</v>
      </c>
      <c r="C69" s="74">
        <f>浅間地区!C69+野沢地区!C69+中込地区!C69+東地区!C69+臼田地区!C69+浅科地区!C69+望月地区!C69</f>
        <v>632</v>
      </c>
      <c r="D69" s="74">
        <f>浅間地区!D69+野沢地区!D69+中込地区!D69+東地区!D69+臼田地区!D69+浅科地区!D69+望月地区!D69</f>
        <v>688</v>
      </c>
      <c r="E69" s="57">
        <f>浅間地区!E69+野沢地区!E69+中込地区!E69+東地区!E69+臼田地区!E69+浅科地区!E69+望月地区!E69</f>
        <v>1320</v>
      </c>
      <c r="F69" s="32"/>
    </row>
    <row r="70" spans="1:6" ht="15" customHeight="1" x14ac:dyDescent="0.15">
      <c r="A70" s="12"/>
      <c r="B70" s="35">
        <v>56</v>
      </c>
      <c r="C70" s="75">
        <f>浅間地区!C70+野沢地区!C70+中込地区!C70+東地区!C70+臼田地区!C70+浅科地区!C70+望月地区!C70</f>
        <v>613</v>
      </c>
      <c r="D70" s="75">
        <f>浅間地区!D70+野沢地区!D70+中込地区!D70+東地区!D70+臼田地区!D70+浅科地区!D70+望月地区!D70</f>
        <v>660</v>
      </c>
      <c r="E70" s="58">
        <f>浅間地区!E70+野沢地区!E70+中込地区!E70+東地区!E70+臼田地区!E70+浅科地区!E70+望月地区!E70</f>
        <v>1273</v>
      </c>
      <c r="F70" s="32"/>
    </row>
    <row r="71" spans="1:6" ht="15" customHeight="1" x14ac:dyDescent="0.15">
      <c r="A71" s="12"/>
      <c r="B71" s="35">
        <v>57</v>
      </c>
      <c r="C71" s="75">
        <f>浅間地区!C71+野沢地区!C71+中込地区!C71+東地区!C71+臼田地区!C71+浅科地区!C71+望月地区!C71</f>
        <v>588</v>
      </c>
      <c r="D71" s="75">
        <f>浅間地区!D71+野沢地区!D71+中込地区!D71+東地区!D71+臼田地区!D71+浅科地区!D71+望月地区!D71</f>
        <v>553</v>
      </c>
      <c r="E71" s="58">
        <f>浅間地区!E71+野沢地区!E71+中込地区!E71+東地区!E71+臼田地区!E71+浅科地区!E71+望月地区!E71</f>
        <v>1141</v>
      </c>
      <c r="F71" s="32"/>
    </row>
    <row r="72" spans="1:6" ht="15" customHeight="1" x14ac:dyDescent="0.15">
      <c r="A72" s="12"/>
      <c r="B72" s="35">
        <v>58</v>
      </c>
      <c r="C72" s="75">
        <f>浅間地区!C72+野沢地区!C72+中込地区!C72+東地区!C72+臼田地区!C72+浅科地区!C72+望月地区!C72</f>
        <v>598</v>
      </c>
      <c r="D72" s="75">
        <f>浅間地区!D72+野沢地区!D72+中込地区!D72+東地区!D72+臼田地区!D72+浅科地区!D72+望月地区!D72</f>
        <v>578</v>
      </c>
      <c r="E72" s="58">
        <f>浅間地区!E72+野沢地区!E72+中込地区!E72+東地区!E72+臼田地区!E72+浅科地区!E72+望月地区!E72</f>
        <v>1176</v>
      </c>
      <c r="F72" s="32"/>
    </row>
    <row r="73" spans="1:6" ht="15" customHeight="1" x14ac:dyDescent="0.15">
      <c r="A73" s="12"/>
      <c r="B73" s="35">
        <v>59</v>
      </c>
      <c r="C73" s="79">
        <f>浅間地区!C73+野沢地区!C73+中込地区!C73+東地区!C73+臼田地区!C73+浅科地区!C73+望月地区!C73</f>
        <v>646</v>
      </c>
      <c r="D73" s="79">
        <f>浅間地区!D73+野沢地区!D73+中込地区!D73+東地区!D73+臼田地区!D73+浅科地区!D73+望月地区!D73</f>
        <v>638</v>
      </c>
      <c r="E73" s="93">
        <f>浅間地区!E73+野沢地区!E73+中込地区!E73+東地区!E73+臼田地区!E73+浅科地区!E73+望月地区!E73</f>
        <v>1284</v>
      </c>
      <c r="F73" s="32"/>
    </row>
    <row r="74" spans="1:6" ht="15" customHeight="1" thickBot="1" x14ac:dyDescent="0.2">
      <c r="A74" s="12"/>
      <c r="B74" s="82" t="s">
        <v>38</v>
      </c>
      <c r="C74" s="49">
        <f>SUM(C69:C73)</f>
        <v>3077</v>
      </c>
      <c r="D74" s="49">
        <f>SUM(D69:D73)</f>
        <v>3117</v>
      </c>
      <c r="E74" s="41">
        <f>SUM(E69:E73)</f>
        <v>6194</v>
      </c>
      <c r="F74" s="42">
        <f>E74/E147</f>
        <v>6.3560148177032566E-2</v>
      </c>
    </row>
    <row r="75" spans="1:6" ht="15" customHeight="1" thickTop="1" x14ac:dyDescent="0.15">
      <c r="A75" s="12"/>
      <c r="B75" s="80">
        <v>60</v>
      </c>
      <c r="C75" s="74">
        <f>浅間地区!C75+野沢地区!C75+中込地区!C75+東地区!C75+臼田地区!C75+浅科地区!C75+望月地区!C75</f>
        <v>600</v>
      </c>
      <c r="D75" s="74">
        <f>浅間地区!D75+野沢地区!D75+中込地区!D75+東地区!D75+臼田地区!D75+浅科地区!D75+望月地区!D75</f>
        <v>584</v>
      </c>
      <c r="E75" s="57">
        <f>浅間地区!E75+野沢地区!E75+中込地区!E75+東地区!E75+臼田地区!E75+浅科地区!E75+望月地区!E75</f>
        <v>1184</v>
      </c>
      <c r="F75" s="32"/>
    </row>
    <row r="76" spans="1:6" ht="15" customHeight="1" x14ac:dyDescent="0.15">
      <c r="A76" s="12"/>
      <c r="B76" s="35">
        <v>61</v>
      </c>
      <c r="C76" s="75">
        <f>浅間地区!C76+野沢地区!C76+中込地区!C76+東地区!C76+臼田地区!C76+浅科地区!C76+望月地区!C76</f>
        <v>640</v>
      </c>
      <c r="D76" s="75">
        <f>浅間地区!D76+野沢地区!D76+中込地区!D76+東地区!D76+臼田地区!D76+浅科地区!D76+望月地区!D76</f>
        <v>597</v>
      </c>
      <c r="E76" s="58">
        <f>浅間地区!E76+野沢地区!E76+中込地区!E76+東地区!E76+臼田地区!E76+浅科地区!E76+望月地区!E76</f>
        <v>1237</v>
      </c>
      <c r="F76" s="32"/>
    </row>
    <row r="77" spans="1:6" ht="15" customHeight="1" x14ac:dyDescent="0.15">
      <c r="A77" s="12"/>
      <c r="B77" s="35">
        <v>62</v>
      </c>
      <c r="C77" s="75">
        <f>浅間地区!C77+野沢地区!C77+中込地区!C77+東地区!C77+臼田地区!C77+浅科地区!C77+望月地区!C77</f>
        <v>611</v>
      </c>
      <c r="D77" s="75">
        <f>浅間地区!D77+野沢地区!D77+中込地区!D77+東地区!D77+臼田地区!D77+浅科地区!D77+望月地区!D77</f>
        <v>614</v>
      </c>
      <c r="E77" s="58">
        <f>浅間地区!E77+野沢地区!E77+中込地区!E77+東地区!E77+臼田地区!E77+浅科地区!E77+望月地区!E77</f>
        <v>1225</v>
      </c>
      <c r="F77" s="32"/>
    </row>
    <row r="78" spans="1:6" ht="15" customHeight="1" x14ac:dyDescent="0.15">
      <c r="A78" s="12"/>
      <c r="B78" s="35">
        <v>63</v>
      </c>
      <c r="C78" s="75">
        <f>浅間地区!C78+野沢地区!C78+中込地区!C78+東地区!C78+臼田地区!C78+浅科地区!C78+望月地区!C78</f>
        <v>627</v>
      </c>
      <c r="D78" s="75">
        <f>浅間地区!D78+野沢地区!D78+中込地区!D78+東地区!D78+臼田地区!D78+浅科地区!D78+望月地区!D78</f>
        <v>666</v>
      </c>
      <c r="E78" s="58">
        <f>浅間地区!E78+野沢地区!E78+中込地区!E78+東地区!E78+臼田地区!E78+浅科地区!E78+望月地区!E78</f>
        <v>1293</v>
      </c>
      <c r="F78" s="32"/>
    </row>
    <row r="79" spans="1:6" ht="15" customHeight="1" x14ac:dyDescent="0.15">
      <c r="A79" s="12"/>
      <c r="B79" s="35">
        <v>64</v>
      </c>
      <c r="C79" s="79">
        <f>浅間地区!C79+野沢地区!C79+中込地区!C79+東地区!C79+臼田地区!C79+浅科地区!C79+望月地区!C79</f>
        <v>595</v>
      </c>
      <c r="D79" s="79">
        <f>浅間地区!D79+野沢地区!D79+中込地区!D79+東地区!D79+臼田地区!D79+浅科地区!D79+望月地区!D79</f>
        <v>611</v>
      </c>
      <c r="E79" s="93">
        <f>浅間地区!E79+野沢地区!E79+中込地区!E79+東地区!E79+臼田地区!E79+浅科地区!E79+望月地区!E79</f>
        <v>1206</v>
      </c>
      <c r="F79" s="32"/>
    </row>
    <row r="80" spans="1:6" ht="15" customHeight="1" thickBot="1" x14ac:dyDescent="0.2">
      <c r="A80" s="12"/>
      <c r="B80" s="82" t="s">
        <v>39</v>
      </c>
      <c r="C80" s="49">
        <f>SUM(C75:C79)</f>
        <v>3073</v>
      </c>
      <c r="D80" s="49">
        <f>SUM(D75:D79)</f>
        <v>3072</v>
      </c>
      <c r="E80" s="41">
        <f>SUM(E75:E79)</f>
        <v>6145</v>
      </c>
      <c r="F80" s="42">
        <f>E80/E147</f>
        <v>6.3057331376794493E-2</v>
      </c>
    </row>
    <row r="81" spans="1:6" ht="15" customHeight="1" thickTop="1" x14ac:dyDescent="0.15">
      <c r="A81" s="12"/>
      <c r="B81" s="80">
        <v>65</v>
      </c>
      <c r="C81" s="74">
        <f>浅間地区!C81+野沢地区!C81+中込地区!C81+東地区!C81+臼田地区!C81+浅科地区!C81+望月地区!C81</f>
        <v>626</v>
      </c>
      <c r="D81" s="74">
        <f>浅間地区!D81+野沢地区!D81+中込地区!D81+東地区!D81+臼田地区!D81+浅科地区!D81+望月地区!D81</f>
        <v>637</v>
      </c>
      <c r="E81" s="57">
        <f>浅間地区!E81+野沢地区!E81+中込地区!E81+東地区!E81+臼田地区!E81+浅科地区!E81+望月地区!E81</f>
        <v>1263</v>
      </c>
      <c r="F81" s="32"/>
    </row>
    <row r="82" spans="1:6" ht="15" customHeight="1" x14ac:dyDescent="0.15">
      <c r="A82" s="12"/>
      <c r="B82" s="35">
        <v>66</v>
      </c>
      <c r="C82" s="75">
        <f>浅間地区!C82+野沢地区!C82+中込地区!C82+東地区!C82+臼田地区!C82+浅科地区!C82+望月地区!C82</f>
        <v>612</v>
      </c>
      <c r="D82" s="75">
        <f>浅間地区!D82+野沢地区!D82+中込地区!D82+東地区!D82+臼田地区!D82+浅科地区!D82+望月地区!D82</f>
        <v>596</v>
      </c>
      <c r="E82" s="58">
        <f>浅間地区!E82+野沢地区!E82+中込地区!E82+東地区!E82+臼田地区!E82+浅科地区!E82+望月地区!E82</f>
        <v>1208</v>
      </c>
      <c r="F82" s="32"/>
    </row>
    <row r="83" spans="1:6" ht="15" customHeight="1" x14ac:dyDescent="0.15">
      <c r="A83" s="12"/>
      <c r="B83" s="35">
        <v>67</v>
      </c>
      <c r="C83" s="75">
        <f>浅間地区!C83+野沢地区!C83+中込地区!C83+東地区!C83+臼田地区!C83+浅科地区!C83+望月地区!C83</f>
        <v>617</v>
      </c>
      <c r="D83" s="75">
        <f>浅間地区!D83+野沢地区!D83+中込地区!D83+東地区!D83+臼田地区!D83+浅科地区!D83+望月地区!D83</f>
        <v>638</v>
      </c>
      <c r="E83" s="58">
        <f>浅間地区!E83+野沢地区!E83+中込地区!E83+東地区!E83+臼田地区!E83+浅科地区!E83+望月地区!E83</f>
        <v>1255</v>
      </c>
      <c r="F83" s="32"/>
    </row>
    <row r="84" spans="1:6" ht="15" customHeight="1" x14ac:dyDescent="0.15">
      <c r="A84" s="12"/>
      <c r="B84" s="35">
        <v>68</v>
      </c>
      <c r="C84" s="75">
        <f>浅間地区!C84+野沢地区!C84+中込地区!C84+東地区!C84+臼田地区!C84+浅科地区!C84+望月地区!C84</f>
        <v>640</v>
      </c>
      <c r="D84" s="75">
        <f>浅間地区!D84+野沢地区!D84+中込地区!D84+東地区!D84+臼田地区!D84+浅科地区!D84+望月地区!D84</f>
        <v>663</v>
      </c>
      <c r="E84" s="58">
        <f>浅間地区!E84+野沢地区!E84+中込地区!E84+東地区!E84+臼田地区!E84+浅科地区!E84+望月地区!E84</f>
        <v>1303</v>
      </c>
      <c r="F84" s="32"/>
    </row>
    <row r="85" spans="1:6" ht="15" customHeight="1" x14ac:dyDescent="0.15">
      <c r="A85" s="12"/>
      <c r="B85" s="35">
        <v>69</v>
      </c>
      <c r="C85" s="79">
        <f>浅間地区!C85+野沢地区!C85+中込地区!C85+東地区!C85+臼田地区!C85+浅科地区!C85+望月地区!C85</f>
        <v>686</v>
      </c>
      <c r="D85" s="79">
        <f>浅間地区!D85+野沢地区!D85+中込地区!D85+東地区!D85+臼田地区!D85+浅科地区!D85+望月地区!D85</f>
        <v>647</v>
      </c>
      <c r="E85" s="93">
        <f>浅間地区!E85+野沢地区!E85+中込地区!E85+東地区!E85+臼田地区!E85+浅科地区!E85+望月地区!E85</f>
        <v>1333</v>
      </c>
      <c r="F85" s="32"/>
    </row>
    <row r="86" spans="1:6" ht="15" customHeight="1" thickBot="1" x14ac:dyDescent="0.2">
      <c r="A86" s="12"/>
      <c r="B86" s="83" t="s">
        <v>40</v>
      </c>
      <c r="C86" s="71">
        <f>SUM(C81:C85)</f>
        <v>3181</v>
      </c>
      <c r="D86" s="71">
        <f>SUM(D81:D85)</f>
        <v>3181</v>
      </c>
      <c r="E86" s="44">
        <f>SUM(E81:E85)</f>
        <v>6362</v>
      </c>
      <c r="F86" s="45">
        <f>E86/E147</f>
        <v>6.5284091492134502E-2</v>
      </c>
    </row>
    <row r="87" spans="1:6" ht="15" customHeight="1" thickTop="1" x14ac:dyDescent="0.15">
      <c r="A87" s="12"/>
      <c r="B87" s="80">
        <v>70</v>
      </c>
      <c r="C87" s="74">
        <f>浅間地区!C87+野沢地区!C87+中込地区!C87+東地区!C87+臼田地区!C87+浅科地区!C87+望月地区!C87</f>
        <v>658</v>
      </c>
      <c r="D87" s="74">
        <f>浅間地区!D87+野沢地区!D87+中込地区!D87+東地区!D87+臼田地区!D87+浅科地区!D87+望月地区!D87</f>
        <v>652</v>
      </c>
      <c r="E87" s="57">
        <f>浅間地区!E87+野沢地区!E87+中込地区!E87+東地区!E87+臼田地区!E87+浅科地区!E87+望月地区!E87</f>
        <v>1310</v>
      </c>
      <c r="F87" s="32"/>
    </row>
    <row r="88" spans="1:6" ht="15" customHeight="1" x14ac:dyDescent="0.15">
      <c r="A88" s="12"/>
      <c r="B88" s="35">
        <v>71</v>
      </c>
      <c r="C88" s="75">
        <f>浅間地区!C88+野沢地区!C88+中込地区!C88+東地区!C88+臼田地区!C88+浅科地区!C88+望月地区!C88</f>
        <v>627</v>
      </c>
      <c r="D88" s="75">
        <f>浅間地区!D88+野沢地区!D88+中込地区!D88+東地区!D88+臼田地区!D88+浅科地区!D88+望月地区!D88</f>
        <v>693</v>
      </c>
      <c r="E88" s="58">
        <f>浅間地区!E88+野沢地区!E88+中込地区!E88+東地区!E88+臼田地区!E88+浅科地区!E88+望月地区!E88</f>
        <v>1320</v>
      </c>
      <c r="F88" s="32"/>
    </row>
    <row r="89" spans="1:6" ht="15" customHeight="1" x14ac:dyDescent="0.15">
      <c r="A89" s="12"/>
      <c r="B89" s="35">
        <v>72</v>
      </c>
      <c r="C89" s="75">
        <f>浅間地区!C89+野沢地区!C89+中込地区!C89+東地区!C89+臼田地区!C89+浅科地区!C89+望月地区!C89</f>
        <v>688</v>
      </c>
      <c r="D89" s="75">
        <f>浅間地区!D89+野沢地区!D89+中込地区!D89+東地区!D89+臼田地区!D89+浅科地区!D89+望月地区!D89</f>
        <v>721</v>
      </c>
      <c r="E89" s="58">
        <f>浅間地区!E89+野沢地区!E89+中込地区!E89+東地区!E89+臼田地区!E89+浅科地区!E89+望月地区!E89</f>
        <v>1409</v>
      </c>
      <c r="F89" s="32"/>
    </row>
    <row r="90" spans="1:6" ht="15" customHeight="1" x14ac:dyDescent="0.15">
      <c r="A90" s="12"/>
      <c r="B90" s="35">
        <v>73</v>
      </c>
      <c r="C90" s="75">
        <f>浅間地区!C90+野沢地区!C90+中込地区!C90+東地区!C90+臼田地区!C90+浅科地区!C90+望月地区!C90</f>
        <v>747</v>
      </c>
      <c r="D90" s="75">
        <f>浅間地区!D90+野沢地区!D90+中込地区!D90+東地区!D90+臼田地区!D90+浅科地区!D90+望月地区!D90</f>
        <v>825</v>
      </c>
      <c r="E90" s="58">
        <f>浅間地区!E90+野沢地区!E90+中込地区!E90+東地区!E90+臼田地区!E90+浅科地区!E90+望月地区!E90</f>
        <v>1572</v>
      </c>
      <c r="F90" s="32"/>
    </row>
    <row r="91" spans="1:6" ht="15" customHeight="1" x14ac:dyDescent="0.15">
      <c r="A91" s="12"/>
      <c r="B91" s="35">
        <v>74</v>
      </c>
      <c r="C91" s="79">
        <f>浅間地区!C91+野沢地区!C91+中込地区!C91+東地区!C91+臼田地区!C91+浅科地区!C91+望月地区!C91</f>
        <v>752</v>
      </c>
      <c r="D91" s="79">
        <f>浅間地区!D91+野沢地区!D91+中込地区!D91+東地区!D91+臼田地区!D91+浅科地区!D91+望月地区!D91</f>
        <v>802</v>
      </c>
      <c r="E91" s="93">
        <f>浅間地区!E91+野沢地区!E91+中込地区!E91+東地区!E91+臼田地区!E91+浅科地区!E91+望月地区!E91</f>
        <v>1554</v>
      </c>
      <c r="F91" s="32"/>
    </row>
    <row r="92" spans="1:6" ht="15" customHeight="1" thickBot="1" x14ac:dyDescent="0.2">
      <c r="A92" s="12"/>
      <c r="B92" s="83" t="s">
        <v>41</v>
      </c>
      <c r="C92" s="71">
        <f>SUM(C87:C91)</f>
        <v>3472</v>
      </c>
      <c r="D92" s="71">
        <f>SUM(D87:D91)</f>
        <v>3693</v>
      </c>
      <c r="E92" s="44">
        <f>SUM(E87:E91)</f>
        <v>7165</v>
      </c>
      <c r="F92" s="45">
        <f>E92/E147</f>
        <v>7.3524130075627747E-2</v>
      </c>
    </row>
    <row r="93" spans="1:6" ht="15" customHeight="1" thickTop="1" x14ac:dyDescent="0.15">
      <c r="A93" s="12"/>
      <c r="B93" s="80">
        <v>75</v>
      </c>
      <c r="C93" s="74">
        <f>浅間地区!C93+野沢地区!C93+中込地区!C93+東地区!C93+臼田地区!C93+浅科地区!C93+望月地区!C93</f>
        <v>737</v>
      </c>
      <c r="D93" s="74">
        <f>浅間地区!D93+野沢地区!D93+中込地区!D93+東地区!D93+臼田地区!D93+浅科地区!D93+望月地区!D93</f>
        <v>728</v>
      </c>
      <c r="E93" s="57">
        <f>浅間地区!E93+野沢地区!E93+中込地区!E93+東地区!E93+臼田地区!E93+浅科地区!E93+望月地区!E93</f>
        <v>1465</v>
      </c>
      <c r="F93" s="32"/>
    </row>
    <row r="94" spans="1:6" ht="15" customHeight="1" x14ac:dyDescent="0.15">
      <c r="A94" s="12"/>
      <c r="B94" s="35">
        <v>76</v>
      </c>
      <c r="C94" s="75">
        <f>浅間地区!C94+野沢地区!C94+中込地区!C94+東地区!C94+臼田地区!C94+浅科地区!C94+望月地区!C94</f>
        <v>680</v>
      </c>
      <c r="D94" s="75">
        <f>浅間地区!D94+野沢地区!D94+中込地区!D94+東地区!D94+臼田地区!D94+浅科地区!D94+望月地区!D94</f>
        <v>809</v>
      </c>
      <c r="E94" s="58">
        <f>浅間地区!E94+野沢地区!E94+中込地区!E94+東地区!E94+臼田地区!E94+浅科地区!E94+望月地区!E94</f>
        <v>1489</v>
      </c>
      <c r="F94" s="32"/>
    </row>
    <row r="95" spans="1:6" ht="15" customHeight="1" x14ac:dyDescent="0.15">
      <c r="A95" s="12"/>
      <c r="B95" s="35">
        <v>77</v>
      </c>
      <c r="C95" s="75">
        <f>浅間地区!C95+野沢地区!C95+中込地区!C95+東地区!C95+臼田地区!C95+浅科地区!C95+望月地区!C95</f>
        <v>557</v>
      </c>
      <c r="D95" s="75">
        <f>浅間地区!D95+野沢地区!D95+中込地区!D95+東地区!D95+臼田地区!D95+浅科地区!D95+望月地区!D95</f>
        <v>564</v>
      </c>
      <c r="E95" s="58">
        <f>浅間地区!E95+野沢地区!E95+中込地区!E95+東地区!E95+臼田地区!E95+浅科地区!E95+望月地区!E95</f>
        <v>1121</v>
      </c>
      <c r="F95" s="32"/>
    </row>
    <row r="96" spans="1:6" ht="15" customHeight="1" x14ac:dyDescent="0.15">
      <c r="A96" s="12"/>
      <c r="B96" s="35">
        <v>78</v>
      </c>
      <c r="C96" s="75">
        <f>浅間地区!C96+野沢地区!C96+中込地区!C96+東地区!C96+臼田地区!C96+浅科地区!C96+望月地区!C96</f>
        <v>378</v>
      </c>
      <c r="D96" s="75">
        <f>浅間地区!D96+野沢地区!D96+中込地区!D96+東地区!D96+臼田地区!D96+浅科地区!D96+望月地区!D96</f>
        <v>427</v>
      </c>
      <c r="E96" s="58">
        <f>浅間地区!E96+野沢地区!E96+中込地区!E96+東地区!E96+臼田地区!E96+浅科地区!E96+望月地区!E96</f>
        <v>805</v>
      </c>
      <c r="F96" s="32"/>
    </row>
    <row r="97" spans="1:6" ht="15" customHeight="1" x14ac:dyDescent="0.15">
      <c r="A97" s="12"/>
      <c r="B97" s="35">
        <v>79</v>
      </c>
      <c r="C97" s="79">
        <f>浅間地区!C97+野沢地区!C97+中込地区!C97+東地区!C97+臼田地区!C97+浅科地区!C97+望月地区!C97</f>
        <v>469</v>
      </c>
      <c r="D97" s="79">
        <f>浅間地区!D97+野沢地区!D97+中込地区!D97+東地区!D97+臼田地区!D97+浅科地区!D97+望月地区!D97</f>
        <v>615</v>
      </c>
      <c r="E97" s="93">
        <f>浅間地区!E97+野沢地区!E97+中込地区!E97+東地区!E97+臼田地区!E97+浅科地区!E97+望月地区!E97</f>
        <v>1084</v>
      </c>
      <c r="F97" s="32"/>
    </row>
    <row r="98" spans="1:6" ht="15" customHeight="1" thickBot="1" x14ac:dyDescent="0.2">
      <c r="A98" s="12"/>
      <c r="B98" s="83" t="s">
        <v>42</v>
      </c>
      <c r="C98" s="71">
        <f>SUM(C93:C97)</f>
        <v>2821</v>
      </c>
      <c r="D98" s="71">
        <f>SUM(D93:D97)</f>
        <v>3143</v>
      </c>
      <c r="E98" s="44">
        <f>SUM(E93:E97)</f>
        <v>5964</v>
      </c>
      <c r="F98" s="45">
        <f>E98/E147</f>
        <v>6.119998768611918E-2</v>
      </c>
    </row>
    <row r="99" spans="1:6" ht="15" customHeight="1" thickTop="1" x14ac:dyDescent="0.15">
      <c r="A99" s="12"/>
      <c r="B99" s="80">
        <v>80</v>
      </c>
      <c r="C99" s="74">
        <f>浅間地区!C99+野沢地区!C99+中込地区!C99+東地区!C99+臼田地区!C99+浅科地区!C99+望月地区!C99</f>
        <v>522</v>
      </c>
      <c r="D99" s="74">
        <f>浅間地区!D99+野沢地区!D99+中込地区!D99+東地区!D99+臼田地区!D99+浅科地区!D99+望月地区!D99</f>
        <v>582</v>
      </c>
      <c r="E99" s="57">
        <f>浅間地区!E99+野沢地区!E99+中込地区!E99+東地区!E99+臼田地区!E99+浅科地区!E99+望月地区!E99</f>
        <v>1104</v>
      </c>
      <c r="F99" s="32"/>
    </row>
    <row r="100" spans="1:6" ht="15" customHeight="1" x14ac:dyDescent="0.15">
      <c r="A100" s="12"/>
      <c r="B100" s="35">
        <v>81</v>
      </c>
      <c r="C100" s="75">
        <f>浅間地区!C100+野沢地区!C100+中込地区!C100+東地区!C100+臼田地区!C100+浅科地区!C100+望月地区!C100</f>
        <v>408</v>
      </c>
      <c r="D100" s="75">
        <f>浅間地区!D100+野沢地区!D100+中込地区!D100+東地区!D100+臼田地区!D100+浅科地区!D100+望月地区!D100</f>
        <v>504</v>
      </c>
      <c r="E100" s="58">
        <f>浅間地区!E100+野沢地区!E100+中込地区!E100+東地区!E100+臼田地区!E100+浅科地区!E100+望月地区!E100</f>
        <v>912</v>
      </c>
      <c r="F100" s="32"/>
    </row>
    <row r="101" spans="1:6" ht="15" customHeight="1" x14ac:dyDescent="0.15">
      <c r="A101" s="12"/>
      <c r="B101" s="35">
        <v>82</v>
      </c>
      <c r="C101" s="75">
        <f>浅間地区!C101+野沢地区!C101+中込地区!C101+東地区!C101+臼田地区!C101+浅科地区!C101+望月地区!C101</f>
        <v>464</v>
      </c>
      <c r="D101" s="75">
        <f>浅間地区!D101+野沢地区!D101+中込地区!D101+東地区!D101+臼田地区!D101+浅科地区!D101+望月地区!D101</f>
        <v>530</v>
      </c>
      <c r="E101" s="58">
        <f>浅間地区!E101+野沢地区!E101+中込地区!E101+東地区!E101+臼田地区!E101+浅科地区!E101+望月地区!E101</f>
        <v>994</v>
      </c>
      <c r="F101" s="32"/>
    </row>
    <row r="102" spans="1:6" ht="15" customHeight="1" x14ac:dyDescent="0.15">
      <c r="A102" s="12"/>
      <c r="B102" s="35">
        <v>83</v>
      </c>
      <c r="C102" s="75">
        <f>浅間地区!C102+野沢地区!C102+中込地区!C102+東地区!C102+臼田地区!C102+浅科地区!C102+望月地区!C102</f>
        <v>391</v>
      </c>
      <c r="D102" s="75">
        <f>浅間地区!D102+野沢地区!D102+中込地区!D102+東地区!D102+臼田地区!D102+浅科地区!D102+望月地区!D102</f>
        <v>536</v>
      </c>
      <c r="E102" s="58">
        <f>浅間地区!E102+野沢地区!E102+中込地区!E102+東地区!E102+臼田地区!E102+浅科地区!E102+望月地区!E102</f>
        <v>927</v>
      </c>
      <c r="F102" s="32"/>
    </row>
    <row r="103" spans="1:6" ht="15" customHeight="1" x14ac:dyDescent="0.15">
      <c r="A103" s="12"/>
      <c r="B103" s="35">
        <v>84</v>
      </c>
      <c r="C103" s="79">
        <f>浅間地区!C103+野沢地区!C103+中込地区!C103+東地区!C103+臼田地区!C103+浅科地区!C103+望月地区!C103</f>
        <v>321</v>
      </c>
      <c r="D103" s="79">
        <f>浅間地区!D103+野沢地区!D103+中込地区!D103+東地区!D103+臼田地区!D103+浅科地区!D103+望月地区!D103</f>
        <v>431</v>
      </c>
      <c r="E103" s="93">
        <f>浅間地区!E103+野沢地区!E103+中込地区!E103+東地区!E103+臼田地区!E103+浅科地区!E103+望月地区!E103</f>
        <v>752</v>
      </c>
      <c r="F103" s="32"/>
    </row>
    <row r="104" spans="1:6" ht="15" customHeight="1" thickBot="1" x14ac:dyDescent="0.2">
      <c r="A104" s="12"/>
      <c r="B104" s="83" t="s">
        <v>43</v>
      </c>
      <c r="C104" s="71">
        <f>SUM(C99:C103)</f>
        <v>2106</v>
      </c>
      <c r="D104" s="71">
        <f>SUM(D99:D103)</f>
        <v>2583</v>
      </c>
      <c r="E104" s="44">
        <f>SUM(E99:E103)</f>
        <v>4689</v>
      </c>
      <c r="F104" s="45">
        <f>E104/E147</f>
        <v>4.8116489312577601E-2</v>
      </c>
    </row>
    <row r="105" spans="1:6" ht="15" customHeight="1" thickTop="1" x14ac:dyDescent="0.15">
      <c r="A105" s="12"/>
      <c r="B105" s="80">
        <v>85</v>
      </c>
      <c r="C105" s="74">
        <f>浅間地区!C105+野沢地区!C105+中込地区!C105+東地区!C105+臼田地区!C105+浅科地区!C105+望月地区!C105</f>
        <v>300</v>
      </c>
      <c r="D105" s="74">
        <f>浅間地区!D105+野沢地区!D105+中込地区!D105+東地区!D105+臼田地区!D105+浅科地区!D105+望月地区!D105</f>
        <v>406</v>
      </c>
      <c r="E105" s="57">
        <f>浅間地区!E105+野沢地区!E105+中込地区!E105+東地区!E105+臼田地区!E105+浅科地区!E105+望月地区!E105</f>
        <v>706</v>
      </c>
      <c r="F105" s="32"/>
    </row>
    <row r="106" spans="1:6" ht="15" customHeight="1" x14ac:dyDescent="0.15">
      <c r="A106" s="12"/>
      <c r="B106" s="35">
        <v>86</v>
      </c>
      <c r="C106" s="75">
        <f>浅間地区!C106+野沢地区!C106+中込地区!C106+東地区!C106+臼田地区!C106+浅科地区!C106+望月地区!C106</f>
        <v>303</v>
      </c>
      <c r="D106" s="75">
        <f>浅間地区!D106+野沢地区!D106+中込地区!D106+東地区!D106+臼田地区!D106+浅科地区!D106+望月地区!D106</f>
        <v>480</v>
      </c>
      <c r="E106" s="58">
        <f>浅間地区!E106+野沢地区!E106+中込地区!E106+東地区!E106+臼田地区!E106+浅科地区!E106+望月地区!E106</f>
        <v>783</v>
      </c>
      <c r="F106" s="32"/>
    </row>
    <row r="107" spans="1:6" ht="15" customHeight="1" x14ac:dyDescent="0.15">
      <c r="A107" s="12"/>
      <c r="B107" s="35">
        <v>87</v>
      </c>
      <c r="C107" s="75">
        <f>浅間地区!C107+野沢地区!C107+中込地区!C107+東地区!C107+臼田地区!C107+浅科地区!C107+望月地区!C107</f>
        <v>267</v>
      </c>
      <c r="D107" s="75">
        <f>浅間地区!D107+野沢地区!D107+中込地区!D107+東地区!D107+臼田地区!D107+浅科地区!D107+望月地区!D107</f>
        <v>427</v>
      </c>
      <c r="E107" s="58">
        <f>浅間地区!E107+野沢地区!E107+中込地区!E107+東地区!E107+臼田地区!E107+浅科地区!E107+望月地区!E107</f>
        <v>694</v>
      </c>
      <c r="F107" s="32"/>
    </row>
    <row r="108" spans="1:6" ht="15" customHeight="1" x14ac:dyDescent="0.15">
      <c r="A108" s="12"/>
      <c r="B108" s="35">
        <v>88</v>
      </c>
      <c r="C108" s="75">
        <f>浅間地区!C108+野沢地区!C108+中込地区!C108+東地区!C108+臼田地区!C108+浅科地区!C108+望月地区!C108</f>
        <v>230</v>
      </c>
      <c r="D108" s="75">
        <f>浅間地区!D108+野沢地区!D108+中込地区!D108+東地区!D108+臼田地区!D108+浅科地区!D108+望月地区!D108</f>
        <v>423</v>
      </c>
      <c r="E108" s="58">
        <f>浅間地区!E108+野沢地区!E108+中込地区!E108+東地区!E108+臼田地区!E108+浅科地区!E108+望月地区!E108</f>
        <v>653</v>
      </c>
      <c r="F108" s="32"/>
    </row>
    <row r="109" spans="1:6" ht="15" customHeight="1" x14ac:dyDescent="0.15">
      <c r="A109" s="12"/>
      <c r="B109" s="35">
        <v>89</v>
      </c>
      <c r="C109" s="79">
        <f>浅間地区!C109+野沢地区!C109+中込地区!C109+東地区!C109+臼田地区!C109+浅科地区!C109+望月地区!C109</f>
        <v>216</v>
      </c>
      <c r="D109" s="79">
        <f>浅間地区!D109+野沢地区!D109+中込地区!D109+東地区!D109+臼田地区!D109+浅科地区!D109+望月地区!D109</f>
        <v>365</v>
      </c>
      <c r="E109" s="93">
        <f>浅間地区!E109+野沢地区!E109+中込地区!E109+東地区!E109+臼田地区!E109+浅科地区!E109+望月地区!E109</f>
        <v>581</v>
      </c>
      <c r="F109" s="32"/>
    </row>
    <row r="110" spans="1:6" ht="15" customHeight="1" thickBot="1" x14ac:dyDescent="0.2">
      <c r="A110" s="12"/>
      <c r="B110" s="83" t="s">
        <v>44</v>
      </c>
      <c r="C110" s="71">
        <f>SUM(C105:C109)</f>
        <v>1316</v>
      </c>
      <c r="D110" s="71">
        <f>SUM(D105:D109)</f>
        <v>2101</v>
      </c>
      <c r="E110" s="44">
        <f>SUM(E105:E109)</f>
        <v>3417</v>
      </c>
      <c r="F110" s="45">
        <f>E110/E147</f>
        <v>3.5063775641091421E-2</v>
      </c>
    </row>
    <row r="111" spans="1:6" ht="15" customHeight="1" thickTop="1" x14ac:dyDescent="0.15">
      <c r="A111" s="12"/>
      <c r="B111" s="80">
        <v>90</v>
      </c>
      <c r="C111" s="74">
        <f>浅間地区!C111+野沢地区!C111+中込地区!C111+東地区!C111+臼田地区!C111+浅科地区!C111+望月地区!C111</f>
        <v>184</v>
      </c>
      <c r="D111" s="74">
        <f>浅間地区!D111+野沢地区!D111+中込地区!D111+東地区!D111+臼田地区!D111+浅科地区!D111+望月地区!D111</f>
        <v>350</v>
      </c>
      <c r="E111" s="57">
        <f>浅間地区!E111+野沢地区!E111+中込地区!E111+東地区!E111+臼田地区!E111+浅科地区!E111+望月地区!E111</f>
        <v>534</v>
      </c>
      <c r="F111" s="32"/>
    </row>
    <row r="112" spans="1:6" ht="15" customHeight="1" x14ac:dyDescent="0.15">
      <c r="A112" s="12"/>
      <c r="B112" s="35">
        <v>91</v>
      </c>
      <c r="C112" s="75">
        <f>浅間地区!C112+野沢地区!C112+中込地区!C112+東地区!C112+臼田地区!C112+浅科地区!C112+望月地区!C112</f>
        <v>141</v>
      </c>
      <c r="D112" s="75">
        <f>浅間地区!D112+野沢地区!D112+中込地区!D112+東地区!D112+臼田地区!D112+浅科地区!D112+望月地区!D112</f>
        <v>340</v>
      </c>
      <c r="E112" s="58">
        <f>浅間地区!E112+野沢地区!E112+中込地区!E112+東地区!E112+臼田地区!E112+浅科地区!E112+望月地区!E112</f>
        <v>481</v>
      </c>
      <c r="F112" s="32"/>
    </row>
    <row r="113" spans="1:6" ht="15" customHeight="1" x14ac:dyDescent="0.15">
      <c r="A113" s="12"/>
      <c r="B113" s="35">
        <v>92</v>
      </c>
      <c r="C113" s="75">
        <f>浅間地区!C113+野沢地区!C113+中込地区!C113+東地区!C113+臼田地区!C113+浅科地区!C113+望月地区!C113</f>
        <v>130</v>
      </c>
      <c r="D113" s="75">
        <f>浅間地区!D113+野沢地区!D113+中込地区!D113+東地区!D113+臼田地区!D113+浅科地区!D113+望月地区!D113</f>
        <v>296</v>
      </c>
      <c r="E113" s="58">
        <f>浅間地区!E113+野沢地区!E113+中込地区!E113+東地区!E113+臼田地区!E113+浅科地区!E113+望月地区!E113</f>
        <v>426</v>
      </c>
      <c r="F113" s="32"/>
    </row>
    <row r="114" spans="1:6" ht="15" customHeight="1" x14ac:dyDescent="0.15">
      <c r="A114" s="12"/>
      <c r="B114" s="35">
        <v>93</v>
      </c>
      <c r="C114" s="75">
        <f>浅間地区!C114+野沢地区!C114+中込地区!C114+東地区!C114+臼田地区!C114+浅科地区!C114+望月地区!C114</f>
        <v>109</v>
      </c>
      <c r="D114" s="75">
        <f>浅間地区!D114+野沢地区!D114+中込地区!D114+東地区!D114+臼田地区!D114+浅科地区!D114+望月地区!D114</f>
        <v>251</v>
      </c>
      <c r="E114" s="58">
        <f>浅間地区!E114+野沢地区!E114+中込地区!E114+東地区!E114+臼田地区!E114+浅科地区!E114+望月地区!E114</f>
        <v>360</v>
      </c>
      <c r="F114" s="32"/>
    </row>
    <row r="115" spans="1:6" ht="15" customHeight="1" x14ac:dyDescent="0.15">
      <c r="A115" s="12"/>
      <c r="B115" s="35">
        <v>94</v>
      </c>
      <c r="C115" s="79">
        <f>浅間地区!C115+野沢地区!C115+中込地区!C115+東地区!C115+臼田地区!C115+浅科地区!C115+望月地区!C115</f>
        <v>58</v>
      </c>
      <c r="D115" s="79">
        <f>浅間地区!D115+野沢地区!D115+中込地区!D115+東地区!D115+臼田地区!D115+浅科地区!D115+望月地区!D115</f>
        <v>193</v>
      </c>
      <c r="E115" s="93">
        <f>浅間地区!E115+野沢地区!E115+中込地区!E115+東地区!E115+臼田地区!E115+浅科地区!E115+望月地区!E115</f>
        <v>251</v>
      </c>
      <c r="F115" s="32"/>
    </row>
    <row r="116" spans="1:6" ht="15" customHeight="1" thickBot="1" x14ac:dyDescent="0.2">
      <c r="A116" s="12"/>
      <c r="B116" s="83" t="s">
        <v>45</v>
      </c>
      <c r="C116" s="71">
        <f>SUM(C111:C115)</f>
        <v>622</v>
      </c>
      <c r="D116" s="71">
        <f>SUM(D111:D115)</f>
        <v>1430</v>
      </c>
      <c r="E116" s="44">
        <f>SUM(E111:E115)</f>
        <v>2052</v>
      </c>
      <c r="F116" s="45">
        <f>E116/E147</f>
        <v>2.1056736205888087E-2</v>
      </c>
    </row>
    <row r="117" spans="1:6" ht="15" customHeight="1" thickTop="1" x14ac:dyDescent="0.15">
      <c r="A117" s="12"/>
      <c r="B117" s="80">
        <v>95</v>
      </c>
      <c r="C117" s="74">
        <f>浅間地区!C117+野沢地区!C117+中込地区!C117+東地区!C117+臼田地区!C117+浅科地区!C117+望月地区!C117</f>
        <v>72</v>
      </c>
      <c r="D117" s="74">
        <f>浅間地区!D117+野沢地区!D117+中込地区!D117+東地区!D117+臼田地区!D117+浅科地区!D117+望月地区!D117</f>
        <v>216</v>
      </c>
      <c r="E117" s="57">
        <f>浅間地区!E117+野沢地区!E117+中込地区!E117+東地区!E117+臼田地区!E117+浅科地区!E117+望月地区!E117</f>
        <v>288</v>
      </c>
      <c r="F117" s="32"/>
    </row>
    <row r="118" spans="1:6" ht="15" customHeight="1" x14ac:dyDescent="0.15">
      <c r="A118" s="12"/>
      <c r="B118" s="35">
        <v>96</v>
      </c>
      <c r="C118" s="75">
        <f>浅間地区!C118+野沢地区!C118+中込地区!C118+東地区!C118+臼田地区!C118+浅科地区!C118+望月地区!C118</f>
        <v>47</v>
      </c>
      <c r="D118" s="75">
        <f>浅間地区!D118+野沢地区!D118+中込地区!D118+東地区!D118+臼田地区!D118+浅科地区!D118+望月地区!D118</f>
        <v>142</v>
      </c>
      <c r="E118" s="58">
        <f>浅間地区!E118+野沢地区!E118+中込地区!E118+東地区!E118+臼田地区!E118+浅科地区!E118+望月地区!E118</f>
        <v>189</v>
      </c>
      <c r="F118" s="32"/>
    </row>
    <row r="119" spans="1:6" ht="15" customHeight="1" x14ac:dyDescent="0.15">
      <c r="A119" s="12"/>
      <c r="B119" s="35">
        <v>97</v>
      </c>
      <c r="C119" s="75">
        <f>浅間地区!C119+野沢地区!C119+中込地区!C119+東地区!C119+臼田地区!C119+浅科地区!C119+望月地区!C119</f>
        <v>38</v>
      </c>
      <c r="D119" s="75">
        <f>浅間地区!D119+野沢地区!D119+中込地区!D119+東地区!D119+臼田地区!D119+浅科地区!D119+望月地区!D119</f>
        <v>135</v>
      </c>
      <c r="E119" s="58">
        <f>浅間地区!E119+野沢地区!E119+中込地区!E119+東地区!E119+臼田地区!E119+浅科地区!E119+望月地区!E119</f>
        <v>173</v>
      </c>
      <c r="F119" s="32"/>
    </row>
    <row r="120" spans="1:6" ht="15" customHeight="1" x14ac:dyDescent="0.15">
      <c r="A120" s="12"/>
      <c r="B120" s="35">
        <v>98</v>
      </c>
      <c r="C120" s="75">
        <f>浅間地区!C120+野沢地区!C120+中込地区!C120+東地区!C120+臼田地区!C120+浅科地区!C120+望月地区!C120</f>
        <v>21</v>
      </c>
      <c r="D120" s="75">
        <f>浅間地区!D120+野沢地区!D120+中込地区!D120+東地区!D120+臼田地区!D120+浅科地区!D120+望月地区!D120</f>
        <v>90</v>
      </c>
      <c r="E120" s="58">
        <f>浅間地区!E120+野沢地区!E120+中込地区!E120+東地区!E120+臼田地区!E120+浅科地区!E120+望月地区!E120</f>
        <v>111</v>
      </c>
      <c r="F120" s="32"/>
    </row>
    <row r="121" spans="1:6" ht="15" customHeight="1" x14ac:dyDescent="0.15">
      <c r="A121" s="12"/>
      <c r="B121" s="35">
        <v>99</v>
      </c>
      <c r="C121" s="79">
        <f>浅間地区!C121+野沢地区!C121+中込地区!C121+東地区!C121+臼田地区!C121+浅科地区!C121+望月地区!C121</f>
        <v>17</v>
      </c>
      <c r="D121" s="79">
        <f>浅間地区!D121+野沢地区!D121+中込地区!D121+東地区!D121+臼田地区!D121+浅科地区!D121+望月地区!D121</f>
        <v>81</v>
      </c>
      <c r="E121" s="93">
        <f>浅間地区!E121+野沢地区!E121+中込地区!E121+東地区!E121+臼田地区!E121+浅科地区!E121+望月地区!E121</f>
        <v>98</v>
      </c>
      <c r="F121" s="32"/>
    </row>
    <row r="122" spans="1:6" ht="15" customHeight="1" thickBot="1" x14ac:dyDescent="0.2">
      <c r="A122" s="12"/>
      <c r="B122" s="83" t="s">
        <v>46</v>
      </c>
      <c r="C122" s="71">
        <f>SUM(C117:C121)</f>
        <v>195</v>
      </c>
      <c r="D122" s="71">
        <f>SUM(D117:D121)</f>
        <v>664</v>
      </c>
      <c r="E122" s="44">
        <f>SUM(E117:E121)</f>
        <v>859</v>
      </c>
      <c r="F122" s="45">
        <f>E122/E147</f>
        <v>8.8146863551938921E-3</v>
      </c>
    </row>
    <row r="123" spans="1:6" ht="15" customHeight="1" thickTop="1" x14ac:dyDescent="0.15">
      <c r="A123" s="12"/>
      <c r="B123" s="80">
        <v>100</v>
      </c>
      <c r="C123" s="74">
        <f>浅間地区!C123+野沢地区!C123+中込地区!C123+東地区!C123+臼田地区!C123+浅科地区!C123+望月地区!C123</f>
        <v>13</v>
      </c>
      <c r="D123" s="74">
        <f>浅間地区!D123+野沢地区!D123+中込地区!D123+東地区!D123+臼田地区!D123+浅科地区!D123+望月地区!D123</f>
        <v>44</v>
      </c>
      <c r="E123" s="57">
        <f>浅間地区!E123+野沢地区!E123+中込地区!E123+東地区!E123+臼田地区!E123+浅科地区!E123+望月地区!E123</f>
        <v>57</v>
      </c>
      <c r="F123" s="32"/>
    </row>
    <row r="124" spans="1:6" ht="15" customHeight="1" x14ac:dyDescent="0.15">
      <c r="A124" s="12"/>
      <c r="B124" s="35">
        <v>101</v>
      </c>
      <c r="C124" s="75">
        <f>浅間地区!C124+野沢地区!C124+中込地区!C124+東地区!C124+臼田地区!C124+浅科地区!C124+望月地区!C124</f>
        <v>6</v>
      </c>
      <c r="D124" s="75">
        <f>浅間地区!D124+野沢地区!D124+中込地区!D124+東地区!D124+臼田地区!D124+浅科地区!D124+望月地区!D124</f>
        <v>28</v>
      </c>
      <c r="E124" s="58">
        <f>浅間地区!E124+野沢地区!E124+中込地区!E124+東地区!E124+臼田地区!E124+浅科地区!E124+望月地区!E124</f>
        <v>34</v>
      </c>
      <c r="F124" s="32"/>
    </row>
    <row r="125" spans="1:6" ht="15" customHeight="1" x14ac:dyDescent="0.15">
      <c r="A125" s="12"/>
      <c r="B125" s="35">
        <v>102</v>
      </c>
      <c r="C125" s="75">
        <f>浅間地区!C125+野沢地区!C125+中込地区!C125+東地区!C125+臼田地区!C125+浅科地区!C125+望月地区!C125</f>
        <v>2</v>
      </c>
      <c r="D125" s="75">
        <f>浅間地区!D125+野沢地区!D125+中込地区!D125+東地区!D125+臼田地区!D125+浅科地区!D125+望月地区!D125</f>
        <v>21</v>
      </c>
      <c r="E125" s="58">
        <f>浅間地区!E125+野沢地区!E125+中込地区!E125+東地区!E125+臼田地区!E125+浅科地区!E125+望月地区!E125</f>
        <v>23</v>
      </c>
      <c r="F125" s="32"/>
    </row>
    <row r="126" spans="1:6" ht="15" customHeight="1" x14ac:dyDescent="0.15">
      <c r="A126" s="12"/>
      <c r="B126" s="35">
        <v>103</v>
      </c>
      <c r="C126" s="75">
        <f>浅間地区!C126+野沢地区!C126+中込地区!C126+東地区!C126+臼田地区!C126+浅科地区!C126+望月地区!C126</f>
        <v>4</v>
      </c>
      <c r="D126" s="75">
        <f>浅間地区!D126+野沢地区!D126+中込地区!D126+東地区!D126+臼田地区!D126+浅科地区!D126+望月地区!D126</f>
        <v>17</v>
      </c>
      <c r="E126" s="58">
        <f>浅間地区!E126+野沢地区!E126+中込地区!E126+東地区!E126+臼田地区!E126+浅科地区!E126+望月地区!E126</f>
        <v>21</v>
      </c>
      <c r="F126" s="32"/>
    </row>
    <row r="127" spans="1:6" ht="15" customHeight="1" x14ac:dyDescent="0.15">
      <c r="A127" s="12"/>
      <c r="B127" s="35">
        <v>104</v>
      </c>
      <c r="C127" s="79">
        <f>浅間地区!C127+野沢地区!C127+中込地区!C127+東地区!C127+臼田地区!C127+浅科地区!C127+望月地区!C127</f>
        <v>3</v>
      </c>
      <c r="D127" s="79">
        <f>浅間地区!D127+野沢地区!D127+中込地区!D127+東地区!D127+臼田地区!D127+浅科地区!D127+望月地区!D127</f>
        <v>5</v>
      </c>
      <c r="E127" s="93">
        <f>浅間地区!E127+野沢地区!E127+中込地区!E127+東地区!E127+臼田地区!E127+浅科地区!E127+望月地区!E127</f>
        <v>8</v>
      </c>
      <c r="F127" s="32"/>
    </row>
    <row r="128" spans="1:6" ht="15" customHeight="1" thickBot="1" x14ac:dyDescent="0.2">
      <c r="A128" s="12"/>
      <c r="B128" s="83" t="s">
        <v>47</v>
      </c>
      <c r="C128" s="71">
        <f>SUM(C123:C127)</f>
        <v>28</v>
      </c>
      <c r="D128" s="71">
        <f>SUM(D123:D127)</f>
        <v>115</v>
      </c>
      <c r="E128" s="44">
        <f>SUM(E123:E127)</f>
        <v>143</v>
      </c>
      <c r="F128" s="45">
        <f>E128/E147</f>
        <v>1.4674041313070159E-3</v>
      </c>
    </row>
    <row r="129" spans="1:6" ht="15" customHeight="1" thickTop="1" x14ac:dyDescent="0.15">
      <c r="A129" s="12"/>
      <c r="B129" s="80">
        <v>105</v>
      </c>
      <c r="C129" s="74">
        <f>浅間地区!C129+野沢地区!C129+中込地区!C129+東地区!C129+臼田地区!C129+浅科地区!C129+望月地区!C129</f>
        <v>0</v>
      </c>
      <c r="D129" s="74">
        <f>浅間地区!D129+野沢地区!D129+中込地区!D129+東地区!D129+臼田地区!D129+浅科地区!D129+望月地区!D129</f>
        <v>3</v>
      </c>
      <c r="E129" s="57">
        <f>浅間地区!E129+野沢地区!E129+中込地区!E129+東地区!E129+臼田地区!E129+浅科地区!E129+望月地区!E129</f>
        <v>3</v>
      </c>
      <c r="F129" s="32"/>
    </row>
    <row r="130" spans="1:6" ht="15" customHeight="1" x14ac:dyDescent="0.15">
      <c r="A130" s="12"/>
      <c r="B130" s="35">
        <v>106</v>
      </c>
      <c r="C130" s="75">
        <f>浅間地区!C130+野沢地区!C130+中込地区!C130+東地区!C130+臼田地区!C130+浅科地区!C130+望月地区!C130</f>
        <v>1</v>
      </c>
      <c r="D130" s="75">
        <f>浅間地区!D130+野沢地区!D130+中込地区!D130+東地区!D130+臼田地区!D130+浅科地区!D130+望月地区!D130</f>
        <v>1</v>
      </c>
      <c r="E130" s="58">
        <f>浅間地区!E130+野沢地区!E130+中込地区!E130+東地区!E130+臼田地区!E130+浅科地区!E130+望月地区!E130</f>
        <v>2</v>
      </c>
      <c r="F130" s="32"/>
    </row>
    <row r="131" spans="1:6" ht="15" customHeight="1" x14ac:dyDescent="0.15">
      <c r="A131" s="12"/>
      <c r="B131" s="35">
        <v>107</v>
      </c>
      <c r="C131" s="75">
        <f>浅間地区!C131+野沢地区!C131+中込地区!C131+東地区!C131+臼田地区!C131+浅科地区!C131+望月地区!C131</f>
        <v>0</v>
      </c>
      <c r="D131" s="75">
        <f>浅間地区!D131+野沢地区!D131+中込地区!D131+東地区!D131+臼田地区!D131+浅科地区!D131+望月地区!D131</f>
        <v>2</v>
      </c>
      <c r="E131" s="58">
        <f>浅間地区!E131+野沢地区!E131+中込地区!E131+東地区!E131+臼田地区!E131+浅科地区!E131+望月地区!E131</f>
        <v>2</v>
      </c>
      <c r="F131" s="32"/>
    </row>
    <row r="132" spans="1:6" ht="15" customHeight="1" x14ac:dyDescent="0.15">
      <c r="A132" s="12"/>
      <c r="B132" s="35">
        <v>108</v>
      </c>
      <c r="C132" s="75">
        <f>浅間地区!C132+野沢地区!C132+中込地区!C132+東地区!C132+臼田地区!C132+浅科地区!C132+望月地区!C132</f>
        <v>0</v>
      </c>
      <c r="D132" s="75">
        <f>浅間地区!D132+野沢地区!D132+中込地区!D132+東地区!D132+臼田地区!D132+浅科地区!D132+望月地区!D132</f>
        <v>0</v>
      </c>
      <c r="E132" s="58">
        <f>浅間地区!E132+野沢地区!E132+中込地区!E132+東地区!E132+臼田地区!E132+浅科地区!E132+望月地区!E132</f>
        <v>0</v>
      </c>
      <c r="F132" s="32"/>
    </row>
    <row r="133" spans="1:6" ht="15" customHeight="1" x14ac:dyDescent="0.15">
      <c r="A133" s="12"/>
      <c r="B133" s="35">
        <v>109</v>
      </c>
      <c r="C133" s="79">
        <f>浅間地区!C133+野沢地区!C133+中込地区!C133+東地区!C133+臼田地区!C133+浅科地区!C133+望月地区!C133</f>
        <v>0</v>
      </c>
      <c r="D133" s="79">
        <f>浅間地区!D133+野沢地区!D133+中込地区!D133+東地区!D133+臼田地区!D133+浅科地区!D133+望月地区!D133</f>
        <v>0</v>
      </c>
      <c r="E133" s="93">
        <f>浅間地区!E133+野沢地区!E133+中込地区!E133+東地区!E133+臼田地区!E133+浅科地区!E133+望月地区!E133</f>
        <v>0</v>
      </c>
      <c r="F133" s="32"/>
    </row>
    <row r="134" spans="1:6" ht="15" customHeight="1" thickBot="1" x14ac:dyDescent="0.2">
      <c r="A134" s="36"/>
      <c r="B134" s="83" t="s">
        <v>48</v>
      </c>
      <c r="C134" s="76">
        <f>SUM(C129:C133)</f>
        <v>1</v>
      </c>
      <c r="D134" s="76">
        <f>SUM(D129:D133)</f>
        <v>6</v>
      </c>
      <c r="E134" s="47">
        <f>SUM(E129:E133)</f>
        <v>7</v>
      </c>
      <c r="F134" s="45">
        <f>E134/E147</f>
        <v>7.1830971462581191E-5</v>
      </c>
    </row>
    <row r="135" spans="1:6" ht="15" customHeight="1" thickTop="1" x14ac:dyDescent="0.15">
      <c r="A135" s="36"/>
      <c r="B135" s="80">
        <v>110</v>
      </c>
      <c r="C135" s="74">
        <f>浅間地区!C135+野沢地区!C135+中込地区!C135+東地区!C135+臼田地区!C135+浅科地区!C135+望月地区!C135</f>
        <v>0</v>
      </c>
      <c r="D135" s="74">
        <f>浅間地区!D135+野沢地区!D135+中込地区!D135+東地区!D135+臼田地区!D135+浅科地区!D135+望月地区!D135</f>
        <v>0</v>
      </c>
      <c r="E135" s="57">
        <f>浅間地区!E135+野沢地区!E135+中込地区!E135+東地区!E135+臼田地区!E135+浅科地区!E135+望月地区!E135</f>
        <v>0</v>
      </c>
      <c r="F135" s="32"/>
    </row>
    <row r="136" spans="1:6" ht="15" customHeight="1" x14ac:dyDescent="0.15">
      <c r="A136" s="36"/>
      <c r="B136" s="35">
        <v>111</v>
      </c>
      <c r="C136" s="75">
        <f>浅間地区!C136+野沢地区!C136+中込地区!C136+東地区!C136+臼田地区!C136+浅科地区!C136+望月地区!C136</f>
        <v>0</v>
      </c>
      <c r="D136" s="75">
        <f>浅間地区!D136+野沢地区!D136+中込地区!D136+東地区!D136+臼田地区!D136+浅科地区!D136+望月地区!D136</f>
        <v>0</v>
      </c>
      <c r="E136" s="58">
        <f>浅間地区!E136+野沢地区!E136+中込地区!E136+東地区!E136+臼田地区!E136+浅科地区!E136+望月地区!E136</f>
        <v>0</v>
      </c>
      <c r="F136" s="32"/>
    </row>
    <row r="137" spans="1:6" ht="15" customHeight="1" x14ac:dyDescent="0.15">
      <c r="A137" s="36"/>
      <c r="B137" s="35">
        <v>112</v>
      </c>
      <c r="C137" s="75">
        <f>浅間地区!C137+野沢地区!C137+中込地区!C137+東地区!C137+臼田地区!C137+浅科地区!C137+望月地区!C137</f>
        <v>0</v>
      </c>
      <c r="D137" s="75">
        <f>浅間地区!D137+野沢地区!D137+中込地区!D137+東地区!D137+臼田地区!D137+浅科地区!D137+望月地区!D137</f>
        <v>0</v>
      </c>
      <c r="E137" s="58">
        <f>浅間地区!E137+野沢地区!E137+中込地区!E137+東地区!E137+臼田地区!E137+浅科地区!E137+望月地区!E137</f>
        <v>0</v>
      </c>
      <c r="F137" s="32"/>
    </row>
    <row r="138" spans="1:6" ht="15" customHeight="1" x14ac:dyDescent="0.15">
      <c r="A138" s="36"/>
      <c r="B138" s="35">
        <v>113</v>
      </c>
      <c r="C138" s="75">
        <f>浅間地区!C138+野沢地区!C138+中込地区!C138+東地区!C138+臼田地区!C138+浅科地区!C138+望月地区!C138</f>
        <v>0</v>
      </c>
      <c r="D138" s="75">
        <f>浅間地区!D138+野沢地区!D138+中込地区!D138+東地区!D138+臼田地区!D138+浅科地区!D138+望月地区!D138</f>
        <v>0</v>
      </c>
      <c r="E138" s="58">
        <f>浅間地区!E138+野沢地区!E138+中込地区!E138+東地区!E138+臼田地区!E138+浅科地区!E138+望月地区!E138</f>
        <v>0</v>
      </c>
      <c r="F138" s="32"/>
    </row>
    <row r="139" spans="1:6" ht="15" customHeight="1" x14ac:dyDescent="0.15">
      <c r="A139" s="36"/>
      <c r="B139" s="35">
        <v>114</v>
      </c>
      <c r="C139" s="79">
        <f>浅間地区!C139+野沢地区!C139+中込地区!C139+東地区!C139+臼田地区!C139+浅科地区!C139+望月地区!C139</f>
        <v>0</v>
      </c>
      <c r="D139" s="79">
        <f>浅間地区!D139+野沢地区!D139+中込地区!D139+東地区!D139+臼田地区!D139+浅科地区!D139+望月地区!D139</f>
        <v>0</v>
      </c>
      <c r="E139" s="93">
        <f>浅間地区!E139+野沢地区!E139+中込地区!E139+東地区!E139+臼田地区!E139+浅科地区!E139+望月地区!E139</f>
        <v>0</v>
      </c>
      <c r="F139" s="32"/>
    </row>
    <row r="140" spans="1:6" ht="15" customHeight="1" thickBot="1" x14ac:dyDescent="0.2">
      <c r="A140" s="36"/>
      <c r="B140" s="83" t="s">
        <v>378</v>
      </c>
      <c r="C140" s="71">
        <f>SUM(C135:C139)</f>
        <v>0</v>
      </c>
      <c r="D140" s="71">
        <f>SUM(D135:D139)</f>
        <v>0</v>
      </c>
      <c r="E140" s="44">
        <f>SUM(E135:E139)</f>
        <v>0</v>
      </c>
      <c r="F140" s="45">
        <f>E140/E147</f>
        <v>0</v>
      </c>
    </row>
    <row r="141" spans="1:6" ht="15" customHeight="1" thickTop="1" x14ac:dyDescent="0.15">
      <c r="A141" s="36"/>
      <c r="B141" s="80">
        <v>115</v>
      </c>
      <c r="C141" s="74">
        <f>浅間地区!C141+野沢地区!C141+中込地区!C141+東地区!C141+臼田地区!C141+浅科地区!C141+望月地区!C141</f>
        <v>0</v>
      </c>
      <c r="D141" s="74">
        <f>浅間地区!D141+野沢地区!D141+中込地区!D141+東地区!D141+臼田地区!D141+浅科地区!D141+望月地区!D141</f>
        <v>0</v>
      </c>
      <c r="E141" s="57">
        <f>浅間地区!E141+野沢地区!E141+中込地区!E141+東地区!E141+臼田地区!E141+浅科地区!E141+望月地区!E141</f>
        <v>0</v>
      </c>
      <c r="F141" s="32"/>
    </row>
    <row r="142" spans="1:6" ht="15" customHeight="1" x14ac:dyDescent="0.15">
      <c r="A142" s="36"/>
      <c r="B142" s="35">
        <v>116</v>
      </c>
      <c r="C142" s="75">
        <f>浅間地区!C142+野沢地区!C142+中込地区!C142+東地区!C142+臼田地区!C142+浅科地区!C142+望月地区!C142</f>
        <v>0</v>
      </c>
      <c r="D142" s="75">
        <f>浅間地区!D142+野沢地区!D142+中込地区!D142+東地区!D142+臼田地区!D142+浅科地区!D142+望月地区!D142</f>
        <v>0</v>
      </c>
      <c r="E142" s="58">
        <f>浅間地区!E142+野沢地区!E142+中込地区!E142+東地区!E142+臼田地区!E142+浅科地区!E142+望月地区!E142</f>
        <v>0</v>
      </c>
      <c r="F142" s="32"/>
    </row>
    <row r="143" spans="1:6" ht="15" customHeight="1" x14ac:dyDescent="0.15">
      <c r="A143" s="36"/>
      <c r="B143" s="35">
        <v>117</v>
      </c>
      <c r="C143" s="75">
        <f>浅間地区!C143+野沢地区!C143+中込地区!C143+東地区!C143+臼田地区!C143+浅科地区!C143+望月地区!C143</f>
        <v>0</v>
      </c>
      <c r="D143" s="75">
        <f>浅間地区!D143+野沢地区!D143+中込地区!D143+東地区!D143+臼田地区!D143+浅科地区!D143+望月地区!D143</f>
        <v>0</v>
      </c>
      <c r="E143" s="58">
        <f>浅間地区!E143+野沢地区!E143+中込地区!E143+東地区!E143+臼田地区!E143+浅科地区!E143+望月地区!E143</f>
        <v>0</v>
      </c>
      <c r="F143" s="32"/>
    </row>
    <row r="144" spans="1:6" ht="15" customHeight="1" x14ac:dyDescent="0.15">
      <c r="A144" s="36"/>
      <c r="B144" s="35">
        <v>118</v>
      </c>
      <c r="C144" s="75">
        <f>浅間地区!C144+野沢地区!C144+中込地区!C144+東地区!C144+臼田地区!C144+浅科地区!C144+望月地区!C144</f>
        <v>0</v>
      </c>
      <c r="D144" s="75">
        <f>浅間地区!D144+野沢地区!D144+中込地区!D144+東地区!D144+臼田地区!D144+浅科地区!D144+望月地区!D144</f>
        <v>0</v>
      </c>
      <c r="E144" s="58">
        <f>浅間地区!E144+野沢地区!E144+中込地区!E144+東地区!E144+臼田地区!E144+浅科地区!E144+望月地区!E144</f>
        <v>0</v>
      </c>
      <c r="F144" s="32"/>
    </row>
    <row r="145" spans="1:6" ht="15" customHeight="1" x14ac:dyDescent="0.15">
      <c r="A145" s="36"/>
      <c r="B145" s="35">
        <v>119</v>
      </c>
      <c r="C145" s="79">
        <f>浅間地区!C145+野沢地区!C145+中込地区!C145+東地区!C145+臼田地区!C145+浅科地区!C145+望月地区!C145</f>
        <v>0</v>
      </c>
      <c r="D145" s="79">
        <f>浅間地区!D145+野沢地区!D145+中込地区!D145+東地区!D145+臼田地区!D145+浅科地区!D145+望月地区!D145</f>
        <v>0</v>
      </c>
      <c r="E145" s="93">
        <f>浅間地区!E145+野沢地区!E145+中込地区!E145+東地区!E145+臼田地区!E145+浅科地区!E145+望月地区!E145</f>
        <v>0</v>
      </c>
      <c r="F145" s="32"/>
    </row>
    <row r="146" spans="1:6" ht="15" customHeight="1" thickBot="1" x14ac:dyDescent="0.2">
      <c r="A146" s="36"/>
      <c r="B146" s="83" t="s">
        <v>379</v>
      </c>
      <c r="C146" s="76">
        <f>SUM(C141:C145)</f>
        <v>0</v>
      </c>
      <c r="D146" s="76">
        <f>SUM(D141:D145)</f>
        <v>0</v>
      </c>
      <c r="E146" s="47">
        <f>SUM(E141:E145)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7">
        <f>SUM(C8,C14,C20,C26,C32,C38,C44,C50,C56,C62,C68,C74,C80,C86,C92,C98,C104,C110,C116,C122,C128,C134,C140,C146)</f>
        <v>47963</v>
      </c>
      <c r="D147" s="77">
        <f t="shared" ref="D147:E147" si="0">SUM(D8,D14,D20,D26,D32,D38,D44,D50,D56,D62,D68,D74,D80,D86,D92,D98,D104,D110,D116,D122,D128,D134,D140,D146)</f>
        <v>49488</v>
      </c>
      <c r="E147" s="77">
        <f t="shared" si="0"/>
        <v>97451</v>
      </c>
      <c r="F147" s="32">
        <f>SUM(F3:F134)</f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f>C8+C14+C20</f>
        <v>6176</v>
      </c>
      <c r="D150" s="17">
        <f>D8+D14+D20</f>
        <v>5885</v>
      </c>
      <c r="E150" s="17">
        <f>E8+E14+E20</f>
        <v>12061</v>
      </c>
      <c r="F150" s="32">
        <f>E150/E153</f>
        <v>0.12376476383002739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28045</v>
      </c>
      <c r="D151" s="19">
        <f>D26+D32+D38+D44+D50+D56+D62+D68+D74+D80</f>
        <v>26687</v>
      </c>
      <c r="E151" s="19">
        <f>E26+E32+E38+E44+E50+E56+E62+E68+E74+E80</f>
        <v>54732</v>
      </c>
      <c r="F151" s="32">
        <f>E151/E153</f>
        <v>0.56163610429857058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13742</v>
      </c>
      <c r="D152" s="21">
        <f t="shared" ref="D152:E152" si="1">D86+D92+D98+D104+D110+D116+D122+D128+D134+D140+D146</f>
        <v>16916</v>
      </c>
      <c r="E152" s="21">
        <f t="shared" si="1"/>
        <v>30658</v>
      </c>
      <c r="F152" s="32">
        <f>E152/E153</f>
        <v>0.31459913187140204</v>
      </c>
    </row>
    <row r="153" spans="1:6" ht="15" customHeight="1" x14ac:dyDescent="0.15">
      <c r="B153" s="2" t="s">
        <v>8</v>
      </c>
      <c r="C153" s="1">
        <f>SUM(C150:C152)</f>
        <v>47963</v>
      </c>
      <c r="D153" s="1">
        <f>SUM(D150:D152)</f>
        <v>49488</v>
      </c>
      <c r="E153" s="1">
        <f>SUM(E150:E152)</f>
        <v>97451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6176</v>
      </c>
      <c r="D155" s="17">
        <f>D8+D14+D20</f>
        <v>5885</v>
      </c>
      <c r="E155" s="17">
        <f>E8+E14+E20</f>
        <v>12061</v>
      </c>
      <c r="F155" s="32">
        <f>E155/E159</f>
        <v>0.12376476383002739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28045</v>
      </c>
      <c r="D156" s="19">
        <f>D26+D32+D38+D44+D50+D56+D62+D68+D74+D80</f>
        <v>26687</v>
      </c>
      <c r="E156" s="19">
        <f>E26+E32+E38+E44+E50+E56+E62+E68+E74+E80</f>
        <v>54732</v>
      </c>
      <c r="F156" s="32">
        <f>E156/E159</f>
        <v>0.56163610429857058</v>
      </c>
    </row>
    <row r="157" spans="1:6" ht="15" customHeight="1" x14ac:dyDescent="0.15">
      <c r="A157" s="25"/>
      <c r="B157" s="20" t="s">
        <v>10</v>
      </c>
      <c r="C157" s="21">
        <f>C86+C92</f>
        <v>6653</v>
      </c>
      <c r="D157" s="21">
        <f>D86+D92</f>
        <v>6874</v>
      </c>
      <c r="E157" s="21">
        <f>E86+E92</f>
        <v>13527</v>
      </c>
      <c r="F157" s="32">
        <f>E157/E159</f>
        <v>0.13880822156776226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7089</v>
      </c>
      <c r="D158" s="27">
        <f t="shared" ref="D158:E158" si="2">D98+D104+D110+D116+D122+D128+D134+D140+D146</f>
        <v>10042</v>
      </c>
      <c r="E158" s="27">
        <f t="shared" si="2"/>
        <v>17131</v>
      </c>
      <c r="F158" s="32">
        <f>E158/E159</f>
        <v>0.17579091030363977</v>
      </c>
    </row>
    <row r="159" spans="1:6" ht="15" customHeight="1" x14ac:dyDescent="0.15">
      <c r="B159" s="2" t="s">
        <v>8</v>
      </c>
      <c r="C159" s="1">
        <f>SUM(C155:C158)</f>
        <v>47963</v>
      </c>
      <c r="D159" s="1">
        <f>SUM(D155:D158)</f>
        <v>49488</v>
      </c>
      <c r="E159" s="1">
        <f>SUM(E155:E158)</f>
        <v>97451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2162</v>
      </c>
      <c r="D161" s="31">
        <f t="shared" ref="D161:E161" si="3">D110+D116+D122+D128+D134+D140+D146</f>
        <v>4316</v>
      </c>
      <c r="E161" s="31">
        <f t="shared" si="3"/>
        <v>6478</v>
      </c>
      <c r="F161" s="32">
        <f>E161/E159</f>
        <v>6.6474433304943001E-2</v>
      </c>
    </row>
    <row r="162" spans="1:6" ht="15" customHeight="1" x14ac:dyDescent="0.15">
      <c r="A162" s="30"/>
      <c r="B162" s="23" t="s">
        <v>15</v>
      </c>
      <c r="C162" s="31">
        <f>C116+C122+C128+C134+C140+C146</f>
        <v>846</v>
      </c>
      <c r="D162" s="31">
        <f t="shared" ref="D162:E162" si="4">D116+D122+D128+D134+D140+D146</f>
        <v>2215</v>
      </c>
      <c r="E162" s="31">
        <f t="shared" si="4"/>
        <v>3061</v>
      </c>
      <c r="F162" s="32">
        <f>E162/E159</f>
        <v>3.1410657663851579E-2</v>
      </c>
    </row>
    <row r="163" spans="1:6" ht="15" customHeight="1" x14ac:dyDescent="0.15">
      <c r="A163" s="30"/>
      <c r="B163" s="23" t="s">
        <v>13</v>
      </c>
      <c r="C163" s="31">
        <f>C122+C128+C134+C140+C146</f>
        <v>224</v>
      </c>
      <c r="D163" s="31">
        <f t="shared" ref="D163:E163" si="5">D122+D128+D134+D140+D146</f>
        <v>785</v>
      </c>
      <c r="E163" s="31">
        <f t="shared" si="5"/>
        <v>1009</v>
      </c>
      <c r="F163" s="32">
        <f>E163/E159</f>
        <v>1.0353921457963489E-2</v>
      </c>
    </row>
    <row r="164" spans="1:6" ht="15" customHeight="1" x14ac:dyDescent="0.15">
      <c r="B164" s="4" t="s">
        <v>14</v>
      </c>
      <c r="C164" s="1">
        <f>C128+C134+C140+C146</f>
        <v>29</v>
      </c>
      <c r="D164" s="1">
        <f t="shared" ref="D164:E164" si="6">D128+D134+D140+D146</f>
        <v>121</v>
      </c>
      <c r="E164" s="1">
        <f t="shared" si="6"/>
        <v>150</v>
      </c>
      <c r="F164" s="32">
        <f>E164/E159</f>
        <v>1.539235102769597E-3</v>
      </c>
    </row>
    <row r="165" spans="1:6" ht="15" customHeight="1" x14ac:dyDescent="0.15">
      <c r="B165" s="4" t="s">
        <v>16</v>
      </c>
      <c r="C165" s="1">
        <f>C134+C140+C146</f>
        <v>1</v>
      </c>
      <c r="D165" s="1">
        <f t="shared" ref="D165:E165" si="7">D134+D140+D146</f>
        <v>6</v>
      </c>
      <c r="E165" s="1">
        <f t="shared" si="7"/>
        <v>7</v>
      </c>
      <c r="F165" s="32">
        <f>E165/E159</f>
        <v>7.1830971462581191E-5</v>
      </c>
    </row>
    <row r="166" spans="1:6" x14ac:dyDescent="0.15">
      <c r="B166" s="4" t="s">
        <v>395</v>
      </c>
      <c r="C166" s="1">
        <f>C140+C146</f>
        <v>0</v>
      </c>
      <c r="D166" s="1">
        <f t="shared" ref="D166:E166" si="8">D140+D146</f>
        <v>0</v>
      </c>
      <c r="E166" s="1">
        <f t="shared" si="8"/>
        <v>0</v>
      </c>
      <c r="F166" s="32">
        <f>E166/E159</f>
        <v>0</v>
      </c>
    </row>
    <row r="167" spans="1:6" x14ac:dyDescent="0.15">
      <c r="B167" s="4" t="s">
        <v>394</v>
      </c>
      <c r="C167" s="1">
        <f>C146</f>
        <v>0</v>
      </c>
      <c r="D167" s="1">
        <f t="shared" ref="D167:E167" si="9">D146</f>
        <v>0</v>
      </c>
      <c r="E167" s="1">
        <f t="shared" si="9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">
    <tabColor indexed="45"/>
  </sheetPr>
  <dimension ref="A1:F167"/>
  <sheetViews>
    <sheetView zoomScaleNormal="100" workbookViewId="0">
      <selection activeCell="E26" sqref="E26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v>8</v>
      </c>
      <c r="D8" s="70">
        <v>5</v>
      </c>
      <c r="E8" s="38">
        <v>13</v>
      </c>
      <c r="F8" s="39">
        <v>2.1452145214521452E-2</v>
      </c>
    </row>
    <row r="9" spans="1:6" ht="15" customHeight="1" x14ac:dyDescent="0.15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3</v>
      </c>
      <c r="E10" s="95">
        <v>6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0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6</v>
      </c>
      <c r="D12" s="94">
        <v>5</v>
      </c>
      <c r="E12" s="95">
        <v>11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v>16</v>
      </c>
      <c r="D14" s="70">
        <v>10</v>
      </c>
      <c r="E14" s="48">
        <v>26</v>
      </c>
      <c r="F14" s="39">
        <v>4.2904290429042903E-2</v>
      </c>
    </row>
    <row r="15" spans="1:6" ht="15" customHeight="1" x14ac:dyDescent="0.15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15">
      <c r="A16" s="12"/>
      <c r="B16" s="35">
        <v>11</v>
      </c>
      <c r="C16" s="94">
        <v>5</v>
      </c>
      <c r="D16" s="94">
        <v>3</v>
      </c>
      <c r="E16" s="95">
        <v>8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4</v>
      </c>
      <c r="E18" s="95">
        <v>5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0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13</v>
      </c>
      <c r="D20" s="70">
        <v>11</v>
      </c>
      <c r="E20" s="48">
        <v>24</v>
      </c>
      <c r="F20" s="39">
        <v>3.9603960396039604E-2</v>
      </c>
    </row>
    <row r="21" spans="1:6" ht="15" customHeight="1" x14ac:dyDescent="0.15">
      <c r="A21" s="12"/>
      <c r="B21" s="35">
        <v>15</v>
      </c>
      <c r="C21" s="94">
        <v>4</v>
      </c>
      <c r="D21" s="94">
        <v>2</v>
      </c>
      <c r="E21" s="95">
        <v>6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5</v>
      </c>
      <c r="E23" s="95">
        <v>7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4</v>
      </c>
      <c r="E25" s="95">
        <v>7</v>
      </c>
      <c r="F25" s="32"/>
    </row>
    <row r="26" spans="1:6" ht="15" customHeight="1" x14ac:dyDescent="0.15">
      <c r="A26" s="12"/>
      <c r="B26" s="40" t="s">
        <v>30</v>
      </c>
      <c r="C26" s="49">
        <v>11</v>
      </c>
      <c r="D26" s="49">
        <v>15</v>
      </c>
      <c r="E26" s="41">
        <v>26</v>
      </c>
      <c r="F26" s="42">
        <v>4.2904290429042903E-2</v>
      </c>
    </row>
    <row r="27" spans="1:6" ht="15" customHeight="1" x14ac:dyDescent="0.15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4</v>
      </c>
      <c r="D29" s="94">
        <v>3</v>
      </c>
      <c r="E29" s="95">
        <v>7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4</v>
      </c>
      <c r="E30" s="95">
        <v>6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15">
      <c r="A32" s="12"/>
      <c r="B32" s="40" t="s">
        <v>31</v>
      </c>
      <c r="C32" s="49">
        <v>11</v>
      </c>
      <c r="D32" s="49">
        <v>10</v>
      </c>
      <c r="E32" s="41">
        <v>21</v>
      </c>
      <c r="F32" s="42">
        <v>3.4653465346534656E-2</v>
      </c>
    </row>
    <row r="33" spans="1:6" ht="15" customHeight="1" x14ac:dyDescent="0.15">
      <c r="A33" s="12"/>
      <c r="B33" s="35">
        <v>25</v>
      </c>
      <c r="C33" s="94">
        <v>3</v>
      </c>
      <c r="D33" s="94">
        <v>3</v>
      </c>
      <c r="E33" s="95">
        <v>6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7</v>
      </c>
      <c r="D35" s="94">
        <v>3</v>
      </c>
      <c r="E35" s="95">
        <v>10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12</v>
      </c>
      <c r="D38" s="49">
        <v>11</v>
      </c>
      <c r="E38" s="41">
        <v>23</v>
      </c>
      <c r="F38" s="42">
        <v>3.7953795379537955E-2</v>
      </c>
    </row>
    <row r="39" spans="1:6" ht="15" customHeight="1" x14ac:dyDescent="0.15">
      <c r="A39" s="12"/>
      <c r="B39" s="35">
        <v>30</v>
      </c>
      <c r="C39" s="94">
        <v>3</v>
      </c>
      <c r="D39" s="94">
        <v>2</v>
      </c>
      <c r="E39" s="95">
        <v>5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3</v>
      </c>
      <c r="E41" s="95">
        <v>5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4</v>
      </c>
      <c r="E42" s="95">
        <v>6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9</v>
      </c>
      <c r="D44" s="49">
        <v>11</v>
      </c>
      <c r="E44" s="41">
        <v>20</v>
      </c>
      <c r="F44" s="42">
        <v>3.3003300330033E-2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4</v>
      </c>
      <c r="E46" s="95">
        <v>5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6</v>
      </c>
      <c r="D49" s="94">
        <v>3</v>
      </c>
      <c r="E49" s="95">
        <v>9</v>
      </c>
      <c r="F49" s="32"/>
    </row>
    <row r="50" spans="1:6" ht="15" customHeight="1" x14ac:dyDescent="0.15">
      <c r="A50" s="12"/>
      <c r="B50" s="40" t="s">
        <v>34</v>
      </c>
      <c r="C50" s="49">
        <v>11</v>
      </c>
      <c r="D50" s="49">
        <v>11</v>
      </c>
      <c r="E50" s="41">
        <v>22</v>
      </c>
      <c r="F50" s="42">
        <v>3.6303630363036306E-2</v>
      </c>
    </row>
    <row r="51" spans="1:6" ht="15" customHeight="1" x14ac:dyDescent="0.15">
      <c r="A51" s="12"/>
      <c r="B51" s="35">
        <v>40</v>
      </c>
      <c r="C51" s="94">
        <v>5</v>
      </c>
      <c r="D51" s="94">
        <v>2</v>
      </c>
      <c r="E51" s="95">
        <v>7</v>
      </c>
      <c r="F51" s="32"/>
    </row>
    <row r="52" spans="1:6" ht="15" customHeight="1" x14ac:dyDescent="0.15">
      <c r="A52" s="12"/>
      <c r="B52" s="35">
        <v>41</v>
      </c>
      <c r="C52" s="94">
        <v>6</v>
      </c>
      <c r="D52" s="94">
        <v>2</v>
      </c>
      <c r="E52" s="95">
        <v>8</v>
      </c>
      <c r="F52" s="32"/>
    </row>
    <row r="53" spans="1:6" ht="15" customHeight="1" x14ac:dyDescent="0.15">
      <c r="A53" s="12"/>
      <c r="B53" s="35">
        <v>42</v>
      </c>
      <c r="C53" s="94">
        <v>6</v>
      </c>
      <c r="D53" s="94">
        <v>5</v>
      </c>
      <c r="E53" s="95">
        <v>11</v>
      </c>
      <c r="F53" s="32"/>
    </row>
    <row r="54" spans="1:6" ht="15" customHeight="1" x14ac:dyDescent="0.15">
      <c r="A54" s="12"/>
      <c r="B54" s="35">
        <v>43</v>
      </c>
      <c r="C54" s="94">
        <v>4</v>
      </c>
      <c r="D54" s="94">
        <v>3</v>
      </c>
      <c r="E54" s="95">
        <v>7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22</v>
      </c>
      <c r="D56" s="49">
        <v>13</v>
      </c>
      <c r="E56" s="41">
        <v>35</v>
      </c>
      <c r="F56" s="42">
        <v>5.7755775577557754E-2</v>
      </c>
    </row>
    <row r="57" spans="1:6" ht="15" customHeight="1" x14ac:dyDescent="0.15">
      <c r="A57" s="12"/>
      <c r="B57" s="35">
        <v>45</v>
      </c>
      <c r="C57" s="94">
        <v>2</v>
      </c>
      <c r="D57" s="94">
        <v>6</v>
      </c>
      <c r="E57" s="95">
        <v>8</v>
      </c>
      <c r="F57" s="32"/>
    </row>
    <row r="58" spans="1:6" ht="15" customHeight="1" x14ac:dyDescent="0.15">
      <c r="A58" s="12"/>
      <c r="B58" s="35">
        <v>46</v>
      </c>
      <c r="C58" s="94">
        <v>6</v>
      </c>
      <c r="D58" s="94">
        <v>3</v>
      </c>
      <c r="E58" s="95">
        <v>9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6</v>
      </c>
      <c r="E59" s="95">
        <v>10</v>
      </c>
      <c r="F59" s="32"/>
    </row>
    <row r="60" spans="1:6" ht="15" customHeight="1" x14ac:dyDescent="0.15">
      <c r="A60" s="12"/>
      <c r="B60" s="35">
        <v>48</v>
      </c>
      <c r="C60" s="94">
        <v>7</v>
      </c>
      <c r="D60" s="94">
        <v>4</v>
      </c>
      <c r="E60" s="95">
        <v>11</v>
      </c>
      <c r="F60" s="32"/>
    </row>
    <row r="61" spans="1:6" ht="15" customHeight="1" x14ac:dyDescent="0.15">
      <c r="A61" s="12"/>
      <c r="B61" s="35">
        <v>49</v>
      </c>
      <c r="C61" s="94">
        <v>8</v>
      </c>
      <c r="D61" s="94">
        <v>7</v>
      </c>
      <c r="E61" s="95">
        <v>15</v>
      </c>
      <c r="F61" s="32"/>
    </row>
    <row r="62" spans="1:6" ht="15" customHeight="1" x14ac:dyDescent="0.15">
      <c r="A62" s="12"/>
      <c r="B62" s="40" t="s">
        <v>36</v>
      </c>
      <c r="C62" s="49">
        <v>27</v>
      </c>
      <c r="D62" s="49">
        <v>26</v>
      </c>
      <c r="E62" s="41">
        <v>53</v>
      </c>
      <c r="F62" s="42">
        <v>8.7458745874587462E-2</v>
      </c>
    </row>
    <row r="63" spans="1:6" ht="15" customHeight="1" x14ac:dyDescent="0.15">
      <c r="A63" s="12"/>
      <c r="B63" s="35">
        <v>50</v>
      </c>
      <c r="C63" s="94">
        <v>3</v>
      </c>
      <c r="D63" s="94">
        <v>4</v>
      </c>
      <c r="E63" s="95">
        <v>7</v>
      </c>
      <c r="F63" s="32"/>
    </row>
    <row r="64" spans="1:6" ht="15" customHeight="1" x14ac:dyDescent="0.15">
      <c r="A64" s="12"/>
      <c r="B64" s="35">
        <v>51</v>
      </c>
      <c r="C64" s="94">
        <v>5</v>
      </c>
      <c r="D64" s="94">
        <v>4</v>
      </c>
      <c r="E64" s="95">
        <v>9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5</v>
      </c>
      <c r="E65" s="95">
        <v>8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15">
      <c r="A67" s="12"/>
      <c r="B67" s="35">
        <v>54</v>
      </c>
      <c r="C67" s="94">
        <v>4</v>
      </c>
      <c r="D67" s="94">
        <v>7</v>
      </c>
      <c r="E67" s="95">
        <v>11</v>
      </c>
      <c r="F67" s="32"/>
    </row>
    <row r="68" spans="1:6" ht="15" customHeight="1" x14ac:dyDescent="0.15">
      <c r="A68" s="12"/>
      <c r="B68" s="40" t="s">
        <v>37</v>
      </c>
      <c r="C68" s="49">
        <v>18</v>
      </c>
      <c r="D68" s="49">
        <v>23</v>
      </c>
      <c r="E68" s="41">
        <v>41</v>
      </c>
      <c r="F68" s="42">
        <v>6.7656765676567657E-2</v>
      </c>
    </row>
    <row r="69" spans="1:6" ht="15" customHeight="1" x14ac:dyDescent="0.15">
      <c r="A69" s="12"/>
      <c r="B69" s="35">
        <v>55</v>
      </c>
      <c r="C69" s="94">
        <v>3</v>
      </c>
      <c r="D69" s="94">
        <v>5</v>
      </c>
      <c r="E69" s="95">
        <v>8</v>
      </c>
      <c r="F69" s="32"/>
    </row>
    <row r="70" spans="1:6" ht="15" customHeight="1" x14ac:dyDescent="0.15">
      <c r="A70" s="12"/>
      <c r="B70" s="35">
        <v>56</v>
      </c>
      <c r="C70" s="94">
        <v>5</v>
      </c>
      <c r="D70" s="94">
        <v>5</v>
      </c>
      <c r="E70" s="95">
        <v>10</v>
      </c>
      <c r="F70" s="32"/>
    </row>
    <row r="71" spans="1:6" ht="15" customHeight="1" x14ac:dyDescent="0.15">
      <c r="A71" s="12"/>
      <c r="B71" s="35">
        <v>57</v>
      </c>
      <c r="C71" s="94">
        <v>5</v>
      </c>
      <c r="D71" s="94">
        <v>8</v>
      </c>
      <c r="E71" s="95">
        <v>13</v>
      </c>
      <c r="F71" s="32"/>
    </row>
    <row r="72" spans="1:6" ht="15" customHeight="1" x14ac:dyDescent="0.15">
      <c r="A72" s="12"/>
      <c r="B72" s="35">
        <v>58</v>
      </c>
      <c r="C72" s="94">
        <v>5</v>
      </c>
      <c r="D72" s="94">
        <v>1</v>
      </c>
      <c r="E72" s="95">
        <v>6</v>
      </c>
      <c r="F72" s="32"/>
    </row>
    <row r="73" spans="1:6" ht="15" customHeight="1" x14ac:dyDescent="0.15">
      <c r="A73" s="12"/>
      <c r="B73" s="35">
        <v>59</v>
      </c>
      <c r="C73" s="94">
        <v>6</v>
      </c>
      <c r="D73" s="94">
        <v>5</v>
      </c>
      <c r="E73" s="95">
        <v>11</v>
      </c>
      <c r="F73" s="32"/>
    </row>
    <row r="74" spans="1:6" ht="15" customHeight="1" x14ac:dyDescent="0.15">
      <c r="A74" s="12"/>
      <c r="B74" s="40" t="s">
        <v>38</v>
      </c>
      <c r="C74" s="49">
        <v>24</v>
      </c>
      <c r="D74" s="49">
        <v>24</v>
      </c>
      <c r="E74" s="41">
        <v>48</v>
      </c>
      <c r="F74" s="42">
        <v>7.9207920792079209E-2</v>
      </c>
    </row>
    <row r="75" spans="1:6" ht="15" customHeight="1" x14ac:dyDescent="0.15">
      <c r="A75" s="12"/>
      <c r="B75" s="35">
        <v>60</v>
      </c>
      <c r="C75" s="94">
        <v>7</v>
      </c>
      <c r="D75" s="94">
        <v>2</v>
      </c>
      <c r="E75" s="95">
        <v>9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5</v>
      </c>
      <c r="D77" s="94">
        <v>6</v>
      </c>
      <c r="E77" s="95">
        <v>11</v>
      </c>
      <c r="F77" s="32"/>
    </row>
    <row r="78" spans="1:6" ht="15" customHeight="1" x14ac:dyDescent="0.15">
      <c r="A78" s="12"/>
      <c r="B78" s="35">
        <v>63</v>
      </c>
      <c r="C78" s="94">
        <v>5</v>
      </c>
      <c r="D78" s="94">
        <v>5</v>
      </c>
      <c r="E78" s="95">
        <v>10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4</v>
      </c>
      <c r="E79" s="95">
        <v>7</v>
      </c>
      <c r="F79" s="32"/>
    </row>
    <row r="80" spans="1:6" ht="15" customHeight="1" x14ac:dyDescent="0.15">
      <c r="A80" s="12"/>
      <c r="B80" s="40" t="s">
        <v>39</v>
      </c>
      <c r="C80" s="49">
        <v>21</v>
      </c>
      <c r="D80" s="49">
        <v>18</v>
      </c>
      <c r="E80" s="41">
        <v>39</v>
      </c>
      <c r="F80" s="42">
        <v>6.4356435643564358E-2</v>
      </c>
    </row>
    <row r="81" spans="1:6" ht="15" customHeight="1" x14ac:dyDescent="0.15">
      <c r="A81" s="12"/>
      <c r="B81" s="35">
        <v>65</v>
      </c>
      <c r="C81" s="94">
        <v>6</v>
      </c>
      <c r="D81" s="94">
        <v>3</v>
      </c>
      <c r="E81" s="95">
        <v>9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3</v>
      </c>
      <c r="E84" s="95">
        <v>7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6</v>
      </c>
      <c r="E85" s="95">
        <v>9</v>
      </c>
      <c r="F85" s="32"/>
    </row>
    <row r="86" spans="1:6" ht="15" customHeight="1" x14ac:dyDescent="0.15">
      <c r="A86" s="12"/>
      <c r="B86" s="43" t="s">
        <v>40</v>
      </c>
      <c r="C86" s="71">
        <v>20</v>
      </c>
      <c r="D86" s="71">
        <v>15</v>
      </c>
      <c r="E86" s="44">
        <v>35</v>
      </c>
      <c r="F86" s="45">
        <v>5.7755775577557754E-2</v>
      </c>
    </row>
    <row r="87" spans="1:6" ht="15" customHeight="1" x14ac:dyDescent="0.15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5</v>
      </c>
      <c r="E88" s="95">
        <v>8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6</v>
      </c>
      <c r="D90" s="94">
        <v>9</v>
      </c>
      <c r="E90" s="95">
        <v>15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15">
      <c r="A92" s="12"/>
      <c r="B92" s="43" t="s">
        <v>41</v>
      </c>
      <c r="C92" s="71">
        <v>16</v>
      </c>
      <c r="D92" s="71">
        <v>20</v>
      </c>
      <c r="E92" s="44">
        <v>36</v>
      </c>
      <c r="F92" s="45">
        <v>5.9405940594059403E-2</v>
      </c>
    </row>
    <row r="93" spans="1:6" ht="15" customHeight="1" x14ac:dyDescent="0.15">
      <c r="A93" s="12"/>
      <c r="B93" s="35">
        <v>75</v>
      </c>
      <c r="C93" s="94">
        <v>5</v>
      </c>
      <c r="D93" s="94">
        <v>4</v>
      </c>
      <c r="E93" s="95">
        <v>9</v>
      </c>
      <c r="F93" s="32"/>
    </row>
    <row r="94" spans="1:6" ht="15" customHeight="1" x14ac:dyDescent="0.15">
      <c r="A94" s="12"/>
      <c r="B94" s="35">
        <v>76</v>
      </c>
      <c r="C94" s="94">
        <v>7</v>
      </c>
      <c r="D94" s="94">
        <v>7</v>
      </c>
      <c r="E94" s="95">
        <v>14</v>
      </c>
      <c r="F94" s="32"/>
    </row>
    <row r="95" spans="1:6" ht="15" customHeight="1" x14ac:dyDescent="0.15">
      <c r="A95" s="12"/>
      <c r="B95" s="35">
        <v>77</v>
      </c>
      <c r="C95" s="94">
        <v>6</v>
      </c>
      <c r="D95" s="94">
        <v>4</v>
      </c>
      <c r="E95" s="95">
        <v>10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7</v>
      </c>
      <c r="E97" s="95">
        <v>10</v>
      </c>
      <c r="F97" s="32"/>
    </row>
    <row r="98" spans="1:6" ht="15" customHeight="1" x14ac:dyDescent="0.15">
      <c r="A98" s="12"/>
      <c r="B98" s="43" t="s">
        <v>42</v>
      </c>
      <c r="C98" s="71">
        <v>22</v>
      </c>
      <c r="D98" s="71">
        <v>25</v>
      </c>
      <c r="E98" s="44">
        <v>47</v>
      </c>
      <c r="F98" s="45">
        <v>7.7557755775577553E-2</v>
      </c>
    </row>
    <row r="99" spans="1:6" ht="15" customHeight="1" x14ac:dyDescent="0.15">
      <c r="A99" s="12"/>
      <c r="B99" s="35">
        <v>80</v>
      </c>
      <c r="C99" s="94">
        <v>5</v>
      </c>
      <c r="D99" s="94">
        <v>6</v>
      </c>
      <c r="E99" s="95">
        <v>11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8</v>
      </c>
      <c r="D101" s="94">
        <v>8</v>
      </c>
      <c r="E101" s="95">
        <v>16</v>
      </c>
      <c r="F101" s="32"/>
    </row>
    <row r="102" spans="1:6" ht="15" customHeight="1" x14ac:dyDescent="0.15">
      <c r="A102" s="12"/>
      <c r="B102" s="35">
        <v>83</v>
      </c>
      <c r="C102" s="94">
        <v>4</v>
      </c>
      <c r="D102" s="94">
        <v>4</v>
      </c>
      <c r="E102" s="95">
        <v>8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v>21</v>
      </c>
      <c r="D104" s="71">
        <v>23</v>
      </c>
      <c r="E104" s="44">
        <v>44</v>
      </c>
      <c r="F104" s="45">
        <v>7.2607260726072612E-2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3</v>
      </c>
      <c r="E105" s="95">
        <v>6</v>
      </c>
      <c r="F105" s="32"/>
    </row>
    <row r="106" spans="1:6" ht="15" customHeight="1" x14ac:dyDescent="0.15">
      <c r="A106" s="12"/>
      <c r="B106" s="35">
        <v>86</v>
      </c>
      <c r="C106" s="94">
        <v>3</v>
      </c>
      <c r="D106" s="94">
        <v>5</v>
      </c>
      <c r="E106" s="95">
        <v>8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4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v>8</v>
      </c>
      <c r="D110" s="71">
        <v>16</v>
      </c>
      <c r="E110" s="44">
        <v>24</v>
      </c>
      <c r="F110" s="45">
        <v>3.9603960396039604E-2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7</v>
      </c>
      <c r="E111" s="95">
        <v>8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5</v>
      </c>
      <c r="E113" s="95">
        <v>6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5</v>
      </c>
      <c r="D116" s="71">
        <v>18</v>
      </c>
      <c r="E116" s="44">
        <v>23</v>
      </c>
      <c r="F116" s="45">
        <v>3.7953795379537955E-2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3</v>
      </c>
      <c r="E117" s="95">
        <v>4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9.9009900990099011E-3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296</v>
      </c>
      <c r="D147" s="77">
        <v>310</v>
      </c>
      <c r="E147" s="77">
        <v>606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18</v>
      </c>
    </row>
    <row r="150" spans="1:6" ht="15" customHeight="1" x14ac:dyDescent="0.15">
      <c r="A150" s="16"/>
      <c r="B150" s="16" t="s">
        <v>7</v>
      </c>
      <c r="C150" s="17">
        <v>37</v>
      </c>
      <c r="D150" s="17">
        <v>26</v>
      </c>
      <c r="E150" s="17">
        <v>63</v>
      </c>
      <c r="F150" s="32">
        <v>0.10396039603960396</v>
      </c>
    </row>
    <row r="151" spans="1:6" ht="15" customHeight="1" x14ac:dyDescent="0.15">
      <c r="A151" s="18"/>
      <c r="B151" s="18" t="s">
        <v>49</v>
      </c>
      <c r="C151" s="19">
        <v>166</v>
      </c>
      <c r="D151" s="19">
        <v>162</v>
      </c>
      <c r="E151" s="19">
        <v>328</v>
      </c>
      <c r="F151" s="32">
        <v>0.54125412541254125</v>
      </c>
    </row>
    <row r="152" spans="1:6" ht="15" customHeight="1" x14ac:dyDescent="0.15">
      <c r="A152" s="33"/>
      <c r="B152" s="20" t="s">
        <v>6</v>
      </c>
      <c r="C152" s="21">
        <v>93</v>
      </c>
      <c r="D152" s="21">
        <v>122</v>
      </c>
      <c r="E152" s="21">
        <v>215</v>
      </c>
      <c r="F152" s="32">
        <v>0.3547854785478548</v>
      </c>
    </row>
    <row r="153" spans="1:6" ht="15" customHeight="1" x14ac:dyDescent="0.15">
      <c r="B153" s="2" t="s">
        <v>8</v>
      </c>
      <c r="C153" s="1">
        <v>296</v>
      </c>
      <c r="D153" s="1">
        <v>310</v>
      </c>
      <c r="E153" s="1">
        <v>606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37</v>
      </c>
      <c r="D155" s="17">
        <v>26</v>
      </c>
      <c r="E155" s="17">
        <v>63</v>
      </c>
      <c r="F155" s="32">
        <v>0.10396039603960396</v>
      </c>
    </row>
    <row r="156" spans="1:6" ht="15" customHeight="1" x14ac:dyDescent="0.15">
      <c r="A156" s="28"/>
      <c r="B156" s="18" t="s">
        <v>49</v>
      </c>
      <c r="C156" s="19">
        <v>166</v>
      </c>
      <c r="D156" s="19">
        <v>162</v>
      </c>
      <c r="E156" s="19">
        <v>328</v>
      </c>
      <c r="F156" s="32">
        <v>0.54125412541254125</v>
      </c>
    </row>
    <row r="157" spans="1:6" ht="15" customHeight="1" x14ac:dyDescent="0.15">
      <c r="A157" s="25"/>
      <c r="B157" s="20" t="s">
        <v>10</v>
      </c>
      <c r="C157" s="21">
        <v>36</v>
      </c>
      <c r="D157" s="21">
        <v>35</v>
      </c>
      <c r="E157" s="21">
        <v>71</v>
      </c>
      <c r="F157" s="32">
        <v>0.11716171617161716</v>
      </c>
    </row>
    <row r="158" spans="1:6" ht="15" customHeight="1" x14ac:dyDescent="0.15">
      <c r="A158" s="26"/>
      <c r="B158" s="29" t="s">
        <v>11</v>
      </c>
      <c r="C158" s="27">
        <v>57</v>
      </c>
      <c r="D158" s="27">
        <v>87</v>
      </c>
      <c r="E158" s="27">
        <v>144</v>
      </c>
      <c r="F158" s="32">
        <v>0.23762376237623761</v>
      </c>
    </row>
    <row r="159" spans="1:6" ht="15" customHeight="1" x14ac:dyDescent="0.15">
      <c r="B159" s="2" t="s">
        <v>8</v>
      </c>
      <c r="C159" s="1">
        <v>296</v>
      </c>
      <c r="D159" s="1">
        <v>310</v>
      </c>
      <c r="E159" s="1">
        <v>606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14</v>
      </c>
      <c r="D161" s="31">
        <v>39</v>
      </c>
      <c r="E161" s="31">
        <v>53</v>
      </c>
      <c r="F161" s="32">
        <v>8.7458745874587462E-2</v>
      </c>
    </row>
    <row r="162" spans="1:6" ht="15" customHeight="1" x14ac:dyDescent="0.15">
      <c r="A162" s="30"/>
      <c r="B162" s="23" t="s">
        <v>15</v>
      </c>
      <c r="C162" s="31">
        <v>6</v>
      </c>
      <c r="D162" s="31">
        <v>23</v>
      </c>
      <c r="E162" s="31">
        <v>29</v>
      </c>
      <c r="F162" s="32">
        <v>4.7854785478547858E-2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5</v>
      </c>
      <c r="E163" s="31">
        <v>6</v>
      </c>
      <c r="F163" s="32">
        <v>9.9009900990099011E-3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268">
    <tabColor indexed="24"/>
  </sheetPr>
  <dimension ref="A1:F167"/>
  <sheetViews>
    <sheetView zoomScaleNormal="100" workbookViewId="0">
      <selection activeCell="B2" sqref="B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">
      <c r="A2" s="66" t="s">
        <v>111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杉の木!C3+石神!C3+権現堂!C3+中央区南町!C3+中央区北町第１!C3+中央区北町第２!C3+前林!C3+三石!C3+三家第１!C3+三家第２!C3+佐太夫町第１!C3+佐太夫町第２!C3+橋場南!C3+橋場西!C3+橋場東!C3+中込新町!C3</f>
        <v>19</v>
      </c>
      <c r="D3" s="74">
        <f>杉の木!D3+石神!D3+権現堂!D3+中央区南町!D3+中央区北町第１!D3+中央区北町第２!D3+前林!D3+三石!D3+三家第１!D3+三家第２!D3+佐太夫町第１!D3+佐太夫町第２!D3+橋場南!D3+橋場西!D3+橋場東!D3+中込新町!D3</f>
        <v>28</v>
      </c>
      <c r="E3" s="9">
        <f>杉の木!E3+石神!E3+権現堂!E3+中央区南町!E3+中央区北町第１!E3+中央区北町第２!E3+前林!E3+三石!E3+三家第１!E3+三家第２!E3+佐太夫町第１!E3+佐太夫町第２!E3+橋場南!E3+橋場西!E3+橋場東!E3+中込新町!E3</f>
        <v>47</v>
      </c>
      <c r="F3" s="32"/>
    </row>
    <row r="4" spans="1:6" ht="15" customHeight="1" x14ac:dyDescent="0.15">
      <c r="A4" s="12"/>
      <c r="B4" s="35">
        <v>1</v>
      </c>
      <c r="C4" s="75">
        <f>杉の木!C4+石神!C4+権現堂!C4+中央区南町!C4+中央区北町第１!C4+中央区北町第２!C4+前林!C4+三石!C4+三家第１!C4+三家第２!C4+佐太夫町第１!C4+佐太夫町第２!C4+橋場南!C4+橋場西!C4+橋場東!C4+中込新町!C4</f>
        <v>35</v>
      </c>
      <c r="D4" s="75">
        <f>杉の木!D4+石神!D4+権現堂!D4+中央区南町!D4+中央区北町第１!D4+中央区北町第２!D4+前林!D4+三石!D4+三家第１!D4+三家第２!D4+佐太夫町第１!D4+佐太夫町第２!D4+橋場南!D4+橋場西!D4+橋場東!D4+中込新町!D4</f>
        <v>33</v>
      </c>
      <c r="E4" s="10">
        <f>杉の木!E4+石神!E4+権現堂!E4+中央区南町!E4+中央区北町第１!E4+中央区北町第２!E4+前林!E4+三石!E4+三家第１!E4+三家第２!E4+佐太夫町第１!E4+佐太夫町第２!E4+橋場南!E4+橋場西!E4+橋場東!E4+中込新町!E4</f>
        <v>68</v>
      </c>
      <c r="F4" s="32"/>
    </row>
    <row r="5" spans="1:6" ht="15" customHeight="1" x14ac:dyDescent="0.15">
      <c r="A5" s="12"/>
      <c r="B5" s="35">
        <v>2</v>
      </c>
      <c r="C5" s="75">
        <f>杉の木!C5+石神!C5+権現堂!C5+中央区南町!C5+中央区北町第１!C5+中央区北町第２!C5+前林!C5+三石!C5+三家第１!C5+三家第２!C5+佐太夫町第１!C5+佐太夫町第２!C5+橋場南!C5+橋場西!C5+橋場東!C5+中込新町!C5</f>
        <v>21</v>
      </c>
      <c r="D5" s="75">
        <f>杉の木!D5+石神!D5+権現堂!D5+中央区南町!D5+中央区北町第１!D5+中央区北町第２!D5+前林!D5+三石!D5+三家第１!D5+三家第２!D5+佐太夫町第１!D5+佐太夫町第２!D5+橋場南!D5+橋場西!D5+橋場東!D5+中込新町!D5</f>
        <v>33</v>
      </c>
      <c r="E5" s="10">
        <f>杉の木!E5+石神!E5+権現堂!E5+中央区南町!E5+中央区北町第１!E5+中央区北町第２!E5+前林!E5+三石!E5+三家第１!E5+三家第２!E5+佐太夫町第１!E5+佐太夫町第２!E5+橋場南!E5+橋場西!E5+橋場東!E5+中込新町!E5</f>
        <v>54</v>
      </c>
      <c r="F5" s="32"/>
    </row>
    <row r="6" spans="1:6" ht="15" customHeight="1" x14ac:dyDescent="0.15">
      <c r="A6" s="12"/>
      <c r="B6" s="35">
        <v>3</v>
      </c>
      <c r="C6" s="75">
        <f>杉の木!C6+石神!C6+権現堂!C6+中央区南町!C6+中央区北町第１!C6+中央区北町第２!C6+前林!C6+三石!C6+三家第１!C6+三家第２!C6+佐太夫町第１!C6+佐太夫町第２!C6+橋場南!C6+橋場西!C6+橋場東!C6+中込新町!C6</f>
        <v>44</v>
      </c>
      <c r="D6" s="75">
        <f>杉の木!D6+石神!D6+権現堂!D6+中央区南町!D6+中央区北町第１!D6+中央区北町第２!D6+前林!D6+三石!D6+三家第１!D6+三家第２!D6+佐太夫町第１!D6+佐太夫町第２!D6+橋場南!D6+橋場西!D6+橋場東!D6+中込新町!D6</f>
        <v>25</v>
      </c>
      <c r="E6" s="10">
        <f>杉の木!E6+石神!E6+権現堂!E6+中央区南町!E6+中央区北町第１!E6+中央区北町第２!E6+前林!E6+三石!E6+三家第１!E6+三家第２!E6+佐太夫町第１!E6+佐太夫町第２!E6+橋場南!E6+橋場西!E6+橋場東!E6+中込新町!E6</f>
        <v>69</v>
      </c>
      <c r="F6" s="32"/>
    </row>
    <row r="7" spans="1:6" ht="15" customHeight="1" x14ac:dyDescent="0.15">
      <c r="A7" s="12"/>
      <c r="B7" s="35">
        <v>4</v>
      </c>
      <c r="C7" s="75">
        <f>杉の木!C7+石神!C7+権現堂!C7+中央区南町!C7+中央区北町第１!C7+中央区北町第２!C7+前林!C7+三石!C7+三家第１!C7+三家第２!C7+佐太夫町第１!C7+佐太夫町第２!C7+橋場南!C7+橋場西!C7+橋場東!C7+中込新町!C7</f>
        <v>29</v>
      </c>
      <c r="D7" s="75">
        <f>杉の木!D7+石神!D7+権現堂!D7+中央区南町!D7+中央区北町第１!D7+中央区北町第２!D7+前林!D7+三石!D7+三家第１!D7+三家第２!D7+佐太夫町第１!D7+佐太夫町第２!D7+橋場南!D7+橋場西!D7+橋場東!D7+中込新町!D7</f>
        <v>20</v>
      </c>
      <c r="E7" s="10">
        <f>杉の木!E7+石神!E7+権現堂!E7+中央区南町!E7+中央区北町第１!E7+中央区北町第２!E7+前林!E7+三石!E7+三家第１!E7+三家第２!E7+佐太夫町第１!E7+佐太夫町第２!E7+橋場南!E7+橋場西!E7+橋場東!E7+中込新町!E7</f>
        <v>49</v>
      </c>
      <c r="F7" s="32"/>
    </row>
    <row r="8" spans="1:6" ht="15" customHeight="1" x14ac:dyDescent="0.15">
      <c r="A8" s="12"/>
      <c r="B8" s="37" t="s">
        <v>50</v>
      </c>
      <c r="C8" s="70">
        <f>杉の木!C8+石神!C8+権現堂!C8+中央区南町!C8+中央区北町第１!C8+中央区北町第２!C8+前林!C8+三石!C8+三家第１!C8+三家第２!C8+佐太夫町第１!C8+佐太夫町第２!C8+橋場南!C8+橋場西!C8+橋場東!C8+中込新町!C8</f>
        <v>148</v>
      </c>
      <c r="D8" s="70">
        <f>杉の木!D8+石神!D8+権現堂!D8+中央区南町!D8+中央区北町第１!D8+中央区北町第２!D8+前林!D8+三石!D8+三家第１!D8+三家第２!D8+佐太夫町第１!D8+佐太夫町第２!D8+橋場南!D8+橋場西!D8+橋場東!D8+中込新町!D8</f>
        <v>139</v>
      </c>
      <c r="E8" s="38">
        <f>杉の木!E8+石神!E8+権現堂!E8+中央区南町!E8+中央区北町第１!E8+中央区北町第２!E8+前林!E8+三石!E8+三家第１!E8+三家第２!E8+佐太夫町第１!E8+佐太夫町第２!E8+橋場南!E8+橋場西!E8+橋場東!E8+中込新町!E8</f>
        <v>287</v>
      </c>
      <c r="F8" s="39">
        <f>E8/E147</f>
        <v>3.6597806681968888E-2</v>
      </c>
    </row>
    <row r="9" spans="1:6" ht="15" customHeight="1" x14ac:dyDescent="0.15">
      <c r="A9" s="12"/>
      <c r="B9" s="35">
        <v>5</v>
      </c>
      <c r="C9" s="75">
        <f>杉の木!C9+石神!C9+権現堂!C9+中央区南町!C9+中央区北町第１!C9+中央区北町第２!C9+前林!C9+三石!C9+三家第１!C9+三家第２!C9+佐太夫町第１!C9+佐太夫町第２!C9+橋場南!C9+橋場西!C9+橋場東!C9+中込新町!C9</f>
        <v>32</v>
      </c>
      <c r="D9" s="75">
        <f>杉の木!D9+石神!D9+権現堂!D9+中央区南町!D9+中央区北町第１!D9+中央区北町第２!D9+前林!D9+三石!D9+三家第１!D9+三家第２!D9+佐太夫町第１!D9+佐太夫町第２!D9+橋場南!D9+橋場西!D9+橋場東!D9+中込新町!D9</f>
        <v>24</v>
      </c>
      <c r="E9" s="10">
        <f>杉の木!E9+石神!E9+権現堂!E9+中央区南町!E9+中央区北町第１!E9+中央区北町第２!E9+前林!E9+三石!E9+三家第１!E9+三家第２!E9+佐太夫町第１!E9+佐太夫町第２!E9+橋場南!E9+橋場西!E9+橋場東!E9+中込新町!E9</f>
        <v>56</v>
      </c>
      <c r="F9" s="32"/>
    </row>
    <row r="10" spans="1:6" ht="15" customHeight="1" x14ac:dyDescent="0.15">
      <c r="A10" s="12"/>
      <c r="B10" s="35">
        <v>6</v>
      </c>
      <c r="C10" s="75">
        <f>杉の木!C10+石神!C10+権現堂!C10+中央区南町!C10+中央区北町第１!C10+中央区北町第２!C10+前林!C10+三石!C10+三家第１!C10+三家第２!C10+佐太夫町第１!C10+佐太夫町第２!C10+橋場南!C10+橋場西!C10+橋場東!C10+中込新町!C10</f>
        <v>20</v>
      </c>
      <c r="D10" s="75">
        <f>杉の木!D10+石神!D10+権現堂!D10+中央区南町!D10+中央区北町第１!D10+中央区北町第２!D10+前林!D10+三石!D10+三家第１!D10+三家第２!D10+佐太夫町第１!D10+佐太夫町第２!D10+橋場南!D10+橋場西!D10+橋場東!D10+中込新町!D10</f>
        <v>27</v>
      </c>
      <c r="E10" s="10">
        <f>杉の木!E10+石神!E10+権現堂!E10+中央区南町!E10+中央区北町第１!E10+中央区北町第２!E10+前林!E10+三石!E10+三家第１!E10+三家第２!E10+佐太夫町第１!E10+佐太夫町第２!E10+橋場南!E10+橋場西!E10+橋場東!E10+中込新町!E10</f>
        <v>47</v>
      </c>
      <c r="F10" s="32"/>
    </row>
    <row r="11" spans="1:6" ht="15" customHeight="1" x14ac:dyDescent="0.15">
      <c r="A11" s="12"/>
      <c r="B11" s="35">
        <v>7</v>
      </c>
      <c r="C11" s="75">
        <f>杉の木!C11+石神!C11+権現堂!C11+中央区南町!C11+中央区北町第１!C11+中央区北町第２!C11+前林!C11+三石!C11+三家第１!C11+三家第２!C11+佐太夫町第１!C11+佐太夫町第２!C11+橋場南!C11+橋場西!C11+橋場東!C11+中込新町!C11</f>
        <v>38</v>
      </c>
      <c r="D11" s="75">
        <f>杉の木!D11+石神!D11+権現堂!D11+中央区南町!D11+中央区北町第１!D11+中央区北町第２!D11+前林!D11+三石!D11+三家第１!D11+三家第２!D11+佐太夫町第１!D11+佐太夫町第２!D11+橋場南!D11+橋場西!D11+橋場東!D11+中込新町!D11</f>
        <v>31</v>
      </c>
      <c r="E11" s="10">
        <f>杉の木!E11+石神!E11+権現堂!E11+中央区南町!E11+中央区北町第１!E11+中央区北町第２!E11+前林!E11+三石!E11+三家第１!E11+三家第２!E11+佐太夫町第１!E11+佐太夫町第２!E11+橋場南!E11+橋場西!E11+橋場東!E11+中込新町!E11</f>
        <v>69</v>
      </c>
      <c r="F11" s="32"/>
    </row>
    <row r="12" spans="1:6" ht="15" customHeight="1" x14ac:dyDescent="0.15">
      <c r="A12" s="12"/>
      <c r="B12" s="35">
        <v>8</v>
      </c>
      <c r="C12" s="75">
        <f>杉の木!C12+石神!C12+権現堂!C12+中央区南町!C12+中央区北町第１!C12+中央区北町第２!C12+前林!C12+三石!C12+三家第１!C12+三家第２!C12+佐太夫町第１!C12+佐太夫町第２!C12+橋場南!C12+橋場西!C12+橋場東!C12+中込新町!C12</f>
        <v>27</v>
      </c>
      <c r="D12" s="75">
        <f>杉の木!D12+石神!D12+権現堂!D12+中央区南町!D12+中央区北町第１!D12+中央区北町第２!D12+前林!D12+三石!D12+三家第１!D12+三家第２!D12+佐太夫町第１!D12+佐太夫町第２!D12+橋場南!D12+橋場西!D12+橋場東!D12+中込新町!D12</f>
        <v>23</v>
      </c>
      <c r="E12" s="10">
        <f>杉の木!E12+石神!E12+権現堂!E12+中央区南町!E12+中央区北町第１!E12+中央区北町第２!E12+前林!E12+三石!E12+三家第１!E12+三家第２!E12+佐太夫町第１!E12+佐太夫町第２!E12+橋場南!E12+橋場西!E12+橋場東!E12+中込新町!E12</f>
        <v>50</v>
      </c>
      <c r="F12" s="32"/>
    </row>
    <row r="13" spans="1:6" ht="15" customHeight="1" x14ac:dyDescent="0.15">
      <c r="A13" s="12"/>
      <c r="B13" s="35">
        <v>9</v>
      </c>
      <c r="C13" s="75">
        <f>杉の木!C13+石神!C13+権現堂!C13+中央区南町!C13+中央区北町第１!C13+中央区北町第２!C13+前林!C13+三石!C13+三家第１!C13+三家第２!C13+佐太夫町第１!C13+佐太夫町第２!C13+橋場南!C13+橋場西!C13+橋場東!C13+中込新町!C13</f>
        <v>28</v>
      </c>
      <c r="D13" s="75">
        <f>杉の木!D13+石神!D13+権現堂!D13+中央区南町!D13+中央区北町第１!D13+中央区北町第２!D13+前林!D13+三石!D13+三家第１!D13+三家第２!D13+佐太夫町第１!D13+佐太夫町第２!D13+橋場南!D13+橋場西!D13+橋場東!D13+中込新町!D13</f>
        <v>29</v>
      </c>
      <c r="E13" s="10">
        <f>杉の木!E13+石神!E13+権現堂!E13+中央区南町!E13+中央区北町第１!E13+中央区北町第２!E13+前林!E13+三石!E13+三家第１!E13+三家第２!E13+佐太夫町第１!E13+佐太夫町第２!E13+橋場南!E13+橋場西!E13+橋場東!E13+中込新町!E13</f>
        <v>57</v>
      </c>
      <c r="F13" s="32"/>
    </row>
    <row r="14" spans="1:6" ht="15" customHeight="1" x14ac:dyDescent="0.15">
      <c r="A14" s="12"/>
      <c r="B14" s="37" t="s">
        <v>51</v>
      </c>
      <c r="C14" s="70">
        <f>杉の木!C14+石神!C14+権現堂!C14+中央区南町!C14+中央区北町第１!C14+中央区北町第２!C14+前林!C14+三石!C14+三家第１!C14+三家第２!C14+佐太夫町第１!C14+佐太夫町第２!C14+橋場南!C14+橋場西!C14+橋場東!C14+中込新町!C14</f>
        <v>145</v>
      </c>
      <c r="D14" s="70">
        <f>杉の木!D14+石神!D14+権現堂!D14+中央区南町!D14+中央区北町第１!D14+中央区北町第２!D14+前林!D14+三石!D14+三家第１!D14+三家第２!D14+佐太夫町第１!D14+佐太夫町第２!D14+橋場南!D14+橋場西!D14+橋場東!D14+中込新町!D14</f>
        <v>134</v>
      </c>
      <c r="E14" s="48">
        <f>杉の木!E14+石神!E14+権現堂!E14+中央区南町!E14+中央区北町第１!E14+中央区北町第２!E14+前林!E14+三石!E14+三家第１!E14+三家第２!E14+佐太夫町第１!E14+佐太夫町第２!E14+橋場南!E14+橋場西!E14+橋場東!E14+中込新町!E14</f>
        <v>279</v>
      </c>
      <c r="F14" s="39">
        <f>E14/E147</f>
        <v>3.5577658760520277E-2</v>
      </c>
    </row>
    <row r="15" spans="1:6" ht="15" customHeight="1" x14ac:dyDescent="0.15">
      <c r="A15" s="12"/>
      <c r="B15" s="35">
        <v>10</v>
      </c>
      <c r="C15" s="75">
        <f>杉の木!C15+石神!C15+権現堂!C15+中央区南町!C15+中央区北町第１!C15+中央区北町第２!C15+前林!C15+三石!C15+三家第１!C15+三家第２!C15+佐太夫町第１!C15+佐太夫町第２!C15+橋場南!C15+橋場西!C15+橋場東!C15+中込新町!C15</f>
        <v>40</v>
      </c>
      <c r="D15" s="75">
        <f>杉の木!D15+石神!D15+権現堂!D15+中央区南町!D15+中央区北町第１!D15+中央区北町第２!D15+前林!D15+三石!D15+三家第１!D15+三家第２!D15+佐太夫町第１!D15+佐太夫町第２!D15+橋場南!D15+橋場西!D15+橋場東!D15+中込新町!D15</f>
        <v>19</v>
      </c>
      <c r="E15" s="10">
        <f>杉の木!E15+石神!E15+権現堂!E15+中央区南町!E15+中央区北町第１!E15+中央区北町第２!E15+前林!E15+三石!E15+三家第１!E15+三家第２!E15+佐太夫町第１!E15+佐太夫町第２!E15+橋場南!E15+橋場西!E15+橋場東!E15+中込新町!E15</f>
        <v>59</v>
      </c>
      <c r="F15" s="32"/>
    </row>
    <row r="16" spans="1:6" ht="15" customHeight="1" x14ac:dyDescent="0.15">
      <c r="A16" s="12"/>
      <c r="B16" s="35">
        <v>11</v>
      </c>
      <c r="C16" s="75">
        <f>杉の木!C16+石神!C16+権現堂!C16+中央区南町!C16+中央区北町第１!C16+中央区北町第２!C16+前林!C16+三石!C16+三家第１!C16+三家第２!C16+佐太夫町第１!C16+佐太夫町第２!C16+橋場南!C16+橋場西!C16+橋場東!C16+中込新町!C16</f>
        <v>21</v>
      </c>
      <c r="D16" s="75">
        <f>杉の木!D16+石神!D16+権現堂!D16+中央区南町!D16+中央区北町第１!D16+中央区北町第２!D16+前林!D16+三石!D16+三家第１!D16+三家第２!D16+佐太夫町第１!D16+佐太夫町第２!D16+橋場南!D16+橋場西!D16+橋場東!D16+中込新町!D16</f>
        <v>36</v>
      </c>
      <c r="E16" s="10">
        <f>杉の木!E16+石神!E16+権現堂!E16+中央区南町!E16+中央区北町第１!E16+中央区北町第２!E16+前林!E16+三石!E16+三家第１!E16+三家第２!E16+佐太夫町第１!E16+佐太夫町第２!E16+橋場南!E16+橋場西!E16+橋場東!E16+中込新町!E16</f>
        <v>57</v>
      </c>
      <c r="F16" s="32"/>
    </row>
    <row r="17" spans="1:6" ht="15" customHeight="1" x14ac:dyDescent="0.15">
      <c r="A17" s="12"/>
      <c r="B17" s="35">
        <v>12</v>
      </c>
      <c r="C17" s="75">
        <f>杉の木!C17+石神!C17+権現堂!C17+中央区南町!C17+中央区北町第１!C17+中央区北町第２!C17+前林!C17+三石!C17+三家第１!C17+三家第２!C17+佐太夫町第１!C17+佐太夫町第２!C17+橋場南!C17+橋場西!C17+橋場東!C17+中込新町!C17</f>
        <v>29</v>
      </c>
      <c r="D17" s="75">
        <f>杉の木!D17+石神!D17+権現堂!D17+中央区南町!D17+中央区北町第１!D17+中央区北町第２!D17+前林!D17+三石!D17+三家第１!D17+三家第２!D17+佐太夫町第１!D17+佐太夫町第２!D17+橋場南!D17+橋場西!D17+橋場東!D17+中込新町!D17</f>
        <v>29</v>
      </c>
      <c r="E17" s="10">
        <f>杉の木!E17+石神!E17+権現堂!E17+中央区南町!E17+中央区北町第１!E17+中央区北町第２!E17+前林!E17+三石!E17+三家第１!E17+三家第２!E17+佐太夫町第１!E17+佐太夫町第２!E17+橋場南!E17+橋場西!E17+橋場東!E17+中込新町!E17</f>
        <v>58</v>
      </c>
      <c r="F17" s="32"/>
    </row>
    <row r="18" spans="1:6" ht="15" customHeight="1" x14ac:dyDescent="0.15">
      <c r="A18" s="12"/>
      <c r="B18" s="35">
        <v>13</v>
      </c>
      <c r="C18" s="75">
        <f>杉の木!C18+石神!C18+権現堂!C18+中央区南町!C18+中央区北町第１!C18+中央区北町第２!C18+前林!C18+三石!C18+三家第１!C18+三家第２!C18+佐太夫町第１!C18+佐太夫町第２!C18+橋場南!C18+橋場西!C18+橋場東!C18+中込新町!C18</f>
        <v>26</v>
      </c>
      <c r="D18" s="75">
        <f>杉の木!D18+石神!D18+権現堂!D18+中央区南町!D18+中央区北町第１!D18+中央区北町第２!D18+前林!D18+三石!D18+三家第１!D18+三家第２!D18+佐太夫町第１!D18+佐太夫町第２!D18+橋場南!D18+橋場西!D18+橋場東!D18+中込新町!D18</f>
        <v>39</v>
      </c>
      <c r="E18" s="10">
        <f>杉の木!E18+石神!E18+権現堂!E18+中央区南町!E18+中央区北町第１!E18+中央区北町第２!E18+前林!E18+三石!E18+三家第１!E18+三家第２!E18+佐太夫町第１!E18+佐太夫町第２!E18+橋場南!E18+橋場西!E18+橋場東!E18+中込新町!E18</f>
        <v>65</v>
      </c>
      <c r="F18" s="32"/>
    </row>
    <row r="19" spans="1:6" ht="15" customHeight="1" x14ac:dyDescent="0.15">
      <c r="A19" s="12"/>
      <c r="B19" s="35">
        <v>14</v>
      </c>
      <c r="C19" s="75">
        <f>杉の木!C19+石神!C19+権現堂!C19+中央区南町!C19+中央区北町第１!C19+中央区北町第２!C19+前林!C19+三石!C19+三家第１!C19+三家第２!C19+佐太夫町第１!C19+佐太夫町第２!C19+橋場南!C19+橋場西!C19+橋場東!C19+中込新町!C19</f>
        <v>28</v>
      </c>
      <c r="D19" s="75">
        <f>杉の木!D19+石神!D19+権現堂!D19+中央区南町!D19+中央区北町第１!D19+中央区北町第２!D19+前林!D19+三石!D19+三家第１!D19+三家第２!D19+佐太夫町第１!D19+佐太夫町第２!D19+橋場南!D19+橋場西!D19+橋場東!D19+中込新町!D19</f>
        <v>28</v>
      </c>
      <c r="E19" s="10">
        <f>杉の木!E19+石神!E19+権現堂!E19+中央区南町!E19+中央区北町第１!E19+中央区北町第２!E19+前林!E19+三石!E19+三家第１!E19+三家第２!E19+佐太夫町第１!E19+佐太夫町第２!E19+橋場南!E19+橋場西!E19+橋場東!E19+中込新町!E19</f>
        <v>56</v>
      </c>
      <c r="F19" s="32"/>
    </row>
    <row r="20" spans="1:6" ht="15" customHeight="1" x14ac:dyDescent="0.15">
      <c r="A20" s="12"/>
      <c r="B20" s="37" t="s">
        <v>52</v>
      </c>
      <c r="C20" s="70">
        <f>杉の木!C20+石神!C20+権現堂!C20+中央区南町!C20+中央区北町第１!C20+中央区北町第２!C20+前林!C20+三石!C20+三家第１!C20+三家第２!C20+佐太夫町第１!C20+佐太夫町第２!C20+橋場南!C20+橋場西!C20+橋場東!C20+中込新町!C20</f>
        <v>144</v>
      </c>
      <c r="D20" s="70">
        <f>杉の木!D20+石神!D20+権現堂!D20+中央区南町!D20+中央区北町第１!D20+中央区北町第２!D20+前林!D20+三石!D20+三家第１!D20+三家第２!D20+佐太夫町第１!D20+佐太夫町第２!D20+橋場南!D20+橋場西!D20+橋場東!D20+中込新町!D20</f>
        <v>151</v>
      </c>
      <c r="E20" s="48">
        <f>杉の木!E20+石神!E20+権現堂!E20+中央区南町!E20+中央区北町第１!E20+中央区北町第２!E20+前林!E20+三石!E20+三家第１!E20+三家第２!E20+佐太夫町第１!E20+佐太夫町第２!E20+橋場南!E20+橋場西!E20+橋場東!E20+中込新町!E20</f>
        <v>295</v>
      </c>
      <c r="F20" s="39">
        <f>E20/E147</f>
        <v>3.7617954603417499E-2</v>
      </c>
    </row>
    <row r="21" spans="1:6" ht="15" customHeight="1" x14ac:dyDescent="0.15">
      <c r="A21" s="12"/>
      <c r="B21" s="35">
        <v>15</v>
      </c>
      <c r="C21" s="75">
        <f>杉の木!C21+石神!C21+権現堂!C21+中央区南町!C21+中央区北町第１!C21+中央区北町第２!C21+前林!C21+三石!C21+三家第１!C21+三家第２!C21+佐太夫町第１!C21+佐太夫町第２!C21+橋場南!C21+橋場西!C21+橋場東!C21+中込新町!C21</f>
        <v>26</v>
      </c>
      <c r="D21" s="75">
        <f>杉の木!D21+石神!D21+権現堂!D21+中央区南町!D21+中央区北町第１!D21+中央区北町第２!D21+前林!D21+三石!D21+三家第１!D21+三家第２!D21+佐太夫町第１!D21+佐太夫町第２!D21+橋場南!D21+橋場西!D21+橋場東!D21+中込新町!D21</f>
        <v>38</v>
      </c>
      <c r="E21" s="10">
        <f>杉の木!E21+石神!E21+権現堂!E21+中央区南町!E21+中央区北町第１!E21+中央区北町第２!E21+前林!E21+三石!E21+三家第１!E21+三家第２!E21+佐太夫町第１!E21+佐太夫町第２!E21+橋場南!E21+橋場西!E21+橋場東!E21+中込新町!E21</f>
        <v>64</v>
      </c>
      <c r="F21" s="32"/>
    </row>
    <row r="22" spans="1:6" ht="15" customHeight="1" x14ac:dyDescent="0.15">
      <c r="A22" s="12"/>
      <c r="B22" s="35">
        <v>16</v>
      </c>
      <c r="C22" s="75">
        <f>杉の木!C22+石神!C22+権現堂!C22+中央区南町!C22+中央区北町第１!C22+中央区北町第２!C22+前林!C22+三石!C22+三家第１!C22+三家第２!C22+佐太夫町第１!C22+佐太夫町第２!C22+橋場南!C22+橋場西!C22+橋場東!C22+中込新町!C22</f>
        <v>45</v>
      </c>
      <c r="D22" s="75">
        <f>杉の木!D22+石神!D22+権現堂!D22+中央区南町!D22+中央区北町第１!D22+中央区北町第２!D22+前林!D22+三石!D22+三家第１!D22+三家第２!D22+佐太夫町第１!D22+佐太夫町第２!D22+橋場南!D22+橋場西!D22+橋場東!D22+中込新町!D22</f>
        <v>29</v>
      </c>
      <c r="E22" s="10">
        <f>杉の木!E22+石神!E22+権現堂!E22+中央区南町!E22+中央区北町第１!E22+中央区北町第２!E22+前林!E22+三石!E22+三家第１!E22+三家第２!E22+佐太夫町第１!E22+佐太夫町第２!E22+橋場南!E22+橋場西!E22+橋場東!E22+中込新町!E22</f>
        <v>74</v>
      </c>
      <c r="F22" s="32"/>
    </row>
    <row r="23" spans="1:6" ht="15" customHeight="1" x14ac:dyDescent="0.15">
      <c r="A23" s="12"/>
      <c r="B23" s="35">
        <v>17</v>
      </c>
      <c r="C23" s="75">
        <f>杉の木!C23+石神!C23+権現堂!C23+中央区南町!C23+中央区北町第１!C23+中央区北町第２!C23+前林!C23+三石!C23+三家第１!C23+三家第２!C23+佐太夫町第１!C23+佐太夫町第２!C23+橋場南!C23+橋場西!C23+橋場東!C23+中込新町!C23</f>
        <v>31</v>
      </c>
      <c r="D23" s="75">
        <f>杉の木!D23+石神!D23+権現堂!D23+中央区南町!D23+中央区北町第１!D23+中央区北町第２!D23+前林!D23+三石!D23+三家第１!D23+三家第２!D23+佐太夫町第１!D23+佐太夫町第２!D23+橋場南!D23+橋場西!D23+橋場東!D23+中込新町!D23</f>
        <v>33</v>
      </c>
      <c r="E23" s="10">
        <f>杉の木!E23+石神!E23+権現堂!E23+中央区南町!E23+中央区北町第１!E23+中央区北町第２!E23+前林!E23+三石!E23+三家第１!E23+三家第２!E23+佐太夫町第１!E23+佐太夫町第２!E23+橋場南!E23+橋場西!E23+橋場東!E23+中込新町!E23</f>
        <v>64</v>
      </c>
      <c r="F23" s="32"/>
    </row>
    <row r="24" spans="1:6" ht="15" customHeight="1" x14ac:dyDescent="0.15">
      <c r="A24" s="12"/>
      <c r="B24" s="35">
        <v>18</v>
      </c>
      <c r="C24" s="75">
        <f>杉の木!C24+石神!C24+権現堂!C24+中央区南町!C24+中央区北町第１!C24+中央区北町第２!C24+前林!C24+三石!C24+三家第１!C24+三家第２!C24+佐太夫町第１!C24+佐太夫町第２!C24+橋場南!C24+橋場西!C24+橋場東!C24+中込新町!C24</f>
        <v>34</v>
      </c>
      <c r="D24" s="75">
        <f>杉の木!D24+石神!D24+権現堂!D24+中央区南町!D24+中央区北町第１!D24+中央区北町第２!D24+前林!D24+三石!D24+三家第１!D24+三家第２!D24+佐太夫町第１!D24+佐太夫町第２!D24+橋場南!D24+橋場西!D24+橋場東!D24+中込新町!D24</f>
        <v>30</v>
      </c>
      <c r="E24" s="10">
        <f>杉の木!E24+石神!E24+権現堂!E24+中央区南町!E24+中央区北町第１!E24+中央区北町第２!E24+前林!E24+三石!E24+三家第１!E24+三家第２!E24+佐太夫町第１!E24+佐太夫町第２!E24+橋場南!E24+橋場西!E24+橋場東!E24+中込新町!E24</f>
        <v>64</v>
      </c>
      <c r="F24" s="32"/>
    </row>
    <row r="25" spans="1:6" ht="15" customHeight="1" x14ac:dyDescent="0.15">
      <c r="A25" s="12"/>
      <c r="B25" s="35">
        <v>19</v>
      </c>
      <c r="C25" s="75">
        <f>杉の木!C25+石神!C25+権現堂!C25+中央区南町!C25+中央区北町第１!C25+中央区北町第２!C25+前林!C25+三石!C25+三家第１!C25+三家第２!C25+佐太夫町第１!C25+佐太夫町第２!C25+橋場南!C25+橋場西!C25+橋場東!C25+中込新町!C25</f>
        <v>28</v>
      </c>
      <c r="D25" s="75">
        <f>杉の木!D25+石神!D25+権現堂!D25+中央区南町!D25+中央区北町第１!D25+中央区北町第２!D25+前林!D25+三石!D25+三家第１!D25+三家第２!D25+佐太夫町第１!D25+佐太夫町第２!D25+橋場南!D25+橋場西!D25+橋場東!D25+中込新町!D25</f>
        <v>28</v>
      </c>
      <c r="E25" s="10">
        <f>杉の木!E25+石神!E25+権現堂!E25+中央区南町!E25+中央区北町第１!E25+中央区北町第２!E25+前林!E25+三石!E25+三家第１!E25+三家第２!E25+佐太夫町第１!E25+佐太夫町第２!E25+橋場南!E25+橋場西!E25+橋場東!E25+中込新町!E25</f>
        <v>56</v>
      </c>
      <c r="F25" s="32"/>
    </row>
    <row r="26" spans="1:6" ht="15" customHeight="1" x14ac:dyDescent="0.15">
      <c r="A26" s="12"/>
      <c r="B26" s="40" t="s">
        <v>53</v>
      </c>
      <c r="C26" s="49">
        <f>杉の木!C26+石神!C26+権現堂!C26+中央区南町!C26+中央区北町第１!C26+中央区北町第２!C26+前林!C26+三石!C26+三家第１!C26+三家第２!C26+佐太夫町第１!C26+佐太夫町第２!C26+橋場南!C26+橋場西!C26+橋場東!C26+中込新町!C26</f>
        <v>164</v>
      </c>
      <c r="D26" s="49">
        <f>杉の木!D26+石神!D26+権現堂!D26+中央区南町!D26+中央区北町第１!D26+中央区北町第２!D26+前林!D26+三石!D26+三家第１!D26+三家第２!D26+佐太夫町第１!D26+佐太夫町第２!D26+橋場南!D26+橋場西!D26+橋場東!D26+中込新町!D26</f>
        <v>158</v>
      </c>
      <c r="E26" s="41">
        <f>杉の木!E26+石神!E26+権現堂!E26+中央区南町!E26+中央区北町第１!E26+中央区北町第２!E26+前林!E26+三石!E26+三家第１!E26+三家第２!E26+佐太夫町第１!E26+佐太夫町第２!E26+橋場南!E26+橋場西!E26+橋場東!E26+中込新町!E26</f>
        <v>322</v>
      </c>
      <c r="F26" s="42">
        <f>E26/E147</f>
        <v>4.1060953838306553E-2</v>
      </c>
    </row>
    <row r="27" spans="1:6" ht="15" customHeight="1" x14ac:dyDescent="0.15">
      <c r="A27" s="12"/>
      <c r="B27" s="35">
        <v>20</v>
      </c>
      <c r="C27" s="75">
        <f>杉の木!C27+石神!C27+権現堂!C27+中央区南町!C27+中央区北町第１!C27+中央区北町第２!C27+前林!C27+三石!C27+三家第１!C27+三家第２!C27+佐太夫町第１!C27+佐太夫町第２!C27+橋場南!C27+橋場西!C27+橋場東!C27+中込新町!C27</f>
        <v>31</v>
      </c>
      <c r="D27" s="75">
        <f>杉の木!D27+石神!D27+権現堂!D27+中央区南町!D27+中央区北町第１!D27+中央区北町第２!D27+前林!D27+三石!D27+三家第１!D27+三家第２!D27+佐太夫町第１!D27+佐太夫町第２!D27+橋場南!D27+橋場西!D27+橋場東!D27+中込新町!D27</f>
        <v>43</v>
      </c>
      <c r="E27" s="10">
        <f>杉の木!E27+石神!E27+権現堂!E27+中央区南町!E27+中央区北町第１!E27+中央区北町第２!E27+前林!E27+三石!E27+三家第１!E27+三家第２!E27+佐太夫町第１!E27+佐太夫町第２!E27+橋場南!E27+橋場西!E27+橋場東!E27+中込新町!E27</f>
        <v>74</v>
      </c>
      <c r="F27" s="32"/>
    </row>
    <row r="28" spans="1:6" ht="15" customHeight="1" x14ac:dyDescent="0.15">
      <c r="A28" s="12"/>
      <c r="B28" s="35">
        <v>21</v>
      </c>
      <c r="C28" s="75">
        <f>杉の木!C28+石神!C28+権現堂!C28+中央区南町!C28+中央区北町第１!C28+中央区北町第２!C28+前林!C28+三石!C28+三家第１!C28+三家第２!C28+佐太夫町第１!C28+佐太夫町第２!C28+橋場南!C28+橋場西!C28+橋場東!C28+中込新町!C28</f>
        <v>25</v>
      </c>
      <c r="D28" s="75">
        <f>杉の木!D28+石神!D28+権現堂!D28+中央区南町!D28+中央区北町第１!D28+中央区北町第２!D28+前林!D28+三石!D28+三家第１!D28+三家第２!D28+佐太夫町第１!D28+佐太夫町第２!D28+橋場南!D28+橋場西!D28+橋場東!D28+中込新町!D28</f>
        <v>34</v>
      </c>
      <c r="E28" s="10">
        <f>杉の木!E28+石神!E28+権現堂!E28+中央区南町!E28+中央区北町第１!E28+中央区北町第２!E28+前林!E28+三石!E28+三家第１!E28+三家第２!E28+佐太夫町第１!E28+佐太夫町第２!E28+橋場南!E28+橋場西!E28+橋場東!E28+中込新町!E28</f>
        <v>59</v>
      </c>
      <c r="F28" s="32"/>
    </row>
    <row r="29" spans="1:6" ht="15" customHeight="1" x14ac:dyDescent="0.15">
      <c r="A29" s="12"/>
      <c r="B29" s="35">
        <v>22</v>
      </c>
      <c r="C29" s="75">
        <f>杉の木!C29+石神!C29+権現堂!C29+中央区南町!C29+中央区北町第１!C29+中央区北町第２!C29+前林!C29+三石!C29+三家第１!C29+三家第２!C29+佐太夫町第１!C29+佐太夫町第２!C29+橋場南!C29+橋場西!C29+橋場東!C29+中込新町!C29</f>
        <v>41</v>
      </c>
      <c r="D29" s="75">
        <f>杉の木!D29+石神!D29+権現堂!D29+中央区南町!D29+中央区北町第１!D29+中央区北町第２!D29+前林!D29+三石!D29+三家第１!D29+三家第２!D29+佐太夫町第１!D29+佐太夫町第２!D29+橋場南!D29+橋場西!D29+橋場東!D29+中込新町!D29</f>
        <v>44</v>
      </c>
      <c r="E29" s="10">
        <f>杉の木!E29+石神!E29+権現堂!E29+中央区南町!E29+中央区北町第１!E29+中央区北町第２!E29+前林!E29+三石!E29+三家第１!E29+三家第２!E29+佐太夫町第１!E29+佐太夫町第２!E29+橋場南!E29+橋場西!E29+橋場東!E29+中込新町!E29</f>
        <v>85</v>
      </c>
      <c r="F29" s="32"/>
    </row>
    <row r="30" spans="1:6" ht="15" customHeight="1" x14ac:dyDescent="0.15">
      <c r="A30" s="12"/>
      <c r="B30" s="35">
        <v>23</v>
      </c>
      <c r="C30" s="75">
        <f>杉の木!C30+石神!C30+権現堂!C30+中央区南町!C30+中央区北町第１!C30+中央区北町第２!C30+前林!C30+三石!C30+三家第１!C30+三家第２!C30+佐太夫町第１!C30+佐太夫町第２!C30+橋場南!C30+橋場西!C30+橋場東!C30+中込新町!C30</f>
        <v>46</v>
      </c>
      <c r="D30" s="75">
        <f>杉の木!D30+石神!D30+権現堂!D30+中央区南町!D30+中央区北町第１!D30+中央区北町第２!D30+前林!D30+三石!D30+三家第１!D30+三家第２!D30+佐太夫町第１!D30+佐太夫町第２!D30+橋場南!D30+橋場西!D30+橋場東!D30+中込新町!D30</f>
        <v>31</v>
      </c>
      <c r="E30" s="10">
        <f>杉の木!E30+石神!E30+権現堂!E30+中央区南町!E30+中央区北町第１!E30+中央区北町第２!E30+前林!E30+三石!E30+三家第１!E30+三家第２!E30+佐太夫町第１!E30+佐太夫町第２!E30+橋場南!E30+橋場西!E30+橋場東!E30+中込新町!E30</f>
        <v>77</v>
      </c>
      <c r="F30" s="32"/>
    </row>
    <row r="31" spans="1:6" ht="15" customHeight="1" x14ac:dyDescent="0.15">
      <c r="A31" s="12"/>
      <c r="B31" s="35">
        <v>24</v>
      </c>
      <c r="C31" s="75">
        <f>杉の木!C31+石神!C31+権現堂!C31+中央区南町!C31+中央区北町第１!C31+中央区北町第２!C31+前林!C31+三石!C31+三家第１!C31+三家第２!C31+佐太夫町第１!C31+佐太夫町第２!C31+橋場南!C31+橋場西!C31+橋場東!C31+中込新町!C31</f>
        <v>42</v>
      </c>
      <c r="D31" s="75">
        <f>杉の木!D31+石神!D31+権現堂!D31+中央区南町!D31+中央区北町第１!D31+中央区北町第２!D31+前林!D31+三石!D31+三家第１!D31+三家第２!D31+佐太夫町第１!D31+佐太夫町第２!D31+橋場南!D31+橋場西!D31+橋場東!D31+中込新町!D31</f>
        <v>39</v>
      </c>
      <c r="E31" s="10">
        <f>杉の木!E31+石神!E31+権現堂!E31+中央区南町!E31+中央区北町第１!E31+中央区北町第２!E31+前林!E31+三石!E31+三家第１!E31+三家第２!E31+佐太夫町第１!E31+佐太夫町第２!E31+橋場南!E31+橋場西!E31+橋場東!E31+中込新町!E31</f>
        <v>81</v>
      </c>
      <c r="F31" s="32"/>
    </row>
    <row r="32" spans="1:6" ht="15" customHeight="1" x14ac:dyDescent="0.15">
      <c r="A32" s="12"/>
      <c r="B32" s="40" t="s">
        <v>54</v>
      </c>
      <c r="C32" s="49">
        <f>杉の木!C32+石神!C32+権現堂!C32+中央区南町!C32+中央区北町第１!C32+中央区北町第２!C32+前林!C32+三石!C32+三家第１!C32+三家第２!C32+佐太夫町第１!C32+佐太夫町第２!C32+橋場南!C32+橋場西!C32+橋場東!C32+中込新町!C32</f>
        <v>185</v>
      </c>
      <c r="D32" s="49">
        <f>杉の木!D32+石神!D32+権現堂!D32+中央区南町!D32+中央区北町第１!D32+中央区北町第２!D32+前林!D32+三石!D32+三家第１!D32+三家第２!D32+佐太夫町第１!D32+佐太夫町第２!D32+橋場南!D32+橋場西!D32+橋場東!D32+中込新町!D32</f>
        <v>191</v>
      </c>
      <c r="E32" s="41">
        <f>杉の木!E32+石神!E32+権現堂!E32+中央区南町!E32+中央区北町第１!E32+中央区北町第２!E32+前林!E32+三石!E32+三家第１!E32+三家第２!E32+佐太夫町第１!E32+佐太夫町第２!E32+橋場南!E32+橋場西!E32+橋場東!E32+中込新町!E32</f>
        <v>376</v>
      </c>
      <c r="F32" s="42">
        <f>E32/E147</f>
        <v>4.794695230808467E-2</v>
      </c>
    </row>
    <row r="33" spans="1:6" ht="15" customHeight="1" x14ac:dyDescent="0.15">
      <c r="A33" s="12"/>
      <c r="B33" s="35">
        <v>25</v>
      </c>
      <c r="C33" s="75">
        <f>杉の木!C33+石神!C33+権現堂!C33+中央区南町!C33+中央区北町第１!C33+中央区北町第２!C33+前林!C33+三石!C33+三家第１!C33+三家第２!C33+佐太夫町第１!C33+佐太夫町第２!C33+橋場南!C33+橋場西!C33+橋場東!C33+中込新町!C33</f>
        <v>53</v>
      </c>
      <c r="D33" s="75">
        <f>杉の木!D33+石神!D33+権現堂!D33+中央区南町!D33+中央区北町第１!D33+中央区北町第２!D33+前林!D33+三石!D33+三家第１!D33+三家第２!D33+佐太夫町第１!D33+佐太夫町第２!D33+橋場南!D33+橋場西!D33+橋場東!D33+中込新町!D33</f>
        <v>42</v>
      </c>
      <c r="E33" s="10">
        <f>杉の木!E33+石神!E33+権現堂!E33+中央区南町!E33+中央区北町第１!E33+中央区北町第２!E33+前林!E33+三石!E33+三家第１!E33+三家第２!E33+佐太夫町第１!E33+佐太夫町第２!E33+橋場南!E33+橋場西!E33+橋場東!E33+中込新町!E33</f>
        <v>95</v>
      </c>
      <c r="F33" s="32"/>
    </row>
    <row r="34" spans="1:6" ht="15" customHeight="1" x14ac:dyDescent="0.15">
      <c r="A34" s="12"/>
      <c r="B34" s="35">
        <v>26</v>
      </c>
      <c r="C34" s="75">
        <f>杉の木!C34+石神!C34+権現堂!C34+中央区南町!C34+中央区北町第１!C34+中央区北町第２!C34+前林!C34+三石!C34+三家第１!C34+三家第２!C34+佐太夫町第１!C34+佐太夫町第２!C34+橋場南!C34+橋場西!C34+橋場東!C34+中込新町!C34</f>
        <v>60</v>
      </c>
      <c r="D34" s="75">
        <f>杉の木!D34+石神!D34+権現堂!D34+中央区南町!D34+中央区北町第１!D34+中央区北町第２!D34+前林!D34+三石!D34+三家第１!D34+三家第２!D34+佐太夫町第１!D34+佐太夫町第２!D34+橋場南!D34+橋場西!D34+橋場東!D34+中込新町!D34</f>
        <v>42</v>
      </c>
      <c r="E34" s="10">
        <f>杉の木!E34+石神!E34+権現堂!E34+中央区南町!E34+中央区北町第１!E34+中央区北町第２!E34+前林!E34+三石!E34+三家第１!E34+三家第２!E34+佐太夫町第１!E34+佐太夫町第２!E34+橋場南!E34+橋場西!E34+橋場東!E34+中込新町!E34</f>
        <v>102</v>
      </c>
      <c r="F34" s="32"/>
    </row>
    <row r="35" spans="1:6" ht="15" customHeight="1" x14ac:dyDescent="0.15">
      <c r="A35" s="12"/>
      <c r="B35" s="35">
        <v>27</v>
      </c>
      <c r="C35" s="75">
        <f>杉の木!C35+石神!C35+権現堂!C35+中央区南町!C35+中央区北町第１!C35+中央区北町第２!C35+前林!C35+三石!C35+三家第１!C35+三家第２!C35+佐太夫町第１!C35+佐太夫町第２!C35+橋場南!C35+橋場西!C35+橋場東!C35+中込新町!C35</f>
        <v>50</v>
      </c>
      <c r="D35" s="75">
        <f>杉の木!D35+石神!D35+権現堂!D35+中央区南町!D35+中央区北町第１!D35+中央区北町第２!D35+前林!D35+三石!D35+三家第１!D35+三家第２!D35+佐太夫町第１!D35+佐太夫町第２!D35+橋場南!D35+橋場西!D35+橋場東!D35+中込新町!D35</f>
        <v>37</v>
      </c>
      <c r="E35" s="10">
        <f>杉の木!E35+石神!E35+権現堂!E35+中央区南町!E35+中央区北町第１!E35+中央区北町第２!E35+前林!E35+三石!E35+三家第１!E35+三家第２!E35+佐太夫町第１!E35+佐太夫町第２!E35+橋場南!E35+橋場西!E35+橋場東!E35+中込新町!E35</f>
        <v>87</v>
      </c>
      <c r="F35" s="32"/>
    </row>
    <row r="36" spans="1:6" ht="15" customHeight="1" x14ac:dyDescent="0.15">
      <c r="A36" s="12"/>
      <c r="B36" s="35">
        <v>28</v>
      </c>
      <c r="C36" s="75">
        <f>杉の木!C36+石神!C36+権現堂!C36+中央区南町!C36+中央区北町第１!C36+中央区北町第２!C36+前林!C36+三石!C36+三家第１!C36+三家第２!C36+佐太夫町第１!C36+佐太夫町第２!C36+橋場南!C36+橋場西!C36+橋場東!C36+中込新町!C36</f>
        <v>49</v>
      </c>
      <c r="D36" s="75">
        <f>杉の木!D36+石神!D36+権現堂!D36+中央区南町!D36+中央区北町第１!D36+中央区北町第２!D36+前林!D36+三石!D36+三家第１!D36+三家第２!D36+佐太夫町第１!D36+佐太夫町第２!D36+橋場南!D36+橋場西!D36+橋場東!D36+中込新町!D36</f>
        <v>35</v>
      </c>
      <c r="E36" s="10">
        <f>杉の木!E36+石神!E36+権現堂!E36+中央区南町!E36+中央区北町第１!E36+中央区北町第２!E36+前林!E36+三石!E36+三家第１!E36+三家第２!E36+佐太夫町第１!E36+佐太夫町第２!E36+橋場南!E36+橋場西!E36+橋場東!E36+中込新町!E36</f>
        <v>84</v>
      </c>
      <c r="F36" s="32"/>
    </row>
    <row r="37" spans="1:6" ht="15" customHeight="1" x14ac:dyDescent="0.15">
      <c r="A37" s="12"/>
      <c r="B37" s="35">
        <v>29</v>
      </c>
      <c r="C37" s="75">
        <f>杉の木!C37+石神!C37+権現堂!C37+中央区南町!C37+中央区北町第１!C37+中央区北町第２!C37+前林!C37+三石!C37+三家第１!C37+三家第２!C37+佐太夫町第１!C37+佐太夫町第２!C37+橋場南!C37+橋場西!C37+橋場東!C37+中込新町!C37</f>
        <v>51</v>
      </c>
      <c r="D37" s="75">
        <f>杉の木!D37+石神!D37+権現堂!D37+中央区南町!D37+中央区北町第１!D37+中央区北町第２!D37+前林!D37+三石!D37+三家第１!D37+三家第２!D37+佐太夫町第１!D37+佐太夫町第２!D37+橋場南!D37+橋場西!D37+橋場東!D37+中込新町!D37</f>
        <v>42</v>
      </c>
      <c r="E37" s="10">
        <f>杉の木!E37+石神!E37+権現堂!E37+中央区南町!E37+中央区北町第１!E37+中央区北町第２!E37+前林!E37+三石!E37+三家第１!E37+三家第２!E37+佐太夫町第１!E37+佐太夫町第２!E37+橋場南!E37+橋場西!E37+橋場東!E37+中込新町!E37</f>
        <v>93</v>
      </c>
      <c r="F37" s="32"/>
    </row>
    <row r="38" spans="1:6" ht="15" customHeight="1" x14ac:dyDescent="0.15">
      <c r="A38" s="12"/>
      <c r="B38" s="40" t="s">
        <v>55</v>
      </c>
      <c r="C38" s="49">
        <f>杉の木!C38+石神!C38+権現堂!C38+中央区南町!C38+中央区北町第１!C38+中央区北町第２!C38+前林!C38+三石!C38+三家第１!C38+三家第２!C38+佐太夫町第１!C38+佐太夫町第２!C38+橋場南!C38+橋場西!C38+橋場東!C38+中込新町!C38</f>
        <v>263</v>
      </c>
      <c r="D38" s="49">
        <f>杉の木!D38+石神!D38+権現堂!D38+中央区南町!D38+中央区北町第１!D38+中央区北町第２!D38+前林!D38+三石!D38+三家第１!D38+三家第２!D38+佐太夫町第１!D38+佐太夫町第２!D38+橋場南!D38+橋場西!D38+橋場東!D38+中込新町!D38</f>
        <v>198</v>
      </c>
      <c r="E38" s="41">
        <f>杉の木!E38+石神!E38+権現堂!E38+中央区南町!E38+中央区北町第１!E38+中央区北町第２!E38+前林!E38+三石!E38+三家第１!E38+三家第２!E38+佐太夫町第１!E38+佐太夫町第２!E38+橋場南!E38+橋場西!E38+橋場東!E38+中込新町!E38</f>
        <v>461</v>
      </c>
      <c r="F38" s="42">
        <f>E38/E147</f>
        <v>5.8786023973476154E-2</v>
      </c>
    </row>
    <row r="39" spans="1:6" ht="15" customHeight="1" x14ac:dyDescent="0.15">
      <c r="A39" s="12"/>
      <c r="B39" s="35">
        <v>30</v>
      </c>
      <c r="C39" s="75">
        <f>杉の木!C39+石神!C39+権現堂!C39+中央区南町!C39+中央区北町第１!C39+中央区北町第２!C39+前林!C39+三石!C39+三家第１!C39+三家第２!C39+佐太夫町第１!C39+佐太夫町第２!C39+橋場南!C39+橋場西!C39+橋場東!C39+中込新町!C39</f>
        <v>39</v>
      </c>
      <c r="D39" s="75">
        <f>杉の木!D39+石神!D39+権現堂!D39+中央区南町!D39+中央区北町第１!D39+中央区北町第２!D39+前林!D39+三石!D39+三家第１!D39+三家第２!D39+佐太夫町第１!D39+佐太夫町第２!D39+橋場南!D39+橋場西!D39+橋場東!D39+中込新町!D39</f>
        <v>46</v>
      </c>
      <c r="E39" s="10">
        <f>杉の木!E39+石神!E39+権現堂!E39+中央区南町!E39+中央区北町第１!E39+中央区北町第２!E39+前林!E39+三石!E39+三家第１!E39+三家第２!E39+佐太夫町第１!E39+佐太夫町第２!E39+橋場南!E39+橋場西!E39+橋場東!E39+中込新町!E39</f>
        <v>85</v>
      </c>
      <c r="F39" s="32"/>
    </row>
    <row r="40" spans="1:6" ht="15" customHeight="1" x14ac:dyDescent="0.15">
      <c r="A40" s="12"/>
      <c r="B40" s="35">
        <v>31</v>
      </c>
      <c r="C40" s="75">
        <f>杉の木!C40+石神!C40+権現堂!C40+中央区南町!C40+中央区北町第１!C40+中央区北町第２!C40+前林!C40+三石!C40+三家第１!C40+三家第２!C40+佐太夫町第１!C40+佐太夫町第２!C40+橋場南!C40+橋場西!C40+橋場東!C40+中込新町!C40</f>
        <v>43</v>
      </c>
      <c r="D40" s="75">
        <f>杉の木!D40+石神!D40+権現堂!D40+中央区南町!D40+中央区北町第１!D40+中央区北町第２!D40+前林!D40+三石!D40+三家第１!D40+三家第２!D40+佐太夫町第１!D40+佐太夫町第２!D40+橋場南!D40+橋場西!D40+橋場東!D40+中込新町!D40</f>
        <v>38</v>
      </c>
      <c r="E40" s="10">
        <f>杉の木!E40+石神!E40+権現堂!E40+中央区南町!E40+中央区北町第１!E40+中央区北町第２!E40+前林!E40+三石!E40+三家第１!E40+三家第２!E40+佐太夫町第１!E40+佐太夫町第２!E40+橋場南!E40+橋場西!E40+橋場東!E40+中込新町!E40</f>
        <v>81</v>
      </c>
      <c r="F40" s="32"/>
    </row>
    <row r="41" spans="1:6" ht="15" customHeight="1" x14ac:dyDescent="0.15">
      <c r="A41" s="12"/>
      <c r="B41" s="35">
        <v>32</v>
      </c>
      <c r="C41" s="75">
        <f>杉の木!C41+石神!C41+権現堂!C41+中央区南町!C41+中央区北町第１!C41+中央区北町第２!C41+前林!C41+三石!C41+三家第１!C41+三家第２!C41+佐太夫町第１!C41+佐太夫町第２!C41+橋場南!C41+橋場西!C41+橋場東!C41+中込新町!C41</f>
        <v>47</v>
      </c>
      <c r="D41" s="75">
        <f>杉の木!D41+石神!D41+権現堂!D41+中央区南町!D41+中央区北町第１!D41+中央区北町第２!D41+前林!D41+三石!D41+三家第１!D41+三家第２!D41+佐太夫町第１!D41+佐太夫町第２!D41+橋場南!D41+橋場西!D41+橋場東!D41+中込新町!D41</f>
        <v>33</v>
      </c>
      <c r="E41" s="10">
        <f>杉の木!E41+石神!E41+権現堂!E41+中央区南町!E41+中央区北町第１!E41+中央区北町第２!E41+前林!E41+三石!E41+三家第１!E41+三家第２!E41+佐太夫町第１!E41+佐太夫町第２!E41+橋場南!E41+橋場西!E41+橋場東!E41+中込新町!E41</f>
        <v>80</v>
      </c>
      <c r="F41" s="32"/>
    </row>
    <row r="42" spans="1:6" ht="15" customHeight="1" x14ac:dyDescent="0.15">
      <c r="A42" s="12"/>
      <c r="B42" s="35">
        <v>33</v>
      </c>
      <c r="C42" s="75">
        <f>杉の木!C42+石神!C42+権現堂!C42+中央区南町!C42+中央区北町第１!C42+中央区北町第２!C42+前林!C42+三石!C42+三家第１!C42+三家第２!C42+佐太夫町第１!C42+佐太夫町第２!C42+橋場南!C42+橋場西!C42+橋場東!C42+中込新町!C42</f>
        <v>38</v>
      </c>
      <c r="D42" s="75">
        <f>杉の木!D42+石神!D42+権現堂!D42+中央区南町!D42+中央区北町第１!D42+中央区北町第２!D42+前林!D42+三石!D42+三家第１!D42+三家第２!D42+佐太夫町第１!D42+佐太夫町第２!D42+橋場南!D42+橋場西!D42+橋場東!D42+中込新町!D42</f>
        <v>37</v>
      </c>
      <c r="E42" s="10">
        <f>杉の木!E42+石神!E42+権現堂!E42+中央区南町!E42+中央区北町第１!E42+中央区北町第２!E42+前林!E42+三石!E42+三家第１!E42+三家第２!E42+佐太夫町第１!E42+佐太夫町第２!E42+橋場南!E42+橋場西!E42+橋場東!E42+中込新町!E42</f>
        <v>75</v>
      </c>
      <c r="F42" s="32"/>
    </row>
    <row r="43" spans="1:6" ht="15" customHeight="1" x14ac:dyDescent="0.15">
      <c r="A43" s="12"/>
      <c r="B43" s="35">
        <v>34</v>
      </c>
      <c r="C43" s="75">
        <f>杉の木!C43+石神!C43+権現堂!C43+中央区南町!C43+中央区北町第１!C43+中央区北町第２!C43+前林!C43+三石!C43+三家第１!C43+三家第２!C43+佐太夫町第１!C43+佐太夫町第２!C43+橋場南!C43+橋場西!C43+橋場東!C43+中込新町!C43</f>
        <v>48</v>
      </c>
      <c r="D43" s="75">
        <f>杉の木!D43+石神!D43+権現堂!D43+中央区南町!D43+中央区北町第１!D43+中央区北町第２!D43+前林!D43+三石!D43+三家第１!D43+三家第２!D43+佐太夫町第１!D43+佐太夫町第２!D43+橋場南!D43+橋場西!D43+橋場東!D43+中込新町!D43</f>
        <v>47</v>
      </c>
      <c r="E43" s="10">
        <f>杉の木!E43+石神!E43+権現堂!E43+中央区南町!E43+中央区北町第１!E43+中央区北町第２!E43+前林!E43+三石!E43+三家第１!E43+三家第２!E43+佐太夫町第１!E43+佐太夫町第２!E43+橋場南!E43+橋場西!E43+橋場東!E43+中込新町!E43</f>
        <v>95</v>
      </c>
      <c r="F43" s="32"/>
    </row>
    <row r="44" spans="1:6" ht="15" customHeight="1" x14ac:dyDescent="0.15">
      <c r="A44" s="12"/>
      <c r="B44" s="40" t="s">
        <v>56</v>
      </c>
      <c r="C44" s="49">
        <f>杉の木!C44+石神!C44+権現堂!C44+中央区南町!C44+中央区北町第１!C44+中央区北町第２!C44+前林!C44+三石!C44+三家第１!C44+三家第２!C44+佐太夫町第１!C44+佐太夫町第２!C44+橋場南!C44+橋場西!C44+橋場東!C44+中込新町!C44</f>
        <v>215</v>
      </c>
      <c r="D44" s="49">
        <f>杉の木!D44+石神!D44+権現堂!D44+中央区南町!D44+中央区北町第１!D44+中央区北町第２!D44+前林!D44+三石!D44+三家第１!D44+三家第２!D44+佐太夫町第１!D44+佐太夫町第２!D44+橋場南!D44+橋場西!D44+橋場東!D44+中込新町!D44</f>
        <v>201</v>
      </c>
      <c r="E44" s="41">
        <f>杉の木!E44+石神!E44+権現堂!E44+中央区南町!E44+中央区北町第１!E44+中央区北町第２!E44+前林!E44+三石!E44+三家第１!E44+三家第２!E44+佐太夫町第１!E44+佐太夫町第２!E44+橋場南!E44+橋場西!E44+橋場東!E44+中込新町!E44</f>
        <v>416</v>
      </c>
      <c r="F44" s="42">
        <f>E44/E147</f>
        <v>5.3047691915327724E-2</v>
      </c>
    </row>
    <row r="45" spans="1:6" ht="15" customHeight="1" x14ac:dyDescent="0.15">
      <c r="A45" s="12"/>
      <c r="B45" s="35">
        <v>35</v>
      </c>
      <c r="C45" s="75">
        <f>杉の木!C45+石神!C45+権現堂!C45+中央区南町!C45+中央区北町第１!C45+中央区北町第２!C45+前林!C45+三石!C45+三家第１!C45+三家第２!C45+佐太夫町第１!C45+佐太夫町第２!C45+橋場南!C45+橋場西!C45+橋場東!C45+中込新町!C45</f>
        <v>52</v>
      </c>
      <c r="D45" s="75">
        <f>杉の木!D45+石神!D45+権現堂!D45+中央区南町!D45+中央区北町第１!D45+中央区北町第２!D45+前林!D45+三石!D45+三家第１!D45+三家第２!D45+佐太夫町第１!D45+佐太夫町第２!D45+橋場南!D45+橋場西!D45+橋場東!D45+中込新町!D45</f>
        <v>38</v>
      </c>
      <c r="E45" s="10">
        <f>杉の木!E45+石神!E45+権現堂!E45+中央区南町!E45+中央区北町第１!E45+中央区北町第２!E45+前林!E45+三石!E45+三家第１!E45+三家第２!E45+佐太夫町第１!E45+佐太夫町第２!E45+橋場南!E45+橋場西!E45+橋場東!E45+中込新町!E45</f>
        <v>90</v>
      </c>
      <c r="F45" s="32"/>
    </row>
    <row r="46" spans="1:6" ht="15" customHeight="1" x14ac:dyDescent="0.15">
      <c r="A46" s="12"/>
      <c r="B46" s="35">
        <v>36</v>
      </c>
      <c r="C46" s="75">
        <f>杉の木!C46+石神!C46+権現堂!C46+中央区南町!C46+中央区北町第１!C46+中央区北町第２!C46+前林!C46+三石!C46+三家第１!C46+三家第２!C46+佐太夫町第１!C46+佐太夫町第２!C46+橋場南!C46+橋場西!C46+橋場東!C46+中込新町!C46</f>
        <v>39</v>
      </c>
      <c r="D46" s="75">
        <f>杉の木!D46+石神!D46+権現堂!D46+中央区南町!D46+中央区北町第１!D46+中央区北町第２!D46+前林!D46+三石!D46+三家第１!D46+三家第２!D46+佐太夫町第１!D46+佐太夫町第２!D46+橋場南!D46+橋場西!D46+橋場東!D46+中込新町!D46</f>
        <v>42</v>
      </c>
      <c r="E46" s="10">
        <f>杉の木!E46+石神!E46+権現堂!E46+中央区南町!E46+中央区北町第１!E46+中央区北町第２!E46+前林!E46+三石!E46+三家第１!E46+三家第２!E46+佐太夫町第１!E46+佐太夫町第２!E46+橋場南!E46+橋場西!E46+橋場東!E46+中込新町!E46</f>
        <v>81</v>
      </c>
      <c r="F46" s="32"/>
    </row>
    <row r="47" spans="1:6" ht="15" customHeight="1" x14ac:dyDescent="0.15">
      <c r="A47" s="12"/>
      <c r="B47" s="35">
        <v>37</v>
      </c>
      <c r="C47" s="75">
        <f>杉の木!C47+石神!C47+権現堂!C47+中央区南町!C47+中央区北町第１!C47+中央区北町第２!C47+前林!C47+三石!C47+三家第１!C47+三家第２!C47+佐太夫町第１!C47+佐太夫町第２!C47+橋場南!C47+橋場西!C47+橋場東!C47+中込新町!C47</f>
        <v>43</v>
      </c>
      <c r="D47" s="75">
        <f>杉の木!D47+石神!D47+権現堂!D47+中央区南町!D47+中央区北町第１!D47+中央区北町第２!D47+前林!D47+三石!D47+三家第１!D47+三家第２!D47+佐太夫町第１!D47+佐太夫町第２!D47+橋場南!D47+橋場西!D47+橋場東!D47+中込新町!D47</f>
        <v>47</v>
      </c>
      <c r="E47" s="10">
        <f>杉の木!E47+石神!E47+権現堂!E47+中央区南町!E47+中央区北町第１!E47+中央区北町第２!E47+前林!E47+三石!E47+三家第１!E47+三家第２!E47+佐太夫町第１!E47+佐太夫町第２!E47+橋場南!E47+橋場西!E47+橋場東!E47+中込新町!E47</f>
        <v>90</v>
      </c>
      <c r="F47" s="32"/>
    </row>
    <row r="48" spans="1:6" ht="15" customHeight="1" x14ac:dyDescent="0.15">
      <c r="A48" s="12"/>
      <c r="B48" s="35">
        <v>38</v>
      </c>
      <c r="C48" s="75">
        <f>杉の木!C48+石神!C48+権現堂!C48+中央区南町!C48+中央区北町第１!C48+中央区北町第２!C48+前林!C48+三石!C48+三家第１!C48+三家第２!C48+佐太夫町第１!C48+佐太夫町第２!C48+橋場南!C48+橋場西!C48+橋場東!C48+中込新町!C48</f>
        <v>36</v>
      </c>
      <c r="D48" s="75">
        <f>杉の木!D48+石神!D48+権現堂!D48+中央区南町!D48+中央区北町第１!D48+中央区北町第２!D48+前林!D48+三石!D48+三家第１!D48+三家第２!D48+佐太夫町第１!D48+佐太夫町第２!D48+橋場南!D48+橋場西!D48+橋場東!D48+中込新町!D48</f>
        <v>38</v>
      </c>
      <c r="E48" s="10">
        <f>杉の木!E48+石神!E48+権現堂!E48+中央区南町!E48+中央区北町第１!E48+中央区北町第２!E48+前林!E48+三石!E48+三家第１!E48+三家第２!E48+佐太夫町第１!E48+佐太夫町第２!E48+橋場南!E48+橋場西!E48+橋場東!E48+中込新町!E48</f>
        <v>74</v>
      </c>
      <c r="F48" s="32"/>
    </row>
    <row r="49" spans="1:6" ht="15" customHeight="1" x14ac:dyDescent="0.15">
      <c r="A49" s="12"/>
      <c r="B49" s="35">
        <v>39</v>
      </c>
      <c r="C49" s="75">
        <f>杉の木!C49+石神!C49+権現堂!C49+中央区南町!C49+中央区北町第１!C49+中央区北町第２!C49+前林!C49+三石!C49+三家第１!C49+三家第２!C49+佐太夫町第１!C49+佐太夫町第２!C49+橋場南!C49+橋場西!C49+橋場東!C49+中込新町!C49</f>
        <v>43</v>
      </c>
      <c r="D49" s="75">
        <f>杉の木!D49+石神!D49+権現堂!D49+中央区南町!D49+中央区北町第１!D49+中央区北町第２!D49+前林!D49+三石!D49+三家第１!D49+三家第２!D49+佐太夫町第１!D49+佐太夫町第２!D49+橋場南!D49+橋場西!D49+橋場東!D49+中込新町!D49</f>
        <v>29</v>
      </c>
      <c r="E49" s="10">
        <f>杉の木!E49+石神!E49+権現堂!E49+中央区南町!E49+中央区北町第１!E49+中央区北町第２!E49+前林!E49+三石!E49+三家第１!E49+三家第２!E49+佐太夫町第１!E49+佐太夫町第２!E49+橋場南!E49+橋場西!E49+橋場東!E49+中込新町!E49</f>
        <v>72</v>
      </c>
      <c r="F49" s="32"/>
    </row>
    <row r="50" spans="1:6" ht="15" customHeight="1" x14ac:dyDescent="0.15">
      <c r="A50" s="12"/>
      <c r="B50" s="40" t="s">
        <v>57</v>
      </c>
      <c r="C50" s="49">
        <f>杉の木!C50+石神!C50+権現堂!C50+中央区南町!C50+中央区北町第１!C50+中央区北町第２!C50+前林!C50+三石!C50+三家第１!C50+三家第２!C50+佐太夫町第１!C50+佐太夫町第２!C50+橋場南!C50+橋場西!C50+橋場東!C50+中込新町!C50</f>
        <v>213</v>
      </c>
      <c r="D50" s="49">
        <f>杉の木!D50+石神!D50+権現堂!D50+中央区南町!D50+中央区北町第１!D50+中央区北町第２!D50+前林!D50+三石!D50+三家第１!D50+三家第２!D50+佐太夫町第１!D50+佐太夫町第２!D50+橋場南!D50+橋場西!D50+橋場東!D50+中込新町!D50</f>
        <v>194</v>
      </c>
      <c r="E50" s="41">
        <f>杉の木!E50+石神!E50+権現堂!E50+中央区南町!E50+中央区北町第１!E50+中央区北町第２!E50+前林!E50+三石!E50+三家第１!E50+三家第２!E50+佐太夫町第１!E50+佐太夫町第２!E50+橋場南!E50+橋場西!E50+橋場東!E50+中込新町!E50</f>
        <v>407</v>
      </c>
      <c r="F50" s="42">
        <f>E50/E147</f>
        <v>5.1900025503698037E-2</v>
      </c>
    </row>
    <row r="51" spans="1:6" ht="15" customHeight="1" x14ac:dyDescent="0.15">
      <c r="A51" s="12"/>
      <c r="B51" s="35">
        <v>40</v>
      </c>
      <c r="C51" s="75">
        <f>杉の木!C51+石神!C51+権現堂!C51+中央区南町!C51+中央区北町第１!C51+中央区北町第２!C51+前林!C51+三石!C51+三家第１!C51+三家第２!C51+佐太夫町第１!C51+佐太夫町第２!C51+橋場南!C51+橋場西!C51+橋場東!C51+中込新町!C51</f>
        <v>49</v>
      </c>
      <c r="D51" s="75">
        <f>杉の木!D51+石神!D51+権現堂!D51+中央区南町!D51+中央区北町第１!D51+中央区北町第２!D51+前林!D51+三石!D51+三家第１!D51+三家第２!D51+佐太夫町第１!D51+佐太夫町第２!D51+橋場南!D51+橋場西!D51+橋場東!D51+中込新町!D51</f>
        <v>44</v>
      </c>
      <c r="E51" s="10">
        <f>杉の木!E51+石神!E51+権現堂!E51+中央区南町!E51+中央区北町第１!E51+中央区北町第２!E51+前林!E51+三石!E51+三家第１!E51+三家第２!E51+佐太夫町第１!E51+佐太夫町第２!E51+橋場南!E51+橋場西!E51+橋場東!E51+中込新町!E51</f>
        <v>93</v>
      </c>
      <c r="F51" s="32"/>
    </row>
    <row r="52" spans="1:6" ht="15" customHeight="1" x14ac:dyDescent="0.15">
      <c r="A52" s="12"/>
      <c r="B52" s="35">
        <v>41</v>
      </c>
      <c r="C52" s="75">
        <f>杉の木!C52+石神!C52+権現堂!C52+中央区南町!C52+中央区北町第１!C52+中央区北町第２!C52+前林!C52+三石!C52+三家第１!C52+三家第２!C52+佐太夫町第１!C52+佐太夫町第２!C52+橋場南!C52+橋場西!C52+橋場東!C52+中込新町!C52</f>
        <v>45</v>
      </c>
      <c r="D52" s="75">
        <f>杉の木!D52+石神!D52+権現堂!D52+中央区南町!D52+中央区北町第１!D52+中央区北町第２!D52+前林!D52+三石!D52+三家第１!D52+三家第２!D52+佐太夫町第１!D52+佐太夫町第２!D52+橋場南!D52+橋場西!D52+橋場東!D52+中込新町!D52</f>
        <v>40</v>
      </c>
      <c r="E52" s="10">
        <f>杉の木!E52+石神!E52+権現堂!E52+中央区南町!E52+中央区北町第１!E52+中央区北町第２!E52+前林!E52+三石!E52+三家第１!E52+三家第２!E52+佐太夫町第１!E52+佐太夫町第２!E52+橋場南!E52+橋場西!E52+橋場東!E52+中込新町!E52</f>
        <v>85</v>
      </c>
      <c r="F52" s="32"/>
    </row>
    <row r="53" spans="1:6" ht="15" customHeight="1" x14ac:dyDescent="0.15">
      <c r="A53" s="12"/>
      <c r="B53" s="35">
        <v>42</v>
      </c>
      <c r="C53" s="75">
        <f>杉の木!C53+石神!C53+権現堂!C53+中央区南町!C53+中央区北町第１!C53+中央区北町第２!C53+前林!C53+三石!C53+三家第１!C53+三家第２!C53+佐太夫町第１!C53+佐太夫町第２!C53+橋場南!C53+橋場西!C53+橋場東!C53+中込新町!C53</f>
        <v>48</v>
      </c>
      <c r="D53" s="75">
        <f>杉の木!D53+石神!D53+権現堂!D53+中央区南町!D53+中央区北町第１!D53+中央区北町第２!D53+前林!D53+三石!D53+三家第１!D53+三家第２!D53+佐太夫町第１!D53+佐太夫町第２!D53+橋場南!D53+橋場西!D53+橋場東!D53+中込新町!D53</f>
        <v>38</v>
      </c>
      <c r="E53" s="10">
        <f>杉の木!E53+石神!E53+権現堂!E53+中央区南町!E53+中央区北町第１!E53+中央区北町第２!E53+前林!E53+三石!E53+三家第１!E53+三家第２!E53+佐太夫町第１!E53+佐太夫町第２!E53+橋場南!E53+橋場西!E53+橋場東!E53+中込新町!E53</f>
        <v>86</v>
      </c>
      <c r="F53" s="32"/>
    </row>
    <row r="54" spans="1:6" ht="15" customHeight="1" x14ac:dyDescent="0.15">
      <c r="A54" s="12"/>
      <c r="B54" s="35">
        <v>43</v>
      </c>
      <c r="C54" s="75">
        <f>杉の木!C54+石神!C54+権現堂!C54+中央区南町!C54+中央区北町第１!C54+中央区北町第２!C54+前林!C54+三石!C54+三家第１!C54+三家第２!C54+佐太夫町第１!C54+佐太夫町第２!C54+橋場南!C54+橋場西!C54+橋場東!C54+中込新町!C54</f>
        <v>34</v>
      </c>
      <c r="D54" s="75">
        <f>杉の木!D54+石神!D54+権現堂!D54+中央区南町!D54+中央区北町第１!D54+中央区北町第２!D54+前林!D54+三石!D54+三家第１!D54+三家第２!D54+佐太夫町第１!D54+佐太夫町第２!D54+橋場南!D54+橋場西!D54+橋場東!D54+中込新町!D54</f>
        <v>50</v>
      </c>
      <c r="E54" s="10">
        <f>杉の木!E54+石神!E54+権現堂!E54+中央区南町!E54+中央区北町第１!E54+中央区北町第２!E54+前林!E54+三石!E54+三家第１!E54+三家第２!E54+佐太夫町第１!E54+佐太夫町第２!E54+橋場南!E54+橋場西!E54+橋場東!E54+中込新町!E54</f>
        <v>84</v>
      </c>
      <c r="F54" s="32"/>
    </row>
    <row r="55" spans="1:6" ht="15" customHeight="1" x14ac:dyDescent="0.15">
      <c r="A55" s="12"/>
      <c r="B55" s="35">
        <v>44</v>
      </c>
      <c r="C55" s="75">
        <f>杉の木!C55+石神!C55+権現堂!C55+中央区南町!C55+中央区北町第１!C55+中央区北町第２!C55+前林!C55+三石!C55+三家第１!C55+三家第２!C55+佐太夫町第１!C55+佐太夫町第２!C55+橋場南!C55+橋場西!C55+橋場東!C55+中込新町!C55</f>
        <v>72</v>
      </c>
      <c r="D55" s="75">
        <f>杉の木!D55+石神!D55+権現堂!D55+中央区南町!D55+中央区北町第１!D55+中央区北町第２!D55+前林!D55+三石!D55+三家第１!D55+三家第２!D55+佐太夫町第１!D55+佐太夫町第２!D55+橋場南!D55+橋場西!D55+橋場東!D55+中込新町!D55</f>
        <v>55</v>
      </c>
      <c r="E55" s="10">
        <f>杉の木!E55+石神!E55+権現堂!E55+中央区南町!E55+中央区北町第１!E55+中央区北町第２!E55+前林!E55+三石!E55+三家第１!E55+三家第２!E55+佐太夫町第１!E55+佐太夫町第２!E55+橋場南!E55+橋場西!E55+橋場東!E55+中込新町!E55</f>
        <v>127</v>
      </c>
      <c r="F55" s="32"/>
    </row>
    <row r="56" spans="1:6" ht="15" customHeight="1" x14ac:dyDescent="0.15">
      <c r="A56" s="12"/>
      <c r="B56" s="40" t="s">
        <v>58</v>
      </c>
      <c r="C56" s="49">
        <f>杉の木!C56+石神!C56+権現堂!C56+中央区南町!C56+中央区北町第１!C56+中央区北町第２!C56+前林!C56+三石!C56+三家第１!C56+三家第２!C56+佐太夫町第１!C56+佐太夫町第２!C56+橋場南!C56+橋場西!C56+橋場東!C56+中込新町!C56</f>
        <v>248</v>
      </c>
      <c r="D56" s="49">
        <f>杉の木!D56+石神!D56+権現堂!D56+中央区南町!D56+中央区北町第１!D56+中央区北町第２!D56+前林!D56+三石!D56+三家第１!D56+三家第２!D56+佐太夫町第１!D56+佐太夫町第２!D56+橋場南!D56+橋場西!D56+橋場東!D56+中込新町!D56</f>
        <v>227</v>
      </c>
      <c r="E56" s="41">
        <f>杉の木!E56+石神!E56+権現堂!E56+中央区南町!E56+中央区北町第１!E56+中央区北町第２!E56+前林!E56+三石!E56+三家第１!E56+三家第２!E56+佐太夫町第１!E56+佐太夫町第２!E56+橋場南!E56+橋場西!E56+橋場東!E56+中込新町!E56</f>
        <v>475</v>
      </c>
      <c r="F56" s="42">
        <f>E56/E147</f>
        <v>6.0571282836011223E-2</v>
      </c>
    </row>
    <row r="57" spans="1:6" ht="15" customHeight="1" x14ac:dyDescent="0.15">
      <c r="A57" s="12"/>
      <c r="B57" s="35">
        <v>45</v>
      </c>
      <c r="C57" s="75">
        <f>杉の木!C57+石神!C57+権現堂!C57+中央区南町!C57+中央区北町第１!C57+中央区北町第２!C57+前林!C57+三石!C57+三家第１!C57+三家第２!C57+佐太夫町第１!C57+佐太夫町第２!C57+橋場南!C57+橋場西!C57+橋場東!C57+中込新町!C57</f>
        <v>48</v>
      </c>
      <c r="D57" s="75">
        <f>杉の木!D57+石神!D57+権現堂!D57+中央区南町!D57+中央区北町第１!D57+中央区北町第２!D57+前林!D57+三石!D57+三家第１!D57+三家第２!D57+佐太夫町第１!D57+佐太夫町第２!D57+橋場南!D57+橋場西!D57+橋場東!D57+中込新町!D57</f>
        <v>49</v>
      </c>
      <c r="E57" s="10">
        <f>杉の木!E57+石神!E57+権現堂!E57+中央区南町!E57+中央区北町第１!E57+中央区北町第２!E57+前林!E57+三石!E57+三家第１!E57+三家第２!E57+佐太夫町第１!E57+佐太夫町第２!E57+橋場南!E57+橋場西!E57+橋場東!E57+中込新町!E57</f>
        <v>97</v>
      </c>
      <c r="F57" s="32"/>
    </row>
    <row r="58" spans="1:6" ht="15" customHeight="1" x14ac:dyDescent="0.15">
      <c r="A58" s="12"/>
      <c r="B58" s="35">
        <v>46</v>
      </c>
      <c r="C58" s="75">
        <f>杉の木!C58+石神!C58+権現堂!C58+中央区南町!C58+中央区北町第１!C58+中央区北町第２!C58+前林!C58+三石!C58+三家第１!C58+三家第２!C58+佐太夫町第１!C58+佐太夫町第２!C58+橋場南!C58+橋場西!C58+橋場東!C58+中込新町!C58</f>
        <v>70</v>
      </c>
      <c r="D58" s="75">
        <f>杉の木!D58+石神!D58+権現堂!D58+中央区南町!D58+中央区北町第１!D58+中央区北町第２!D58+前林!D58+三石!D58+三家第１!D58+三家第２!D58+佐太夫町第１!D58+佐太夫町第２!D58+橋場南!D58+橋場西!D58+橋場東!D58+中込新町!D58</f>
        <v>47</v>
      </c>
      <c r="E58" s="10">
        <f>杉の木!E58+石神!E58+権現堂!E58+中央区南町!E58+中央区北町第１!E58+中央区北町第２!E58+前林!E58+三石!E58+三家第１!E58+三家第２!E58+佐太夫町第１!E58+佐太夫町第２!E58+橋場南!E58+橋場西!E58+橋場東!E58+中込新町!E58</f>
        <v>117</v>
      </c>
      <c r="F58" s="32"/>
    </row>
    <row r="59" spans="1:6" ht="15" customHeight="1" x14ac:dyDescent="0.15">
      <c r="A59" s="12"/>
      <c r="B59" s="35">
        <v>47</v>
      </c>
      <c r="C59" s="75">
        <f>杉の木!C59+石神!C59+権現堂!C59+中央区南町!C59+中央区北町第１!C59+中央区北町第２!C59+前林!C59+三石!C59+三家第１!C59+三家第２!C59+佐太夫町第１!C59+佐太夫町第２!C59+橋場南!C59+橋場西!C59+橋場東!C59+中込新町!C59</f>
        <v>54</v>
      </c>
      <c r="D59" s="75">
        <f>杉の木!D59+石神!D59+権現堂!D59+中央区南町!D59+中央区北町第１!D59+中央区北町第２!D59+前林!D59+三石!D59+三家第１!D59+三家第２!D59+佐太夫町第１!D59+佐太夫町第２!D59+橋場南!D59+橋場西!D59+橋場東!D59+中込新町!D59</f>
        <v>56</v>
      </c>
      <c r="E59" s="10">
        <f>杉の木!E59+石神!E59+権現堂!E59+中央区南町!E59+中央区北町第１!E59+中央区北町第２!E59+前林!E59+三石!E59+三家第１!E59+三家第２!E59+佐太夫町第１!E59+佐太夫町第２!E59+橋場南!E59+橋場西!E59+橋場東!E59+中込新町!E59</f>
        <v>110</v>
      </c>
      <c r="F59" s="32"/>
    </row>
    <row r="60" spans="1:6" ht="15" customHeight="1" x14ac:dyDescent="0.15">
      <c r="A60" s="12"/>
      <c r="B60" s="35">
        <v>48</v>
      </c>
      <c r="C60" s="75">
        <f>杉の木!C60+石神!C60+権現堂!C60+中央区南町!C60+中央区北町第１!C60+中央区北町第２!C60+前林!C60+三石!C60+三家第１!C60+三家第２!C60+佐太夫町第１!C60+佐太夫町第２!C60+橋場南!C60+橋場西!C60+橋場東!C60+中込新町!C60</f>
        <v>47</v>
      </c>
      <c r="D60" s="75">
        <f>杉の木!D60+石神!D60+権現堂!D60+中央区南町!D60+中央区北町第１!D60+中央区北町第２!D60+前林!D60+三石!D60+三家第１!D60+三家第２!D60+佐太夫町第１!D60+佐太夫町第２!D60+橋場南!D60+橋場西!D60+橋場東!D60+中込新町!D60</f>
        <v>54</v>
      </c>
      <c r="E60" s="10">
        <f>杉の木!E60+石神!E60+権現堂!E60+中央区南町!E60+中央区北町第１!E60+中央区北町第２!E60+前林!E60+三石!E60+三家第１!E60+三家第２!E60+佐太夫町第１!E60+佐太夫町第２!E60+橋場南!E60+橋場西!E60+橋場東!E60+中込新町!E60</f>
        <v>101</v>
      </c>
      <c r="F60" s="32"/>
    </row>
    <row r="61" spans="1:6" ht="15" customHeight="1" x14ac:dyDescent="0.15">
      <c r="A61" s="12"/>
      <c r="B61" s="35">
        <v>49</v>
      </c>
      <c r="C61" s="75">
        <f>杉の木!C61+石神!C61+権現堂!C61+中央区南町!C61+中央区北町第１!C61+中央区北町第２!C61+前林!C61+三石!C61+三家第１!C61+三家第２!C61+佐太夫町第１!C61+佐太夫町第２!C61+橋場南!C61+橋場西!C61+橋場東!C61+中込新町!C61</f>
        <v>54</v>
      </c>
      <c r="D61" s="75">
        <f>杉の木!D61+石神!D61+権現堂!D61+中央区南町!D61+中央区北町第１!D61+中央区北町第２!D61+前林!D61+三石!D61+三家第１!D61+三家第２!D61+佐太夫町第１!D61+佐太夫町第２!D61+橋場南!D61+橋場西!D61+橋場東!D61+中込新町!D61</f>
        <v>53</v>
      </c>
      <c r="E61" s="10">
        <f>杉の木!E61+石神!E61+権現堂!E61+中央区南町!E61+中央区北町第１!E61+中央区北町第２!E61+前林!E61+三石!E61+三家第１!E61+三家第２!E61+佐太夫町第１!E61+佐太夫町第２!E61+橋場南!E61+橋場西!E61+橋場東!E61+中込新町!E61</f>
        <v>107</v>
      </c>
      <c r="F61" s="32"/>
    </row>
    <row r="62" spans="1:6" ht="15" customHeight="1" x14ac:dyDescent="0.15">
      <c r="A62" s="12"/>
      <c r="B62" s="40" t="s">
        <v>59</v>
      </c>
      <c r="C62" s="49">
        <f>杉の木!C62+石神!C62+権現堂!C62+中央区南町!C62+中央区北町第１!C62+中央区北町第２!C62+前林!C62+三石!C62+三家第１!C62+三家第２!C62+佐太夫町第１!C62+佐太夫町第２!C62+橋場南!C62+橋場西!C62+橋場東!C62+中込新町!C62</f>
        <v>273</v>
      </c>
      <c r="D62" s="49">
        <f>杉の木!D62+石神!D62+権現堂!D62+中央区南町!D62+中央区北町第１!D62+中央区北町第２!D62+前林!D62+三石!D62+三家第１!D62+三家第２!D62+佐太夫町第１!D62+佐太夫町第２!D62+橋場南!D62+橋場西!D62+橋場東!D62+中込新町!D62</f>
        <v>259</v>
      </c>
      <c r="E62" s="41">
        <f>杉の木!E62+石神!E62+権現堂!E62+中央区南町!E62+中央区北町第１!E62+中央区北町第２!E62+前林!E62+三石!E62+三家第１!E62+三家第２!E62+佐太夫町第１!E62+佐太夫町第２!E62+橋場南!E62+橋場西!E62+橋場東!E62+中込新町!E62</f>
        <v>532</v>
      </c>
      <c r="F62" s="42">
        <f>E62/E147</f>
        <v>6.7839836776332568E-2</v>
      </c>
    </row>
    <row r="63" spans="1:6" ht="15" customHeight="1" x14ac:dyDescent="0.15">
      <c r="A63" s="12"/>
      <c r="B63" s="35">
        <v>50</v>
      </c>
      <c r="C63" s="75">
        <f>杉の木!C63+石神!C63+権現堂!C63+中央区南町!C63+中央区北町第１!C63+中央区北町第２!C63+前林!C63+三石!C63+三家第１!C63+三家第２!C63+佐太夫町第１!C63+佐太夫町第２!C63+橋場南!C63+橋場西!C63+橋場東!C63+中込新町!C63</f>
        <v>76</v>
      </c>
      <c r="D63" s="75">
        <f>杉の木!D63+石神!D63+権現堂!D63+中央区南町!D63+中央区北町第１!D63+中央区北町第２!D63+前林!D63+三石!D63+三家第１!D63+三家第２!D63+佐太夫町第１!D63+佐太夫町第２!D63+橋場南!D63+橋場西!D63+橋場東!D63+中込新町!D63</f>
        <v>72</v>
      </c>
      <c r="E63" s="10">
        <f>杉の木!E63+石神!E63+権現堂!E63+中央区南町!E63+中央区北町第１!E63+中央区北町第２!E63+前林!E63+三石!E63+三家第１!E63+三家第２!E63+佐太夫町第１!E63+佐太夫町第２!E63+橋場南!E63+橋場西!E63+橋場東!E63+中込新町!E63</f>
        <v>148</v>
      </c>
      <c r="F63" s="32"/>
    </row>
    <row r="64" spans="1:6" ht="15" customHeight="1" x14ac:dyDescent="0.15">
      <c r="A64" s="12"/>
      <c r="B64" s="35">
        <v>51</v>
      </c>
      <c r="C64" s="75">
        <f>杉の木!C64+石神!C64+権現堂!C64+中央区南町!C64+中央区北町第１!C64+中央区北町第２!C64+前林!C64+三石!C64+三家第１!C64+三家第２!C64+佐太夫町第１!C64+佐太夫町第２!C64+橋場南!C64+橋場西!C64+橋場東!C64+中込新町!C64</f>
        <v>65</v>
      </c>
      <c r="D64" s="75">
        <f>杉の木!D64+石神!D64+権現堂!D64+中央区南町!D64+中央区北町第１!D64+中央区北町第２!D64+前林!D64+三石!D64+三家第１!D64+三家第２!D64+佐太夫町第１!D64+佐太夫町第２!D64+橋場南!D64+橋場西!D64+橋場東!D64+中込新町!D64</f>
        <v>57</v>
      </c>
      <c r="E64" s="10">
        <f>杉の木!E64+石神!E64+権現堂!E64+中央区南町!E64+中央区北町第１!E64+中央区北町第２!E64+前林!E64+三石!E64+三家第１!E64+三家第２!E64+佐太夫町第１!E64+佐太夫町第２!E64+橋場南!E64+橋場西!E64+橋場東!E64+中込新町!E64</f>
        <v>122</v>
      </c>
      <c r="F64" s="32"/>
    </row>
    <row r="65" spans="1:6" ht="15" customHeight="1" x14ac:dyDescent="0.15">
      <c r="A65" s="12"/>
      <c r="B65" s="35">
        <v>52</v>
      </c>
      <c r="C65" s="75">
        <f>杉の木!C65+石神!C65+権現堂!C65+中央区南町!C65+中央区北町第１!C65+中央区北町第２!C65+前林!C65+三石!C65+三家第１!C65+三家第２!C65+佐太夫町第１!C65+佐太夫町第２!C65+橋場南!C65+橋場西!C65+橋場東!C65+中込新町!C65</f>
        <v>64</v>
      </c>
      <c r="D65" s="75">
        <f>杉の木!D65+石神!D65+権現堂!D65+中央区南町!D65+中央区北町第１!D65+中央区北町第２!D65+前林!D65+三石!D65+三家第１!D65+三家第２!D65+佐太夫町第１!D65+佐太夫町第２!D65+橋場南!D65+橋場西!D65+橋場東!D65+中込新町!D65</f>
        <v>63</v>
      </c>
      <c r="E65" s="10">
        <f>杉の木!E65+石神!E65+権現堂!E65+中央区南町!E65+中央区北町第１!E65+中央区北町第２!E65+前林!E65+三石!E65+三家第１!E65+三家第２!E65+佐太夫町第１!E65+佐太夫町第２!E65+橋場南!E65+橋場西!E65+橋場東!E65+中込新町!E65</f>
        <v>127</v>
      </c>
      <c r="F65" s="32"/>
    </row>
    <row r="66" spans="1:6" ht="15" customHeight="1" x14ac:dyDescent="0.15">
      <c r="A66" s="12"/>
      <c r="B66" s="35">
        <v>53</v>
      </c>
      <c r="C66" s="75">
        <f>杉の木!C66+石神!C66+権現堂!C66+中央区南町!C66+中央区北町第１!C66+中央区北町第２!C66+前林!C66+三石!C66+三家第１!C66+三家第２!C66+佐太夫町第１!C66+佐太夫町第２!C66+橋場南!C66+橋場西!C66+橋場東!C66+中込新町!C66</f>
        <v>45</v>
      </c>
      <c r="D66" s="75">
        <f>杉の木!D66+石神!D66+権現堂!D66+中央区南町!D66+中央区北町第１!D66+中央区北町第２!D66+前林!D66+三石!D66+三家第１!D66+三家第２!D66+佐太夫町第１!D66+佐太夫町第２!D66+橋場南!D66+橋場西!D66+橋場東!D66+中込新町!D66</f>
        <v>62</v>
      </c>
      <c r="E66" s="10">
        <f>杉の木!E66+石神!E66+権現堂!E66+中央区南町!E66+中央区北町第１!E66+中央区北町第２!E66+前林!E66+三石!E66+三家第１!E66+三家第２!E66+佐太夫町第１!E66+佐太夫町第２!E66+橋場南!E66+橋場西!E66+橋場東!E66+中込新町!E66</f>
        <v>107</v>
      </c>
      <c r="F66" s="32"/>
    </row>
    <row r="67" spans="1:6" ht="15" customHeight="1" x14ac:dyDescent="0.15">
      <c r="A67" s="12"/>
      <c r="B67" s="35">
        <v>54</v>
      </c>
      <c r="C67" s="75">
        <f>杉の木!C67+石神!C67+権現堂!C67+中央区南町!C67+中央区北町第１!C67+中央区北町第２!C67+前林!C67+三石!C67+三家第１!C67+三家第２!C67+佐太夫町第１!C67+佐太夫町第２!C67+橋場南!C67+橋場西!C67+橋場東!C67+中込新町!C67</f>
        <v>58</v>
      </c>
      <c r="D67" s="75">
        <f>杉の木!D67+石神!D67+権現堂!D67+中央区南町!D67+中央区北町第１!D67+中央区北町第２!D67+前林!D67+三石!D67+三家第１!D67+三家第２!D67+佐太夫町第１!D67+佐太夫町第２!D67+橋場南!D67+橋場西!D67+橋場東!D67+中込新町!D67</f>
        <v>60</v>
      </c>
      <c r="E67" s="10">
        <f>杉の木!E67+石神!E67+権現堂!E67+中央区南町!E67+中央区北町第１!E67+中央区北町第２!E67+前林!E67+三石!E67+三家第１!E67+三家第２!E67+佐太夫町第１!E67+佐太夫町第２!E67+橋場南!E67+橋場西!E67+橋場東!E67+中込新町!E67</f>
        <v>118</v>
      </c>
      <c r="F67" s="32"/>
    </row>
    <row r="68" spans="1:6" ht="15" customHeight="1" x14ac:dyDescent="0.15">
      <c r="A68" s="12"/>
      <c r="B68" s="40" t="s">
        <v>60</v>
      </c>
      <c r="C68" s="49">
        <f>杉の木!C68+石神!C68+権現堂!C68+中央区南町!C68+中央区北町第１!C68+中央区北町第２!C68+前林!C68+三石!C68+三家第１!C68+三家第２!C68+佐太夫町第１!C68+佐太夫町第２!C68+橋場南!C68+橋場西!C68+橋場東!C68+中込新町!C68</f>
        <v>308</v>
      </c>
      <c r="D68" s="49">
        <f>杉の木!D68+石神!D68+権現堂!D68+中央区南町!D68+中央区北町第１!D68+中央区北町第２!D68+前林!D68+三石!D68+三家第１!D68+三家第２!D68+佐太夫町第１!D68+佐太夫町第２!D68+橋場南!D68+橋場西!D68+橋場東!D68+中込新町!D68</f>
        <v>314</v>
      </c>
      <c r="E68" s="41">
        <f>杉の木!E68+石神!E68+権現堂!E68+中央区南町!E68+中央区北町第１!E68+中央区北町第２!E68+前林!E68+三石!E68+三家第１!E68+三家第２!E68+佐太夫町第１!E68+佐太夫町第２!E68+橋場南!E68+橋場西!E68+橋場東!E68+中込新町!E68</f>
        <v>622</v>
      </c>
      <c r="F68" s="42">
        <f>E68/E147</f>
        <v>7.9316500892629427E-2</v>
      </c>
    </row>
    <row r="69" spans="1:6" ht="15" customHeight="1" x14ac:dyDescent="0.15">
      <c r="A69" s="12"/>
      <c r="B69" s="35">
        <v>55</v>
      </c>
      <c r="C69" s="75">
        <f>杉の木!C69+石神!C69+権現堂!C69+中央区南町!C69+中央区北町第１!C69+中央区北町第２!C69+前林!C69+三石!C69+三家第１!C69+三家第２!C69+佐太夫町第１!C69+佐太夫町第２!C69+橋場南!C69+橋場西!C69+橋場東!C69+中込新町!C69</f>
        <v>55</v>
      </c>
      <c r="D69" s="75">
        <f>杉の木!D69+石神!D69+権現堂!D69+中央区南町!D69+中央区北町第１!D69+中央区北町第２!D69+前林!D69+三石!D69+三家第１!D69+三家第２!D69+佐太夫町第１!D69+佐太夫町第２!D69+橋場南!D69+橋場西!D69+橋場東!D69+中込新町!D69</f>
        <v>53</v>
      </c>
      <c r="E69" s="10">
        <f>杉の木!E69+石神!E69+権現堂!E69+中央区南町!E69+中央区北町第１!E69+中央区北町第２!E69+前林!E69+三石!E69+三家第１!E69+三家第２!E69+佐太夫町第１!E69+佐太夫町第２!E69+橋場南!E69+橋場西!E69+橋場東!E69+中込新町!E69</f>
        <v>108</v>
      </c>
      <c r="F69" s="32"/>
    </row>
    <row r="70" spans="1:6" ht="15" customHeight="1" x14ac:dyDescent="0.15">
      <c r="A70" s="12"/>
      <c r="B70" s="35">
        <v>56</v>
      </c>
      <c r="C70" s="75">
        <f>杉の木!C70+石神!C70+権現堂!C70+中央区南町!C70+中央区北町第１!C70+中央区北町第２!C70+前林!C70+三石!C70+三家第１!C70+三家第２!C70+佐太夫町第１!C70+佐太夫町第２!C70+橋場南!C70+橋場西!C70+橋場東!C70+中込新町!C70</f>
        <v>60</v>
      </c>
      <c r="D70" s="75">
        <f>杉の木!D70+石神!D70+権現堂!D70+中央区南町!D70+中央区北町第１!D70+中央区北町第２!D70+前林!D70+三石!D70+三家第１!D70+三家第２!D70+佐太夫町第１!D70+佐太夫町第２!D70+橋場南!D70+橋場西!D70+橋場東!D70+中込新町!D70</f>
        <v>56</v>
      </c>
      <c r="E70" s="10">
        <f>杉の木!E70+石神!E70+権現堂!E70+中央区南町!E70+中央区北町第１!E70+中央区北町第２!E70+前林!E70+三石!E70+三家第１!E70+三家第２!E70+佐太夫町第１!E70+佐太夫町第２!E70+橋場南!E70+橋場西!E70+橋場東!E70+中込新町!E70</f>
        <v>116</v>
      </c>
      <c r="F70" s="32"/>
    </row>
    <row r="71" spans="1:6" ht="15" customHeight="1" x14ac:dyDescent="0.15">
      <c r="A71" s="12"/>
      <c r="B71" s="35">
        <v>57</v>
      </c>
      <c r="C71" s="75">
        <f>杉の木!C71+石神!C71+権現堂!C71+中央区南町!C71+中央区北町第１!C71+中央区北町第２!C71+前林!C71+三石!C71+三家第１!C71+三家第２!C71+佐太夫町第１!C71+佐太夫町第２!C71+橋場南!C71+橋場西!C71+橋場東!C71+中込新町!C71</f>
        <v>51</v>
      </c>
      <c r="D71" s="75">
        <f>杉の木!D71+石神!D71+権現堂!D71+中央区南町!D71+中央区北町第１!D71+中央区北町第２!D71+前林!D71+三石!D71+三家第１!D71+三家第２!D71+佐太夫町第１!D71+佐太夫町第２!D71+橋場南!D71+橋場西!D71+橋場東!D71+中込新町!D71</f>
        <v>48</v>
      </c>
      <c r="E71" s="10">
        <f>杉の木!E71+石神!E71+権現堂!E71+中央区南町!E71+中央区北町第１!E71+中央区北町第２!E71+前林!E71+三石!E71+三家第１!E71+三家第２!E71+佐太夫町第１!E71+佐太夫町第２!E71+橋場南!E71+橋場西!E71+橋場東!E71+中込新町!E71</f>
        <v>99</v>
      </c>
      <c r="F71" s="32"/>
    </row>
    <row r="72" spans="1:6" ht="15" customHeight="1" x14ac:dyDescent="0.15">
      <c r="A72" s="12"/>
      <c r="B72" s="35">
        <v>58</v>
      </c>
      <c r="C72" s="75">
        <f>杉の木!C72+石神!C72+権現堂!C72+中央区南町!C72+中央区北町第１!C72+中央区北町第２!C72+前林!C72+三石!C72+三家第１!C72+三家第２!C72+佐太夫町第１!C72+佐太夫町第２!C72+橋場南!C72+橋場西!C72+橋場東!C72+中込新町!C72</f>
        <v>47</v>
      </c>
      <c r="D72" s="75">
        <f>杉の木!D72+石神!D72+権現堂!D72+中央区南町!D72+中央区北町第１!D72+中央区北町第２!D72+前林!D72+三石!D72+三家第１!D72+三家第２!D72+佐太夫町第１!D72+佐太夫町第２!D72+橋場南!D72+橋場西!D72+橋場東!D72+中込新町!D72</f>
        <v>55</v>
      </c>
      <c r="E72" s="10">
        <f>杉の木!E72+石神!E72+権現堂!E72+中央区南町!E72+中央区北町第１!E72+中央区北町第２!E72+前林!E72+三石!E72+三家第１!E72+三家第２!E72+佐太夫町第１!E72+佐太夫町第２!E72+橋場南!E72+橋場西!E72+橋場東!E72+中込新町!E72</f>
        <v>102</v>
      </c>
      <c r="F72" s="32"/>
    </row>
    <row r="73" spans="1:6" ht="15" customHeight="1" x14ac:dyDescent="0.15">
      <c r="A73" s="12"/>
      <c r="B73" s="35">
        <v>59</v>
      </c>
      <c r="C73" s="75">
        <f>杉の木!C73+石神!C73+権現堂!C73+中央区南町!C73+中央区北町第１!C73+中央区北町第２!C73+前林!C73+三石!C73+三家第１!C73+三家第２!C73+佐太夫町第１!C73+佐太夫町第２!C73+橋場南!C73+橋場西!C73+橋場東!C73+中込新町!C73</f>
        <v>60</v>
      </c>
      <c r="D73" s="75">
        <f>杉の木!D73+石神!D73+権現堂!D73+中央区南町!D73+中央区北町第１!D73+中央区北町第２!D73+前林!D73+三石!D73+三家第１!D73+三家第２!D73+佐太夫町第１!D73+佐太夫町第２!D73+橋場南!D73+橋場西!D73+橋場東!D73+中込新町!D73</f>
        <v>65</v>
      </c>
      <c r="E73" s="10">
        <f>杉の木!E73+石神!E73+権現堂!E73+中央区南町!E73+中央区北町第１!E73+中央区北町第２!E73+前林!E73+三石!E73+三家第１!E73+三家第２!E73+佐太夫町第１!E73+佐太夫町第２!E73+橋場南!E73+橋場西!E73+橋場東!E73+中込新町!E73</f>
        <v>125</v>
      </c>
      <c r="F73" s="32"/>
    </row>
    <row r="74" spans="1:6" ht="15" customHeight="1" x14ac:dyDescent="0.15">
      <c r="A74" s="12"/>
      <c r="B74" s="40" t="s">
        <v>61</v>
      </c>
      <c r="C74" s="49">
        <f>杉の木!C74+石神!C74+権現堂!C74+中央区南町!C74+中央区北町第１!C74+中央区北町第２!C74+前林!C74+三石!C74+三家第１!C74+三家第２!C74+佐太夫町第１!C74+佐太夫町第２!C74+橋場南!C74+橋場西!C74+橋場東!C74+中込新町!C74</f>
        <v>273</v>
      </c>
      <c r="D74" s="49">
        <f>杉の木!D74+石神!D74+権現堂!D74+中央区南町!D74+中央区北町第１!D74+中央区北町第２!D74+前林!D74+三石!D74+三家第１!D74+三家第２!D74+佐太夫町第１!D74+佐太夫町第２!D74+橋場南!D74+橋場西!D74+橋場東!D74+中込新町!D74</f>
        <v>277</v>
      </c>
      <c r="E74" s="41">
        <f>杉の木!E74+石神!E74+権現堂!E74+中央区南町!E74+中央区北町第１!E74+中央区北町第２!E74+前林!E74+三石!E74+三家第１!E74+三家第２!E74+佐太夫町第１!E74+佐太夫町第２!E74+橋場南!E74+橋場西!E74+橋場東!E74+中込新町!E74</f>
        <v>550</v>
      </c>
      <c r="F74" s="42">
        <f>E74/E147</f>
        <v>7.0135169599591943E-2</v>
      </c>
    </row>
    <row r="75" spans="1:6" ht="15" customHeight="1" x14ac:dyDescent="0.15">
      <c r="A75" s="12"/>
      <c r="B75" s="35">
        <v>60</v>
      </c>
      <c r="C75" s="75">
        <f>杉の木!C75+石神!C75+権現堂!C75+中央区南町!C75+中央区北町第１!C75+中央区北町第２!C75+前林!C75+三石!C75+三家第１!C75+三家第２!C75+佐太夫町第１!C75+佐太夫町第２!C75+橋場南!C75+橋場西!C75+橋場東!C75+中込新町!C75</f>
        <v>62</v>
      </c>
      <c r="D75" s="75">
        <f>杉の木!D75+石神!D75+権現堂!D75+中央区南町!D75+中央区北町第１!D75+中央区北町第２!D75+前林!D75+三石!D75+三家第１!D75+三家第２!D75+佐太夫町第１!D75+佐太夫町第２!D75+橋場南!D75+橋場西!D75+橋場東!D75+中込新町!D75</f>
        <v>53</v>
      </c>
      <c r="E75" s="10">
        <f>杉の木!E75+石神!E75+権現堂!E75+中央区南町!E75+中央区北町第１!E75+中央区北町第２!E75+前林!E75+三石!E75+三家第１!E75+三家第２!E75+佐太夫町第１!E75+佐太夫町第２!E75+橋場南!E75+橋場西!E75+橋場東!E75+中込新町!E75</f>
        <v>115</v>
      </c>
      <c r="F75" s="32"/>
    </row>
    <row r="76" spans="1:6" ht="15" customHeight="1" x14ac:dyDescent="0.15">
      <c r="A76" s="12"/>
      <c r="B76" s="35">
        <v>61</v>
      </c>
      <c r="C76" s="75">
        <f>杉の木!C76+石神!C76+権現堂!C76+中央区南町!C76+中央区北町第１!C76+中央区北町第２!C76+前林!C76+三石!C76+三家第１!C76+三家第２!C76+佐太夫町第１!C76+佐太夫町第２!C76+橋場南!C76+橋場西!C76+橋場東!C76+中込新町!C76</f>
        <v>48</v>
      </c>
      <c r="D76" s="75">
        <f>杉の木!D76+石神!D76+権現堂!D76+中央区南町!D76+中央区北町第１!D76+中央区北町第２!D76+前林!D76+三石!D76+三家第１!D76+三家第２!D76+佐太夫町第１!D76+佐太夫町第２!D76+橋場南!D76+橋場西!D76+橋場東!D76+中込新町!D76</f>
        <v>48</v>
      </c>
      <c r="E76" s="10">
        <f>杉の木!E76+石神!E76+権現堂!E76+中央区南町!E76+中央区北町第１!E76+中央区北町第２!E76+前林!E76+三石!E76+三家第１!E76+三家第２!E76+佐太夫町第１!E76+佐太夫町第２!E76+橋場南!E76+橋場西!E76+橋場東!E76+中込新町!E76</f>
        <v>96</v>
      </c>
      <c r="F76" s="32"/>
    </row>
    <row r="77" spans="1:6" ht="15" customHeight="1" x14ac:dyDescent="0.15">
      <c r="A77" s="12"/>
      <c r="B77" s="35">
        <v>62</v>
      </c>
      <c r="C77" s="75">
        <f>杉の木!C77+石神!C77+権現堂!C77+中央区南町!C77+中央区北町第１!C77+中央区北町第２!C77+前林!C77+三石!C77+三家第１!C77+三家第２!C77+佐太夫町第１!C77+佐太夫町第２!C77+橋場南!C77+橋場西!C77+橋場東!C77+中込新町!C77</f>
        <v>48</v>
      </c>
      <c r="D77" s="75">
        <f>杉の木!D77+石神!D77+権現堂!D77+中央区南町!D77+中央区北町第１!D77+中央区北町第２!D77+前林!D77+三石!D77+三家第１!D77+三家第２!D77+佐太夫町第１!D77+佐太夫町第２!D77+橋場南!D77+橋場西!D77+橋場東!D77+中込新町!D77</f>
        <v>55</v>
      </c>
      <c r="E77" s="10">
        <f>杉の木!E77+石神!E77+権現堂!E77+中央区南町!E77+中央区北町第１!E77+中央区北町第２!E77+前林!E77+三石!E77+三家第１!E77+三家第２!E77+佐太夫町第１!E77+佐太夫町第２!E77+橋場南!E77+橋場西!E77+橋場東!E77+中込新町!E77</f>
        <v>103</v>
      </c>
      <c r="F77" s="32"/>
    </row>
    <row r="78" spans="1:6" ht="15" customHeight="1" x14ac:dyDescent="0.15">
      <c r="A78" s="12"/>
      <c r="B78" s="35">
        <v>63</v>
      </c>
      <c r="C78" s="75">
        <f>杉の木!C78+石神!C78+権現堂!C78+中央区南町!C78+中央区北町第１!C78+中央区北町第２!C78+前林!C78+三石!C78+三家第１!C78+三家第２!C78+佐太夫町第１!C78+佐太夫町第２!C78+橋場南!C78+橋場西!C78+橋場東!C78+中込新町!C78</f>
        <v>56</v>
      </c>
      <c r="D78" s="75">
        <f>杉の木!D78+石神!D78+権現堂!D78+中央区南町!D78+中央区北町第１!D78+中央区北町第２!D78+前林!D78+三石!D78+三家第１!D78+三家第２!D78+佐太夫町第１!D78+佐太夫町第２!D78+橋場南!D78+橋場西!D78+橋場東!D78+中込新町!D78</f>
        <v>54</v>
      </c>
      <c r="E78" s="10">
        <f>杉の木!E78+石神!E78+権現堂!E78+中央区南町!E78+中央区北町第１!E78+中央区北町第２!E78+前林!E78+三石!E78+三家第１!E78+三家第２!E78+佐太夫町第１!E78+佐太夫町第２!E78+橋場南!E78+橋場西!E78+橋場東!E78+中込新町!E78</f>
        <v>110</v>
      </c>
      <c r="F78" s="32"/>
    </row>
    <row r="79" spans="1:6" ht="15" customHeight="1" x14ac:dyDescent="0.15">
      <c r="A79" s="12"/>
      <c r="B79" s="35">
        <v>64</v>
      </c>
      <c r="C79" s="75">
        <f>杉の木!C79+石神!C79+権現堂!C79+中央区南町!C79+中央区北町第１!C79+中央区北町第２!C79+前林!C79+三石!C79+三家第１!C79+三家第２!C79+佐太夫町第１!C79+佐太夫町第２!C79+橋場南!C79+橋場西!C79+橋場東!C79+中込新町!C79</f>
        <v>47</v>
      </c>
      <c r="D79" s="75">
        <f>杉の木!D79+石神!D79+権現堂!D79+中央区南町!D79+中央区北町第１!D79+中央区北町第２!D79+前林!D79+三石!D79+三家第１!D79+三家第２!D79+佐太夫町第１!D79+佐太夫町第２!D79+橋場南!D79+橋場西!D79+橋場東!D79+中込新町!D79</f>
        <v>51</v>
      </c>
      <c r="E79" s="10">
        <f>杉の木!E79+石神!E79+権現堂!E79+中央区南町!E79+中央区北町第１!E79+中央区北町第２!E79+前林!E79+三石!E79+三家第１!E79+三家第２!E79+佐太夫町第１!E79+佐太夫町第２!E79+橋場南!E79+橋場西!E79+橋場東!E79+中込新町!E79</f>
        <v>98</v>
      </c>
      <c r="F79" s="32"/>
    </row>
    <row r="80" spans="1:6" ht="15" customHeight="1" x14ac:dyDescent="0.15">
      <c r="A80" s="12"/>
      <c r="B80" s="40" t="s">
        <v>62</v>
      </c>
      <c r="C80" s="49">
        <f>杉の木!C80+石神!C80+権現堂!C80+中央区南町!C80+中央区北町第１!C80+中央区北町第２!C80+前林!C80+三石!C80+三家第１!C80+三家第２!C80+佐太夫町第１!C80+佐太夫町第２!C80+橋場南!C80+橋場西!C80+橋場東!C80+中込新町!C80</f>
        <v>261</v>
      </c>
      <c r="D80" s="49">
        <f>杉の木!D80+石神!D80+権現堂!D80+中央区南町!D80+中央区北町第１!D80+中央区北町第２!D80+前林!D80+三石!D80+三家第１!D80+三家第２!D80+佐太夫町第１!D80+佐太夫町第２!D80+橋場南!D80+橋場西!D80+橋場東!D80+中込新町!D80</f>
        <v>261</v>
      </c>
      <c r="E80" s="41">
        <f>杉の木!E80+石神!E80+権現堂!E80+中央区南町!E80+中央区北町第１!E80+中央区北町第２!E80+前林!E80+三石!E80+三家第１!E80+三家第２!E80+佐太夫町第１!E80+佐太夫町第２!E80+橋場南!E80+橋場西!E80+橋場東!E80+中込新町!E80</f>
        <v>522</v>
      </c>
      <c r="F80" s="42">
        <f>E80/E147</f>
        <v>6.6564651874521805E-2</v>
      </c>
    </row>
    <row r="81" spans="1:6" ht="15" customHeight="1" x14ac:dyDescent="0.15">
      <c r="A81" s="12"/>
      <c r="B81" s="35">
        <v>65</v>
      </c>
      <c r="C81" s="75">
        <f>杉の木!C81+石神!C81+権現堂!C81+中央区南町!C81+中央区北町第１!C81+中央区北町第２!C81+前林!C81+三石!C81+三家第１!C81+三家第２!C81+佐太夫町第１!C81+佐太夫町第２!C81+橋場南!C81+橋場西!C81+橋場東!C81+中込新町!C81</f>
        <v>47</v>
      </c>
      <c r="D81" s="75">
        <f>杉の木!D81+石神!D81+権現堂!D81+中央区南町!D81+中央区北町第１!D81+中央区北町第２!D81+前林!D81+三石!D81+三家第１!D81+三家第２!D81+佐太夫町第１!D81+佐太夫町第２!D81+橋場南!D81+橋場西!D81+橋場東!D81+中込新町!D81</f>
        <v>48</v>
      </c>
      <c r="E81" s="10">
        <f>杉の木!E81+石神!E81+権現堂!E81+中央区南町!E81+中央区北町第１!E81+中央区北町第２!E81+前林!E81+三石!E81+三家第１!E81+三家第２!E81+佐太夫町第１!E81+佐太夫町第２!E81+橋場南!E81+橋場西!E81+橋場東!E81+中込新町!E81</f>
        <v>95</v>
      </c>
      <c r="F81" s="32"/>
    </row>
    <row r="82" spans="1:6" ht="15" customHeight="1" x14ac:dyDescent="0.15">
      <c r="A82" s="12"/>
      <c r="B82" s="35">
        <v>66</v>
      </c>
      <c r="C82" s="75">
        <f>杉の木!C82+石神!C82+権現堂!C82+中央区南町!C82+中央区北町第１!C82+中央区北町第２!C82+前林!C82+三石!C82+三家第１!C82+三家第２!C82+佐太夫町第１!C82+佐太夫町第２!C82+橋場南!C82+橋場西!C82+橋場東!C82+中込新町!C82</f>
        <v>39</v>
      </c>
      <c r="D82" s="75">
        <f>杉の木!D82+石神!D82+権現堂!D82+中央区南町!D82+中央区北町第１!D82+中央区北町第２!D82+前林!D82+三石!D82+三家第１!D82+三家第２!D82+佐太夫町第１!D82+佐太夫町第２!D82+橋場南!D82+橋場西!D82+橋場東!D82+中込新町!D82</f>
        <v>50</v>
      </c>
      <c r="E82" s="10">
        <f>杉の木!E82+石神!E82+権現堂!E82+中央区南町!E82+中央区北町第１!E82+中央区北町第２!E82+前林!E82+三石!E82+三家第１!E82+三家第２!E82+佐太夫町第１!E82+佐太夫町第２!E82+橋場南!E82+橋場西!E82+橋場東!E82+中込新町!E82</f>
        <v>89</v>
      </c>
      <c r="F82" s="32"/>
    </row>
    <row r="83" spans="1:6" ht="15" customHeight="1" x14ac:dyDescent="0.15">
      <c r="A83" s="12"/>
      <c r="B83" s="35">
        <v>67</v>
      </c>
      <c r="C83" s="75">
        <f>杉の木!C83+石神!C83+権現堂!C83+中央区南町!C83+中央区北町第１!C83+中央区北町第２!C83+前林!C83+三石!C83+三家第１!C83+三家第２!C83+佐太夫町第１!C83+佐太夫町第２!C83+橋場南!C83+橋場西!C83+橋場東!C83+中込新町!C83</f>
        <v>33</v>
      </c>
      <c r="D83" s="75">
        <f>杉の木!D83+石神!D83+権現堂!D83+中央区南町!D83+中央区北町第１!D83+中央区北町第２!D83+前林!D83+三石!D83+三家第１!D83+三家第２!D83+佐太夫町第１!D83+佐太夫町第２!D83+橋場南!D83+橋場西!D83+橋場東!D83+中込新町!D83</f>
        <v>51</v>
      </c>
      <c r="E83" s="10">
        <f>杉の木!E83+石神!E83+権現堂!E83+中央区南町!E83+中央区北町第１!E83+中央区北町第２!E83+前林!E83+三石!E83+三家第１!E83+三家第２!E83+佐太夫町第１!E83+佐太夫町第２!E83+橋場南!E83+橋場西!E83+橋場東!E83+中込新町!E83</f>
        <v>84</v>
      </c>
      <c r="F83" s="32"/>
    </row>
    <row r="84" spans="1:6" ht="15" customHeight="1" x14ac:dyDescent="0.15">
      <c r="A84" s="12"/>
      <c r="B84" s="35">
        <v>68</v>
      </c>
      <c r="C84" s="75">
        <f>杉の木!C84+石神!C84+権現堂!C84+中央区南町!C84+中央区北町第１!C84+中央区北町第２!C84+前林!C84+三石!C84+三家第１!C84+三家第２!C84+佐太夫町第１!C84+佐太夫町第２!C84+橋場南!C84+橋場西!C84+橋場東!C84+中込新町!C84</f>
        <v>44</v>
      </c>
      <c r="D84" s="75">
        <f>杉の木!D84+石神!D84+権現堂!D84+中央区南町!D84+中央区北町第１!D84+中央区北町第２!D84+前林!D84+三石!D84+三家第１!D84+三家第２!D84+佐太夫町第１!D84+佐太夫町第２!D84+橋場南!D84+橋場西!D84+橋場東!D84+中込新町!D84</f>
        <v>43</v>
      </c>
      <c r="E84" s="10">
        <f>杉の木!E84+石神!E84+権現堂!E84+中央区南町!E84+中央区北町第１!E84+中央区北町第２!E84+前林!E84+三石!E84+三家第１!E84+三家第２!E84+佐太夫町第１!E84+佐太夫町第２!E84+橋場南!E84+橋場西!E84+橋場東!E84+中込新町!E84</f>
        <v>87</v>
      </c>
      <c r="F84" s="32"/>
    </row>
    <row r="85" spans="1:6" ht="15" customHeight="1" x14ac:dyDescent="0.15">
      <c r="A85" s="12"/>
      <c r="B85" s="35">
        <v>69</v>
      </c>
      <c r="C85" s="75">
        <f>杉の木!C85+石神!C85+権現堂!C85+中央区南町!C85+中央区北町第１!C85+中央区北町第２!C85+前林!C85+三石!C85+三家第１!C85+三家第２!C85+佐太夫町第１!C85+佐太夫町第２!C85+橋場南!C85+橋場西!C85+橋場東!C85+中込新町!C85</f>
        <v>53</v>
      </c>
      <c r="D85" s="75">
        <f>杉の木!D85+石神!D85+権現堂!D85+中央区南町!D85+中央区北町第１!D85+中央区北町第２!D85+前林!D85+三石!D85+三家第１!D85+三家第２!D85+佐太夫町第１!D85+佐太夫町第２!D85+橋場南!D85+橋場西!D85+橋場東!D85+中込新町!D85</f>
        <v>38</v>
      </c>
      <c r="E85" s="10">
        <f>杉の木!E85+石神!E85+権現堂!E85+中央区南町!E85+中央区北町第１!E85+中央区北町第２!E85+前林!E85+三石!E85+三家第１!E85+三家第２!E85+佐太夫町第１!E85+佐太夫町第２!E85+橋場南!E85+橋場西!E85+橋場東!E85+中込新町!E85</f>
        <v>91</v>
      </c>
      <c r="F85" s="32"/>
    </row>
    <row r="86" spans="1:6" ht="15" customHeight="1" x14ac:dyDescent="0.15">
      <c r="A86" s="12"/>
      <c r="B86" s="43" t="s">
        <v>63</v>
      </c>
      <c r="C86" s="71">
        <f>杉の木!C86+石神!C86+権現堂!C86+中央区南町!C86+中央区北町第１!C86+中央区北町第２!C86+前林!C86+三石!C86+三家第１!C86+三家第２!C86+佐太夫町第１!C86+佐太夫町第２!C86+橋場南!C86+橋場西!C86+橋場東!C86+中込新町!C86</f>
        <v>216</v>
      </c>
      <c r="D86" s="71">
        <f>杉の木!D86+石神!D86+権現堂!D86+中央区南町!D86+中央区北町第１!D86+中央区北町第２!D86+前林!D86+三石!D86+三家第１!D86+三家第２!D86+佐太夫町第１!D86+佐太夫町第２!D86+橋場南!D86+橋場西!D86+橋場東!D86+中込新町!D86</f>
        <v>230</v>
      </c>
      <c r="E86" s="44">
        <f>杉の木!E86+石神!E86+権現堂!E86+中央区南町!E86+中央区北町第１!E86+中央区北町第２!E86+前林!E86+三石!E86+三家第１!E86+三家第２!E86+佐太夫町第１!E86+佐太夫町第２!E86+橋場南!E86+橋場西!E86+橋場東!E86+中込新町!E86</f>
        <v>446</v>
      </c>
      <c r="F86" s="45">
        <f>E86/E147</f>
        <v>5.6873246620760008E-2</v>
      </c>
    </row>
    <row r="87" spans="1:6" ht="15" customHeight="1" x14ac:dyDescent="0.15">
      <c r="A87" s="12"/>
      <c r="B87" s="35">
        <v>70</v>
      </c>
      <c r="C87" s="75">
        <f>杉の木!C87+石神!C87+権現堂!C87+中央区南町!C87+中央区北町第１!C87+中央区北町第２!C87+前林!C87+三石!C87+三家第１!C87+三家第２!C87+佐太夫町第１!C87+佐太夫町第２!C87+橋場南!C87+橋場西!C87+橋場東!C87+中込新町!C87</f>
        <v>46</v>
      </c>
      <c r="D87" s="75">
        <f>杉の木!D87+石神!D87+権現堂!D87+中央区南町!D87+中央区北町第１!D87+中央区北町第２!D87+前林!D87+三石!D87+三家第１!D87+三家第２!D87+佐太夫町第１!D87+佐太夫町第２!D87+橋場南!D87+橋場西!D87+橋場東!D87+中込新町!D87</f>
        <v>53</v>
      </c>
      <c r="E87" s="10">
        <f>杉の木!E87+石神!E87+権現堂!E87+中央区南町!E87+中央区北町第１!E87+中央区北町第２!E87+前林!E87+三石!E87+三家第１!E87+三家第２!E87+佐太夫町第１!E87+佐太夫町第２!E87+橋場南!E87+橋場西!E87+橋場東!E87+中込新町!E87</f>
        <v>99</v>
      </c>
      <c r="F87" s="32"/>
    </row>
    <row r="88" spans="1:6" ht="15" customHeight="1" x14ac:dyDescent="0.15">
      <c r="A88" s="12"/>
      <c r="B88" s="35">
        <v>71</v>
      </c>
      <c r="C88" s="75">
        <f>杉の木!C88+石神!C88+権現堂!C88+中央区南町!C88+中央区北町第１!C88+中央区北町第２!C88+前林!C88+三石!C88+三家第１!C88+三家第２!C88+佐太夫町第１!C88+佐太夫町第２!C88+橋場南!C88+橋場西!C88+橋場東!C88+中込新町!C88</f>
        <v>48</v>
      </c>
      <c r="D88" s="75">
        <f>杉の木!D88+石神!D88+権現堂!D88+中央区南町!D88+中央区北町第１!D88+中央区北町第２!D88+前林!D88+三石!D88+三家第１!D88+三家第２!D88+佐太夫町第１!D88+佐太夫町第２!D88+橋場南!D88+橋場西!D88+橋場東!D88+中込新町!D88</f>
        <v>39</v>
      </c>
      <c r="E88" s="10">
        <f>杉の木!E88+石神!E88+権現堂!E88+中央区南町!E88+中央区北町第１!E88+中央区北町第２!E88+前林!E88+三石!E88+三家第１!E88+三家第２!E88+佐太夫町第１!E88+佐太夫町第２!E88+橋場南!E88+橋場西!E88+橋場東!E88+中込新町!E88</f>
        <v>87</v>
      </c>
      <c r="F88" s="32"/>
    </row>
    <row r="89" spans="1:6" ht="15" customHeight="1" x14ac:dyDescent="0.15">
      <c r="A89" s="12"/>
      <c r="B89" s="35">
        <v>72</v>
      </c>
      <c r="C89" s="75">
        <f>杉の木!C89+石神!C89+権現堂!C89+中央区南町!C89+中央区北町第１!C89+中央区北町第２!C89+前林!C89+三石!C89+三家第１!C89+三家第２!C89+佐太夫町第１!C89+佐太夫町第２!C89+橋場南!C89+橋場西!C89+橋場東!C89+中込新町!C89</f>
        <v>49</v>
      </c>
      <c r="D89" s="75">
        <f>杉の木!D89+石神!D89+権現堂!D89+中央区南町!D89+中央区北町第１!D89+中央区北町第２!D89+前林!D89+三石!D89+三家第１!D89+三家第２!D89+佐太夫町第１!D89+佐太夫町第２!D89+橋場南!D89+橋場西!D89+橋場東!D89+中込新町!D89</f>
        <v>71</v>
      </c>
      <c r="E89" s="10">
        <f>杉の木!E89+石神!E89+権現堂!E89+中央区南町!E89+中央区北町第１!E89+中央区北町第２!E89+前林!E89+三石!E89+三家第１!E89+三家第２!E89+佐太夫町第１!E89+佐太夫町第２!E89+橋場南!E89+橋場西!E89+橋場東!E89+中込新町!E89</f>
        <v>120</v>
      </c>
      <c r="F89" s="32"/>
    </row>
    <row r="90" spans="1:6" ht="15" customHeight="1" x14ac:dyDescent="0.15">
      <c r="A90" s="12"/>
      <c r="B90" s="35">
        <v>73</v>
      </c>
      <c r="C90" s="75">
        <f>杉の木!C90+石神!C90+権現堂!C90+中央区南町!C90+中央区北町第１!C90+中央区北町第２!C90+前林!C90+三石!C90+三家第１!C90+三家第２!C90+佐太夫町第１!C90+佐太夫町第２!C90+橋場南!C90+橋場西!C90+橋場東!C90+中込新町!C90</f>
        <v>58</v>
      </c>
      <c r="D90" s="75">
        <f>杉の木!D90+石神!D90+権現堂!D90+中央区南町!D90+中央区北町第１!D90+中央区北町第２!D90+前林!D90+三石!D90+三家第１!D90+三家第２!D90+佐太夫町第１!D90+佐太夫町第２!D90+橋場南!D90+橋場西!D90+橋場東!D90+中込新町!D90</f>
        <v>47</v>
      </c>
      <c r="E90" s="10">
        <f>杉の木!E90+石神!E90+権現堂!E90+中央区南町!E90+中央区北町第１!E90+中央区北町第２!E90+前林!E90+三石!E90+三家第１!E90+三家第２!E90+佐太夫町第１!E90+佐太夫町第２!E90+橋場南!E90+橋場西!E90+橋場東!E90+中込新町!E90</f>
        <v>105</v>
      </c>
      <c r="F90" s="32"/>
    </row>
    <row r="91" spans="1:6" ht="15" customHeight="1" x14ac:dyDescent="0.15">
      <c r="A91" s="12"/>
      <c r="B91" s="35">
        <v>74</v>
      </c>
      <c r="C91" s="75">
        <f>杉の木!C91+石神!C91+権現堂!C91+中央区南町!C91+中央区北町第１!C91+中央区北町第２!C91+前林!C91+三石!C91+三家第１!C91+三家第２!C91+佐太夫町第１!C91+佐太夫町第２!C91+橋場南!C91+橋場西!C91+橋場東!C91+中込新町!C91</f>
        <v>63</v>
      </c>
      <c r="D91" s="75">
        <f>杉の木!D91+石神!D91+権現堂!D91+中央区南町!D91+中央区北町第１!D91+中央区北町第２!D91+前林!D91+三石!D91+三家第１!D91+三家第２!D91+佐太夫町第１!D91+佐太夫町第２!D91+橋場南!D91+橋場西!D91+橋場東!D91+中込新町!D91</f>
        <v>70</v>
      </c>
      <c r="E91" s="10">
        <f>杉の木!E91+石神!E91+権現堂!E91+中央区南町!E91+中央区北町第１!E91+中央区北町第２!E91+前林!E91+三石!E91+三家第１!E91+三家第２!E91+佐太夫町第１!E91+佐太夫町第２!E91+橋場南!E91+橋場西!E91+橋場東!E91+中込新町!E91</f>
        <v>133</v>
      </c>
      <c r="F91" s="32"/>
    </row>
    <row r="92" spans="1:6" ht="15" customHeight="1" x14ac:dyDescent="0.15">
      <c r="A92" s="12"/>
      <c r="B92" s="43" t="s">
        <v>64</v>
      </c>
      <c r="C92" s="71">
        <f>杉の木!C92+石神!C92+権現堂!C92+中央区南町!C92+中央区北町第１!C92+中央区北町第２!C92+前林!C92+三石!C92+三家第１!C92+三家第２!C92+佐太夫町第１!C92+佐太夫町第２!C92+橋場南!C92+橋場西!C92+橋場東!C92+中込新町!C92</f>
        <v>264</v>
      </c>
      <c r="D92" s="71">
        <f>杉の木!D92+石神!D92+権現堂!D92+中央区南町!D92+中央区北町第１!D92+中央区北町第２!D92+前林!D92+三石!D92+三家第１!D92+三家第２!D92+佐太夫町第１!D92+佐太夫町第２!D92+橋場南!D92+橋場西!D92+橋場東!D92+中込新町!D92</f>
        <v>280</v>
      </c>
      <c r="E92" s="44">
        <f>杉の木!E92+石神!E92+権現堂!E92+中央区南町!E92+中央区北町第１!E92+中央区北町第２!E92+前林!E92+三石!E92+三家第１!E92+三家第２!E92+佐太夫町第１!E92+佐太夫町第２!E92+橋場南!E92+橋場西!E92+橋場東!E92+中込新町!E92</f>
        <v>544</v>
      </c>
      <c r="F92" s="45">
        <f>E92/E147</f>
        <v>6.9370058658505485E-2</v>
      </c>
    </row>
    <row r="93" spans="1:6" ht="15" customHeight="1" x14ac:dyDescent="0.15">
      <c r="A93" s="12"/>
      <c r="B93" s="35">
        <v>75</v>
      </c>
      <c r="C93" s="75">
        <f>杉の木!C93+石神!C93+権現堂!C93+中央区南町!C93+中央区北町第１!C93+中央区北町第２!C93+前林!C93+三石!C93+三家第１!C93+三家第２!C93+佐太夫町第１!C93+佐太夫町第２!C93+橋場南!C93+橋場西!C93+橋場東!C93+中込新町!C93</f>
        <v>46</v>
      </c>
      <c r="D93" s="75">
        <f>杉の木!D93+石神!D93+権現堂!D93+中央区南町!D93+中央区北町第１!D93+中央区北町第２!D93+前林!D93+三石!D93+三家第１!D93+三家第２!D93+佐太夫町第１!D93+佐太夫町第２!D93+橋場南!D93+橋場西!D93+橋場東!D93+中込新町!D93</f>
        <v>55</v>
      </c>
      <c r="E93" s="10">
        <f>杉の木!E93+石神!E93+権現堂!E93+中央区南町!E93+中央区北町第１!E93+中央区北町第２!E93+前林!E93+三石!E93+三家第１!E93+三家第２!E93+佐太夫町第１!E93+佐太夫町第２!E93+橋場南!E93+橋場西!E93+橋場東!E93+中込新町!E93</f>
        <v>101</v>
      </c>
      <c r="F93" s="32"/>
    </row>
    <row r="94" spans="1:6" ht="15" customHeight="1" x14ac:dyDescent="0.15">
      <c r="A94" s="12"/>
      <c r="B94" s="35">
        <v>76</v>
      </c>
      <c r="C94" s="75">
        <f>杉の木!C94+石神!C94+権現堂!C94+中央区南町!C94+中央区北町第１!C94+中央区北町第２!C94+前林!C94+三石!C94+三家第１!C94+三家第２!C94+佐太夫町第１!C94+佐太夫町第２!C94+橋場南!C94+橋場西!C94+橋場東!C94+中込新町!C94</f>
        <v>49</v>
      </c>
      <c r="D94" s="75">
        <f>杉の木!D94+石神!D94+権現堂!D94+中央区南町!D94+中央区北町第１!D94+中央区北町第２!D94+前林!D94+三石!D94+三家第１!D94+三家第２!D94+佐太夫町第１!D94+佐太夫町第２!D94+橋場南!D94+橋場西!D94+橋場東!D94+中込新町!D94</f>
        <v>74</v>
      </c>
      <c r="E94" s="10">
        <f>杉の木!E94+石神!E94+権現堂!E94+中央区南町!E94+中央区北町第１!E94+中央区北町第２!E94+前林!E94+三石!E94+三家第１!E94+三家第２!E94+佐太夫町第１!E94+佐太夫町第２!E94+橋場南!E94+橋場西!E94+橋場東!E94+中込新町!E94</f>
        <v>123</v>
      </c>
      <c r="F94" s="32"/>
    </row>
    <row r="95" spans="1:6" ht="15" customHeight="1" x14ac:dyDescent="0.15">
      <c r="A95" s="12"/>
      <c r="B95" s="35">
        <v>77</v>
      </c>
      <c r="C95" s="75">
        <f>杉の木!C95+石神!C95+権現堂!C95+中央区南町!C95+中央区北町第１!C95+中央区北町第２!C95+前林!C95+三石!C95+三家第１!C95+三家第２!C95+佐太夫町第１!C95+佐太夫町第２!C95+橋場南!C95+橋場西!C95+橋場東!C95+中込新町!C95</f>
        <v>49</v>
      </c>
      <c r="D95" s="75">
        <f>杉の木!D95+石神!D95+権現堂!D95+中央区南町!D95+中央区北町第１!D95+中央区北町第２!D95+前林!D95+三石!D95+三家第１!D95+三家第２!D95+佐太夫町第１!D95+佐太夫町第２!D95+橋場南!D95+橋場西!D95+橋場東!D95+中込新町!D95</f>
        <v>49</v>
      </c>
      <c r="E95" s="10">
        <f>杉の木!E95+石神!E95+権現堂!E95+中央区南町!E95+中央区北町第１!E95+中央区北町第２!E95+前林!E95+三石!E95+三家第１!E95+三家第２!E95+佐太夫町第１!E95+佐太夫町第２!E95+橋場南!E95+橋場西!E95+橋場東!E95+中込新町!E95</f>
        <v>98</v>
      </c>
      <c r="F95" s="32"/>
    </row>
    <row r="96" spans="1:6" ht="15" customHeight="1" x14ac:dyDescent="0.15">
      <c r="A96" s="12"/>
      <c r="B96" s="35">
        <v>78</v>
      </c>
      <c r="C96" s="75">
        <f>杉の木!C96+石神!C96+権現堂!C96+中央区南町!C96+中央区北町第１!C96+中央区北町第２!C96+前林!C96+三石!C96+三家第１!C96+三家第２!C96+佐太夫町第１!C96+佐太夫町第２!C96+橋場南!C96+橋場西!C96+橋場東!C96+中込新町!C96</f>
        <v>31</v>
      </c>
      <c r="D96" s="75">
        <f>杉の木!D96+石神!D96+権現堂!D96+中央区南町!D96+中央区北町第１!D96+中央区北町第２!D96+前林!D96+三石!D96+三家第１!D96+三家第２!D96+佐太夫町第１!D96+佐太夫町第２!D96+橋場南!D96+橋場西!D96+橋場東!D96+中込新町!D96</f>
        <v>37</v>
      </c>
      <c r="E96" s="10">
        <f>杉の木!E96+石神!E96+権現堂!E96+中央区南町!E96+中央区北町第１!E96+中央区北町第２!E96+前林!E96+三石!E96+三家第１!E96+三家第２!E96+佐太夫町第１!E96+佐太夫町第２!E96+橋場南!E96+橋場西!E96+橋場東!E96+中込新町!E96</f>
        <v>68</v>
      </c>
      <c r="F96" s="32"/>
    </row>
    <row r="97" spans="1:6" ht="15" customHeight="1" x14ac:dyDescent="0.15">
      <c r="A97" s="12"/>
      <c r="B97" s="35">
        <v>79</v>
      </c>
      <c r="C97" s="75">
        <f>杉の木!C97+石神!C97+権現堂!C97+中央区南町!C97+中央区北町第１!C97+中央区北町第２!C97+前林!C97+三石!C97+三家第１!C97+三家第２!C97+佐太夫町第１!C97+佐太夫町第２!C97+橋場南!C97+橋場西!C97+橋場東!C97+中込新町!C97</f>
        <v>37</v>
      </c>
      <c r="D97" s="75">
        <f>杉の木!D97+石神!D97+権現堂!D97+中央区南町!D97+中央区北町第１!D97+中央区北町第２!D97+前林!D97+三石!D97+三家第１!D97+三家第２!D97+佐太夫町第１!D97+佐太夫町第２!D97+橋場南!D97+橋場西!D97+橋場東!D97+中込新町!D97</f>
        <v>57</v>
      </c>
      <c r="E97" s="10">
        <f>杉の木!E97+石神!E97+権現堂!E97+中央区南町!E97+中央区北町第１!E97+中央区北町第２!E97+前林!E97+三石!E97+三家第１!E97+三家第２!E97+佐太夫町第１!E97+佐太夫町第２!E97+橋場南!E97+橋場西!E97+橋場東!E97+中込新町!E97</f>
        <v>94</v>
      </c>
      <c r="F97" s="32"/>
    </row>
    <row r="98" spans="1:6" ht="15" customHeight="1" x14ac:dyDescent="0.15">
      <c r="A98" s="12"/>
      <c r="B98" s="43" t="s">
        <v>65</v>
      </c>
      <c r="C98" s="71">
        <f>杉の木!C98+石神!C98+権現堂!C98+中央区南町!C98+中央区北町第１!C98+中央区北町第２!C98+前林!C98+三石!C98+三家第１!C98+三家第２!C98+佐太夫町第１!C98+佐太夫町第２!C98+橋場南!C98+橋場西!C98+橋場東!C98+中込新町!C98</f>
        <v>212</v>
      </c>
      <c r="D98" s="71">
        <f>杉の木!D98+石神!D98+権現堂!D98+中央区南町!D98+中央区北町第１!D98+中央区北町第２!D98+前林!D98+三石!D98+三家第１!D98+三家第２!D98+佐太夫町第１!D98+佐太夫町第２!D98+橋場南!D98+橋場西!D98+橋場東!D98+中込新町!D98</f>
        <v>272</v>
      </c>
      <c r="E98" s="44">
        <f>杉の木!E98+石神!E98+権現堂!E98+中央区南町!E98+中央区北町第１!E98+中央区北町第２!E98+前林!E98+三石!E98+三家第１!E98+三家第２!E98+佐太夫町第１!E98+佐太夫町第２!E98+橋場南!E98+橋場西!E98+橋場東!E98+中込新町!E98</f>
        <v>484</v>
      </c>
      <c r="F98" s="45">
        <f>E98/E147</f>
        <v>6.171894924764091E-2</v>
      </c>
    </row>
    <row r="99" spans="1:6" ht="15" customHeight="1" x14ac:dyDescent="0.15">
      <c r="A99" s="12"/>
      <c r="B99" s="35">
        <v>80</v>
      </c>
      <c r="C99" s="75">
        <f>杉の木!C99+石神!C99+権現堂!C99+中央区南町!C99+中央区北町第１!C99+中央区北町第２!C99+前林!C99+三石!C99+三家第１!C99+三家第２!C99+佐太夫町第１!C99+佐太夫町第２!C99+橋場南!C99+橋場西!C99+橋場東!C99+中込新町!C99</f>
        <v>31</v>
      </c>
      <c r="D99" s="75">
        <f>杉の木!D99+石神!D99+権現堂!D99+中央区南町!D99+中央区北町第１!D99+中央区北町第２!D99+前林!D99+三石!D99+三家第１!D99+三家第２!D99+佐太夫町第１!D99+佐太夫町第２!D99+橋場南!D99+橋場西!D99+橋場東!D99+中込新町!D99</f>
        <v>49</v>
      </c>
      <c r="E99" s="10">
        <f>杉の木!E99+石神!E99+権現堂!E99+中央区南町!E99+中央区北町第１!E99+中央区北町第２!E99+前林!E99+三石!E99+三家第１!E99+三家第２!E99+佐太夫町第１!E99+佐太夫町第２!E99+橋場南!E99+橋場西!E99+橋場東!E99+中込新町!E99</f>
        <v>80</v>
      </c>
      <c r="F99" s="32"/>
    </row>
    <row r="100" spans="1:6" ht="15" customHeight="1" x14ac:dyDescent="0.15">
      <c r="A100" s="12"/>
      <c r="B100" s="35">
        <v>81</v>
      </c>
      <c r="C100" s="75">
        <f>杉の木!C100+石神!C100+権現堂!C100+中央区南町!C100+中央区北町第１!C100+中央区北町第２!C100+前林!C100+三石!C100+三家第１!C100+三家第２!C100+佐太夫町第１!C100+佐太夫町第２!C100+橋場南!C100+橋場西!C100+橋場東!C100+中込新町!C100</f>
        <v>42</v>
      </c>
      <c r="D100" s="75">
        <f>杉の木!D100+石神!D100+権現堂!D100+中央区南町!D100+中央区北町第１!D100+中央区北町第２!D100+前林!D100+三石!D100+三家第１!D100+三家第２!D100+佐太夫町第１!D100+佐太夫町第２!D100+橋場南!D100+橋場西!D100+橋場東!D100+中込新町!D100</f>
        <v>45</v>
      </c>
      <c r="E100" s="10">
        <f>杉の木!E100+石神!E100+権現堂!E100+中央区南町!E100+中央区北町第１!E100+中央区北町第２!E100+前林!E100+三石!E100+三家第１!E100+三家第２!E100+佐太夫町第１!E100+佐太夫町第２!E100+橋場南!E100+橋場西!E100+橋場東!E100+中込新町!E100</f>
        <v>87</v>
      </c>
      <c r="F100" s="32"/>
    </row>
    <row r="101" spans="1:6" ht="15" customHeight="1" x14ac:dyDescent="0.15">
      <c r="A101" s="12"/>
      <c r="B101" s="35">
        <v>82</v>
      </c>
      <c r="C101" s="75">
        <f>杉の木!C101+石神!C101+権現堂!C101+中央区南町!C101+中央区北町第１!C101+中央区北町第２!C101+前林!C101+三石!C101+三家第１!C101+三家第２!C101+佐太夫町第１!C101+佐太夫町第２!C101+橋場南!C101+橋場西!C101+橋場東!C101+中込新町!C101</f>
        <v>41</v>
      </c>
      <c r="D101" s="75">
        <f>杉の木!D101+石神!D101+権現堂!D101+中央区南町!D101+中央区北町第１!D101+中央区北町第２!D101+前林!D101+三石!D101+三家第１!D101+三家第２!D101+佐太夫町第１!D101+佐太夫町第２!D101+橋場南!D101+橋場西!D101+橋場東!D101+中込新町!D101</f>
        <v>40</v>
      </c>
      <c r="E101" s="10">
        <f>杉の木!E101+石神!E101+権現堂!E101+中央区南町!E101+中央区北町第１!E101+中央区北町第２!E101+前林!E101+三石!E101+三家第１!E101+三家第２!E101+佐太夫町第１!E101+佐太夫町第２!E101+橋場南!E101+橋場西!E101+橋場東!E101+中込新町!E101</f>
        <v>81</v>
      </c>
      <c r="F101" s="32"/>
    </row>
    <row r="102" spans="1:6" ht="15" customHeight="1" x14ac:dyDescent="0.15">
      <c r="A102" s="12"/>
      <c r="B102" s="35">
        <v>83</v>
      </c>
      <c r="C102" s="75">
        <f>杉の木!C102+石神!C102+権現堂!C102+中央区南町!C102+中央区北町第１!C102+中央区北町第２!C102+前林!C102+三石!C102+三家第１!C102+三家第２!C102+佐太夫町第１!C102+佐太夫町第２!C102+橋場南!C102+橋場西!C102+橋場東!C102+中込新町!C102</f>
        <v>31</v>
      </c>
      <c r="D102" s="75">
        <f>杉の木!D102+石神!D102+権現堂!D102+中央区南町!D102+中央区北町第１!D102+中央区北町第２!D102+前林!D102+三石!D102+三家第１!D102+三家第２!D102+佐太夫町第１!D102+佐太夫町第２!D102+橋場南!D102+橋場西!D102+橋場東!D102+中込新町!D102</f>
        <v>44</v>
      </c>
      <c r="E102" s="10">
        <f>杉の木!E102+石神!E102+権現堂!E102+中央区南町!E102+中央区北町第１!E102+中央区北町第２!E102+前林!E102+三石!E102+三家第１!E102+三家第２!E102+佐太夫町第１!E102+佐太夫町第２!E102+橋場南!E102+橋場西!E102+橋場東!E102+中込新町!E102</f>
        <v>75</v>
      </c>
      <c r="F102" s="32"/>
    </row>
    <row r="103" spans="1:6" ht="15" customHeight="1" x14ac:dyDescent="0.15">
      <c r="A103" s="12"/>
      <c r="B103" s="35">
        <v>84</v>
      </c>
      <c r="C103" s="75">
        <f>杉の木!C103+石神!C103+権現堂!C103+中央区南町!C103+中央区北町第１!C103+中央区北町第２!C103+前林!C103+三石!C103+三家第１!C103+三家第２!C103+佐太夫町第１!C103+佐太夫町第２!C103+橋場南!C103+橋場西!C103+橋場東!C103+中込新町!C103</f>
        <v>17</v>
      </c>
      <c r="D103" s="75">
        <f>杉の木!D103+石神!D103+権現堂!D103+中央区南町!D103+中央区北町第１!D103+中央区北町第２!D103+前林!D103+三石!D103+三家第１!D103+三家第２!D103+佐太夫町第１!D103+佐太夫町第２!D103+橋場南!D103+橋場西!D103+橋場東!D103+中込新町!D103</f>
        <v>29</v>
      </c>
      <c r="E103" s="10">
        <f>杉の木!E103+石神!E103+権現堂!E103+中央区南町!E103+中央区北町第１!E103+中央区北町第２!E103+前林!E103+三石!E103+三家第１!E103+三家第２!E103+佐太夫町第１!E103+佐太夫町第２!E103+橋場南!E103+橋場西!E103+橋場東!E103+中込新町!E103</f>
        <v>46</v>
      </c>
      <c r="F103" s="32"/>
    </row>
    <row r="104" spans="1:6" ht="15" customHeight="1" x14ac:dyDescent="0.15">
      <c r="A104" s="12"/>
      <c r="B104" s="43" t="s">
        <v>66</v>
      </c>
      <c r="C104" s="71">
        <f>杉の木!C104+石神!C104+権現堂!C104+中央区南町!C104+中央区北町第１!C104+中央区北町第２!C104+前林!C104+三石!C104+三家第１!C104+三家第２!C104+佐太夫町第１!C104+佐太夫町第２!C104+橋場南!C104+橋場西!C104+橋場東!C104+中込新町!C104</f>
        <v>162</v>
      </c>
      <c r="D104" s="71">
        <f>杉の木!D104+石神!D104+権現堂!D104+中央区南町!D104+中央区北町第１!D104+中央区北町第２!D104+前林!D104+三石!D104+三家第１!D104+三家第２!D104+佐太夫町第１!D104+佐太夫町第２!D104+橋場南!D104+橋場西!D104+橋場東!D104+中込新町!D104</f>
        <v>207</v>
      </c>
      <c r="E104" s="44">
        <f>杉の木!E104+石神!E104+権現堂!E104+中央区南町!E104+中央区北町第１!E104+中央区北町第２!E104+前林!E104+三石!E104+三家第１!E104+三家第２!E104+佐太夫町第１!E104+佐太夫町第２!E104+橋場南!E104+橋場西!E104+橋場東!E104+中込新町!E104</f>
        <v>369</v>
      </c>
      <c r="F104" s="45">
        <f>E104/E147</f>
        <v>4.7054322876817135E-2</v>
      </c>
    </row>
    <row r="105" spans="1:6" ht="15" customHeight="1" x14ac:dyDescent="0.15">
      <c r="A105" s="12"/>
      <c r="B105" s="35">
        <v>85</v>
      </c>
      <c r="C105" s="75">
        <f>杉の木!C105+石神!C105+権現堂!C105+中央区南町!C105+中央区北町第１!C105+中央区北町第２!C105+前林!C105+三石!C105+三家第１!C105+三家第２!C105+佐太夫町第１!C105+佐太夫町第２!C105+橋場南!C105+橋場西!C105+橋場東!C105+中込新町!C105</f>
        <v>21</v>
      </c>
      <c r="D105" s="75">
        <f>杉の木!D105+石神!D105+権現堂!D105+中央区南町!D105+中央区北町第１!D105+中央区北町第２!D105+前林!D105+三石!D105+三家第１!D105+三家第２!D105+佐太夫町第１!D105+佐太夫町第２!D105+橋場南!D105+橋場西!D105+橋場東!D105+中込新町!D105</f>
        <v>41</v>
      </c>
      <c r="E105" s="10">
        <f>杉の木!E105+石神!E105+権現堂!E105+中央区南町!E105+中央区北町第１!E105+中央区北町第２!E105+前林!E105+三石!E105+三家第１!E105+三家第２!E105+佐太夫町第１!E105+佐太夫町第２!E105+橋場南!E105+橋場西!E105+橋場東!E105+中込新町!E105</f>
        <v>62</v>
      </c>
      <c r="F105" s="32"/>
    </row>
    <row r="106" spans="1:6" ht="15" customHeight="1" x14ac:dyDescent="0.15">
      <c r="A106" s="12"/>
      <c r="B106" s="35">
        <v>86</v>
      </c>
      <c r="C106" s="75">
        <f>杉の木!C106+石神!C106+権現堂!C106+中央区南町!C106+中央区北町第１!C106+中央区北町第２!C106+前林!C106+三石!C106+三家第１!C106+三家第２!C106+佐太夫町第１!C106+佐太夫町第２!C106+橋場南!C106+橋場西!C106+橋場東!C106+中込新町!C106</f>
        <v>19</v>
      </c>
      <c r="D106" s="75">
        <f>杉の木!D106+石神!D106+権現堂!D106+中央区南町!D106+中央区北町第１!D106+中央区北町第２!D106+前林!D106+三石!D106+三家第１!D106+三家第２!D106+佐太夫町第１!D106+佐太夫町第２!D106+橋場南!D106+橋場西!D106+橋場東!D106+中込新町!D106</f>
        <v>30</v>
      </c>
      <c r="E106" s="10">
        <f>杉の木!E106+石神!E106+権現堂!E106+中央区南町!E106+中央区北町第１!E106+中央区北町第２!E106+前林!E106+三石!E106+三家第１!E106+三家第２!E106+佐太夫町第１!E106+佐太夫町第２!E106+橋場南!E106+橋場西!E106+橋場東!E106+中込新町!E106</f>
        <v>49</v>
      </c>
      <c r="F106" s="32"/>
    </row>
    <row r="107" spans="1:6" ht="15" customHeight="1" x14ac:dyDescent="0.15">
      <c r="A107" s="12"/>
      <c r="B107" s="35">
        <v>87</v>
      </c>
      <c r="C107" s="75">
        <f>杉の木!C107+石神!C107+権現堂!C107+中央区南町!C107+中央区北町第１!C107+中央区北町第２!C107+前林!C107+三石!C107+三家第１!C107+三家第２!C107+佐太夫町第１!C107+佐太夫町第２!C107+橋場南!C107+橋場西!C107+橋場東!C107+中込新町!C107</f>
        <v>18</v>
      </c>
      <c r="D107" s="75">
        <f>杉の木!D107+石神!D107+権現堂!D107+中央区南町!D107+中央区北町第１!D107+中央区北町第２!D107+前林!D107+三石!D107+三家第１!D107+三家第２!D107+佐太夫町第１!D107+佐太夫町第２!D107+橋場南!D107+橋場西!D107+橋場東!D107+中込新町!D107</f>
        <v>33</v>
      </c>
      <c r="E107" s="10">
        <f>杉の木!E107+石神!E107+権現堂!E107+中央区南町!E107+中央区北町第１!E107+中央区北町第２!E107+前林!E107+三石!E107+三家第１!E107+三家第２!E107+佐太夫町第１!E107+佐太夫町第２!E107+橋場南!E107+橋場西!E107+橋場東!E107+中込新町!E107</f>
        <v>51</v>
      </c>
      <c r="F107" s="32"/>
    </row>
    <row r="108" spans="1:6" ht="15" customHeight="1" x14ac:dyDescent="0.15">
      <c r="A108" s="12"/>
      <c r="B108" s="35">
        <v>88</v>
      </c>
      <c r="C108" s="75">
        <f>杉の木!C108+石神!C108+権現堂!C108+中央区南町!C108+中央区北町第１!C108+中央区北町第２!C108+前林!C108+三石!C108+三家第１!C108+三家第２!C108+佐太夫町第１!C108+佐太夫町第２!C108+橋場南!C108+橋場西!C108+橋場東!C108+中込新町!C108</f>
        <v>20</v>
      </c>
      <c r="D108" s="75">
        <f>杉の木!D108+石神!D108+権現堂!D108+中央区南町!D108+中央区北町第１!D108+中央区北町第２!D108+前林!D108+三石!D108+三家第１!D108+三家第２!D108+佐太夫町第１!D108+佐太夫町第２!D108+橋場南!D108+橋場西!D108+橋場東!D108+中込新町!D108</f>
        <v>29</v>
      </c>
      <c r="E108" s="10">
        <f>杉の木!E108+石神!E108+権現堂!E108+中央区南町!E108+中央区北町第１!E108+中央区北町第２!E108+前林!E108+三石!E108+三家第１!E108+三家第２!E108+佐太夫町第１!E108+佐太夫町第２!E108+橋場南!E108+橋場西!E108+橋場東!E108+中込新町!E108</f>
        <v>49</v>
      </c>
      <c r="F108" s="32"/>
    </row>
    <row r="109" spans="1:6" ht="15" customHeight="1" x14ac:dyDescent="0.15">
      <c r="A109" s="12"/>
      <c r="B109" s="35">
        <v>89</v>
      </c>
      <c r="C109" s="75">
        <f>杉の木!C109+石神!C109+権現堂!C109+中央区南町!C109+中央区北町第１!C109+中央区北町第２!C109+前林!C109+三石!C109+三家第１!C109+三家第２!C109+佐太夫町第１!C109+佐太夫町第２!C109+橋場南!C109+橋場西!C109+橋場東!C109+中込新町!C109</f>
        <v>17</v>
      </c>
      <c r="D109" s="75">
        <f>杉の木!D109+石神!D109+権現堂!D109+中央区南町!D109+中央区北町第１!D109+中央区北町第２!D109+前林!D109+三石!D109+三家第１!D109+三家第２!D109+佐太夫町第１!D109+佐太夫町第２!D109+橋場南!D109+橋場西!D109+橋場東!D109+中込新町!D109</f>
        <v>29</v>
      </c>
      <c r="E109" s="10">
        <f>杉の木!E109+石神!E109+権現堂!E109+中央区南町!E109+中央区北町第１!E109+中央区北町第２!E109+前林!E109+三石!E109+三家第１!E109+三家第２!E109+佐太夫町第１!E109+佐太夫町第２!E109+橋場南!E109+橋場西!E109+橋場東!E109+中込新町!E109</f>
        <v>46</v>
      </c>
      <c r="F109" s="32"/>
    </row>
    <row r="110" spans="1:6" ht="15" customHeight="1" x14ac:dyDescent="0.15">
      <c r="A110" s="12"/>
      <c r="B110" s="43" t="s">
        <v>67</v>
      </c>
      <c r="C110" s="71">
        <f>杉の木!C110+石神!C110+権現堂!C110+中央区南町!C110+中央区北町第１!C110+中央区北町第２!C110+前林!C110+三石!C110+三家第１!C110+三家第２!C110+佐太夫町第１!C110+佐太夫町第２!C110+橋場南!C110+橋場西!C110+橋場東!C110+中込新町!C110</f>
        <v>95</v>
      </c>
      <c r="D110" s="71">
        <f>杉の木!D110+石神!D110+権現堂!D110+中央区南町!D110+中央区北町第１!D110+中央区北町第２!D110+前林!D110+三石!D110+三家第１!D110+三家第２!D110+佐太夫町第１!D110+佐太夫町第２!D110+橋場南!D110+橋場西!D110+橋場東!D110+中込新町!D110</f>
        <v>162</v>
      </c>
      <c r="E110" s="44">
        <f>杉の木!E110+石神!E110+権現堂!E110+中央区南町!E110+中央区北町第１!E110+中央区北町第２!E110+前林!E110+三石!E110+三家第１!E110+三家第２!E110+佐太夫町第１!E110+佐太夫町第２!E110+橋場南!E110+橋場西!E110+橋場東!E110+中込新町!E110</f>
        <v>257</v>
      </c>
      <c r="F110" s="45">
        <f>E110/E147</f>
        <v>3.2772251976536597E-2</v>
      </c>
    </row>
    <row r="111" spans="1:6" ht="15" customHeight="1" x14ac:dyDescent="0.15">
      <c r="A111" s="12"/>
      <c r="B111" s="35">
        <v>90</v>
      </c>
      <c r="C111" s="75">
        <f>杉の木!C111+石神!C111+権現堂!C111+中央区南町!C111+中央区北町第１!C111+中央区北町第２!C111+前林!C111+三石!C111+三家第１!C111+三家第２!C111+佐太夫町第１!C111+佐太夫町第２!C111+橋場南!C111+橋場西!C111+橋場東!C111+中込新町!C111</f>
        <v>11</v>
      </c>
      <c r="D111" s="75">
        <f>杉の木!D111+石神!D111+権現堂!D111+中央区南町!D111+中央区北町第１!D111+中央区北町第２!D111+前林!D111+三石!D111+三家第１!D111+三家第２!D111+佐太夫町第１!D111+佐太夫町第２!D111+橋場南!D111+橋場西!D111+橋場東!D111+中込新町!D111</f>
        <v>22</v>
      </c>
      <c r="E111" s="10">
        <f>杉の木!E111+石神!E111+権現堂!E111+中央区南町!E111+中央区北町第１!E111+中央区北町第２!E111+前林!E111+三石!E111+三家第１!E111+三家第２!E111+佐太夫町第１!E111+佐太夫町第２!E111+橋場南!E111+橋場西!E111+橋場東!E111+中込新町!E111</f>
        <v>33</v>
      </c>
      <c r="F111" s="32"/>
    </row>
    <row r="112" spans="1:6" ht="15" customHeight="1" x14ac:dyDescent="0.15">
      <c r="A112" s="12"/>
      <c r="B112" s="35">
        <v>91</v>
      </c>
      <c r="C112" s="75">
        <f>杉の木!C112+石神!C112+権現堂!C112+中央区南町!C112+中央区北町第１!C112+中央区北町第２!C112+前林!C112+三石!C112+三家第１!C112+三家第２!C112+佐太夫町第１!C112+佐太夫町第２!C112+橋場南!C112+橋場西!C112+橋場東!C112+中込新町!C112</f>
        <v>7</v>
      </c>
      <c r="D112" s="75">
        <f>杉の木!D112+石神!D112+権現堂!D112+中央区南町!D112+中央区北町第１!D112+中央区北町第２!D112+前林!D112+三石!D112+三家第１!D112+三家第２!D112+佐太夫町第１!D112+佐太夫町第２!D112+橋場南!D112+橋場西!D112+橋場東!D112+中込新町!D112</f>
        <v>23</v>
      </c>
      <c r="E112" s="10">
        <f>杉の木!E112+石神!E112+権現堂!E112+中央区南町!E112+中央区北町第１!E112+中央区北町第２!E112+前林!E112+三石!E112+三家第１!E112+三家第２!E112+佐太夫町第１!E112+佐太夫町第２!E112+橋場南!E112+橋場西!E112+橋場東!E112+中込新町!E112</f>
        <v>30</v>
      </c>
      <c r="F112" s="32"/>
    </row>
    <row r="113" spans="1:6" ht="15" customHeight="1" x14ac:dyDescent="0.15">
      <c r="A113" s="12"/>
      <c r="B113" s="35">
        <v>92</v>
      </c>
      <c r="C113" s="75">
        <f>杉の木!C113+石神!C113+権現堂!C113+中央区南町!C113+中央区北町第１!C113+中央区北町第２!C113+前林!C113+三石!C113+三家第１!C113+三家第２!C113+佐太夫町第１!C113+佐太夫町第２!C113+橋場南!C113+橋場西!C113+橋場東!C113+中込新町!C113</f>
        <v>7</v>
      </c>
      <c r="D113" s="75">
        <f>杉の木!D113+石神!D113+権現堂!D113+中央区南町!D113+中央区北町第１!D113+中央区北町第２!D113+前林!D113+三石!D113+三家第１!D113+三家第２!D113+佐太夫町第１!D113+佐太夫町第２!D113+橋場南!D113+橋場西!D113+橋場東!D113+中込新町!D113</f>
        <v>24</v>
      </c>
      <c r="E113" s="10">
        <f>杉の木!E113+石神!E113+権現堂!E113+中央区南町!E113+中央区北町第１!E113+中央区北町第２!E113+前林!E113+三石!E113+三家第１!E113+三家第２!E113+佐太夫町第１!E113+佐太夫町第２!E113+橋場南!E113+橋場西!E113+橋場東!E113+中込新町!E113</f>
        <v>31</v>
      </c>
      <c r="F113" s="32"/>
    </row>
    <row r="114" spans="1:6" ht="15" customHeight="1" x14ac:dyDescent="0.15">
      <c r="A114" s="12"/>
      <c r="B114" s="35">
        <v>93</v>
      </c>
      <c r="C114" s="75">
        <f>杉の木!C114+石神!C114+権現堂!C114+中央区南町!C114+中央区北町第１!C114+中央区北町第２!C114+前林!C114+三石!C114+三家第１!C114+三家第２!C114+佐太夫町第１!C114+佐太夫町第２!C114+橋場南!C114+橋場西!C114+橋場東!C114+中込新町!C114</f>
        <v>7</v>
      </c>
      <c r="D114" s="75">
        <f>杉の木!D114+石神!D114+権現堂!D114+中央区南町!D114+中央区北町第１!D114+中央区北町第２!D114+前林!D114+三石!D114+三家第１!D114+三家第２!D114+佐太夫町第１!D114+佐太夫町第２!D114+橋場南!D114+橋場西!D114+橋場東!D114+中込新町!D114</f>
        <v>15</v>
      </c>
      <c r="E114" s="10">
        <f>杉の木!E114+石神!E114+権現堂!E114+中央区南町!E114+中央区北町第１!E114+中央区北町第２!E114+前林!E114+三石!E114+三家第１!E114+三家第２!E114+佐太夫町第１!E114+佐太夫町第２!E114+橋場南!E114+橋場西!E114+橋場東!E114+中込新町!E114</f>
        <v>22</v>
      </c>
      <c r="F114" s="32"/>
    </row>
    <row r="115" spans="1:6" ht="15" customHeight="1" x14ac:dyDescent="0.15">
      <c r="A115" s="12"/>
      <c r="B115" s="35">
        <v>94</v>
      </c>
      <c r="C115" s="75">
        <f>杉の木!C115+石神!C115+権現堂!C115+中央区南町!C115+中央区北町第１!C115+中央区北町第２!C115+前林!C115+三石!C115+三家第１!C115+三家第２!C115+佐太夫町第１!C115+佐太夫町第２!C115+橋場南!C115+橋場西!C115+橋場東!C115+中込新町!C115</f>
        <v>6</v>
      </c>
      <c r="D115" s="75">
        <f>杉の木!D115+石神!D115+権現堂!D115+中央区南町!D115+中央区北町第１!D115+中央区北町第２!D115+前林!D115+三石!D115+三家第１!D115+三家第２!D115+佐太夫町第１!D115+佐太夫町第２!D115+橋場南!D115+橋場西!D115+橋場東!D115+中込新町!D115</f>
        <v>15</v>
      </c>
      <c r="E115" s="10">
        <f>杉の木!E115+石神!E115+権現堂!E115+中央区南町!E115+中央区北町第１!E115+中央区北町第２!E115+前林!E115+三石!E115+三家第１!E115+三家第２!E115+佐太夫町第１!E115+佐太夫町第２!E115+橋場南!E115+橋場西!E115+橋場東!E115+中込新町!E115</f>
        <v>21</v>
      </c>
      <c r="F115" s="32"/>
    </row>
    <row r="116" spans="1:6" ht="15" customHeight="1" x14ac:dyDescent="0.15">
      <c r="A116" s="12"/>
      <c r="B116" s="43" t="s">
        <v>68</v>
      </c>
      <c r="C116" s="71">
        <f>杉の木!C116+石神!C116+権現堂!C116+中央区南町!C116+中央区北町第１!C116+中央区北町第２!C116+前林!C116+三石!C116+三家第１!C116+三家第２!C116+佐太夫町第１!C116+佐太夫町第２!C116+橋場南!C116+橋場西!C116+橋場東!C116+中込新町!C116</f>
        <v>38</v>
      </c>
      <c r="D116" s="71">
        <f>杉の木!D116+石神!D116+権現堂!D116+中央区南町!D116+中央区北町第１!D116+中央区北町第２!D116+前林!D116+三石!D116+三家第１!D116+三家第２!D116+佐太夫町第１!D116+佐太夫町第２!D116+橋場南!D116+橋場西!D116+橋場東!D116+中込新町!D116</f>
        <v>99</v>
      </c>
      <c r="E116" s="44">
        <f>杉の木!E116+石神!E116+権現堂!E116+中央区南町!E116+中央区北町第１!E116+中央区北町第２!E116+前林!E116+三石!E116+三家第１!E116+三家第２!E116+佐太夫町第１!E116+佐太夫町第２!E116+橋場南!E116+橋場西!E116+橋場東!E116+中込新町!E116</f>
        <v>137</v>
      </c>
      <c r="F116" s="45">
        <f>E116/E147</f>
        <v>1.7470033154807448E-2</v>
      </c>
    </row>
    <row r="117" spans="1:6" ht="15" customHeight="1" x14ac:dyDescent="0.15">
      <c r="A117" s="12"/>
      <c r="B117" s="35">
        <v>95</v>
      </c>
      <c r="C117" s="75">
        <f>杉の木!C117+石神!C117+権現堂!C117+中央区南町!C117+中央区北町第１!C117+中央区北町第２!C117+前林!C117+三石!C117+三家第１!C117+三家第２!C117+佐太夫町第１!C117+佐太夫町第２!C117+橋場南!C117+橋場西!C117+橋場東!C117+中込新町!C117</f>
        <v>5</v>
      </c>
      <c r="D117" s="75">
        <f>杉の木!D117+石神!D117+権現堂!D117+中央区南町!D117+中央区北町第１!D117+中央区北町第２!D117+前林!D117+三石!D117+三家第１!D117+三家第２!D117+佐太夫町第１!D117+佐太夫町第２!D117+橋場南!D117+橋場西!D117+橋場東!D117+中込新町!D117</f>
        <v>8</v>
      </c>
      <c r="E117" s="10">
        <f>杉の木!E117+石神!E117+権現堂!E117+中央区南町!E117+中央区北町第１!E117+中央区北町第２!E117+前林!E117+三石!E117+三家第１!E117+三家第２!E117+佐太夫町第１!E117+佐太夫町第２!E117+橋場南!E117+橋場西!E117+橋場東!E117+中込新町!E117</f>
        <v>13</v>
      </c>
      <c r="F117" s="32"/>
    </row>
    <row r="118" spans="1:6" ht="15" customHeight="1" x14ac:dyDescent="0.15">
      <c r="A118" s="12"/>
      <c r="B118" s="35">
        <v>96</v>
      </c>
      <c r="C118" s="75">
        <f>杉の木!C118+石神!C118+権現堂!C118+中央区南町!C118+中央区北町第１!C118+中央区北町第２!C118+前林!C118+三石!C118+三家第１!C118+三家第２!C118+佐太夫町第１!C118+佐太夫町第２!C118+橋場南!C118+橋場西!C118+橋場東!C118+中込新町!C118</f>
        <v>2</v>
      </c>
      <c r="D118" s="75">
        <f>杉の木!D118+石神!D118+権現堂!D118+中央区南町!D118+中央区北町第１!D118+中央区北町第２!D118+前林!D118+三石!D118+三家第１!D118+三家第２!D118+佐太夫町第１!D118+佐太夫町第２!D118+橋場南!D118+橋場西!D118+橋場東!D118+中込新町!D118</f>
        <v>11</v>
      </c>
      <c r="E118" s="10">
        <f>杉の木!E118+石神!E118+権現堂!E118+中央区南町!E118+中央区北町第１!E118+中央区北町第２!E118+前林!E118+三石!E118+三家第１!E118+三家第２!E118+佐太夫町第１!E118+佐太夫町第２!E118+橋場南!E118+橋場西!E118+橋場東!E118+中込新町!E118</f>
        <v>13</v>
      </c>
      <c r="F118" s="32"/>
    </row>
    <row r="119" spans="1:6" ht="15" customHeight="1" x14ac:dyDescent="0.15">
      <c r="A119" s="12"/>
      <c r="B119" s="35">
        <v>97</v>
      </c>
      <c r="C119" s="75">
        <f>杉の木!C119+石神!C119+権現堂!C119+中央区南町!C119+中央区北町第１!C119+中央区北町第２!C119+前林!C119+三石!C119+三家第１!C119+三家第２!C119+佐太夫町第１!C119+佐太夫町第２!C119+橋場南!C119+橋場西!C119+橋場東!C119+中込新町!C119</f>
        <v>2</v>
      </c>
      <c r="D119" s="75">
        <f>杉の木!D119+石神!D119+権現堂!D119+中央区南町!D119+中央区北町第１!D119+中央区北町第２!D119+前林!D119+三石!D119+三家第１!D119+三家第２!D119+佐太夫町第１!D119+佐太夫町第２!D119+橋場南!D119+橋場西!D119+橋場東!D119+中込新町!D119</f>
        <v>7</v>
      </c>
      <c r="E119" s="10">
        <f>杉の木!E119+石神!E119+権現堂!E119+中央区南町!E119+中央区北町第１!E119+中央区北町第２!E119+前林!E119+三石!E119+三家第１!E119+三家第２!E119+佐太夫町第１!E119+佐太夫町第２!E119+橋場南!E119+橋場西!E119+橋場東!E119+中込新町!E119</f>
        <v>9</v>
      </c>
      <c r="F119" s="32"/>
    </row>
    <row r="120" spans="1:6" ht="15" customHeight="1" x14ac:dyDescent="0.15">
      <c r="A120" s="12"/>
      <c r="B120" s="35">
        <v>98</v>
      </c>
      <c r="C120" s="75">
        <f>杉の木!C120+石神!C120+権現堂!C120+中央区南町!C120+中央区北町第１!C120+中央区北町第２!C120+前林!C120+三石!C120+三家第１!C120+三家第２!C120+佐太夫町第１!C120+佐太夫町第２!C120+橋場南!C120+橋場西!C120+橋場東!C120+中込新町!C120</f>
        <v>0</v>
      </c>
      <c r="D120" s="75">
        <f>杉の木!D120+石神!D120+権現堂!D120+中央区南町!D120+中央区北町第１!D120+中央区北町第２!D120+前林!D120+三石!D120+三家第１!D120+三家第２!D120+佐太夫町第１!D120+佐太夫町第２!D120+橋場南!D120+橋場西!D120+橋場東!D120+中込新町!D120</f>
        <v>7</v>
      </c>
      <c r="E120" s="10">
        <f>杉の木!E120+石神!E120+権現堂!E120+中央区南町!E120+中央区北町第１!E120+中央区北町第２!E120+前林!E120+三石!E120+三家第１!E120+三家第２!E120+佐太夫町第１!E120+佐太夫町第２!E120+橋場南!E120+橋場西!E120+橋場東!E120+中込新町!E120</f>
        <v>7</v>
      </c>
      <c r="F120" s="32"/>
    </row>
    <row r="121" spans="1:6" ht="15" customHeight="1" x14ac:dyDescent="0.15">
      <c r="A121" s="12"/>
      <c r="B121" s="35">
        <v>99</v>
      </c>
      <c r="C121" s="75">
        <f>杉の木!C121+石神!C121+権現堂!C121+中央区南町!C121+中央区北町第１!C121+中央区北町第２!C121+前林!C121+三石!C121+三家第１!C121+三家第２!C121+佐太夫町第１!C121+佐太夫町第２!C121+橋場南!C121+橋場西!C121+橋場東!C121+中込新町!C121</f>
        <v>0</v>
      </c>
      <c r="D121" s="75">
        <f>杉の木!D121+石神!D121+権現堂!D121+中央区南町!D121+中央区北町第１!D121+中央区北町第２!D121+前林!D121+三石!D121+三家第１!D121+三家第２!D121+佐太夫町第１!D121+佐太夫町第２!D121+橋場南!D121+橋場西!D121+橋場東!D121+中込新町!D121</f>
        <v>5</v>
      </c>
      <c r="E121" s="10">
        <f>杉の木!E121+石神!E121+権現堂!E121+中央区南町!E121+中央区北町第１!E121+中央区北町第２!E121+前林!E121+三石!E121+三家第１!E121+三家第２!E121+佐太夫町第１!E121+佐太夫町第２!E121+橋場南!E121+橋場西!E121+橋場東!E121+中込新町!E121</f>
        <v>5</v>
      </c>
      <c r="F121" s="32"/>
    </row>
    <row r="122" spans="1:6" ht="15" customHeight="1" x14ac:dyDescent="0.15">
      <c r="A122" s="12"/>
      <c r="B122" s="43" t="s">
        <v>69</v>
      </c>
      <c r="C122" s="71">
        <f>杉の木!C122+石神!C122+権現堂!C122+中央区南町!C122+中央区北町第１!C122+中央区北町第２!C122+前林!C122+三石!C122+三家第１!C122+三家第２!C122+佐太夫町第１!C122+佐太夫町第２!C122+橋場南!C122+橋場西!C122+橋場東!C122+中込新町!C122</f>
        <v>9</v>
      </c>
      <c r="D122" s="71">
        <f>杉の木!D122+石神!D122+権現堂!D122+中央区南町!D122+中央区北町第１!D122+中央区北町第２!D122+前林!D122+三石!D122+三家第１!D122+三家第２!D122+佐太夫町第１!D122+佐太夫町第２!D122+橋場南!D122+橋場西!D122+橋場東!D122+中込新町!D122</f>
        <v>38</v>
      </c>
      <c r="E122" s="44">
        <f>杉の木!E122+石神!E122+権現堂!E122+中央区南町!E122+中央区北町第１!E122+中央区北町第２!E122+前林!E122+三石!E122+三家第１!E122+三家第２!E122+佐太夫町第１!E122+佐太夫町第２!E122+橋場南!E122+橋場西!E122+橋場東!E122+中込新町!E122</f>
        <v>47</v>
      </c>
      <c r="F122" s="45">
        <f>E122/E147</f>
        <v>5.9933690385105837E-3</v>
      </c>
    </row>
    <row r="123" spans="1:6" ht="15" customHeight="1" x14ac:dyDescent="0.15">
      <c r="A123" s="12"/>
      <c r="B123" s="35">
        <v>100</v>
      </c>
      <c r="C123" s="75">
        <f>杉の木!C123+石神!C123+権現堂!C123+中央区南町!C123+中央区北町第１!C123+中央区北町第２!C123+前林!C123+三石!C123+三家第１!C123+三家第２!C123+佐太夫町第１!C123+佐太夫町第２!C123+橋場南!C123+橋場西!C123+橋場東!C123+中込新町!C123</f>
        <v>2</v>
      </c>
      <c r="D123" s="75">
        <f>杉の木!D123+石神!D123+権現堂!D123+中央区南町!D123+中央区北町第１!D123+中央区北町第２!D123+前林!D123+三石!D123+三家第１!D123+三家第２!D123+佐太夫町第１!D123+佐太夫町第２!D123+橋場南!D123+橋場西!D123+橋場東!D123+中込新町!D123</f>
        <v>4</v>
      </c>
      <c r="E123" s="10">
        <f>杉の木!E123+石神!E123+権現堂!E123+中央区南町!E123+中央区北町第１!E123+中央区北町第２!E123+前林!E123+三石!E123+三家第１!E123+三家第２!E123+佐太夫町第１!E123+佐太夫町第２!E123+橋場南!E123+橋場西!E123+橋場東!E123+中込新町!E123</f>
        <v>6</v>
      </c>
      <c r="F123" s="32"/>
    </row>
    <row r="124" spans="1:6" ht="15" customHeight="1" x14ac:dyDescent="0.15">
      <c r="A124" s="12"/>
      <c r="B124" s="35">
        <v>101</v>
      </c>
      <c r="C124" s="75">
        <f>杉の木!C124+石神!C124+権現堂!C124+中央区南町!C124+中央区北町第１!C124+中央区北町第２!C124+前林!C124+三石!C124+三家第１!C124+三家第２!C124+佐太夫町第１!C124+佐太夫町第２!C124+橋場南!C124+橋場西!C124+橋場東!C124+中込新町!C124</f>
        <v>1</v>
      </c>
      <c r="D124" s="75">
        <f>杉の木!D124+石神!D124+権現堂!D124+中央区南町!D124+中央区北町第１!D124+中央区北町第２!D124+前林!D124+三石!D124+三家第１!D124+三家第２!D124+佐太夫町第１!D124+佐太夫町第２!D124+橋場南!D124+橋場西!D124+橋場東!D124+中込新町!D124</f>
        <v>3</v>
      </c>
      <c r="E124" s="10">
        <f>杉の木!E124+石神!E124+権現堂!E124+中央区南町!E124+中央区北町第１!E124+中央区北町第２!E124+前林!E124+三石!E124+三家第１!E124+三家第２!E124+佐太夫町第１!E124+佐太夫町第２!E124+橋場南!E124+橋場西!E124+橋場東!E124+中込新町!E124</f>
        <v>4</v>
      </c>
      <c r="F124" s="32"/>
    </row>
    <row r="125" spans="1:6" ht="15" customHeight="1" x14ac:dyDescent="0.15">
      <c r="A125" s="12"/>
      <c r="B125" s="35">
        <v>102</v>
      </c>
      <c r="C125" s="75">
        <f>杉の木!C125+石神!C125+権現堂!C125+中央区南町!C125+中央区北町第１!C125+中央区北町第２!C125+前林!C125+三石!C125+三家第１!C125+三家第２!C125+佐太夫町第１!C125+佐太夫町第２!C125+橋場南!C125+橋場西!C125+橋場東!C125+中込新町!C125</f>
        <v>0</v>
      </c>
      <c r="D125" s="75">
        <f>杉の木!D125+石神!D125+権現堂!D125+中央区南町!D125+中央区北町第１!D125+中央区北町第２!D125+前林!D125+三石!D125+三家第１!D125+三家第２!D125+佐太夫町第１!D125+佐太夫町第２!D125+橋場南!D125+橋場西!D125+橋場東!D125+中込新町!D125</f>
        <v>2</v>
      </c>
      <c r="E125" s="10">
        <f>杉の木!E125+石神!E125+権現堂!E125+中央区南町!E125+中央区北町第１!E125+中央区北町第２!E125+前林!E125+三石!E125+三家第１!E125+三家第２!E125+佐太夫町第１!E125+佐太夫町第２!E125+橋場南!E125+橋場西!E125+橋場東!E125+中込新町!E125</f>
        <v>2</v>
      </c>
      <c r="F125" s="32"/>
    </row>
    <row r="126" spans="1:6" ht="15" customHeight="1" x14ac:dyDescent="0.15">
      <c r="A126" s="12"/>
      <c r="B126" s="35">
        <v>103</v>
      </c>
      <c r="C126" s="75">
        <f>杉の木!C126+石神!C126+権現堂!C126+中央区南町!C126+中央区北町第１!C126+中央区北町第２!C126+前林!C126+三石!C126+三家第１!C126+三家第２!C126+佐太夫町第１!C126+佐太夫町第２!C126+橋場南!C126+橋場西!C126+橋場東!C126+中込新町!C126</f>
        <v>0</v>
      </c>
      <c r="D126" s="75">
        <f>杉の木!D126+石神!D126+権現堂!D126+中央区南町!D126+中央区北町第１!D126+中央区北町第２!D126+前林!D126+三石!D126+三家第１!D126+三家第２!D126+佐太夫町第１!D126+佐太夫町第２!D126+橋場南!D126+橋場西!D126+橋場東!D126+中込新町!D126</f>
        <v>1</v>
      </c>
      <c r="E126" s="10">
        <f>杉の木!E126+石神!E126+権現堂!E126+中央区南町!E126+中央区北町第１!E126+中央区北町第２!E126+前林!E126+三石!E126+三家第１!E126+三家第２!E126+佐太夫町第１!E126+佐太夫町第２!E126+橋場南!E126+橋場西!E126+橋場東!E126+中込新町!E126</f>
        <v>1</v>
      </c>
      <c r="F126" s="32"/>
    </row>
    <row r="127" spans="1:6" ht="15" customHeight="1" x14ac:dyDescent="0.15">
      <c r="A127" s="12"/>
      <c r="B127" s="35">
        <v>104</v>
      </c>
      <c r="C127" s="75">
        <f>杉の木!C127+石神!C127+権現堂!C127+中央区南町!C127+中央区北町第１!C127+中央区北町第２!C127+前林!C127+三石!C127+三家第１!C127+三家第２!C127+佐太夫町第１!C127+佐太夫町第２!C127+橋場南!C127+橋場西!C127+橋場東!C127+中込新町!C127</f>
        <v>0</v>
      </c>
      <c r="D127" s="75">
        <f>杉の木!D127+石神!D127+権現堂!D127+中央区南町!D127+中央区北町第１!D127+中央区北町第２!D127+前林!D127+三石!D127+三家第１!D127+三家第２!D127+佐太夫町第１!D127+佐太夫町第２!D127+橋場南!D127+橋場西!D127+橋場東!D127+中込新町!D127</f>
        <v>0</v>
      </c>
      <c r="E127" s="10">
        <f>杉の木!E127+石神!E127+権現堂!E127+中央区南町!E127+中央区北町第１!E127+中央区北町第２!E127+前林!E127+三石!E127+三家第１!E127+三家第２!E127+佐太夫町第１!E127+佐太夫町第２!E127+橋場南!E127+橋場西!E127+橋場東!E127+中込新町!E127</f>
        <v>0</v>
      </c>
      <c r="F127" s="32"/>
    </row>
    <row r="128" spans="1:6" ht="15" customHeight="1" x14ac:dyDescent="0.15">
      <c r="A128" s="12"/>
      <c r="B128" s="43" t="s">
        <v>70</v>
      </c>
      <c r="C128" s="71">
        <f>杉の木!C128+石神!C128+権現堂!C128+中央区南町!C128+中央区北町第１!C128+中央区北町第２!C128+前林!C128+三石!C128+三家第１!C128+三家第２!C128+佐太夫町第１!C128+佐太夫町第２!C128+橋場南!C128+橋場西!C128+橋場東!C128+中込新町!C128</f>
        <v>3</v>
      </c>
      <c r="D128" s="71">
        <f>杉の木!D128+石神!D128+権現堂!D128+中央区南町!D128+中央区北町第１!D128+中央区北町第２!D128+前林!D128+三石!D128+三家第１!D128+三家第２!D128+佐太夫町第１!D128+佐太夫町第２!D128+橋場南!D128+橋場西!D128+橋場東!D128+中込新町!D128</f>
        <v>10</v>
      </c>
      <c r="E128" s="44">
        <f>杉の木!E128+石神!E128+権現堂!E128+中央区南町!E128+中央区北町第１!E128+中央区北町第２!E128+前林!E128+三石!E128+三家第１!E128+三家第２!E128+佐太夫町第１!E128+佐太夫町第２!E128+橋場南!E128+橋場西!E128+橋場東!E128+中込新町!E128</f>
        <v>13</v>
      </c>
      <c r="F128" s="45">
        <f>E128/E147</f>
        <v>1.6577403723539914E-3</v>
      </c>
    </row>
    <row r="129" spans="1:6" ht="15" customHeight="1" x14ac:dyDescent="0.15">
      <c r="A129" s="12"/>
      <c r="B129" s="35">
        <v>105</v>
      </c>
      <c r="C129" s="75">
        <f>杉の木!C129+石神!C129+権現堂!C129+中央区南町!C129+中央区北町第１!C129+中央区北町第２!C129+前林!C129+三石!C129+三家第１!C129+三家第２!C129+佐太夫町第１!C129+佐太夫町第２!C129+橋場南!C129+橋場西!C129+橋場東!C129+中込新町!C129</f>
        <v>0</v>
      </c>
      <c r="D129" s="75">
        <f>杉の木!D129+石神!D129+権現堂!D129+中央区南町!D129+中央区北町第１!D129+中央区北町第２!D129+前林!D129+三石!D129+三家第１!D129+三家第２!D129+佐太夫町第１!D129+佐太夫町第２!D129+橋場南!D129+橋場西!D129+橋場東!D129+中込新町!D129</f>
        <v>0</v>
      </c>
      <c r="E129" s="10">
        <f>杉の木!E129+石神!E129+権現堂!E129+中央区南町!E129+中央区北町第１!E129+中央区北町第２!E129+前林!E129+三石!E129+三家第１!E129+三家第２!E129+佐太夫町第１!E129+佐太夫町第２!E129+橋場南!E129+橋場西!E129+橋場東!E129+中込新町!E129</f>
        <v>0</v>
      </c>
      <c r="F129" s="32"/>
    </row>
    <row r="130" spans="1:6" ht="15" customHeight="1" x14ac:dyDescent="0.15">
      <c r="A130" s="12"/>
      <c r="B130" s="35">
        <v>106</v>
      </c>
      <c r="C130" s="75">
        <f>杉の木!C130+石神!C130+権現堂!C130+中央区南町!C130+中央区北町第１!C130+中央区北町第２!C130+前林!C130+三石!C130+三家第１!C130+三家第２!C130+佐太夫町第１!C130+佐太夫町第２!C130+橋場南!C130+橋場西!C130+橋場東!C130+中込新町!C130</f>
        <v>1</v>
      </c>
      <c r="D130" s="75">
        <f>杉の木!D130+石神!D130+権現堂!D130+中央区南町!D130+中央区北町第１!D130+中央区北町第２!D130+前林!D130+三石!D130+三家第１!D130+三家第２!D130+佐太夫町第１!D130+佐太夫町第２!D130+橋場南!D130+橋場西!D130+橋場東!D130+中込新町!D130</f>
        <v>0</v>
      </c>
      <c r="E130" s="10">
        <f>杉の木!E130+石神!E130+権現堂!E130+中央区南町!E130+中央区北町第１!E130+中央区北町第２!E130+前林!E130+三石!E130+三家第１!E130+三家第２!E130+佐太夫町第１!E130+佐太夫町第２!E130+橋場南!E130+橋場西!E130+橋場東!E130+中込新町!E130</f>
        <v>1</v>
      </c>
      <c r="F130" s="32"/>
    </row>
    <row r="131" spans="1:6" ht="15" customHeight="1" x14ac:dyDescent="0.15">
      <c r="A131" s="12"/>
      <c r="B131" s="35">
        <v>107</v>
      </c>
      <c r="C131" s="75">
        <f>杉の木!C131+石神!C131+権現堂!C131+中央区南町!C131+中央区北町第１!C131+中央区北町第２!C131+前林!C131+三石!C131+三家第１!C131+三家第２!C131+佐太夫町第１!C131+佐太夫町第２!C131+橋場南!C131+橋場西!C131+橋場東!C131+中込新町!C131</f>
        <v>0</v>
      </c>
      <c r="D131" s="75">
        <f>杉の木!D131+石神!D131+権現堂!D131+中央区南町!D131+中央区北町第１!D131+中央区北町第２!D131+前林!D131+三石!D131+三家第１!D131+三家第２!D131+佐太夫町第１!D131+佐太夫町第２!D131+橋場南!D131+橋場西!D131+橋場東!D131+中込新町!D131</f>
        <v>0</v>
      </c>
      <c r="E131" s="10">
        <f>杉の木!E131+石神!E131+権現堂!E131+中央区南町!E131+中央区北町第１!E131+中央区北町第２!E131+前林!E131+三石!E131+三家第１!E131+三家第２!E131+佐太夫町第１!E131+佐太夫町第２!E131+橋場南!E131+橋場西!E131+橋場東!E131+中込新町!E131</f>
        <v>0</v>
      </c>
      <c r="F131" s="32"/>
    </row>
    <row r="132" spans="1:6" ht="15" customHeight="1" x14ac:dyDescent="0.15">
      <c r="A132" s="12"/>
      <c r="B132" s="35">
        <v>108</v>
      </c>
      <c r="C132" s="75">
        <f>杉の木!C132+石神!C132+権現堂!C132+中央区南町!C132+中央区北町第１!C132+中央区北町第２!C132+前林!C132+三石!C132+三家第１!C132+三家第２!C132+佐太夫町第１!C132+佐太夫町第２!C132+橋場南!C132+橋場西!C132+橋場東!C132+中込新町!C132</f>
        <v>0</v>
      </c>
      <c r="D132" s="75">
        <f>杉の木!D132+石神!D132+権現堂!D132+中央区南町!D132+中央区北町第１!D132+中央区北町第２!D132+前林!D132+三石!D132+三家第１!D132+三家第２!D132+佐太夫町第１!D132+佐太夫町第２!D132+橋場南!D132+橋場西!D132+橋場東!D132+中込新町!D132</f>
        <v>0</v>
      </c>
      <c r="E132" s="10">
        <f>杉の木!E132+石神!E132+権現堂!E132+中央区南町!E132+中央区北町第１!E132+中央区北町第２!E132+前林!E132+三石!E132+三家第１!E132+三家第２!E132+佐太夫町第１!E132+佐太夫町第２!E132+橋場南!E132+橋場西!E132+橋場東!E132+中込新町!E132</f>
        <v>0</v>
      </c>
      <c r="F132" s="32"/>
    </row>
    <row r="133" spans="1:6" ht="15" customHeight="1" x14ac:dyDescent="0.15">
      <c r="A133" s="12"/>
      <c r="B133" s="35">
        <v>109</v>
      </c>
      <c r="C133" s="75">
        <f>杉の木!C133+石神!C133+権現堂!C133+中央区南町!C133+中央区北町第１!C133+中央区北町第２!C133+前林!C133+三石!C133+三家第１!C133+三家第２!C133+佐太夫町第１!C133+佐太夫町第２!C133+橋場南!C133+橋場西!C133+橋場東!C133+中込新町!C133</f>
        <v>0</v>
      </c>
      <c r="D133" s="75">
        <f>杉の木!D133+石神!D133+権現堂!D133+中央区南町!D133+中央区北町第１!D133+中央区北町第２!D133+前林!D133+三石!D133+三家第１!D133+三家第２!D133+佐太夫町第１!D133+佐太夫町第２!D133+橋場南!D133+橋場西!D133+橋場東!D133+中込新町!D133</f>
        <v>0</v>
      </c>
      <c r="E133" s="10">
        <f>杉の木!E133+石神!E133+権現堂!E133+中央区南町!E133+中央区北町第１!E133+中央区北町第２!E133+前林!E133+三石!E133+三家第１!E133+三家第２!E133+佐太夫町第１!E133+佐太夫町第２!E133+橋場南!E133+橋場西!E133+橋場東!E133+中込新町!E133</f>
        <v>0</v>
      </c>
      <c r="F133" s="32"/>
    </row>
    <row r="134" spans="1:6" ht="15" customHeight="1" x14ac:dyDescent="0.15">
      <c r="A134" s="36"/>
      <c r="B134" s="46" t="s">
        <v>71</v>
      </c>
      <c r="C134" s="76">
        <f>杉の木!C134+石神!C134+権現堂!C134+中央区南町!C134+中央区北町第１!C134+中央区北町第２!C134+前林!C134+三石!C134+三家第１!C134+三家第２!C134+佐太夫町第１!C134+佐太夫町第２!C134+橋場南!C134+橋場西!C134+橋場東!C134+中込新町!C134</f>
        <v>1</v>
      </c>
      <c r="D134" s="76">
        <f>杉の木!D134+石神!D134+権現堂!D134+中央区南町!D134+中央区北町第１!D134+中央区北町第２!D134+前林!D134+三石!D134+三家第１!D134+三家第２!D134+佐太夫町第１!D134+佐太夫町第２!D134+橋場南!D134+橋場西!D134+橋場東!D134+中込新町!D134</f>
        <v>0</v>
      </c>
      <c r="E134" s="47">
        <f>杉の木!E134+石神!E134+権現堂!E134+中央区南町!E134+中央区北町第１!E134+中央区北町第２!E134+前林!E134+三石!E134+三家第１!E134+三家第２!E134+佐太夫町第１!E134+佐太夫町第２!E134+橋場南!E134+橋場西!E134+橋場東!E134+中込新町!E134</f>
        <v>1</v>
      </c>
      <c r="F134" s="45">
        <f>E134/E147</f>
        <v>1.2751849018107625E-4</v>
      </c>
    </row>
    <row r="135" spans="1:6" ht="15" customHeight="1" x14ac:dyDescent="0.15">
      <c r="A135" s="36"/>
      <c r="B135" s="35">
        <v>110</v>
      </c>
      <c r="C135" s="75">
        <f>杉の木!C135+石神!C135+権現堂!C135+中央区南町!C135+中央区北町第１!C135+中央区北町第２!C135+前林!C135+三石!C135+三家第１!C135+三家第２!C135+佐太夫町第１!C135+佐太夫町第２!C135+橋場南!C135+橋場西!C135+橋場東!C135+中込新町!C135</f>
        <v>0</v>
      </c>
      <c r="D135" s="75">
        <f>杉の木!D135+石神!D135+権現堂!D135+中央区南町!D135+中央区北町第１!D135+中央区北町第２!D135+前林!D135+三石!D135+三家第１!D135+三家第２!D135+佐太夫町第１!D135+佐太夫町第２!D135+橋場南!D135+橋場西!D135+橋場東!D135+中込新町!D135</f>
        <v>0</v>
      </c>
      <c r="E135" s="10">
        <f>杉の木!E135+石神!E135+権現堂!E135+中央区南町!E135+中央区北町第１!E135+中央区北町第２!E135+前林!E135+三石!E135+三家第１!E135+三家第２!E135+佐太夫町第１!E135+佐太夫町第２!E135+橋場南!E135+橋場西!E135+橋場東!E135+中込新町!E135</f>
        <v>0</v>
      </c>
      <c r="F135" s="32"/>
    </row>
    <row r="136" spans="1:6" ht="15" customHeight="1" x14ac:dyDescent="0.15">
      <c r="A136" s="36"/>
      <c r="B136" s="35">
        <v>111</v>
      </c>
      <c r="C136" s="75">
        <f>杉の木!C136+石神!C136+権現堂!C136+中央区南町!C136+中央区北町第１!C136+中央区北町第２!C136+前林!C136+三石!C136+三家第１!C136+三家第２!C136+佐太夫町第１!C136+佐太夫町第２!C136+橋場南!C136+橋場西!C136+橋場東!C136+中込新町!C136</f>
        <v>0</v>
      </c>
      <c r="D136" s="75">
        <f>杉の木!D136+石神!D136+権現堂!D136+中央区南町!D136+中央区北町第１!D136+中央区北町第２!D136+前林!D136+三石!D136+三家第１!D136+三家第２!D136+佐太夫町第１!D136+佐太夫町第２!D136+橋場南!D136+橋場西!D136+橋場東!D136+中込新町!D136</f>
        <v>0</v>
      </c>
      <c r="E136" s="10">
        <f>杉の木!E136+石神!E136+権現堂!E136+中央区南町!E136+中央区北町第１!E136+中央区北町第２!E136+前林!E136+三石!E136+三家第１!E136+三家第２!E136+佐太夫町第１!E136+佐太夫町第２!E136+橋場南!E136+橋場西!E136+橋場東!E136+中込新町!E136</f>
        <v>0</v>
      </c>
      <c r="F136" s="32"/>
    </row>
    <row r="137" spans="1:6" ht="15" customHeight="1" x14ac:dyDescent="0.15">
      <c r="A137" s="36"/>
      <c r="B137" s="35">
        <v>112</v>
      </c>
      <c r="C137" s="75">
        <f>杉の木!C137+石神!C137+権現堂!C137+中央区南町!C137+中央区北町第１!C137+中央区北町第２!C137+前林!C137+三石!C137+三家第１!C137+三家第２!C137+佐太夫町第１!C137+佐太夫町第２!C137+橋場南!C137+橋場西!C137+橋場東!C137+中込新町!C137</f>
        <v>0</v>
      </c>
      <c r="D137" s="75">
        <f>杉の木!D137+石神!D137+権現堂!D137+中央区南町!D137+中央区北町第１!D137+中央区北町第２!D137+前林!D137+三石!D137+三家第１!D137+三家第２!D137+佐太夫町第１!D137+佐太夫町第２!D137+橋場南!D137+橋場西!D137+橋場東!D137+中込新町!D137</f>
        <v>0</v>
      </c>
      <c r="E137" s="10">
        <f>杉の木!E137+石神!E137+権現堂!E137+中央区南町!E137+中央区北町第１!E137+中央区北町第２!E137+前林!E137+三石!E137+三家第１!E137+三家第２!E137+佐太夫町第１!E137+佐太夫町第２!E137+橋場南!E137+橋場西!E137+橋場東!E137+中込新町!E137</f>
        <v>0</v>
      </c>
      <c r="F137" s="32"/>
    </row>
    <row r="138" spans="1:6" ht="15" customHeight="1" x14ac:dyDescent="0.15">
      <c r="A138" s="36"/>
      <c r="B138" s="35">
        <v>113</v>
      </c>
      <c r="C138" s="75">
        <f>杉の木!C138+石神!C138+権現堂!C138+中央区南町!C138+中央区北町第１!C138+中央区北町第２!C138+前林!C138+三石!C138+三家第１!C138+三家第２!C138+佐太夫町第１!C138+佐太夫町第２!C138+橋場南!C138+橋場西!C138+橋場東!C138+中込新町!C138</f>
        <v>0</v>
      </c>
      <c r="D138" s="75">
        <f>杉の木!D138+石神!D138+権現堂!D138+中央区南町!D138+中央区北町第１!D138+中央区北町第２!D138+前林!D138+三石!D138+三家第１!D138+三家第２!D138+佐太夫町第１!D138+佐太夫町第２!D138+橋場南!D138+橋場西!D138+橋場東!D138+中込新町!D138</f>
        <v>0</v>
      </c>
      <c r="E138" s="10">
        <f>杉の木!E138+石神!E138+権現堂!E138+中央区南町!E138+中央区北町第１!E138+中央区北町第２!E138+前林!E138+三石!E138+三家第１!E138+三家第２!E138+佐太夫町第１!E138+佐太夫町第２!E138+橋場南!E138+橋場西!E138+橋場東!E138+中込新町!E138</f>
        <v>0</v>
      </c>
      <c r="F138" s="32"/>
    </row>
    <row r="139" spans="1:6" ht="15" customHeight="1" x14ac:dyDescent="0.15">
      <c r="A139" s="36"/>
      <c r="B139" s="35">
        <v>114</v>
      </c>
      <c r="C139" s="75">
        <f>杉の木!C139+石神!C139+権現堂!C139+中央区南町!C139+中央区北町第１!C139+中央区北町第２!C139+前林!C139+三石!C139+三家第１!C139+三家第２!C139+佐太夫町第１!C139+佐太夫町第２!C139+橋場南!C139+橋場西!C139+橋場東!C139+中込新町!C139</f>
        <v>0</v>
      </c>
      <c r="D139" s="75">
        <f>杉の木!D139+石神!D139+権現堂!D139+中央区南町!D139+中央区北町第１!D139+中央区北町第２!D139+前林!D139+三石!D139+三家第１!D139+三家第２!D139+佐太夫町第１!D139+佐太夫町第２!D139+橋場南!D139+橋場西!D139+橋場東!D139+中込新町!D139</f>
        <v>0</v>
      </c>
      <c r="E139" s="10">
        <f>杉の木!E139+石神!E139+権現堂!E139+中央区南町!E139+中央区北町第１!E139+中央区北町第２!E139+前林!E139+三石!E139+三家第１!E139+三家第２!E139+佐太夫町第１!E139+佐太夫町第２!E139+橋場南!E139+橋場西!E139+橋場東!E139+中込新町!E139</f>
        <v>0</v>
      </c>
      <c r="F139" s="32"/>
    </row>
    <row r="140" spans="1:6" ht="15" customHeight="1" x14ac:dyDescent="0.15">
      <c r="A140" s="36"/>
      <c r="B140" s="43" t="s">
        <v>378</v>
      </c>
      <c r="C140" s="71">
        <f>杉の木!C140+石神!C140+権現堂!C140+中央区南町!C140+中央区北町第１!C140+中央区北町第２!C140+前林!C140+三石!C140+三家第１!C140+三家第２!C140+佐太夫町第１!C140+佐太夫町第２!C140+橋場南!C140+橋場西!C140+橋場東!C140+中込新町!C140</f>
        <v>0</v>
      </c>
      <c r="D140" s="71">
        <f>杉の木!D140+石神!D140+権現堂!D140+中央区南町!D140+中央区北町第１!D140+中央区北町第２!D140+前林!D140+三石!D140+三家第１!D140+三家第２!D140+佐太夫町第１!D140+佐太夫町第２!D140+橋場南!D140+橋場西!D140+橋場東!D140+中込新町!D140</f>
        <v>0</v>
      </c>
      <c r="E140" s="44">
        <f>杉の木!E140+石神!E140+権現堂!E140+中央区南町!E140+中央区北町第１!E140+中央区北町第２!E140+前林!E140+三石!E140+三家第１!E140+三家第２!E140+佐太夫町第１!E140+佐太夫町第２!E140+橋場南!E140+橋場西!E140+橋場東!E140+中込新町!E140</f>
        <v>0</v>
      </c>
      <c r="F140" s="45">
        <f>E140/E147</f>
        <v>0</v>
      </c>
    </row>
    <row r="141" spans="1:6" ht="15" customHeight="1" x14ac:dyDescent="0.15">
      <c r="A141" s="36"/>
      <c r="B141" s="35">
        <v>115</v>
      </c>
      <c r="C141" s="75">
        <f>杉の木!C141+石神!C141+権現堂!C141+中央区南町!C141+中央区北町第１!C141+中央区北町第２!C141+前林!C141+三石!C141+三家第１!C141+三家第２!C141+佐太夫町第１!C141+佐太夫町第２!C141+橋場南!C141+橋場西!C141+橋場東!C141+中込新町!C141</f>
        <v>0</v>
      </c>
      <c r="D141" s="75">
        <f>杉の木!D141+石神!D141+権現堂!D141+中央区南町!D141+中央区北町第１!D141+中央区北町第２!D141+前林!D141+三石!D141+三家第１!D141+三家第２!D141+佐太夫町第１!D141+佐太夫町第２!D141+橋場南!D141+橋場西!D141+橋場東!D141+中込新町!D141</f>
        <v>0</v>
      </c>
      <c r="E141" s="10">
        <f>杉の木!E141+石神!E141+権現堂!E141+中央区南町!E141+中央区北町第１!E141+中央区北町第２!E141+前林!E141+三石!E141+三家第１!E141+三家第２!E141+佐太夫町第１!E141+佐太夫町第２!E141+橋場南!E141+橋場西!E141+橋場東!E141+中込新町!E141</f>
        <v>0</v>
      </c>
      <c r="F141" s="32"/>
    </row>
    <row r="142" spans="1:6" ht="15" customHeight="1" x14ac:dyDescent="0.15">
      <c r="A142" s="36"/>
      <c r="B142" s="35">
        <v>116</v>
      </c>
      <c r="C142" s="75">
        <f>杉の木!C142+石神!C142+権現堂!C142+中央区南町!C142+中央区北町第１!C142+中央区北町第２!C142+前林!C142+三石!C142+三家第１!C142+三家第２!C142+佐太夫町第１!C142+佐太夫町第２!C142+橋場南!C142+橋場西!C142+橋場東!C142+中込新町!C142</f>
        <v>0</v>
      </c>
      <c r="D142" s="75">
        <f>杉の木!D142+石神!D142+権現堂!D142+中央区南町!D142+中央区北町第１!D142+中央区北町第２!D142+前林!D142+三石!D142+三家第１!D142+三家第２!D142+佐太夫町第１!D142+佐太夫町第２!D142+橋場南!D142+橋場西!D142+橋場東!D142+中込新町!D142</f>
        <v>0</v>
      </c>
      <c r="E142" s="10">
        <f>杉の木!E142+石神!E142+権現堂!E142+中央区南町!E142+中央区北町第１!E142+中央区北町第２!E142+前林!E142+三石!E142+三家第１!E142+三家第２!E142+佐太夫町第１!E142+佐太夫町第２!E142+橋場南!E142+橋場西!E142+橋場東!E142+中込新町!E142</f>
        <v>0</v>
      </c>
      <c r="F142" s="32"/>
    </row>
    <row r="143" spans="1:6" ht="15" customHeight="1" x14ac:dyDescent="0.15">
      <c r="A143" s="36"/>
      <c r="B143" s="35">
        <v>117</v>
      </c>
      <c r="C143" s="75">
        <f>杉の木!C143+石神!C143+権現堂!C143+中央区南町!C143+中央区北町第１!C143+中央区北町第２!C143+前林!C143+三石!C143+三家第１!C143+三家第２!C143+佐太夫町第１!C143+佐太夫町第２!C143+橋場南!C143+橋場西!C143+橋場東!C143+中込新町!C143</f>
        <v>0</v>
      </c>
      <c r="D143" s="75">
        <f>杉の木!D143+石神!D143+権現堂!D143+中央区南町!D143+中央区北町第１!D143+中央区北町第２!D143+前林!D143+三石!D143+三家第１!D143+三家第２!D143+佐太夫町第１!D143+佐太夫町第２!D143+橋場南!D143+橋場西!D143+橋場東!D143+中込新町!D143</f>
        <v>0</v>
      </c>
      <c r="E143" s="10">
        <f>杉の木!E143+石神!E143+権現堂!E143+中央区南町!E143+中央区北町第１!E143+中央区北町第２!E143+前林!E143+三石!E143+三家第１!E143+三家第２!E143+佐太夫町第１!E143+佐太夫町第２!E143+橋場南!E143+橋場西!E143+橋場東!E143+中込新町!E143</f>
        <v>0</v>
      </c>
      <c r="F143" s="32"/>
    </row>
    <row r="144" spans="1:6" ht="15" customHeight="1" x14ac:dyDescent="0.15">
      <c r="A144" s="36"/>
      <c r="B144" s="35">
        <v>118</v>
      </c>
      <c r="C144" s="75">
        <f>杉の木!C144+石神!C144+権現堂!C144+中央区南町!C144+中央区北町第１!C144+中央区北町第２!C144+前林!C144+三石!C144+三家第１!C144+三家第２!C144+佐太夫町第１!C144+佐太夫町第２!C144+橋場南!C144+橋場西!C144+橋場東!C144+中込新町!C144</f>
        <v>0</v>
      </c>
      <c r="D144" s="75">
        <f>杉の木!D144+石神!D144+権現堂!D144+中央区南町!D144+中央区北町第１!D144+中央区北町第２!D144+前林!D144+三石!D144+三家第１!D144+三家第２!D144+佐太夫町第１!D144+佐太夫町第２!D144+橋場南!D144+橋場西!D144+橋場東!D144+中込新町!D144</f>
        <v>0</v>
      </c>
      <c r="E144" s="10">
        <f>杉の木!E144+石神!E144+権現堂!E144+中央区南町!E144+中央区北町第１!E144+中央区北町第２!E144+前林!E144+三石!E144+三家第１!E144+三家第２!E144+佐太夫町第１!E144+佐太夫町第２!E144+橋場南!E144+橋場西!E144+橋場東!E144+中込新町!E144</f>
        <v>0</v>
      </c>
      <c r="F144" s="32"/>
    </row>
    <row r="145" spans="1:6" ht="15" customHeight="1" x14ac:dyDescent="0.15">
      <c r="A145" s="36"/>
      <c r="B145" s="35">
        <v>119</v>
      </c>
      <c r="C145" s="75">
        <f>杉の木!C145+石神!C145+権現堂!C145+中央区南町!C145+中央区北町第１!C145+中央区北町第２!C145+前林!C145+三石!C145+三家第１!C145+三家第２!C145+佐太夫町第１!C145+佐太夫町第２!C145+橋場南!C145+橋場西!C145+橋場東!C145+中込新町!C145</f>
        <v>0</v>
      </c>
      <c r="D145" s="75">
        <f>杉の木!D145+石神!D145+権現堂!D145+中央区南町!D145+中央区北町第１!D145+中央区北町第２!D145+前林!D145+三石!D145+三家第１!D145+三家第２!D145+佐太夫町第１!D145+佐太夫町第２!D145+橋場南!D145+橋場西!D145+橋場東!D145+中込新町!D145</f>
        <v>0</v>
      </c>
      <c r="E145" s="10">
        <f>杉の木!E145+石神!E145+権現堂!E145+中央区南町!E145+中央区北町第１!E145+中央区北町第２!E145+前林!E145+三石!E145+三家第１!E145+三家第２!E145+佐太夫町第１!E145+佐太夫町第２!E145+橋場南!E145+橋場西!E145+橋場東!E145+中込新町!E145</f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f>杉の木!C146+石神!C146+権現堂!C146+中央区南町!C146+中央区北町第１!C146+中央区北町第２!C146+前林!C146+三石!C146+三家第１!C146+三家第２!C146+佐太夫町第１!C146+佐太夫町第２!C146+橋場南!C146+橋場西!C146+橋場東!C146+中込新町!C146</f>
        <v>0</v>
      </c>
      <c r="D146" s="76">
        <f>杉の木!D146+石神!D146+権現堂!D146+中央区南町!D146+中央区北町第１!D146+中央区北町第２!D146+前林!D146+三石!D146+三家第１!D146+三家第２!D146+佐太夫町第１!D146+佐太夫町第２!D146+橋場南!D146+橋場西!D146+橋場東!D146+中込新町!D146</f>
        <v>0</v>
      </c>
      <c r="E146" s="47">
        <f>杉の木!E146+石神!E146+権現堂!E146+中央区南町!E146+中央区北町第１!E146+中央区北町第２!E146+前林!E146+三石!E146+三家第１!E146+三家第２!E146+佐太夫町第１!E146+佐太夫町第２!E146+橋場南!E146+橋場西!E146+橋場東!E146+中込新町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7">
        <f>杉の木!C147+石神!C147+権現堂!C147+中央区南町!C147+中央区北町第１!C147+中央区北町第２!C147+前林!C147+三石!C147+三家第１!C147+三家第２!C147+佐太夫町第１!C147+佐太夫町第２!C147+橋場南!C147+橋場西!C147+橋場東!C147+中込新町!C147</f>
        <v>3840</v>
      </c>
      <c r="D147" s="77">
        <f>杉の木!D147+石神!D147+権現堂!D147+中央区南町!D147+中央区北町第１!D147+中央区北町第２!D147+前林!D147+三石!D147+三家第１!D147+三家第２!D147+佐太夫町第１!D147+佐太夫町第２!D147+橋場南!D147+橋場西!D147+橋場東!D147+中込新町!D147</f>
        <v>4002</v>
      </c>
      <c r="E147" s="8">
        <f>杉の木!E147+石神!E147+権現堂!E147+中央区南町!E147+中央区北町第１!E147+中央区北町第２!E147+前林!E147+三石!E147+三家第１!E147+三家第２!E147+佐太夫町第１!E147+佐太夫町第２!E147+橋場南!E147+橋場西!E147+橋場東!E147+中込新町!E147</f>
        <v>7842</v>
      </c>
      <c r="F147" s="32">
        <f>SUM(F3:F134)</f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15">
      <c r="A150" s="16"/>
      <c r="B150" s="16" t="s">
        <v>7</v>
      </c>
      <c r="C150" s="17">
        <f>C8+C14+C20</f>
        <v>437</v>
      </c>
      <c r="D150" s="17">
        <f>D8+D14+D20</f>
        <v>424</v>
      </c>
      <c r="E150" s="17">
        <f>E8+E14+E20</f>
        <v>861</v>
      </c>
      <c r="F150" s="32">
        <f>E150/E153</f>
        <v>0.10979342004590666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2403</v>
      </c>
      <c r="D151" s="19">
        <f>D26+D32+D38+D44+D50+D56+D62+D68+D74+D80</f>
        <v>2280</v>
      </c>
      <c r="E151" s="19">
        <f>E26+E32+E38+E44+E50+E56+E62+E68+E74+E80</f>
        <v>4683</v>
      </c>
      <c r="F151" s="32">
        <f>E151/E153</f>
        <v>0.59716908951798009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1000</v>
      </c>
      <c r="D152" s="21">
        <f t="shared" ref="D152:E152" si="0">D86+D92+D98+D104+D110+D116+D122+D128+D134+D140+D146</f>
        <v>1298</v>
      </c>
      <c r="E152" s="21">
        <f t="shared" si="0"/>
        <v>2298</v>
      </c>
      <c r="F152" s="32">
        <f>E152/E153</f>
        <v>0.29303749043611321</v>
      </c>
    </row>
    <row r="153" spans="1:6" ht="15" customHeight="1" x14ac:dyDescent="0.15">
      <c r="B153" s="2" t="s">
        <v>8</v>
      </c>
      <c r="C153" s="1">
        <f>SUM(C150:C152)</f>
        <v>3840</v>
      </c>
      <c r="D153" s="1">
        <f>SUM(D150:D152)</f>
        <v>4002</v>
      </c>
      <c r="E153" s="1">
        <f>SUM(E150:E152)</f>
        <v>7842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437</v>
      </c>
      <c r="D155" s="17">
        <f>D8+D14+D20</f>
        <v>424</v>
      </c>
      <c r="E155" s="17">
        <f>E8+E14+E20</f>
        <v>861</v>
      </c>
      <c r="F155" s="32">
        <f>E155/E159</f>
        <v>0.10979342004590666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2403</v>
      </c>
      <c r="D156" s="19">
        <f>D26+D32+D38+D44+D50+D56+D62+D68+D74+D80</f>
        <v>2280</v>
      </c>
      <c r="E156" s="19">
        <f>E26+E32+E38+E44+E50+E56+E62+E68+E74+E80</f>
        <v>4683</v>
      </c>
      <c r="F156" s="32">
        <f>E156/E159</f>
        <v>0.59716908951798009</v>
      </c>
    </row>
    <row r="157" spans="1:6" ht="15" customHeight="1" x14ac:dyDescent="0.15">
      <c r="A157" s="25"/>
      <c r="B157" s="20" t="s">
        <v>10</v>
      </c>
      <c r="C157" s="21">
        <f>C86+C92</f>
        <v>480</v>
      </c>
      <c r="D157" s="21">
        <f>D86+D92</f>
        <v>510</v>
      </c>
      <c r="E157" s="21">
        <f>E86+E92</f>
        <v>990</v>
      </c>
      <c r="F157" s="32">
        <f>E157/E159</f>
        <v>0.1262433052792655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520</v>
      </c>
      <c r="D158" s="27">
        <f t="shared" ref="D158:E158" si="1">D98+D104+D110+D116+D122+D128+D134+D140+D146</f>
        <v>788</v>
      </c>
      <c r="E158" s="27">
        <f t="shared" si="1"/>
        <v>1308</v>
      </c>
      <c r="F158" s="32">
        <f>E158/E159</f>
        <v>0.16679418515684774</v>
      </c>
    </row>
    <row r="159" spans="1:6" ht="15" customHeight="1" x14ac:dyDescent="0.15">
      <c r="B159" s="2" t="s">
        <v>8</v>
      </c>
      <c r="C159" s="1">
        <f>SUM(C155:C158)</f>
        <v>3840</v>
      </c>
      <c r="D159" s="1">
        <f>SUM(D155:D158)</f>
        <v>4002</v>
      </c>
      <c r="E159" s="1">
        <f>SUM(E155:E158)</f>
        <v>7842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146</v>
      </c>
      <c r="D161" s="31">
        <f t="shared" ref="D161:E161" si="2">D110+D116+D122+D128+D134+D140+D146</f>
        <v>309</v>
      </c>
      <c r="E161" s="31">
        <f t="shared" si="2"/>
        <v>455</v>
      </c>
      <c r="F161" s="32">
        <f>E161/E159</f>
        <v>5.8020913032389695E-2</v>
      </c>
    </row>
    <row r="162" spans="1:6" ht="15" customHeight="1" x14ac:dyDescent="0.15">
      <c r="A162" s="30"/>
      <c r="B162" s="23" t="s">
        <v>15</v>
      </c>
      <c r="C162" s="31">
        <f>C116+C122+C128+C134+C140+C146</f>
        <v>51</v>
      </c>
      <c r="D162" s="31">
        <f t="shared" ref="D162:E162" si="3">D116+D122+D128+D134+D140+D146</f>
        <v>147</v>
      </c>
      <c r="E162" s="31">
        <f t="shared" si="3"/>
        <v>198</v>
      </c>
      <c r="F162" s="32">
        <f>E162/E159</f>
        <v>2.5248661055853099E-2</v>
      </c>
    </row>
    <row r="163" spans="1:6" ht="15" customHeight="1" x14ac:dyDescent="0.15">
      <c r="A163" s="30"/>
      <c r="B163" s="23" t="s">
        <v>13</v>
      </c>
      <c r="C163" s="31">
        <f>C122+C128+C134+C140+C146</f>
        <v>13</v>
      </c>
      <c r="D163" s="31">
        <f t="shared" ref="D163:E163" si="4">D122+D128+D134+D140+D146</f>
        <v>48</v>
      </c>
      <c r="E163" s="31">
        <f t="shared" si="4"/>
        <v>61</v>
      </c>
      <c r="F163" s="32">
        <f>E163/E159</f>
        <v>7.7786279010456519E-3</v>
      </c>
    </row>
    <row r="164" spans="1:6" ht="15" customHeight="1" x14ac:dyDescent="0.15">
      <c r="B164" s="4" t="s">
        <v>14</v>
      </c>
      <c r="C164" s="1">
        <f>C128+C134+C140+C146</f>
        <v>4</v>
      </c>
      <c r="D164" s="1">
        <f t="shared" ref="D164:E164" si="5">D128+D134+D140+D146</f>
        <v>10</v>
      </c>
      <c r="E164" s="1">
        <f t="shared" si="5"/>
        <v>14</v>
      </c>
      <c r="F164" s="32">
        <f>E164/E159</f>
        <v>1.7852588625350675E-3</v>
      </c>
    </row>
    <row r="165" spans="1:6" ht="15" customHeight="1" x14ac:dyDescent="0.15">
      <c r="B165" s="4" t="s">
        <v>16</v>
      </c>
      <c r="C165" s="1">
        <f>C134+C140+C146</f>
        <v>1</v>
      </c>
      <c r="D165" s="1">
        <f t="shared" ref="D165:E165" si="6">D134+D140+D146</f>
        <v>0</v>
      </c>
      <c r="E165" s="1">
        <f t="shared" si="6"/>
        <v>1</v>
      </c>
      <c r="F165" s="32">
        <f>E165/E159</f>
        <v>1.2751849018107625E-4</v>
      </c>
    </row>
    <row r="166" spans="1:6" x14ac:dyDescent="0.15">
      <c r="B166" s="4" t="s">
        <v>390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391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89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206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3</v>
      </c>
      <c r="D4" s="94">
        <v>0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5</v>
      </c>
      <c r="D8" s="70">
        <v>2</v>
      </c>
      <c r="E8" s="38">
        <v>7</v>
      </c>
      <c r="F8" s="39">
        <v>3.482587064676617E-2</v>
      </c>
    </row>
    <row r="9" spans="1:6" ht="15" customHeight="1" x14ac:dyDescent="0.15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4</v>
      </c>
      <c r="D14" s="70">
        <v>5</v>
      </c>
      <c r="E14" s="48">
        <v>9</v>
      </c>
      <c r="F14" s="39">
        <v>4.4776119402985072E-2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3</v>
      </c>
      <c r="E20" s="48">
        <v>5</v>
      </c>
      <c r="F20" s="39">
        <v>2.4875621890547265E-2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4.9751243781094526E-3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4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9</v>
      </c>
      <c r="E32" s="41">
        <v>11</v>
      </c>
      <c r="F32" s="42">
        <v>5.4726368159203981E-2</v>
      </c>
    </row>
    <row r="33" spans="1:6" ht="15" customHeight="1" x14ac:dyDescent="0.15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v>6</v>
      </c>
      <c r="D38" s="49">
        <v>6</v>
      </c>
      <c r="E38" s="41">
        <v>12</v>
      </c>
      <c r="F38" s="42">
        <v>5.9701492537313432E-2</v>
      </c>
    </row>
    <row r="39" spans="1:6" ht="15" customHeight="1" x14ac:dyDescent="0.15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4</v>
      </c>
      <c r="D44" s="49">
        <v>4</v>
      </c>
      <c r="E44" s="41">
        <v>8</v>
      </c>
      <c r="F44" s="42">
        <v>3.9800995024875621E-2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4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3</v>
      </c>
      <c r="D50" s="49">
        <v>5</v>
      </c>
      <c r="E50" s="41">
        <v>8</v>
      </c>
      <c r="F50" s="42">
        <v>3.9800995024875621E-2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0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6</v>
      </c>
      <c r="D56" s="49">
        <v>2</v>
      </c>
      <c r="E56" s="41">
        <v>8</v>
      </c>
      <c r="F56" s="42">
        <v>3.9800995024875621E-2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3</v>
      </c>
      <c r="D62" s="49">
        <v>4</v>
      </c>
      <c r="E62" s="41">
        <v>7</v>
      </c>
      <c r="F62" s="42">
        <v>3.482587064676617E-2</v>
      </c>
    </row>
    <row r="63" spans="1:6" ht="15" customHeight="1" x14ac:dyDescent="0.15">
      <c r="A63" s="12"/>
      <c r="B63" s="35">
        <v>50</v>
      </c>
      <c r="C63" s="94">
        <v>5</v>
      </c>
      <c r="D63" s="94">
        <v>3</v>
      </c>
      <c r="E63" s="95">
        <v>8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3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8</v>
      </c>
      <c r="D68" s="49">
        <v>8</v>
      </c>
      <c r="E68" s="41">
        <v>16</v>
      </c>
      <c r="F68" s="42">
        <v>7.9601990049751242E-2</v>
      </c>
    </row>
    <row r="69" spans="1:6" ht="15" customHeight="1" x14ac:dyDescent="0.15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15">
      <c r="A73" s="12"/>
      <c r="B73" s="35">
        <v>59</v>
      </c>
      <c r="C73" s="94">
        <v>6</v>
      </c>
      <c r="D73" s="94">
        <v>2</v>
      </c>
      <c r="E73" s="95">
        <v>8</v>
      </c>
      <c r="F73" s="32"/>
    </row>
    <row r="74" spans="1:6" ht="15" customHeight="1" x14ac:dyDescent="0.15">
      <c r="A74" s="12"/>
      <c r="B74" s="40" t="s">
        <v>38</v>
      </c>
      <c r="C74" s="49">
        <v>13</v>
      </c>
      <c r="D74" s="49">
        <v>11</v>
      </c>
      <c r="E74" s="41">
        <v>24</v>
      </c>
      <c r="F74" s="42">
        <v>0.11940298507462686</v>
      </c>
    </row>
    <row r="75" spans="1:6" ht="15" customHeight="1" x14ac:dyDescent="0.15">
      <c r="A75" s="12"/>
      <c r="B75" s="35">
        <v>60</v>
      </c>
      <c r="C75" s="94">
        <v>2</v>
      </c>
      <c r="D75" s="94">
        <v>4</v>
      </c>
      <c r="E75" s="95">
        <v>6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9</v>
      </c>
      <c r="D80" s="49">
        <v>10</v>
      </c>
      <c r="E80" s="41">
        <v>19</v>
      </c>
      <c r="F80" s="42">
        <v>9.4527363184079602E-2</v>
      </c>
    </row>
    <row r="81" spans="1:6" ht="15" customHeight="1" x14ac:dyDescent="0.15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7</v>
      </c>
      <c r="D86" s="71">
        <v>5</v>
      </c>
      <c r="E86" s="44">
        <v>12</v>
      </c>
      <c r="F86" s="45">
        <v>5.9701492537313432E-2</v>
      </c>
    </row>
    <row r="87" spans="1:6" ht="15" customHeight="1" x14ac:dyDescent="0.15">
      <c r="A87" s="12"/>
      <c r="B87" s="35">
        <v>70</v>
      </c>
      <c r="C87" s="94">
        <v>0</v>
      </c>
      <c r="D87" s="94">
        <v>3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0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9</v>
      </c>
      <c r="D92" s="71">
        <v>7</v>
      </c>
      <c r="E92" s="44">
        <v>16</v>
      </c>
      <c r="F92" s="45">
        <v>7.9601990049751242E-2</v>
      </c>
    </row>
    <row r="93" spans="1:6" ht="15" customHeight="1" x14ac:dyDescent="0.15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5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0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8</v>
      </c>
      <c r="D98" s="71">
        <v>8</v>
      </c>
      <c r="E98" s="44">
        <v>16</v>
      </c>
      <c r="F98" s="45">
        <v>7.9601990049751242E-2</v>
      </c>
    </row>
    <row r="99" spans="1:6" ht="15" customHeight="1" x14ac:dyDescent="0.15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6</v>
      </c>
      <c r="E104" s="44">
        <v>9</v>
      </c>
      <c r="F104" s="45">
        <v>4.4776119402985072E-2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2.4875621890547265E-2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4</v>
      </c>
      <c r="E116" s="44">
        <v>4</v>
      </c>
      <c r="F116" s="45">
        <v>1.9900497512437811E-2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1.9900497512437811E-2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94</v>
      </c>
      <c r="D147" s="77">
        <v>107</v>
      </c>
      <c r="E147" s="77">
        <v>201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11</v>
      </c>
      <c r="D150" s="17">
        <v>10</v>
      </c>
      <c r="E150" s="17">
        <v>21</v>
      </c>
      <c r="F150" s="32">
        <v>0.1044776119402985</v>
      </c>
    </row>
    <row r="151" spans="1:6" ht="15" customHeight="1" x14ac:dyDescent="0.15">
      <c r="A151" s="18"/>
      <c r="B151" s="18" t="s">
        <v>49</v>
      </c>
      <c r="C151" s="19">
        <v>54</v>
      </c>
      <c r="D151" s="19">
        <v>60</v>
      </c>
      <c r="E151" s="19">
        <v>114</v>
      </c>
      <c r="F151" s="32">
        <v>0.56716417910447758</v>
      </c>
    </row>
    <row r="152" spans="1:6" ht="15" customHeight="1" x14ac:dyDescent="0.15">
      <c r="A152" s="33"/>
      <c r="B152" s="20" t="s">
        <v>6</v>
      </c>
      <c r="C152" s="21">
        <v>29</v>
      </c>
      <c r="D152" s="21">
        <v>37</v>
      </c>
      <c r="E152" s="21">
        <v>66</v>
      </c>
      <c r="F152" s="32">
        <v>0.32835820895522388</v>
      </c>
    </row>
    <row r="153" spans="1:6" ht="15" customHeight="1" x14ac:dyDescent="0.15">
      <c r="B153" s="2" t="s">
        <v>8</v>
      </c>
      <c r="C153" s="1">
        <v>94</v>
      </c>
      <c r="D153" s="1">
        <v>107</v>
      </c>
      <c r="E153" s="1">
        <v>201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11</v>
      </c>
      <c r="D155" s="17">
        <v>10</v>
      </c>
      <c r="E155" s="17">
        <v>21</v>
      </c>
      <c r="F155" s="32">
        <v>0.1044776119402985</v>
      </c>
    </row>
    <row r="156" spans="1:6" ht="15" customHeight="1" x14ac:dyDescent="0.15">
      <c r="A156" s="28"/>
      <c r="B156" s="18" t="s">
        <v>49</v>
      </c>
      <c r="C156" s="19">
        <v>54</v>
      </c>
      <c r="D156" s="19">
        <v>60</v>
      </c>
      <c r="E156" s="19">
        <v>114</v>
      </c>
      <c r="F156" s="32">
        <v>0.56716417910447758</v>
      </c>
    </row>
    <row r="157" spans="1:6" ht="15" customHeight="1" x14ac:dyDescent="0.15">
      <c r="A157" s="25"/>
      <c r="B157" s="20" t="s">
        <v>10</v>
      </c>
      <c r="C157" s="21">
        <v>16</v>
      </c>
      <c r="D157" s="21">
        <v>12</v>
      </c>
      <c r="E157" s="21">
        <v>28</v>
      </c>
      <c r="F157" s="32">
        <v>0.13930348258706468</v>
      </c>
    </row>
    <row r="158" spans="1:6" ht="15" customHeight="1" x14ac:dyDescent="0.15">
      <c r="A158" s="26"/>
      <c r="B158" s="29" t="s">
        <v>11</v>
      </c>
      <c r="C158" s="27">
        <v>13</v>
      </c>
      <c r="D158" s="27">
        <v>25</v>
      </c>
      <c r="E158" s="27">
        <v>38</v>
      </c>
      <c r="F158" s="32">
        <v>0.1890547263681592</v>
      </c>
    </row>
    <row r="159" spans="1:6" ht="15" customHeight="1" x14ac:dyDescent="0.15">
      <c r="B159" s="2" t="s">
        <v>8</v>
      </c>
      <c r="C159" s="1">
        <v>94</v>
      </c>
      <c r="D159" s="1">
        <v>107</v>
      </c>
      <c r="E159" s="1">
        <v>201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</v>
      </c>
      <c r="D161" s="31">
        <v>11</v>
      </c>
      <c r="E161" s="31">
        <v>13</v>
      </c>
      <c r="F161" s="32">
        <v>6.4676616915422883E-2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8</v>
      </c>
      <c r="E162" s="31">
        <v>8</v>
      </c>
      <c r="F162" s="32">
        <v>3.9800995024875621E-2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1.9900497512437811E-2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90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207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3</v>
      </c>
      <c r="D3" s="94">
        <v>4</v>
      </c>
      <c r="E3" s="95">
        <v>7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3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v>6</v>
      </c>
      <c r="D8" s="70">
        <v>10</v>
      </c>
      <c r="E8" s="38">
        <v>16</v>
      </c>
      <c r="F8" s="39">
        <v>3.007518796992481E-2</v>
      </c>
    </row>
    <row r="9" spans="1:6" ht="15" customHeight="1" x14ac:dyDescent="0.15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4</v>
      </c>
      <c r="D11" s="94">
        <v>2</v>
      </c>
      <c r="E11" s="95">
        <v>6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10</v>
      </c>
      <c r="D14" s="70">
        <v>5</v>
      </c>
      <c r="E14" s="48">
        <v>15</v>
      </c>
      <c r="F14" s="39">
        <v>2.819548872180451E-2</v>
      </c>
    </row>
    <row r="15" spans="1:6" ht="15" customHeight="1" x14ac:dyDescent="0.15">
      <c r="A15" s="12"/>
      <c r="B15" s="35">
        <v>10</v>
      </c>
      <c r="C15" s="94">
        <v>3</v>
      </c>
      <c r="D15" s="94">
        <v>0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4</v>
      </c>
      <c r="D16" s="94">
        <v>4</v>
      </c>
      <c r="E16" s="95">
        <v>8</v>
      </c>
      <c r="F16" s="32"/>
    </row>
    <row r="17" spans="1:6" ht="15" customHeight="1" x14ac:dyDescent="0.15">
      <c r="A17" s="12"/>
      <c r="B17" s="35">
        <v>12</v>
      </c>
      <c r="C17" s="94">
        <v>4</v>
      </c>
      <c r="D17" s="94">
        <v>0</v>
      </c>
      <c r="E17" s="95">
        <v>4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4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13</v>
      </c>
      <c r="D20" s="70">
        <v>9</v>
      </c>
      <c r="E20" s="48">
        <v>22</v>
      </c>
      <c r="F20" s="39">
        <v>4.1353383458646614E-2</v>
      </c>
    </row>
    <row r="21" spans="1:6" ht="15" customHeight="1" x14ac:dyDescent="0.15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0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3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9</v>
      </c>
      <c r="D26" s="49">
        <v>7</v>
      </c>
      <c r="E26" s="41">
        <v>16</v>
      </c>
      <c r="F26" s="42">
        <v>3.007518796992481E-2</v>
      </c>
    </row>
    <row r="27" spans="1:6" ht="15" customHeight="1" x14ac:dyDescent="0.15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5</v>
      </c>
      <c r="D29" s="94">
        <v>2</v>
      </c>
      <c r="E29" s="95">
        <v>7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0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13</v>
      </c>
      <c r="D32" s="49">
        <v>7</v>
      </c>
      <c r="E32" s="41">
        <v>20</v>
      </c>
      <c r="F32" s="42">
        <v>3.7593984962406013E-2</v>
      </c>
    </row>
    <row r="33" spans="1:6" ht="15" customHeight="1" x14ac:dyDescent="0.15">
      <c r="A33" s="12"/>
      <c r="B33" s="35">
        <v>25</v>
      </c>
      <c r="C33" s="94">
        <v>3</v>
      </c>
      <c r="D33" s="94">
        <v>0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3</v>
      </c>
      <c r="E35" s="95">
        <v>5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7</v>
      </c>
      <c r="E37" s="95">
        <v>10</v>
      </c>
      <c r="F37" s="32"/>
    </row>
    <row r="38" spans="1:6" ht="15" customHeight="1" x14ac:dyDescent="0.15">
      <c r="A38" s="12"/>
      <c r="B38" s="40" t="s">
        <v>32</v>
      </c>
      <c r="C38" s="49">
        <v>8</v>
      </c>
      <c r="D38" s="49">
        <v>13</v>
      </c>
      <c r="E38" s="41">
        <v>21</v>
      </c>
      <c r="F38" s="42">
        <v>3.9473684210526314E-2</v>
      </c>
    </row>
    <row r="39" spans="1:6" ht="15" customHeight="1" x14ac:dyDescent="0.15">
      <c r="A39" s="12"/>
      <c r="B39" s="35">
        <v>30</v>
      </c>
      <c r="C39" s="94">
        <v>2</v>
      </c>
      <c r="D39" s="94">
        <v>3</v>
      </c>
      <c r="E39" s="95">
        <v>5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4</v>
      </c>
      <c r="E40" s="95">
        <v>7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15">
      <c r="A43" s="12"/>
      <c r="B43" s="35">
        <v>34</v>
      </c>
      <c r="C43" s="94">
        <v>4</v>
      </c>
      <c r="D43" s="94">
        <v>2</v>
      </c>
      <c r="E43" s="95">
        <v>6</v>
      </c>
      <c r="F43" s="32"/>
    </row>
    <row r="44" spans="1:6" ht="15" customHeight="1" x14ac:dyDescent="0.15">
      <c r="A44" s="12"/>
      <c r="B44" s="40" t="s">
        <v>33</v>
      </c>
      <c r="C44" s="49">
        <v>14</v>
      </c>
      <c r="D44" s="49">
        <v>13</v>
      </c>
      <c r="E44" s="41">
        <v>27</v>
      </c>
      <c r="F44" s="42">
        <v>5.0751879699248117E-2</v>
      </c>
    </row>
    <row r="45" spans="1:6" ht="15" customHeight="1" x14ac:dyDescent="0.15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4</v>
      </c>
      <c r="E46" s="95">
        <v>5</v>
      </c>
      <c r="F46" s="32"/>
    </row>
    <row r="47" spans="1:6" ht="15" customHeight="1" x14ac:dyDescent="0.15">
      <c r="A47" s="12"/>
      <c r="B47" s="35">
        <v>37</v>
      </c>
      <c r="C47" s="94">
        <v>5</v>
      </c>
      <c r="D47" s="94">
        <v>0</v>
      </c>
      <c r="E47" s="95">
        <v>5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4</v>
      </c>
      <c r="E48" s="95">
        <v>7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13</v>
      </c>
      <c r="D50" s="49">
        <v>9</v>
      </c>
      <c r="E50" s="41">
        <v>22</v>
      </c>
      <c r="F50" s="42">
        <v>4.1353383458646614E-2</v>
      </c>
    </row>
    <row r="51" spans="1:6" ht="15" customHeight="1" x14ac:dyDescent="0.15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3</v>
      </c>
      <c r="E53" s="95">
        <v>6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3</v>
      </c>
      <c r="E54" s="95">
        <v>6</v>
      </c>
      <c r="F54" s="32"/>
    </row>
    <row r="55" spans="1:6" ht="15" customHeight="1" x14ac:dyDescent="0.15">
      <c r="A55" s="12"/>
      <c r="B55" s="35">
        <v>44</v>
      </c>
      <c r="C55" s="94">
        <v>8</v>
      </c>
      <c r="D55" s="94">
        <v>6</v>
      </c>
      <c r="E55" s="95">
        <v>14</v>
      </c>
      <c r="F55" s="32"/>
    </row>
    <row r="56" spans="1:6" ht="15" customHeight="1" x14ac:dyDescent="0.15">
      <c r="A56" s="12"/>
      <c r="B56" s="40" t="s">
        <v>35</v>
      </c>
      <c r="C56" s="49">
        <v>18</v>
      </c>
      <c r="D56" s="49">
        <v>16</v>
      </c>
      <c r="E56" s="41">
        <v>34</v>
      </c>
      <c r="F56" s="42">
        <v>6.3909774436090222E-2</v>
      </c>
    </row>
    <row r="57" spans="1:6" ht="15" customHeight="1" x14ac:dyDescent="0.15">
      <c r="A57" s="12"/>
      <c r="B57" s="35">
        <v>45</v>
      </c>
      <c r="C57" s="94">
        <v>6</v>
      </c>
      <c r="D57" s="94">
        <v>7</v>
      </c>
      <c r="E57" s="95">
        <v>13</v>
      </c>
      <c r="F57" s="32"/>
    </row>
    <row r="58" spans="1:6" ht="15" customHeight="1" x14ac:dyDescent="0.15">
      <c r="A58" s="12"/>
      <c r="B58" s="35">
        <v>46</v>
      </c>
      <c r="C58" s="94">
        <v>6</v>
      </c>
      <c r="D58" s="94">
        <v>2</v>
      </c>
      <c r="E58" s="95">
        <v>8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15">
      <c r="A60" s="12"/>
      <c r="B60" s="35">
        <v>48</v>
      </c>
      <c r="C60" s="94">
        <v>5</v>
      </c>
      <c r="D60" s="94">
        <v>2</v>
      </c>
      <c r="E60" s="95">
        <v>7</v>
      </c>
      <c r="F60" s="32"/>
    </row>
    <row r="61" spans="1:6" ht="15" customHeight="1" x14ac:dyDescent="0.15">
      <c r="A61" s="12"/>
      <c r="B61" s="35">
        <v>49</v>
      </c>
      <c r="C61" s="94">
        <v>5</v>
      </c>
      <c r="D61" s="94">
        <v>5</v>
      </c>
      <c r="E61" s="95">
        <v>10</v>
      </c>
      <c r="F61" s="32"/>
    </row>
    <row r="62" spans="1:6" ht="15" customHeight="1" x14ac:dyDescent="0.15">
      <c r="A62" s="12"/>
      <c r="B62" s="40" t="s">
        <v>36</v>
      </c>
      <c r="C62" s="49">
        <v>25</v>
      </c>
      <c r="D62" s="49">
        <v>18</v>
      </c>
      <c r="E62" s="41">
        <v>43</v>
      </c>
      <c r="F62" s="42">
        <v>8.0827067669172928E-2</v>
      </c>
    </row>
    <row r="63" spans="1:6" ht="15" customHeight="1" x14ac:dyDescent="0.15">
      <c r="A63" s="12"/>
      <c r="B63" s="35">
        <v>50</v>
      </c>
      <c r="C63" s="94">
        <v>2</v>
      </c>
      <c r="D63" s="94">
        <v>7</v>
      </c>
      <c r="E63" s="95">
        <v>9</v>
      </c>
      <c r="F63" s="32"/>
    </row>
    <row r="64" spans="1:6" ht="15" customHeight="1" x14ac:dyDescent="0.15">
      <c r="A64" s="12"/>
      <c r="B64" s="35">
        <v>51</v>
      </c>
      <c r="C64" s="94">
        <v>5</v>
      </c>
      <c r="D64" s="94">
        <v>4</v>
      </c>
      <c r="E64" s="95">
        <v>9</v>
      </c>
      <c r="F64" s="32"/>
    </row>
    <row r="65" spans="1:6" ht="15" customHeight="1" x14ac:dyDescent="0.15">
      <c r="A65" s="12"/>
      <c r="B65" s="35">
        <v>52</v>
      </c>
      <c r="C65" s="94">
        <v>6</v>
      </c>
      <c r="D65" s="94">
        <v>1</v>
      </c>
      <c r="E65" s="95">
        <v>7</v>
      </c>
      <c r="F65" s="32"/>
    </row>
    <row r="66" spans="1:6" ht="15" customHeight="1" x14ac:dyDescent="0.15">
      <c r="A66" s="12"/>
      <c r="B66" s="35">
        <v>53</v>
      </c>
      <c r="C66" s="94">
        <v>5</v>
      </c>
      <c r="D66" s="94">
        <v>2</v>
      </c>
      <c r="E66" s="95">
        <v>7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15">
      <c r="A68" s="12"/>
      <c r="B68" s="40" t="s">
        <v>37</v>
      </c>
      <c r="C68" s="49">
        <v>21</v>
      </c>
      <c r="D68" s="49">
        <v>17</v>
      </c>
      <c r="E68" s="41">
        <v>38</v>
      </c>
      <c r="F68" s="42">
        <v>7.1428571428571425E-2</v>
      </c>
    </row>
    <row r="69" spans="1:6" ht="15" customHeight="1" x14ac:dyDescent="0.15">
      <c r="A69" s="12"/>
      <c r="B69" s="35">
        <v>55</v>
      </c>
      <c r="C69" s="94">
        <v>3</v>
      </c>
      <c r="D69" s="94">
        <v>5</v>
      </c>
      <c r="E69" s="95">
        <v>8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3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4</v>
      </c>
      <c r="D72" s="94">
        <v>3</v>
      </c>
      <c r="E72" s="95">
        <v>7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5</v>
      </c>
      <c r="E73" s="95">
        <v>7</v>
      </c>
      <c r="F73" s="32"/>
    </row>
    <row r="74" spans="1:6" ht="15" customHeight="1" x14ac:dyDescent="0.15">
      <c r="A74" s="12"/>
      <c r="B74" s="40" t="s">
        <v>38</v>
      </c>
      <c r="C74" s="49">
        <v>10</v>
      </c>
      <c r="D74" s="49">
        <v>18</v>
      </c>
      <c r="E74" s="41">
        <v>28</v>
      </c>
      <c r="F74" s="42">
        <v>5.2631578947368418E-2</v>
      </c>
    </row>
    <row r="75" spans="1:6" ht="15" customHeight="1" x14ac:dyDescent="0.15">
      <c r="A75" s="12"/>
      <c r="B75" s="35">
        <v>60</v>
      </c>
      <c r="C75" s="94">
        <v>7</v>
      </c>
      <c r="D75" s="94">
        <v>8</v>
      </c>
      <c r="E75" s="95">
        <v>15</v>
      </c>
      <c r="F75" s="32"/>
    </row>
    <row r="76" spans="1:6" ht="15" customHeight="1" x14ac:dyDescent="0.15">
      <c r="A76" s="12"/>
      <c r="B76" s="35">
        <v>61</v>
      </c>
      <c r="C76" s="94">
        <v>6</v>
      </c>
      <c r="D76" s="94">
        <v>4</v>
      </c>
      <c r="E76" s="95">
        <v>10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5</v>
      </c>
      <c r="D78" s="94">
        <v>5</v>
      </c>
      <c r="E78" s="95">
        <v>10</v>
      </c>
      <c r="F78" s="32"/>
    </row>
    <row r="79" spans="1:6" ht="15" customHeight="1" x14ac:dyDescent="0.15">
      <c r="A79" s="12"/>
      <c r="B79" s="35">
        <v>64</v>
      </c>
      <c r="C79" s="94">
        <v>5</v>
      </c>
      <c r="D79" s="94">
        <v>3</v>
      </c>
      <c r="E79" s="95">
        <v>8</v>
      </c>
      <c r="F79" s="32"/>
    </row>
    <row r="80" spans="1:6" ht="15" customHeight="1" x14ac:dyDescent="0.15">
      <c r="A80" s="12"/>
      <c r="B80" s="40" t="s">
        <v>39</v>
      </c>
      <c r="C80" s="49">
        <v>25</v>
      </c>
      <c r="D80" s="49">
        <v>22</v>
      </c>
      <c r="E80" s="41">
        <v>47</v>
      </c>
      <c r="F80" s="42">
        <v>8.834586466165413E-2</v>
      </c>
    </row>
    <row r="81" spans="1:6" ht="15" customHeight="1" x14ac:dyDescent="0.15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9</v>
      </c>
      <c r="E82" s="95">
        <v>11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9</v>
      </c>
      <c r="E83" s="95">
        <v>12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4</v>
      </c>
      <c r="E84" s="95">
        <v>8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0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16</v>
      </c>
      <c r="D86" s="71">
        <v>23</v>
      </c>
      <c r="E86" s="44">
        <v>39</v>
      </c>
      <c r="F86" s="45">
        <v>7.3308270676691725E-2</v>
      </c>
    </row>
    <row r="87" spans="1:6" ht="15" customHeight="1" x14ac:dyDescent="0.15">
      <c r="A87" s="12"/>
      <c r="B87" s="35">
        <v>70</v>
      </c>
      <c r="C87" s="94">
        <v>4</v>
      </c>
      <c r="D87" s="94">
        <v>3</v>
      </c>
      <c r="E87" s="95">
        <v>7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7</v>
      </c>
      <c r="E89" s="95">
        <v>11</v>
      </c>
      <c r="F89" s="32"/>
    </row>
    <row r="90" spans="1:6" ht="15" customHeight="1" x14ac:dyDescent="0.15">
      <c r="A90" s="12"/>
      <c r="B90" s="35">
        <v>73</v>
      </c>
      <c r="C90" s="94">
        <v>5</v>
      </c>
      <c r="D90" s="94">
        <v>4</v>
      </c>
      <c r="E90" s="95">
        <v>9</v>
      </c>
      <c r="F90" s="32"/>
    </row>
    <row r="91" spans="1:6" ht="15" customHeight="1" x14ac:dyDescent="0.15">
      <c r="A91" s="12"/>
      <c r="B91" s="35">
        <v>74</v>
      </c>
      <c r="C91" s="94">
        <v>5</v>
      </c>
      <c r="D91" s="94">
        <v>7</v>
      </c>
      <c r="E91" s="95">
        <v>12</v>
      </c>
      <c r="F91" s="32"/>
    </row>
    <row r="92" spans="1:6" ht="15" customHeight="1" x14ac:dyDescent="0.15">
      <c r="A92" s="12"/>
      <c r="B92" s="43" t="s">
        <v>41</v>
      </c>
      <c r="C92" s="71">
        <v>22</v>
      </c>
      <c r="D92" s="71">
        <v>23</v>
      </c>
      <c r="E92" s="44">
        <v>45</v>
      </c>
      <c r="F92" s="45">
        <v>8.4586466165413529E-2</v>
      </c>
    </row>
    <row r="93" spans="1:6" ht="15" customHeight="1" x14ac:dyDescent="0.15">
      <c r="A93" s="12"/>
      <c r="B93" s="35">
        <v>75</v>
      </c>
      <c r="C93" s="94">
        <v>5</v>
      </c>
      <c r="D93" s="94">
        <v>7</v>
      </c>
      <c r="E93" s="95">
        <v>12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5</v>
      </c>
      <c r="E94" s="95">
        <v>6</v>
      </c>
      <c r="F94" s="32"/>
    </row>
    <row r="95" spans="1:6" ht="15" customHeight="1" x14ac:dyDescent="0.15">
      <c r="A95" s="12"/>
      <c r="B95" s="35">
        <v>77</v>
      </c>
      <c r="C95" s="94">
        <v>5</v>
      </c>
      <c r="D95" s="94">
        <v>5</v>
      </c>
      <c r="E95" s="95">
        <v>10</v>
      </c>
      <c r="F95" s="32"/>
    </row>
    <row r="96" spans="1:6" ht="15" customHeight="1" x14ac:dyDescent="0.15">
      <c r="A96" s="12"/>
      <c r="B96" s="35">
        <v>78</v>
      </c>
      <c r="C96" s="94">
        <v>6</v>
      </c>
      <c r="D96" s="94">
        <v>4</v>
      </c>
      <c r="E96" s="95">
        <v>10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19</v>
      </c>
      <c r="D98" s="71">
        <v>21</v>
      </c>
      <c r="E98" s="44">
        <v>40</v>
      </c>
      <c r="F98" s="45">
        <v>7.5187969924812026E-2</v>
      </c>
    </row>
    <row r="99" spans="1:6" ht="15" customHeight="1" x14ac:dyDescent="0.15">
      <c r="A99" s="12"/>
      <c r="B99" s="35">
        <v>80</v>
      </c>
      <c r="C99" s="94">
        <v>5</v>
      </c>
      <c r="D99" s="94">
        <v>4</v>
      </c>
      <c r="E99" s="95">
        <v>9</v>
      </c>
      <c r="F99" s="32"/>
    </row>
    <row r="100" spans="1:6" ht="15" customHeight="1" x14ac:dyDescent="0.15">
      <c r="A100" s="12"/>
      <c r="B100" s="35">
        <v>81</v>
      </c>
      <c r="C100" s="94">
        <v>4</v>
      </c>
      <c r="D100" s="94">
        <v>1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5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v>12</v>
      </c>
      <c r="D104" s="71">
        <v>16</v>
      </c>
      <c r="E104" s="44">
        <v>28</v>
      </c>
      <c r="F104" s="45">
        <v>5.2631578947368418E-2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4</v>
      </c>
      <c r="E108" s="95">
        <v>6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8</v>
      </c>
      <c r="D110" s="71">
        <v>12</v>
      </c>
      <c r="E110" s="44">
        <v>20</v>
      </c>
      <c r="F110" s="45">
        <v>3.7593984962406013E-2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1.3157894736842105E-2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7.5187969924812026E-3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263</v>
      </c>
      <c r="D147" s="77">
        <v>269</v>
      </c>
      <c r="E147" s="77">
        <v>532</v>
      </c>
      <c r="F147" s="97"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29</v>
      </c>
      <c r="D150" s="17">
        <v>24</v>
      </c>
      <c r="E150" s="17">
        <v>53</v>
      </c>
      <c r="F150" s="32">
        <v>9.9624060150375934E-2</v>
      </c>
    </row>
    <row r="151" spans="1:6" ht="15" customHeight="1" x14ac:dyDescent="0.15">
      <c r="A151" s="18"/>
      <c r="B151" s="18" t="s">
        <v>49</v>
      </c>
      <c r="C151" s="19">
        <v>156</v>
      </c>
      <c r="D151" s="19">
        <v>140</v>
      </c>
      <c r="E151" s="19">
        <v>296</v>
      </c>
      <c r="F151" s="32">
        <v>0.55639097744360899</v>
      </c>
    </row>
    <row r="152" spans="1:6" ht="15" customHeight="1" x14ac:dyDescent="0.15">
      <c r="A152" s="33"/>
      <c r="B152" s="20" t="s">
        <v>6</v>
      </c>
      <c r="C152" s="21">
        <v>78</v>
      </c>
      <c r="D152" s="21">
        <v>105</v>
      </c>
      <c r="E152" s="21">
        <v>183</v>
      </c>
      <c r="F152" s="32">
        <v>0.34398496240601506</v>
      </c>
    </row>
    <row r="153" spans="1:6" ht="15" customHeight="1" x14ac:dyDescent="0.15">
      <c r="B153" s="2" t="s">
        <v>8</v>
      </c>
      <c r="C153" s="1">
        <v>263</v>
      </c>
      <c r="D153" s="1">
        <v>269</v>
      </c>
      <c r="E153" s="1">
        <v>532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29</v>
      </c>
      <c r="D155" s="17">
        <v>24</v>
      </c>
      <c r="E155" s="17">
        <v>53</v>
      </c>
      <c r="F155" s="32">
        <v>9.9624060150375934E-2</v>
      </c>
    </row>
    <row r="156" spans="1:6" ht="15" customHeight="1" x14ac:dyDescent="0.15">
      <c r="A156" s="28"/>
      <c r="B156" s="18" t="s">
        <v>49</v>
      </c>
      <c r="C156" s="19">
        <v>156</v>
      </c>
      <c r="D156" s="19">
        <v>140</v>
      </c>
      <c r="E156" s="19">
        <v>296</v>
      </c>
      <c r="F156" s="32">
        <v>0.55639097744360899</v>
      </c>
    </row>
    <row r="157" spans="1:6" ht="15" customHeight="1" x14ac:dyDescent="0.15">
      <c r="A157" s="25"/>
      <c r="B157" s="20" t="s">
        <v>10</v>
      </c>
      <c r="C157" s="21">
        <v>38</v>
      </c>
      <c r="D157" s="21">
        <v>46</v>
      </c>
      <c r="E157" s="21">
        <v>84</v>
      </c>
      <c r="F157" s="32">
        <v>0.15789473684210525</v>
      </c>
    </row>
    <row r="158" spans="1:6" ht="15" customHeight="1" x14ac:dyDescent="0.15">
      <c r="A158" s="26"/>
      <c r="B158" s="29" t="s">
        <v>11</v>
      </c>
      <c r="C158" s="27">
        <v>40</v>
      </c>
      <c r="D158" s="27">
        <v>59</v>
      </c>
      <c r="E158" s="27">
        <v>99</v>
      </c>
      <c r="F158" s="32">
        <v>0.18609022556390978</v>
      </c>
    </row>
    <row r="159" spans="1:6" ht="15" customHeight="1" x14ac:dyDescent="0.15">
      <c r="B159" s="2" t="s">
        <v>8</v>
      </c>
      <c r="C159" s="1">
        <v>263</v>
      </c>
      <c r="D159" s="1">
        <v>269</v>
      </c>
      <c r="E159" s="1">
        <v>532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9</v>
      </c>
      <c r="D161" s="31">
        <v>22</v>
      </c>
      <c r="E161" s="31">
        <v>31</v>
      </c>
      <c r="F161" s="32">
        <v>5.827067669172932E-2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10</v>
      </c>
      <c r="E162" s="31">
        <v>11</v>
      </c>
      <c r="F162" s="32">
        <v>2.0676691729323307E-2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7.5187969924812026E-3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91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208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2</v>
      </c>
      <c r="E8" s="38">
        <v>2</v>
      </c>
      <c r="F8" s="39">
        <v>8.0971659919028341E-3</v>
      </c>
    </row>
    <row r="9" spans="1:6" ht="15" customHeight="1" x14ac:dyDescent="0.15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0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6</v>
      </c>
      <c r="D14" s="70">
        <v>3</v>
      </c>
      <c r="E14" s="48">
        <v>9</v>
      </c>
      <c r="F14" s="39">
        <v>3.643724696356275E-2</v>
      </c>
    </row>
    <row r="15" spans="1:6" ht="15" customHeight="1" x14ac:dyDescent="0.15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7</v>
      </c>
      <c r="D20" s="70">
        <v>3</v>
      </c>
      <c r="E20" s="48">
        <v>10</v>
      </c>
      <c r="F20" s="39">
        <v>4.048582995951417E-2</v>
      </c>
    </row>
    <row r="21" spans="1:6" ht="15" customHeight="1" x14ac:dyDescent="0.15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6</v>
      </c>
      <c r="D26" s="49">
        <v>4</v>
      </c>
      <c r="E26" s="41">
        <v>10</v>
      </c>
      <c r="F26" s="42">
        <v>4.048582995951417E-2</v>
      </c>
    </row>
    <row r="27" spans="1:6" ht="15" customHeight="1" x14ac:dyDescent="0.15">
      <c r="A27" s="12"/>
      <c r="B27" s="35">
        <v>20</v>
      </c>
      <c r="C27" s="94">
        <v>0</v>
      </c>
      <c r="D27" s="94">
        <v>3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15">
      <c r="A32" s="12"/>
      <c r="B32" s="40" t="s">
        <v>31</v>
      </c>
      <c r="C32" s="49">
        <v>4</v>
      </c>
      <c r="D32" s="49">
        <v>6</v>
      </c>
      <c r="E32" s="41">
        <v>10</v>
      </c>
      <c r="F32" s="42">
        <v>4.048582995951417E-2</v>
      </c>
    </row>
    <row r="33" spans="1:6" ht="15" customHeight="1" x14ac:dyDescent="0.15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3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6</v>
      </c>
      <c r="D38" s="49">
        <v>7</v>
      </c>
      <c r="E38" s="41">
        <v>13</v>
      </c>
      <c r="F38" s="42">
        <v>5.2631578947368418E-2</v>
      </c>
    </row>
    <row r="39" spans="1:6" ht="15" customHeight="1" x14ac:dyDescent="0.15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4</v>
      </c>
      <c r="D44" s="49">
        <v>4</v>
      </c>
      <c r="E44" s="41">
        <v>8</v>
      </c>
      <c r="F44" s="42">
        <v>3.2388663967611336E-2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5</v>
      </c>
      <c r="D50" s="49">
        <v>2</v>
      </c>
      <c r="E50" s="41">
        <v>7</v>
      </c>
      <c r="F50" s="42">
        <v>2.8340080971659919E-2</v>
      </c>
    </row>
    <row r="51" spans="1:6" ht="15" customHeight="1" x14ac:dyDescent="0.15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3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6</v>
      </c>
      <c r="D55" s="94">
        <v>2</v>
      </c>
      <c r="E55" s="95">
        <v>8</v>
      </c>
      <c r="F55" s="32"/>
    </row>
    <row r="56" spans="1:6" ht="15" customHeight="1" x14ac:dyDescent="0.15">
      <c r="A56" s="12"/>
      <c r="B56" s="40" t="s">
        <v>35</v>
      </c>
      <c r="C56" s="49">
        <v>7</v>
      </c>
      <c r="D56" s="49">
        <v>8</v>
      </c>
      <c r="E56" s="41">
        <v>15</v>
      </c>
      <c r="F56" s="42">
        <v>6.0728744939271252E-2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7</v>
      </c>
      <c r="D62" s="49">
        <v>5</v>
      </c>
      <c r="E62" s="41">
        <v>12</v>
      </c>
      <c r="F62" s="42">
        <v>4.8582995951417005E-2</v>
      </c>
    </row>
    <row r="63" spans="1:6" ht="15" customHeight="1" x14ac:dyDescent="0.15">
      <c r="A63" s="12"/>
      <c r="B63" s="35">
        <v>50</v>
      </c>
      <c r="C63" s="94">
        <v>2</v>
      </c>
      <c r="D63" s="94">
        <v>5</v>
      </c>
      <c r="E63" s="95">
        <v>7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7</v>
      </c>
      <c r="D68" s="49">
        <v>12</v>
      </c>
      <c r="E68" s="41">
        <v>19</v>
      </c>
      <c r="F68" s="42">
        <v>7.6923076923076927E-2</v>
      </c>
    </row>
    <row r="69" spans="1:6" ht="15" customHeight="1" x14ac:dyDescent="0.15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3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8</v>
      </c>
      <c r="D74" s="49">
        <v>11</v>
      </c>
      <c r="E74" s="41">
        <v>19</v>
      </c>
      <c r="F74" s="42">
        <v>7.6923076923076927E-2</v>
      </c>
    </row>
    <row r="75" spans="1:6" ht="15" customHeight="1" x14ac:dyDescent="0.15">
      <c r="A75" s="12"/>
      <c r="B75" s="35">
        <v>60</v>
      </c>
      <c r="C75" s="94">
        <v>4</v>
      </c>
      <c r="D75" s="94">
        <v>1</v>
      </c>
      <c r="E75" s="95">
        <v>5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11</v>
      </c>
      <c r="D80" s="49">
        <v>4</v>
      </c>
      <c r="E80" s="41">
        <v>15</v>
      </c>
      <c r="F80" s="42">
        <v>6.0728744939271252E-2</v>
      </c>
    </row>
    <row r="81" spans="1:6" ht="15" customHeight="1" x14ac:dyDescent="0.15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4</v>
      </c>
      <c r="E82" s="95">
        <v>8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10</v>
      </c>
      <c r="D86" s="71">
        <v>10</v>
      </c>
      <c r="E86" s="44">
        <v>20</v>
      </c>
      <c r="F86" s="45">
        <v>8.0971659919028341E-2</v>
      </c>
    </row>
    <row r="87" spans="1:6" ht="15" customHeight="1" x14ac:dyDescent="0.15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1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7</v>
      </c>
      <c r="E91" s="95">
        <v>7</v>
      </c>
      <c r="F91" s="32"/>
    </row>
    <row r="92" spans="1:6" ht="15" customHeight="1" x14ac:dyDescent="0.15">
      <c r="A92" s="12"/>
      <c r="B92" s="43" t="s">
        <v>41</v>
      </c>
      <c r="C92" s="71">
        <v>10</v>
      </c>
      <c r="D92" s="71">
        <v>13</v>
      </c>
      <c r="E92" s="44">
        <v>23</v>
      </c>
      <c r="F92" s="45">
        <v>9.3117408906882596E-2</v>
      </c>
    </row>
    <row r="93" spans="1:6" ht="15" customHeight="1" x14ac:dyDescent="0.15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v>10</v>
      </c>
      <c r="D98" s="71">
        <v>11</v>
      </c>
      <c r="E98" s="44">
        <v>21</v>
      </c>
      <c r="F98" s="45">
        <v>8.5020242914979755E-2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4</v>
      </c>
      <c r="E103" s="95">
        <v>6</v>
      </c>
      <c r="F103" s="32"/>
    </row>
    <row r="104" spans="1:6" ht="15" customHeight="1" x14ac:dyDescent="0.15">
      <c r="A104" s="12"/>
      <c r="B104" s="43" t="s">
        <v>43</v>
      </c>
      <c r="C104" s="71">
        <v>4</v>
      </c>
      <c r="D104" s="71">
        <v>10</v>
      </c>
      <c r="E104" s="44">
        <v>14</v>
      </c>
      <c r="F104" s="45">
        <v>5.6680161943319839E-2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9</v>
      </c>
      <c r="E110" s="44">
        <v>13</v>
      </c>
      <c r="F110" s="45">
        <v>5.2631578947368418E-2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1.2145748987854251E-2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8.0971659919028341E-3</v>
      </c>
    </row>
    <row r="123" spans="1:6" ht="15" customHeight="1" x14ac:dyDescent="0.15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2</v>
      </c>
      <c r="D128" s="71">
        <v>0</v>
      </c>
      <c r="E128" s="44">
        <v>2</v>
      </c>
      <c r="F128" s="45">
        <v>8.0971659919028341E-3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120</v>
      </c>
      <c r="D147" s="77">
        <v>127</v>
      </c>
      <c r="E147" s="77">
        <v>247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13</v>
      </c>
      <c r="D150" s="17">
        <v>8</v>
      </c>
      <c r="E150" s="17">
        <v>21</v>
      </c>
      <c r="F150" s="32">
        <v>8.5020242914979755E-2</v>
      </c>
    </row>
    <row r="151" spans="1:6" ht="15" customHeight="1" x14ac:dyDescent="0.15">
      <c r="A151" s="18"/>
      <c r="B151" s="18" t="s">
        <v>49</v>
      </c>
      <c r="C151" s="19">
        <v>65</v>
      </c>
      <c r="D151" s="19">
        <v>63</v>
      </c>
      <c r="E151" s="19">
        <v>128</v>
      </c>
      <c r="F151" s="32">
        <v>0.51821862348178138</v>
      </c>
    </row>
    <row r="152" spans="1:6" ht="15" customHeight="1" x14ac:dyDescent="0.15">
      <c r="A152" s="33"/>
      <c r="B152" s="20" t="s">
        <v>6</v>
      </c>
      <c r="C152" s="21">
        <v>42</v>
      </c>
      <c r="D152" s="21">
        <v>56</v>
      </c>
      <c r="E152" s="21">
        <v>98</v>
      </c>
      <c r="F152" s="32">
        <v>0.39676113360323889</v>
      </c>
    </row>
    <row r="153" spans="1:6" ht="15" customHeight="1" x14ac:dyDescent="0.15">
      <c r="B153" s="2" t="s">
        <v>8</v>
      </c>
      <c r="C153" s="1">
        <v>120</v>
      </c>
      <c r="D153" s="1">
        <v>127</v>
      </c>
      <c r="E153" s="1">
        <v>247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13</v>
      </c>
      <c r="D155" s="17">
        <v>8</v>
      </c>
      <c r="E155" s="17">
        <v>21</v>
      </c>
      <c r="F155" s="32">
        <v>8.5020242914979755E-2</v>
      </c>
    </row>
    <row r="156" spans="1:6" ht="15" customHeight="1" x14ac:dyDescent="0.15">
      <c r="A156" s="28"/>
      <c r="B156" s="18" t="s">
        <v>49</v>
      </c>
      <c r="C156" s="19">
        <v>65</v>
      </c>
      <c r="D156" s="19">
        <v>63</v>
      </c>
      <c r="E156" s="19">
        <v>128</v>
      </c>
      <c r="F156" s="32">
        <v>0.51821862348178138</v>
      </c>
    </row>
    <row r="157" spans="1:6" ht="15" customHeight="1" x14ac:dyDescent="0.15">
      <c r="A157" s="25"/>
      <c r="B157" s="20" t="s">
        <v>10</v>
      </c>
      <c r="C157" s="21">
        <v>20</v>
      </c>
      <c r="D157" s="21">
        <v>23</v>
      </c>
      <c r="E157" s="21">
        <v>43</v>
      </c>
      <c r="F157" s="32">
        <v>0.17408906882591094</v>
      </c>
    </row>
    <row r="158" spans="1:6" ht="15" customHeight="1" x14ac:dyDescent="0.15">
      <c r="A158" s="26"/>
      <c r="B158" s="29" t="s">
        <v>11</v>
      </c>
      <c r="C158" s="27">
        <v>22</v>
      </c>
      <c r="D158" s="27">
        <v>33</v>
      </c>
      <c r="E158" s="27">
        <v>55</v>
      </c>
      <c r="F158" s="32">
        <v>0.22267206477732793</v>
      </c>
    </row>
    <row r="159" spans="1:6" ht="15" customHeight="1" x14ac:dyDescent="0.15">
      <c r="B159" s="2" t="s">
        <v>8</v>
      </c>
      <c r="C159" s="1">
        <v>120</v>
      </c>
      <c r="D159" s="1">
        <v>127</v>
      </c>
      <c r="E159" s="1">
        <v>247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8</v>
      </c>
      <c r="D161" s="31">
        <v>12</v>
      </c>
      <c r="E161" s="31">
        <v>20</v>
      </c>
      <c r="F161" s="32">
        <v>8.0971659919028341E-2</v>
      </c>
    </row>
    <row r="162" spans="1:6" ht="15" customHeight="1" x14ac:dyDescent="0.15">
      <c r="A162" s="30"/>
      <c r="B162" s="23" t="s">
        <v>15</v>
      </c>
      <c r="C162" s="31">
        <v>4</v>
      </c>
      <c r="D162" s="31">
        <v>3</v>
      </c>
      <c r="E162" s="31">
        <v>7</v>
      </c>
      <c r="F162" s="32">
        <v>2.8340080971659919E-2</v>
      </c>
    </row>
    <row r="163" spans="1:6" ht="15" customHeight="1" x14ac:dyDescent="0.15">
      <c r="A163" s="30"/>
      <c r="B163" s="23" t="s">
        <v>13</v>
      </c>
      <c r="C163" s="31">
        <v>3</v>
      </c>
      <c r="D163" s="31">
        <v>1</v>
      </c>
      <c r="E163" s="31">
        <v>4</v>
      </c>
      <c r="F163" s="32">
        <v>1.6194331983805668E-2</v>
      </c>
    </row>
    <row r="164" spans="1:6" ht="15" customHeight="1" x14ac:dyDescent="0.15">
      <c r="B164" s="4" t="s">
        <v>14</v>
      </c>
      <c r="C164" s="1">
        <v>2</v>
      </c>
      <c r="D164" s="1">
        <v>0</v>
      </c>
      <c r="E164" s="1">
        <v>2</v>
      </c>
      <c r="F164" s="32">
        <v>8.0971659919028341E-3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92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209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7</v>
      </c>
      <c r="E3" s="95">
        <v>9</v>
      </c>
      <c r="F3" s="32"/>
    </row>
    <row r="4" spans="1:6" ht="15" customHeight="1" x14ac:dyDescent="0.15">
      <c r="A4" s="12"/>
      <c r="B4" s="35">
        <v>1</v>
      </c>
      <c r="C4" s="94">
        <v>7</v>
      </c>
      <c r="D4" s="94">
        <v>10</v>
      </c>
      <c r="E4" s="95">
        <v>17</v>
      </c>
      <c r="F4" s="32"/>
    </row>
    <row r="5" spans="1:6" ht="15" customHeight="1" x14ac:dyDescent="0.15">
      <c r="A5" s="12"/>
      <c r="B5" s="35">
        <v>2</v>
      </c>
      <c r="C5" s="94">
        <v>10</v>
      </c>
      <c r="D5" s="94">
        <v>7</v>
      </c>
      <c r="E5" s="95">
        <v>17</v>
      </c>
      <c r="F5" s="32"/>
    </row>
    <row r="6" spans="1:6" ht="15" customHeight="1" x14ac:dyDescent="0.15">
      <c r="A6" s="12"/>
      <c r="B6" s="35">
        <v>3</v>
      </c>
      <c r="C6" s="94">
        <v>12</v>
      </c>
      <c r="D6" s="94">
        <v>7</v>
      </c>
      <c r="E6" s="95">
        <v>19</v>
      </c>
      <c r="F6" s="32"/>
    </row>
    <row r="7" spans="1:6" ht="15" customHeight="1" x14ac:dyDescent="0.15">
      <c r="A7" s="12"/>
      <c r="B7" s="35">
        <v>4</v>
      </c>
      <c r="C7" s="94">
        <v>10</v>
      </c>
      <c r="D7" s="94">
        <v>7</v>
      </c>
      <c r="E7" s="95">
        <v>17</v>
      </c>
      <c r="F7" s="32"/>
    </row>
    <row r="8" spans="1:6" ht="15" customHeight="1" x14ac:dyDescent="0.15">
      <c r="A8" s="12"/>
      <c r="B8" s="37" t="s">
        <v>27</v>
      </c>
      <c r="C8" s="70">
        <v>41</v>
      </c>
      <c r="D8" s="70">
        <v>38</v>
      </c>
      <c r="E8" s="38">
        <v>79</v>
      </c>
      <c r="F8" s="39">
        <v>4.5350172215843858E-2</v>
      </c>
    </row>
    <row r="9" spans="1:6" ht="15" customHeight="1" x14ac:dyDescent="0.15">
      <c r="A9" s="12"/>
      <c r="B9" s="35">
        <v>5</v>
      </c>
      <c r="C9" s="94">
        <v>8</v>
      </c>
      <c r="D9" s="94">
        <v>8</v>
      </c>
      <c r="E9" s="95">
        <v>16</v>
      </c>
      <c r="F9" s="32"/>
    </row>
    <row r="10" spans="1:6" ht="15" customHeight="1" x14ac:dyDescent="0.15">
      <c r="A10" s="12"/>
      <c r="B10" s="35">
        <v>6</v>
      </c>
      <c r="C10" s="94">
        <v>6</v>
      </c>
      <c r="D10" s="94">
        <v>12</v>
      </c>
      <c r="E10" s="95">
        <v>18</v>
      </c>
      <c r="F10" s="32"/>
    </row>
    <row r="11" spans="1:6" ht="15" customHeight="1" x14ac:dyDescent="0.15">
      <c r="A11" s="12"/>
      <c r="B11" s="35">
        <v>7</v>
      </c>
      <c r="C11" s="94">
        <v>6</v>
      </c>
      <c r="D11" s="94">
        <v>7</v>
      </c>
      <c r="E11" s="95">
        <v>13</v>
      </c>
      <c r="F11" s="32"/>
    </row>
    <row r="12" spans="1:6" ht="15" customHeight="1" x14ac:dyDescent="0.15">
      <c r="A12" s="12"/>
      <c r="B12" s="35">
        <v>8</v>
      </c>
      <c r="C12" s="94">
        <v>8</v>
      </c>
      <c r="D12" s="94">
        <v>6</v>
      </c>
      <c r="E12" s="95">
        <v>14</v>
      </c>
      <c r="F12" s="32"/>
    </row>
    <row r="13" spans="1:6" ht="15" customHeight="1" x14ac:dyDescent="0.15">
      <c r="A13" s="12"/>
      <c r="B13" s="35">
        <v>9</v>
      </c>
      <c r="C13" s="94">
        <v>8</v>
      </c>
      <c r="D13" s="94">
        <v>11</v>
      </c>
      <c r="E13" s="95">
        <v>19</v>
      </c>
      <c r="F13" s="32"/>
    </row>
    <row r="14" spans="1:6" ht="15" customHeight="1" x14ac:dyDescent="0.15">
      <c r="A14" s="12"/>
      <c r="B14" s="37" t="s">
        <v>28</v>
      </c>
      <c r="C14" s="70">
        <v>36</v>
      </c>
      <c r="D14" s="70">
        <v>44</v>
      </c>
      <c r="E14" s="48">
        <v>80</v>
      </c>
      <c r="F14" s="39">
        <v>4.5924225028702644E-2</v>
      </c>
    </row>
    <row r="15" spans="1:6" ht="15" customHeight="1" x14ac:dyDescent="0.15">
      <c r="A15" s="12"/>
      <c r="B15" s="35">
        <v>10</v>
      </c>
      <c r="C15" s="94">
        <v>9</v>
      </c>
      <c r="D15" s="94">
        <v>6</v>
      </c>
      <c r="E15" s="95">
        <v>15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9</v>
      </c>
      <c r="E16" s="95">
        <v>12</v>
      </c>
      <c r="F16" s="32"/>
    </row>
    <row r="17" spans="1:6" ht="15" customHeight="1" x14ac:dyDescent="0.15">
      <c r="A17" s="12"/>
      <c r="B17" s="35">
        <v>12</v>
      </c>
      <c r="C17" s="94">
        <v>9</v>
      </c>
      <c r="D17" s="94">
        <v>9</v>
      </c>
      <c r="E17" s="95">
        <v>18</v>
      </c>
      <c r="F17" s="32"/>
    </row>
    <row r="18" spans="1:6" ht="15" customHeight="1" x14ac:dyDescent="0.15">
      <c r="A18" s="12"/>
      <c r="B18" s="35">
        <v>13</v>
      </c>
      <c r="C18" s="94">
        <v>7</v>
      </c>
      <c r="D18" s="94">
        <v>8</v>
      </c>
      <c r="E18" s="95">
        <v>15</v>
      </c>
      <c r="F18" s="32"/>
    </row>
    <row r="19" spans="1:6" ht="15" customHeight="1" x14ac:dyDescent="0.15">
      <c r="A19" s="12"/>
      <c r="B19" s="35">
        <v>14</v>
      </c>
      <c r="C19" s="94">
        <v>10</v>
      </c>
      <c r="D19" s="94">
        <v>10</v>
      </c>
      <c r="E19" s="95">
        <v>20</v>
      </c>
      <c r="F19" s="32"/>
    </row>
    <row r="20" spans="1:6" ht="15" customHeight="1" x14ac:dyDescent="0.15">
      <c r="A20" s="12"/>
      <c r="B20" s="37" t="s">
        <v>29</v>
      </c>
      <c r="C20" s="70">
        <v>38</v>
      </c>
      <c r="D20" s="70">
        <v>42</v>
      </c>
      <c r="E20" s="48">
        <v>80</v>
      </c>
      <c r="F20" s="39">
        <v>4.5924225028702644E-2</v>
      </c>
    </row>
    <row r="21" spans="1:6" ht="15" customHeight="1" x14ac:dyDescent="0.15">
      <c r="A21" s="12"/>
      <c r="B21" s="35">
        <v>15</v>
      </c>
      <c r="C21" s="94">
        <v>6</v>
      </c>
      <c r="D21" s="94">
        <v>10</v>
      </c>
      <c r="E21" s="95">
        <v>16</v>
      </c>
      <c r="F21" s="32"/>
    </row>
    <row r="22" spans="1:6" ht="15" customHeight="1" x14ac:dyDescent="0.15">
      <c r="A22" s="12"/>
      <c r="B22" s="35">
        <v>16</v>
      </c>
      <c r="C22" s="94">
        <v>10</v>
      </c>
      <c r="D22" s="94">
        <v>12</v>
      </c>
      <c r="E22" s="95">
        <v>22</v>
      </c>
      <c r="F22" s="32"/>
    </row>
    <row r="23" spans="1:6" ht="15" customHeight="1" x14ac:dyDescent="0.15">
      <c r="A23" s="12"/>
      <c r="B23" s="35">
        <v>17</v>
      </c>
      <c r="C23" s="94">
        <v>9</v>
      </c>
      <c r="D23" s="94">
        <v>10</v>
      </c>
      <c r="E23" s="95">
        <v>19</v>
      </c>
      <c r="F23" s="32"/>
    </row>
    <row r="24" spans="1:6" ht="15" customHeight="1" x14ac:dyDescent="0.15">
      <c r="A24" s="12"/>
      <c r="B24" s="35">
        <v>18</v>
      </c>
      <c r="C24" s="94">
        <v>10</v>
      </c>
      <c r="D24" s="94">
        <v>5</v>
      </c>
      <c r="E24" s="95">
        <v>15</v>
      </c>
      <c r="F24" s="32"/>
    </row>
    <row r="25" spans="1:6" ht="15" customHeight="1" x14ac:dyDescent="0.15">
      <c r="A25" s="12"/>
      <c r="B25" s="35">
        <v>19</v>
      </c>
      <c r="C25" s="94">
        <v>10</v>
      </c>
      <c r="D25" s="94">
        <v>7</v>
      </c>
      <c r="E25" s="95">
        <v>17</v>
      </c>
      <c r="F25" s="32"/>
    </row>
    <row r="26" spans="1:6" ht="15" customHeight="1" x14ac:dyDescent="0.15">
      <c r="A26" s="12"/>
      <c r="B26" s="40" t="s">
        <v>30</v>
      </c>
      <c r="C26" s="49">
        <v>45</v>
      </c>
      <c r="D26" s="49">
        <v>44</v>
      </c>
      <c r="E26" s="41">
        <v>89</v>
      </c>
      <c r="F26" s="42">
        <v>5.1090700344431687E-2</v>
      </c>
    </row>
    <row r="27" spans="1:6" ht="15" customHeight="1" x14ac:dyDescent="0.15">
      <c r="A27" s="12"/>
      <c r="B27" s="35">
        <v>20</v>
      </c>
      <c r="C27" s="94">
        <v>9</v>
      </c>
      <c r="D27" s="94">
        <v>8</v>
      </c>
      <c r="E27" s="95">
        <v>17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10</v>
      </c>
      <c r="E28" s="95">
        <v>13</v>
      </c>
      <c r="F28" s="32"/>
    </row>
    <row r="29" spans="1:6" ht="15" customHeight="1" x14ac:dyDescent="0.15">
      <c r="A29" s="12"/>
      <c r="B29" s="35">
        <v>22</v>
      </c>
      <c r="C29" s="94">
        <v>10</v>
      </c>
      <c r="D29" s="94">
        <v>12</v>
      </c>
      <c r="E29" s="95">
        <v>22</v>
      </c>
      <c r="F29" s="32"/>
    </row>
    <row r="30" spans="1:6" ht="15" customHeight="1" x14ac:dyDescent="0.15">
      <c r="A30" s="12"/>
      <c r="B30" s="35">
        <v>23</v>
      </c>
      <c r="C30" s="94">
        <v>15</v>
      </c>
      <c r="D30" s="94">
        <v>11</v>
      </c>
      <c r="E30" s="95">
        <v>26</v>
      </c>
      <c r="F30" s="32"/>
    </row>
    <row r="31" spans="1:6" ht="15" customHeight="1" x14ac:dyDescent="0.15">
      <c r="A31" s="12"/>
      <c r="B31" s="35">
        <v>24</v>
      </c>
      <c r="C31" s="94">
        <v>15</v>
      </c>
      <c r="D31" s="94">
        <v>5</v>
      </c>
      <c r="E31" s="95">
        <v>20</v>
      </c>
      <c r="F31" s="32"/>
    </row>
    <row r="32" spans="1:6" ht="15" customHeight="1" x14ac:dyDescent="0.15">
      <c r="A32" s="12"/>
      <c r="B32" s="40" t="s">
        <v>31</v>
      </c>
      <c r="C32" s="49">
        <v>52</v>
      </c>
      <c r="D32" s="49">
        <v>46</v>
      </c>
      <c r="E32" s="41">
        <v>98</v>
      </c>
      <c r="F32" s="42">
        <v>5.6257175660160738E-2</v>
      </c>
    </row>
    <row r="33" spans="1:6" ht="15" customHeight="1" x14ac:dyDescent="0.15">
      <c r="A33" s="12"/>
      <c r="B33" s="35">
        <v>25</v>
      </c>
      <c r="C33" s="94">
        <v>12</v>
      </c>
      <c r="D33" s="94">
        <v>15</v>
      </c>
      <c r="E33" s="95">
        <v>27</v>
      </c>
      <c r="F33" s="32"/>
    </row>
    <row r="34" spans="1:6" ht="15" customHeight="1" x14ac:dyDescent="0.15">
      <c r="A34" s="12"/>
      <c r="B34" s="35">
        <v>26</v>
      </c>
      <c r="C34" s="94">
        <v>7</v>
      </c>
      <c r="D34" s="94">
        <v>15</v>
      </c>
      <c r="E34" s="95">
        <v>22</v>
      </c>
      <c r="F34" s="32"/>
    </row>
    <row r="35" spans="1:6" ht="15" customHeight="1" x14ac:dyDescent="0.15">
      <c r="A35" s="12"/>
      <c r="B35" s="35">
        <v>27</v>
      </c>
      <c r="C35" s="94">
        <v>10</v>
      </c>
      <c r="D35" s="94">
        <v>6</v>
      </c>
      <c r="E35" s="95">
        <v>16</v>
      </c>
      <c r="F35" s="32"/>
    </row>
    <row r="36" spans="1:6" ht="15" customHeight="1" x14ac:dyDescent="0.15">
      <c r="A36" s="12"/>
      <c r="B36" s="35">
        <v>28</v>
      </c>
      <c r="C36" s="94">
        <v>14</v>
      </c>
      <c r="D36" s="94">
        <v>7</v>
      </c>
      <c r="E36" s="95">
        <v>21</v>
      </c>
      <c r="F36" s="32"/>
    </row>
    <row r="37" spans="1:6" ht="15" customHeight="1" x14ac:dyDescent="0.15">
      <c r="A37" s="12"/>
      <c r="B37" s="35">
        <v>29</v>
      </c>
      <c r="C37" s="94">
        <v>9</v>
      </c>
      <c r="D37" s="94">
        <v>9</v>
      </c>
      <c r="E37" s="95">
        <v>18</v>
      </c>
      <c r="F37" s="32"/>
    </row>
    <row r="38" spans="1:6" ht="15" customHeight="1" x14ac:dyDescent="0.15">
      <c r="A38" s="12"/>
      <c r="B38" s="40" t="s">
        <v>32</v>
      </c>
      <c r="C38" s="49">
        <v>52</v>
      </c>
      <c r="D38" s="49">
        <v>52</v>
      </c>
      <c r="E38" s="41">
        <v>104</v>
      </c>
      <c r="F38" s="42">
        <v>5.9701492537313432E-2</v>
      </c>
    </row>
    <row r="39" spans="1:6" ht="15" customHeight="1" x14ac:dyDescent="0.15">
      <c r="A39" s="12"/>
      <c r="B39" s="35">
        <v>30</v>
      </c>
      <c r="C39" s="94">
        <v>3</v>
      </c>
      <c r="D39" s="94">
        <v>7</v>
      </c>
      <c r="E39" s="95">
        <v>10</v>
      </c>
      <c r="F39" s="32"/>
    </row>
    <row r="40" spans="1:6" ht="15" customHeight="1" x14ac:dyDescent="0.15">
      <c r="A40" s="12"/>
      <c r="B40" s="35">
        <v>31</v>
      </c>
      <c r="C40" s="94">
        <v>10</v>
      </c>
      <c r="D40" s="94">
        <v>6</v>
      </c>
      <c r="E40" s="95">
        <v>16</v>
      </c>
      <c r="F40" s="32"/>
    </row>
    <row r="41" spans="1:6" ht="15" customHeight="1" x14ac:dyDescent="0.15">
      <c r="A41" s="12"/>
      <c r="B41" s="35">
        <v>32</v>
      </c>
      <c r="C41" s="94">
        <v>10</v>
      </c>
      <c r="D41" s="94">
        <v>7</v>
      </c>
      <c r="E41" s="95">
        <v>17</v>
      </c>
      <c r="F41" s="32"/>
    </row>
    <row r="42" spans="1:6" ht="15" customHeight="1" x14ac:dyDescent="0.15">
      <c r="A42" s="12"/>
      <c r="B42" s="35">
        <v>33</v>
      </c>
      <c r="C42" s="94">
        <v>9</v>
      </c>
      <c r="D42" s="94">
        <v>12</v>
      </c>
      <c r="E42" s="95">
        <v>21</v>
      </c>
      <c r="F42" s="32"/>
    </row>
    <row r="43" spans="1:6" ht="15" customHeight="1" x14ac:dyDescent="0.15">
      <c r="A43" s="12"/>
      <c r="B43" s="35">
        <v>34</v>
      </c>
      <c r="C43" s="94">
        <v>7</v>
      </c>
      <c r="D43" s="94">
        <v>6</v>
      </c>
      <c r="E43" s="95">
        <v>13</v>
      </c>
      <c r="F43" s="32"/>
    </row>
    <row r="44" spans="1:6" ht="15" customHeight="1" x14ac:dyDescent="0.15">
      <c r="A44" s="12"/>
      <c r="B44" s="40" t="s">
        <v>33</v>
      </c>
      <c r="C44" s="49">
        <v>39</v>
      </c>
      <c r="D44" s="49">
        <v>38</v>
      </c>
      <c r="E44" s="41">
        <v>77</v>
      </c>
      <c r="F44" s="42">
        <v>4.4202066590126293E-2</v>
      </c>
    </row>
    <row r="45" spans="1:6" ht="15" customHeight="1" x14ac:dyDescent="0.15">
      <c r="A45" s="12"/>
      <c r="B45" s="35">
        <v>35</v>
      </c>
      <c r="C45" s="94">
        <v>13</v>
      </c>
      <c r="D45" s="94">
        <v>9</v>
      </c>
      <c r="E45" s="95">
        <v>22</v>
      </c>
      <c r="F45" s="32"/>
    </row>
    <row r="46" spans="1:6" ht="15" customHeight="1" x14ac:dyDescent="0.15">
      <c r="A46" s="12"/>
      <c r="B46" s="35">
        <v>36</v>
      </c>
      <c r="C46" s="94">
        <v>9</v>
      </c>
      <c r="D46" s="94">
        <v>13</v>
      </c>
      <c r="E46" s="95">
        <v>22</v>
      </c>
      <c r="F46" s="32"/>
    </row>
    <row r="47" spans="1:6" ht="15" customHeight="1" x14ac:dyDescent="0.15">
      <c r="A47" s="12"/>
      <c r="B47" s="35">
        <v>37</v>
      </c>
      <c r="C47" s="94">
        <v>9</v>
      </c>
      <c r="D47" s="94">
        <v>10</v>
      </c>
      <c r="E47" s="95">
        <v>19</v>
      </c>
      <c r="F47" s="32"/>
    </row>
    <row r="48" spans="1:6" ht="15" customHeight="1" x14ac:dyDescent="0.15">
      <c r="A48" s="12"/>
      <c r="B48" s="35">
        <v>38</v>
      </c>
      <c r="C48" s="94">
        <v>7</v>
      </c>
      <c r="D48" s="94">
        <v>9</v>
      </c>
      <c r="E48" s="95">
        <v>16</v>
      </c>
      <c r="F48" s="32"/>
    </row>
    <row r="49" spans="1:6" ht="15" customHeight="1" x14ac:dyDescent="0.15">
      <c r="A49" s="12"/>
      <c r="B49" s="35">
        <v>39</v>
      </c>
      <c r="C49" s="94">
        <v>17</v>
      </c>
      <c r="D49" s="94">
        <v>12</v>
      </c>
      <c r="E49" s="95">
        <v>29</v>
      </c>
      <c r="F49" s="32"/>
    </row>
    <row r="50" spans="1:6" ht="15" customHeight="1" x14ac:dyDescent="0.15">
      <c r="A50" s="12"/>
      <c r="B50" s="40" t="s">
        <v>34</v>
      </c>
      <c r="C50" s="49">
        <v>55</v>
      </c>
      <c r="D50" s="49">
        <v>53</v>
      </c>
      <c r="E50" s="41">
        <v>108</v>
      </c>
      <c r="F50" s="42">
        <v>6.1997703788748568E-2</v>
      </c>
    </row>
    <row r="51" spans="1:6" ht="15" customHeight="1" x14ac:dyDescent="0.15">
      <c r="A51" s="12"/>
      <c r="B51" s="35">
        <v>40</v>
      </c>
      <c r="C51" s="94">
        <v>14</v>
      </c>
      <c r="D51" s="94">
        <v>16</v>
      </c>
      <c r="E51" s="95">
        <v>30</v>
      </c>
      <c r="F51" s="32"/>
    </row>
    <row r="52" spans="1:6" ht="15" customHeight="1" x14ac:dyDescent="0.15">
      <c r="A52" s="12"/>
      <c r="B52" s="35">
        <v>41</v>
      </c>
      <c r="C52" s="94">
        <v>11</v>
      </c>
      <c r="D52" s="94">
        <v>13</v>
      </c>
      <c r="E52" s="95">
        <v>24</v>
      </c>
      <c r="F52" s="32"/>
    </row>
    <row r="53" spans="1:6" ht="15" customHeight="1" x14ac:dyDescent="0.15">
      <c r="A53" s="12"/>
      <c r="B53" s="35">
        <v>42</v>
      </c>
      <c r="C53" s="94">
        <v>15</v>
      </c>
      <c r="D53" s="94">
        <v>11</v>
      </c>
      <c r="E53" s="95">
        <v>26</v>
      </c>
      <c r="F53" s="32"/>
    </row>
    <row r="54" spans="1:6" ht="15" customHeight="1" x14ac:dyDescent="0.15">
      <c r="A54" s="12"/>
      <c r="B54" s="35">
        <v>43</v>
      </c>
      <c r="C54" s="94">
        <v>9</v>
      </c>
      <c r="D54" s="94">
        <v>15</v>
      </c>
      <c r="E54" s="95">
        <v>24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17</v>
      </c>
      <c r="E55" s="95">
        <v>21</v>
      </c>
      <c r="F55" s="32"/>
    </row>
    <row r="56" spans="1:6" ht="15" customHeight="1" x14ac:dyDescent="0.15">
      <c r="A56" s="12"/>
      <c r="B56" s="40" t="s">
        <v>35</v>
      </c>
      <c r="C56" s="49">
        <v>53</v>
      </c>
      <c r="D56" s="49">
        <v>72</v>
      </c>
      <c r="E56" s="41">
        <v>125</v>
      </c>
      <c r="F56" s="42">
        <v>7.175660160734787E-2</v>
      </c>
    </row>
    <row r="57" spans="1:6" ht="15" customHeight="1" x14ac:dyDescent="0.15">
      <c r="A57" s="12"/>
      <c r="B57" s="35">
        <v>45</v>
      </c>
      <c r="C57" s="94">
        <v>8</v>
      </c>
      <c r="D57" s="94">
        <v>10</v>
      </c>
      <c r="E57" s="95">
        <v>18</v>
      </c>
      <c r="F57" s="32"/>
    </row>
    <row r="58" spans="1:6" ht="15" customHeight="1" x14ac:dyDescent="0.15">
      <c r="A58" s="12"/>
      <c r="B58" s="35">
        <v>46</v>
      </c>
      <c r="C58" s="94">
        <v>16</v>
      </c>
      <c r="D58" s="94">
        <v>12</v>
      </c>
      <c r="E58" s="95">
        <v>28</v>
      </c>
      <c r="F58" s="32"/>
    </row>
    <row r="59" spans="1:6" ht="15" customHeight="1" x14ac:dyDescent="0.15">
      <c r="A59" s="12"/>
      <c r="B59" s="35">
        <v>47</v>
      </c>
      <c r="C59" s="94">
        <v>14</v>
      </c>
      <c r="D59" s="94">
        <v>15</v>
      </c>
      <c r="E59" s="95">
        <v>29</v>
      </c>
      <c r="F59" s="32"/>
    </row>
    <row r="60" spans="1:6" ht="15" customHeight="1" x14ac:dyDescent="0.15">
      <c r="A60" s="12"/>
      <c r="B60" s="35">
        <v>48</v>
      </c>
      <c r="C60" s="94">
        <v>9</v>
      </c>
      <c r="D60" s="94">
        <v>14</v>
      </c>
      <c r="E60" s="95">
        <v>23</v>
      </c>
      <c r="F60" s="32"/>
    </row>
    <row r="61" spans="1:6" ht="15" customHeight="1" x14ac:dyDescent="0.15">
      <c r="A61" s="12"/>
      <c r="B61" s="35">
        <v>49</v>
      </c>
      <c r="C61" s="94">
        <v>12</v>
      </c>
      <c r="D61" s="94">
        <v>16</v>
      </c>
      <c r="E61" s="95">
        <v>28</v>
      </c>
      <c r="F61" s="32"/>
    </row>
    <row r="62" spans="1:6" ht="15" customHeight="1" x14ac:dyDescent="0.15">
      <c r="A62" s="12"/>
      <c r="B62" s="40" t="s">
        <v>36</v>
      </c>
      <c r="C62" s="49">
        <v>59</v>
      </c>
      <c r="D62" s="49">
        <v>67</v>
      </c>
      <c r="E62" s="41">
        <v>126</v>
      </c>
      <c r="F62" s="42">
        <v>7.2330654420206655E-2</v>
      </c>
    </row>
    <row r="63" spans="1:6" ht="15" customHeight="1" x14ac:dyDescent="0.15">
      <c r="A63" s="12"/>
      <c r="B63" s="35">
        <v>50</v>
      </c>
      <c r="C63" s="94">
        <v>23</v>
      </c>
      <c r="D63" s="94">
        <v>12</v>
      </c>
      <c r="E63" s="95">
        <v>35</v>
      </c>
      <c r="F63" s="32"/>
    </row>
    <row r="64" spans="1:6" ht="15" customHeight="1" x14ac:dyDescent="0.15">
      <c r="A64" s="12"/>
      <c r="B64" s="35">
        <v>51</v>
      </c>
      <c r="C64" s="94">
        <v>14</v>
      </c>
      <c r="D64" s="94">
        <v>12</v>
      </c>
      <c r="E64" s="95">
        <v>26</v>
      </c>
      <c r="F64" s="32"/>
    </row>
    <row r="65" spans="1:6" ht="15" customHeight="1" x14ac:dyDescent="0.15">
      <c r="A65" s="12"/>
      <c r="B65" s="35">
        <v>52</v>
      </c>
      <c r="C65" s="94">
        <v>15</v>
      </c>
      <c r="D65" s="94">
        <v>16</v>
      </c>
      <c r="E65" s="95">
        <v>31</v>
      </c>
      <c r="F65" s="32"/>
    </row>
    <row r="66" spans="1:6" ht="15" customHeight="1" x14ac:dyDescent="0.15">
      <c r="A66" s="12"/>
      <c r="B66" s="35">
        <v>53</v>
      </c>
      <c r="C66" s="94">
        <v>7</v>
      </c>
      <c r="D66" s="94">
        <v>14</v>
      </c>
      <c r="E66" s="95">
        <v>21</v>
      </c>
      <c r="F66" s="32"/>
    </row>
    <row r="67" spans="1:6" ht="15" customHeight="1" x14ac:dyDescent="0.15">
      <c r="A67" s="12"/>
      <c r="B67" s="35">
        <v>54</v>
      </c>
      <c r="C67" s="94">
        <v>17</v>
      </c>
      <c r="D67" s="94">
        <v>13</v>
      </c>
      <c r="E67" s="95">
        <v>30</v>
      </c>
      <c r="F67" s="32"/>
    </row>
    <row r="68" spans="1:6" ht="15" customHeight="1" x14ac:dyDescent="0.15">
      <c r="A68" s="12"/>
      <c r="B68" s="40" t="s">
        <v>37</v>
      </c>
      <c r="C68" s="49">
        <v>76</v>
      </c>
      <c r="D68" s="49">
        <v>67</v>
      </c>
      <c r="E68" s="41">
        <v>143</v>
      </c>
      <c r="F68" s="42">
        <v>8.2089552238805971E-2</v>
      </c>
    </row>
    <row r="69" spans="1:6" ht="15" customHeight="1" x14ac:dyDescent="0.15">
      <c r="A69" s="12"/>
      <c r="B69" s="35">
        <v>55</v>
      </c>
      <c r="C69" s="94">
        <v>19</v>
      </c>
      <c r="D69" s="94">
        <v>11</v>
      </c>
      <c r="E69" s="95">
        <v>30</v>
      </c>
      <c r="F69" s="32"/>
    </row>
    <row r="70" spans="1:6" ht="15" customHeight="1" x14ac:dyDescent="0.15">
      <c r="A70" s="12"/>
      <c r="B70" s="35">
        <v>56</v>
      </c>
      <c r="C70" s="94">
        <v>16</v>
      </c>
      <c r="D70" s="94">
        <v>12</v>
      </c>
      <c r="E70" s="95">
        <v>28</v>
      </c>
      <c r="F70" s="32"/>
    </row>
    <row r="71" spans="1:6" ht="15" customHeight="1" x14ac:dyDescent="0.15">
      <c r="A71" s="12"/>
      <c r="B71" s="35">
        <v>57</v>
      </c>
      <c r="C71" s="94">
        <v>14</v>
      </c>
      <c r="D71" s="94">
        <v>13</v>
      </c>
      <c r="E71" s="95">
        <v>27</v>
      </c>
      <c r="F71" s="32"/>
    </row>
    <row r="72" spans="1:6" ht="15" customHeight="1" x14ac:dyDescent="0.15">
      <c r="A72" s="12"/>
      <c r="B72" s="35">
        <v>58</v>
      </c>
      <c r="C72" s="94">
        <v>15</v>
      </c>
      <c r="D72" s="94">
        <v>11</v>
      </c>
      <c r="E72" s="95">
        <v>26</v>
      </c>
      <c r="F72" s="32"/>
    </row>
    <row r="73" spans="1:6" ht="15" customHeight="1" x14ac:dyDescent="0.15">
      <c r="A73" s="12"/>
      <c r="B73" s="35">
        <v>59</v>
      </c>
      <c r="C73" s="94">
        <v>11</v>
      </c>
      <c r="D73" s="94">
        <v>12</v>
      </c>
      <c r="E73" s="95">
        <v>23</v>
      </c>
      <c r="F73" s="32"/>
    </row>
    <row r="74" spans="1:6" ht="15" customHeight="1" x14ac:dyDescent="0.15">
      <c r="A74" s="12"/>
      <c r="B74" s="40" t="s">
        <v>38</v>
      </c>
      <c r="C74" s="49">
        <v>75</v>
      </c>
      <c r="D74" s="49">
        <v>59</v>
      </c>
      <c r="E74" s="41">
        <v>134</v>
      </c>
      <c r="F74" s="42">
        <v>7.6923076923076927E-2</v>
      </c>
    </row>
    <row r="75" spans="1:6" ht="15" customHeight="1" x14ac:dyDescent="0.15">
      <c r="A75" s="12"/>
      <c r="B75" s="35">
        <v>60</v>
      </c>
      <c r="C75" s="94">
        <v>9</v>
      </c>
      <c r="D75" s="94">
        <v>12</v>
      </c>
      <c r="E75" s="95">
        <v>21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8</v>
      </c>
      <c r="E76" s="95">
        <v>12</v>
      </c>
      <c r="F76" s="32"/>
    </row>
    <row r="77" spans="1:6" ht="15" customHeight="1" x14ac:dyDescent="0.15">
      <c r="A77" s="12"/>
      <c r="B77" s="35">
        <v>62</v>
      </c>
      <c r="C77" s="94">
        <v>11</v>
      </c>
      <c r="D77" s="94">
        <v>3</v>
      </c>
      <c r="E77" s="95">
        <v>14</v>
      </c>
      <c r="F77" s="32"/>
    </row>
    <row r="78" spans="1:6" ht="15" customHeight="1" x14ac:dyDescent="0.15">
      <c r="A78" s="12"/>
      <c r="B78" s="35">
        <v>63</v>
      </c>
      <c r="C78" s="94">
        <v>8</v>
      </c>
      <c r="D78" s="94">
        <v>12</v>
      </c>
      <c r="E78" s="95">
        <v>20</v>
      </c>
      <c r="F78" s="32"/>
    </row>
    <row r="79" spans="1:6" ht="15" customHeight="1" x14ac:dyDescent="0.15">
      <c r="A79" s="12"/>
      <c r="B79" s="35">
        <v>64</v>
      </c>
      <c r="C79" s="94">
        <v>9</v>
      </c>
      <c r="D79" s="94">
        <v>12</v>
      </c>
      <c r="E79" s="95">
        <v>21</v>
      </c>
      <c r="F79" s="32"/>
    </row>
    <row r="80" spans="1:6" ht="15" customHeight="1" x14ac:dyDescent="0.15">
      <c r="A80" s="12"/>
      <c r="B80" s="40" t="s">
        <v>39</v>
      </c>
      <c r="C80" s="49">
        <v>41</v>
      </c>
      <c r="D80" s="49">
        <v>47</v>
      </c>
      <c r="E80" s="41">
        <v>88</v>
      </c>
      <c r="F80" s="42">
        <v>5.0516647531572902E-2</v>
      </c>
    </row>
    <row r="81" spans="1:6" ht="15" customHeight="1" x14ac:dyDescent="0.15">
      <c r="A81" s="12"/>
      <c r="B81" s="35">
        <v>65</v>
      </c>
      <c r="C81" s="94">
        <v>6</v>
      </c>
      <c r="D81" s="94">
        <v>12</v>
      </c>
      <c r="E81" s="95">
        <v>18</v>
      </c>
      <c r="F81" s="32"/>
    </row>
    <row r="82" spans="1:6" ht="15" customHeight="1" x14ac:dyDescent="0.15">
      <c r="A82" s="12"/>
      <c r="B82" s="35">
        <v>66</v>
      </c>
      <c r="C82" s="94">
        <v>15</v>
      </c>
      <c r="D82" s="94">
        <v>6</v>
      </c>
      <c r="E82" s="95">
        <v>21</v>
      </c>
      <c r="F82" s="32"/>
    </row>
    <row r="83" spans="1:6" ht="15" customHeight="1" x14ac:dyDescent="0.15">
      <c r="A83" s="12"/>
      <c r="B83" s="35">
        <v>67</v>
      </c>
      <c r="C83" s="94">
        <v>7</v>
      </c>
      <c r="D83" s="94">
        <v>10</v>
      </c>
      <c r="E83" s="95">
        <v>17</v>
      </c>
      <c r="F83" s="32"/>
    </row>
    <row r="84" spans="1:6" ht="15" customHeight="1" x14ac:dyDescent="0.15">
      <c r="A84" s="12"/>
      <c r="B84" s="35">
        <v>68</v>
      </c>
      <c r="C84" s="94">
        <v>11</v>
      </c>
      <c r="D84" s="94">
        <v>12</v>
      </c>
      <c r="E84" s="95">
        <v>23</v>
      </c>
      <c r="F84" s="32"/>
    </row>
    <row r="85" spans="1:6" ht="15" customHeight="1" x14ac:dyDescent="0.15">
      <c r="A85" s="12"/>
      <c r="B85" s="35">
        <v>69</v>
      </c>
      <c r="C85" s="94">
        <v>6</v>
      </c>
      <c r="D85" s="94">
        <v>8</v>
      </c>
      <c r="E85" s="95">
        <v>14</v>
      </c>
      <c r="F85" s="32"/>
    </row>
    <row r="86" spans="1:6" ht="15" customHeight="1" x14ac:dyDescent="0.15">
      <c r="A86" s="12"/>
      <c r="B86" s="43" t="s">
        <v>40</v>
      </c>
      <c r="C86" s="71">
        <v>45</v>
      </c>
      <c r="D86" s="71">
        <v>48</v>
      </c>
      <c r="E86" s="44">
        <v>93</v>
      </c>
      <c r="F86" s="45">
        <v>5.3386911595866816E-2</v>
      </c>
    </row>
    <row r="87" spans="1:6" ht="15" customHeight="1" x14ac:dyDescent="0.15">
      <c r="A87" s="12"/>
      <c r="B87" s="35">
        <v>70</v>
      </c>
      <c r="C87" s="94">
        <v>11</v>
      </c>
      <c r="D87" s="94">
        <v>13</v>
      </c>
      <c r="E87" s="95">
        <v>24</v>
      </c>
      <c r="F87" s="32"/>
    </row>
    <row r="88" spans="1:6" ht="15" customHeight="1" x14ac:dyDescent="0.15">
      <c r="A88" s="12"/>
      <c r="B88" s="35">
        <v>71</v>
      </c>
      <c r="C88" s="94">
        <v>12</v>
      </c>
      <c r="D88" s="94">
        <v>11</v>
      </c>
      <c r="E88" s="95">
        <v>23</v>
      </c>
      <c r="F88" s="32"/>
    </row>
    <row r="89" spans="1:6" ht="15" customHeight="1" x14ac:dyDescent="0.15">
      <c r="A89" s="12"/>
      <c r="B89" s="35">
        <v>72</v>
      </c>
      <c r="C89" s="94">
        <v>16</v>
      </c>
      <c r="D89" s="94">
        <v>11</v>
      </c>
      <c r="E89" s="95">
        <v>27</v>
      </c>
      <c r="F89" s="32"/>
    </row>
    <row r="90" spans="1:6" ht="15" customHeight="1" x14ac:dyDescent="0.15">
      <c r="A90" s="12"/>
      <c r="B90" s="35">
        <v>73</v>
      </c>
      <c r="C90" s="94">
        <v>16</v>
      </c>
      <c r="D90" s="94">
        <v>7</v>
      </c>
      <c r="E90" s="95">
        <v>23</v>
      </c>
      <c r="F90" s="32"/>
    </row>
    <row r="91" spans="1:6" ht="15" customHeight="1" x14ac:dyDescent="0.15">
      <c r="A91" s="12"/>
      <c r="B91" s="35">
        <v>74</v>
      </c>
      <c r="C91" s="94">
        <v>10</v>
      </c>
      <c r="D91" s="94">
        <v>8</v>
      </c>
      <c r="E91" s="95">
        <v>18</v>
      </c>
      <c r="F91" s="32"/>
    </row>
    <row r="92" spans="1:6" ht="15" customHeight="1" x14ac:dyDescent="0.15">
      <c r="A92" s="12"/>
      <c r="B92" s="43" t="s">
        <v>41</v>
      </c>
      <c r="C92" s="71">
        <v>65</v>
      </c>
      <c r="D92" s="71">
        <v>50</v>
      </c>
      <c r="E92" s="44">
        <v>115</v>
      </c>
      <c r="F92" s="45">
        <v>6.601607347876004E-2</v>
      </c>
    </row>
    <row r="93" spans="1:6" ht="15" customHeight="1" x14ac:dyDescent="0.15">
      <c r="A93" s="12"/>
      <c r="B93" s="35">
        <v>75</v>
      </c>
      <c r="C93" s="94">
        <v>6</v>
      </c>
      <c r="D93" s="94">
        <v>11</v>
      </c>
      <c r="E93" s="95">
        <v>17</v>
      </c>
      <c r="F93" s="32"/>
    </row>
    <row r="94" spans="1:6" ht="15" customHeight="1" x14ac:dyDescent="0.15">
      <c r="A94" s="12"/>
      <c r="B94" s="35">
        <v>76</v>
      </c>
      <c r="C94" s="94">
        <v>8</v>
      </c>
      <c r="D94" s="94">
        <v>11</v>
      </c>
      <c r="E94" s="95">
        <v>19</v>
      </c>
      <c r="F94" s="32"/>
    </row>
    <row r="95" spans="1:6" ht="15" customHeight="1" x14ac:dyDescent="0.15">
      <c r="A95" s="12"/>
      <c r="B95" s="35">
        <v>77</v>
      </c>
      <c r="C95" s="94">
        <v>11</v>
      </c>
      <c r="D95" s="94">
        <v>8</v>
      </c>
      <c r="E95" s="95">
        <v>19</v>
      </c>
      <c r="F95" s="32"/>
    </row>
    <row r="96" spans="1:6" ht="15" customHeight="1" x14ac:dyDescent="0.15">
      <c r="A96" s="12"/>
      <c r="B96" s="35">
        <v>78</v>
      </c>
      <c r="C96" s="94">
        <v>9</v>
      </c>
      <c r="D96" s="94">
        <v>1</v>
      </c>
      <c r="E96" s="95">
        <v>10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11</v>
      </c>
      <c r="E97" s="95">
        <v>14</v>
      </c>
      <c r="F97" s="32"/>
    </row>
    <row r="98" spans="1:6" ht="15" customHeight="1" x14ac:dyDescent="0.15">
      <c r="A98" s="12"/>
      <c r="B98" s="43" t="s">
        <v>42</v>
      </c>
      <c r="C98" s="71">
        <v>37</v>
      </c>
      <c r="D98" s="71">
        <v>42</v>
      </c>
      <c r="E98" s="44">
        <v>79</v>
      </c>
      <c r="F98" s="45">
        <v>4.5350172215843858E-2</v>
      </c>
    </row>
    <row r="99" spans="1:6" ht="15" customHeight="1" x14ac:dyDescent="0.15">
      <c r="A99" s="12"/>
      <c r="B99" s="35">
        <v>80</v>
      </c>
      <c r="C99" s="94">
        <v>3</v>
      </c>
      <c r="D99" s="94">
        <v>12</v>
      </c>
      <c r="E99" s="95">
        <v>15</v>
      </c>
      <c r="F99" s="32"/>
    </row>
    <row r="100" spans="1:6" ht="15" customHeight="1" x14ac:dyDescent="0.15">
      <c r="A100" s="12"/>
      <c r="B100" s="35">
        <v>81</v>
      </c>
      <c r="C100" s="94">
        <v>9</v>
      </c>
      <c r="D100" s="94">
        <v>10</v>
      </c>
      <c r="E100" s="95">
        <v>19</v>
      </c>
      <c r="F100" s="32"/>
    </row>
    <row r="101" spans="1:6" ht="15" customHeight="1" x14ac:dyDescent="0.15">
      <c r="A101" s="12"/>
      <c r="B101" s="35">
        <v>82</v>
      </c>
      <c r="C101" s="94">
        <v>4</v>
      </c>
      <c r="D101" s="94">
        <v>6</v>
      </c>
      <c r="E101" s="95">
        <v>10</v>
      </c>
      <c r="F101" s="32"/>
    </row>
    <row r="102" spans="1:6" ht="15" customHeight="1" x14ac:dyDescent="0.15">
      <c r="A102" s="12"/>
      <c r="B102" s="35">
        <v>83</v>
      </c>
      <c r="C102" s="94">
        <v>5</v>
      </c>
      <c r="D102" s="94">
        <v>10</v>
      </c>
      <c r="E102" s="95">
        <v>15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v>23</v>
      </c>
      <c r="D104" s="71">
        <v>40</v>
      </c>
      <c r="E104" s="44">
        <v>63</v>
      </c>
      <c r="F104" s="45">
        <v>3.6165327210103328E-2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6</v>
      </c>
      <c r="E105" s="95">
        <v>8</v>
      </c>
      <c r="F105" s="32"/>
    </row>
    <row r="106" spans="1:6" ht="15" customHeight="1" x14ac:dyDescent="0.15">
      <c r="A106" s="12"/>
      <c r="B106" s="35">
        <v>86</v>
      </c>
      <c r="C106" s="94">
        <v>8</v>
      </c>
      <c r="D106" s="94">
        <v>5</v>
      </c>
      <c r="E106" s="95">
        <v>13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7</v>
      </c>
      <c r="D108" s="94">
        <v>2</v>
      </c>
      <c r="E108" s="95">
        <v>9</v>
      </c>
      <c r="F108" s="32"/>
    </row>
    <row r="109" spans="1:6" ht="15" customHeight="1" x14ac:dyDescent="0.15">
      <c r="A109" s="12"/>
      <c r="B109" s="35">
        <v>89</v>
      </c>
      <c r="C109" s="94">
        <v>3</v>
      </c>
      <c r="D109" s="94">
        <v>1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v>22</v>
      </c>
      <c r="D110" s="71">
        <v>17</v>
      </c>
      <c r="E110" s="44">
        <v>39</v>
      </c>
      <c r="F110" s="45">
        <v>2.2388059701492536E-2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4</v>
      </c>
      <c r="D116" s="71">
        <v>9</v>
      </c>
      <c r="E116" s="44">
        <v>13</v>
      </c>
      <c r="F116" s="45">
        <v>7.462686567164179E-3</v>
      </c>
    </row>
    <row r="117" spans="1:6" ht="15" customHeight="1" x14ac:dyDescent="0.15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4</v>
      </c>
      <c r="E118" s="95">
        <v>4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6</v>
      </c>
      <c r="E122" s="44">
        <v>8</v>
      </c>
      <c r="F122" s="45">
        <v>4.5924225028702642E-3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5.7405281285878302E-4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860</v>
      </c>
      <c r="D147" s="77">
        <v>882</v>
      </c>
      <c r="E147" s="77">
        <v>1742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115</v>
      </c>
      <c r="D150" s="17">
        <v>124</v>
      </c>
      <c r="E150" s="17">
        <v>239</v>
      </c>
      <c r="F150" s="32">
        <v>0.13719862227324914</v>
      </c>
    </row>
    <row r="151" spans="1:6" ht="15" customHeight="1" x14ac:dyDescent="0.15">
      <c r="A151" s="18"/>
      <c r="B151" s="18" t="s">
        <v>49</v>
      </c>
      <c r="C151" s="19">
        <v>547</v>
      </c>
      <c r="D151" s="19">
        <v>545</v>
      </c>
      <c r="E151" s="19">
        <v>1092</v>
      </c>
      <c r="F151" s="32">
        <v>0.62686567164179108</v>
      </c>
    </row>
    <row r="152" spans="1:6" ht="15" customHeight="1" x14ac:dyDescent="0.15">
      <c r="A152" s="33"/>
      <c r="B152" s="20" t="s">
        <v>6</v>
      </c>
      <c r="C152" s="21">
        <v>198</v>
      </c>
      <c r="D152" s="21">
        <v>213</v>
      </c>
      <c r="E152" s="21">
        <v>411</v>
      </c>
      <c r="F152" s="32">
        <v>0.23593570608495981</v>
      </c>
    </row>
    <row r="153" spans="1:6" ht="15" customHeight="1" x14ac:dyDescent="0.15">
      <c r="B153" s="2" t="s">
        <v>8</v>
      </c>
      <c r="C153" s="1">
        <v>860</v>
      </c>
      <c r="D153" s="1">
        <v>882</v>
      </c>
      <c r="E153" s="1">
        <v>1742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115</v>
      </c>
      <c r="D155" s="17">
        <v>124</v>
      </c>
      <c r="E155" s="17">
        <v>239</v>
      </c>
      <c r="F155" s="32">
        <v>0.13719862227324914</v>
      </c>
    </row>
    <row r="156" spans="1:6" ht="15" customHeight="1" x14ac:dyDescent="0.15">
      <c r="A156" s="28"/>
      <c r="B156" s="18" t="s">
        <v>49</v>
      </c>
      <c r="C156" s="19">
        <v>547</v>
      </c>
      <c r="D156" s="19">
        <v>545</v>
      </c>
      <c r="E156" s="19">
        <v>1092</v>
      </c>
      <c r="F156" s="32">
        <v>0.62686567164179108</v>
      </c>
    </row>
    <row r="157" spans="1:6" ht="15" customHeight="1" x14ac:dyDescent="0.15">
      <c r="A157" s="25"/>
      <c r="B157" s="20" t="s">
        <v>10</v>
      </c>
      <c r="C157" s="21">
        <v>110</v>
      </c>
      <c r="D157" s="21">
        <v>98</v>
      </c>
      <c r="E157" s="21">
        <v>208</v>
      </c>
      <c r="F157" s="32">
        <v>0.11940298507462686</v>
      </c>
    </row>
    <row r="158" spans="1:6" ht="15" customHeight="1" x14ac:dyDescent="0.15">
      <c r="A158" s="26"/>
      <c r="B158" s="29" t="s">
        <v>11</v>
      </c>
      <c r="C158" s="27">
        <v>88</v>
      </c>
      <c r="D158" s="27">
        <v>115</v>
      </c>
      <c r="E158" s="27">
        <v>203</v>
      </c>
      <c r="F158" s="32">
        <v>0.11653272101033295</v>
      </c>
    </row>
    <row r="159" spans="1:6" ht="15" customHeight="1" x14ac:dyDescent="0.15">
      <c r="B159" s="2" t="s">
        <v>8</v>
      </c>
      <c r="C159" s="1">
        <v>860</v>
      </c>
      <c r="D159" s="1">
        <v>882</v>
      </c>
      <c r="E159" s="1">
        <v>1742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28</v>
      </c>
      <c r="D161" s="31">
        <v>33</v>
      </c>
      <c r="E161" s="31">
        <v>61</v>
      </c>
      <c r="F161" s="32">
        <v>3.5017221584385763E-2</v>
      </c>
    </row>
    <row r="162" spans="1:6" ht="15" customHeight="1" x14ac:dyDescent="0.15">
      <c r="A162" s="30"/>
      <c r="B162" s="23" t="s">
        <v>15</v>
      </c>
      <c r="C162" s="31">
        <v>6</v>
      </c>
      <c r="D162" s="31">
        <v>16</v>
      </c>
      <c r="E162" s="31">
        <v>22</v>
      </c>
      <c r="F162" s="32">
        <v>1.2629161882893225E-2</v>
      </c>
    </row>
    <row r="163" spans="1:6" ht="15" customHeight="1" x14ac:dyDescent="0.15">
      <c r="A163" s="30"/>
      <c r="B163" s="23" t="s">
        <v>13</v>
      </c>
      <c r="C163" s="31">
        <v>2</v>
      </c>
      <c r="D163" s="31">
        <v>7</v>
      </c>
      <c r="E163" s="31">
        <v>9</v>
      </c>
      <c r="F163" s="32">
        <v>5.1664753157290473E-3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5.7405281285878302E-4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93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210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4</v>
      </c>
      <c r="E5" s="95">
        <v>4</v>
      </c>
      <c r="F5" s="32"/>
    </row>
    <row r="6" spans="1:6" ht="15" customHeight="1" x14ac:dyDescent="0.15">
      <c r="A6" s="12"/>
      <c r="B6" s="35">
        <v>3</v>
      </c>
      <c r="C6" s="94">
        <v>3</v>
      </c>
      <c r="D6" s="94">
        <v>0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3</v>
      </c>
      <c r="D7" s="94">
        <v>0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v>8</v>
      </c>
      <c r="D8" s="70">
        <v>7</v>
      </c>
      <c r="E8" s="38">
        <v>15</v>
      </c>
      <c r="F8" s="39">
        <v>2.4671052631578948E-2</v>
      </c>
    </row>
    <row r="9" spans="1:6" ht="15" customHeight="1" x14ac:dyDescent="0.15">
      <c r="A9" s="12"/>
      <c r="B9" s="35">
        <v>5</v>
      </c>
      <c r="C9" s="94">
        <v>3</v>
      </c>
      <c r="D9" s="94">
        <v>2</v>
      </c>
      <c r="E9" s="95">
        <v>5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0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7</v>
      </c>
      <c r="D14" s="70">
        <v>7</v>
      </c>
      <c r="E14" s="48">
        <v>14</v>
      </c>
      <c r="F14" s="39">
        <v>2.3026315789473683E-2</v>
      </c>
    </row>
    <row r="15" spans="1:6" ht="15" customHeight="1" x14ac:dyDescent="0.15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6</v>
      </c>
      <c r="D20" s="70">
        <v>8</v>
      </c>
      <c r="E20" s="48">
        <v>14</v>
      </c>
      <c r="F20" s="39">
        <v>2.3026315789473683E-2</v>
      </c>
    </row>
    <row r="21" spans="1:6" ht="15" customHeight="1" x14ac:dyDescent="0.15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2</v>
      </c>
      <c r="E22" s="95">
        <v>5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3</v>
      </c>
      <c r="E23" s="95">
        <v>6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15">
      <c r="A26" s="12"/>
      <c r="B26" s="40" t="s">
        <v>30</v>
      </c>
      <c r="C26" s="49">
        <v>11</v>
      </c>
      <c r="D26" s="49">
        <v>11</v>
      </c>
      <c r="E26" s="41">
        <v>22</v>
      </c>
      <c r="F26" s="42">
        <v>3.6184210526315791E-2</v>
      </c>
    </row>
    <row r="27" spans="1:6" ht="15" customHeight="1" x14ac:dyDescent="0.15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5</v>
      </c>
      <c r="D28" s="94">
        <v>3</v>
      </c>
      <c r="E28" s="95">
        <v>8</v>
      </c>
      <c r="F28" s="32"/>
    </row>
    <row r="29" spans="1:6" ht="15" customHeight="1" x14ac:dyDescent="0.15">
      <c r="A29" s="12"/>
      <c r="B29" s="35">
        <v>22</v>
      </c>
      <c r="C29" s="94">
        <v>7</v>
      </c>
      <c r="D29" s="94">
        <v>3</v>
      </c>
      <c r="E29" s="95">
        <v>10</v>
      </c>
      <c r="F29" s="32"/>
    </row>
    <row r="30" spans="1:6" ht="15" customHeight="1" x14ac:dyDescent="0.15">
      <c r="A30" s="12"/>
      <c r="B30" s="35">
        <v>23</v>
      </c>
      <c r="C30" s="94">
        <v>5</v>
      </c>
      <c r="D30" s="94">
        <v>2</v>
      </c>
      <c r="E30" s="95">
        <v>7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4</v>
      </c>
      <c r="E31" s="95">
        <v>7</v>
      </c>
      <c r="F31" s="32"/>
    </row>
    <row r="32" spans="1:6" ht="15" customHeight="1" x14ac:dyDescent="0.15">
      <c r="A32" s="12"/>
      <c r="B32" s="40" t="s">
        <v>31</v>
      </c>
      <c r="C32" s="49">
        <v>22</v>
      </c>
      <c r="D32" s="49">
        <v>12</v>
      </c>
      <c r="E32" s="41">
        <v>34</v>
      </c>
      <c r="F32" s="42">
        <v>5.5921052631578948E-2</v>
      </c>
    </row>
    <row r="33" spans="1:6" ht="15" customHeight="1" x14ac:dyDescent="0.15">
      <c r="A33" s="12"/>
      <c r="B33" s="35">
        <v>25</v>
      </c>
      <c r="C33" s="94">
        <v>4</v>
      </c>
      <c r="D33" s="94">
        <v>2</v>
      </c>
      <c r="E33" s="95">
        <v>6</v>
      </c>
      <c r="F33" s="32"/>
    </row>
    <row r="34" spans="1:6" ht="15" customHeight="1" x14ac:dyDescent="0.15">
      <c r="A34" s="12"/>
      <c r="B34" s="35">
        <v>26</v>
      </c>
      <c r="C34" s="94">
        <v>5</v>
      </c>
      <c r="D34" s="94">
        <v>4</v>
      </c>
      <c r="E34" s="95">
        <v>9</v>
      </c>
      <c r="F34" s="32"/>
    </row>
    <row r="35" spans="1:6" ht="15" customHeight="1" x14ac:dyDescent="0.15">
      <c r="A35" s="12"/>
      <c r="B35" s="35">
        <v>27</v>
      </c>
      <c r="C35" s="94">
        <v>6</v>
      </c>
      <c r="D35" s="94">
        <v>0</v>
      </c>
      <c r="E35" s="95">
        <v>6</v>
      </c>
      <c r="F35" s="32"/>
    </row>
    <row r="36" spans="1:6" ht="15" customHeight="1" x14ac:dyDescent="0.15">
      <c r="A36" s="12"/>
      <c r="B36" s="35">
        <v>28</v>
      </c>
      <c r="C36" s="94">
        <v>4</v>
      </c>
      <c r="D36" s="94">
        <v>4</v>
      </c>
      <c r="E36" s="95">
        <v>8</v>
      </c>
      <c r="F36" s="32"/>
    </row>
    <row r="37" spans="1:6" ht="15" customHeight="1" x14ac:dyDescent="0.15">
      <c r="A37" s="12"/>
      <c r="B37" s="35">
        <v>29</v>
      </c>
      <c r="C37" s="94">
        <v>4</v>
      </c>
      <c r="D37" s="94">
        <v>5</v>
      </c>
      <c r="E37" s="95">
        <v>9</v>
      </c>
      <c r="F37" s="32"/>
    </row>
    <row r="38" spans="1:6" ht="15" customHeight="1" x14ac:dyDescent="0.15">
      <c r="A38" s="12"/>
      <c r="B38" s="40" t="s">
        <v>32</v>
      </c>
      <c r="C38" s="49">
        <v>23</v>
      </c>
      <c r="D38" s="49">
        <v>15</v>
      </c>
      <c r="E38" s="41">
        <v>38</v>
      </c>
      <c r="F38" s="42">
        <v>6.25E-2</v>
      </c>
    </row>
    <row r="39" spans="1:6" ht="15" customHeight="1" x14ac:dyDescent="0.15">
      <c r="A39" s="12"/>
      <c r="B39" s="35">
        <v>30</v>
      </c>
      <c r="C39" s="94">
        <v>3</v>
      </c>
      <c r="D39" s="94">
        <v>5</v>
      </c>
      <c r="E39" s="95">
        <v>8</v>
      </c>
      <c r="F39" s="32"/>
    </row>
    <row r="40" spans="1:6" ht="15" customHeight="1" x14ac:dyDescent="0.15">
      <c r="A40" s="12"/>
      <c r="B40" s="35">
        <v>31</v>
      </c>
      <c r="C40" s="94">
        <v>6</v>
      </c>
      <c r="D40" s="94">
        <v>3</v>
      </c>
      <c r="E40" s="95">
        <v>9</v>
      </c>
      <c r="F40" s="32"/>
    </row>
    <row r="41" spans="1:6" ht="15" customHeight="1" x14ac:dyDescent="0.15">
      <c r="A41" s="12"/>
      <c r="B41" s="35">
        <v>32</v>
      </c>
      <c r="C41" s="94">
        <v>4</v>
      </c>
      <c r="D41" s="94">
        <v>2</v>
      </c>
      <c r="E41" s="95">
        <v>6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5</v>
      </c>
      <c r="D43" s="94">
        <v>3</v>
      </c>
      <c r="E43" s="95">
        <v>8</v>
      </c>
      <c r="F43" s="32"/>
    </row>
    <row r="44" spans="1:6" ht="15" customHeight="1" x14ac:dyDescent="0.15">
      <c r="A44" s="12"/>
      <c r="B44" s="40" t="s">
        <v>33</v>
      </c>
      <c r="C44" s="49">
        <v>20</v>
      </c>
      <c r="D44" s="49">
        <v>15</v>
      </c>
      <c r="E44" s="41">
        <v>35</v>
      </c>
      <c r="F44" s="42">
        <v>5.7565789473684209E-2</v>
      </c>
    </row>
    <row r="45" spans="1:6" ht="15" customHeight="1" x14ac:dyDescent="0.15">
      <c r="A45" s="12"/>
      <c r="B45" s="35">
        <v>35</v>
      </c>
      <c r="C45" s="94">
        <v>3</v>
      </c>
      <c r="D45" s="94">
        <v>4</v>
      </c>
      <c r="E45" s="95">
        <v>7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4</v>
      </c>
      <c r="E47" s="95">
        <v>5</v>
      </c>
      <c r="F47" s="32"/>
    </row>
    <row r="48" spans="1:6" ht="15" customHeight="1" x14ac:dyDescent="0.15">
      <c r="A48" s="12"/>
      <c r="B48" s="35">
        <v>38</v>
      </c>
      <c r="C48" s="94">
        <v>5</v>
      </c>
      <c r="D48" s="94">
        <v>2</v>
      </c>
      <c r="E48" s="95">
        <v>7</v>
      </c>
      <c r="F48" s="32"/>
    </row>
    <row r="49" spans="1:6" ht="15" customHeight="1" x14ac:dyDescent="0.15">
      <c r="A49" s="12"/>
      <c r="B49" s="35">
        <v>39</v>
      </c>
      <c r="C49" s="94">
        <v>4</v>
      </c>
      <c r="D49" s="94">
        <v>2</v>
      </c>
      <c r="E49" s="95">
        <v>6</v>
      </c>
      <c r="F49" s="32"/>
    </row>
    <row r="50" spans="1:6" ht="15" customHeight="1" x14ac:dyDescent="0.15">
      <c r="A50" s="12"/>
      <c r="B50" s="40" t="s">
        <v>34</v>
      </c>
      <c r="C50" s="49">
        <v>15</v>
      </c>
      <c r="D50" s="49">
        <v>13</v>
      </c>
      <c r="E50" s="41">
        <v>28</v>
      </c>
      <c r="F50" s="42">
        <v>4.6052631578947366E-2</v>
      </c>
    </row>
    <row r="51" spans="1:6" ht="15" customHeight="1" x14ac:dyDescent="0.15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4</v>
      </c>
      <c r="E55" s="95">
        <v>8</v>
      </c>
      <c r="F55" s="32"/>
    </row>
    <row r="56" spans="1:6" ht="15" customHeight="1" x14ac:dyDescent="0.15">
      <c r="A56" s="12"/>
      <c r="B56" s="40" t="s">
        <v>35</v>
      </c>
      <c r="C56" s="49">
        <v>14</v>
      </c>
      <c r="D56" s="49">
        <v>11</v>
      </c>
      <c r="E56" s="41">
        <v>25</v>
      </c>
      <c r="F56" s="42">
        <v>4.1118421052631582E-2</v>
      </c>
    </row>
    <row r="57" spans="1:6" ht="15" customHeight="1" x14ac:dyDescent="0.15">
      <c r="A57" s="12"/>
      <c r="B57" s="35">
        <v>45</v>
      </c>
      <c r="C57" s="94">
        <v>3</v>
      </c>
      <c r="D57" s="94">
        <v>4</v>
      </c>
      <c r="E57" s="95">
        <v>7</v>
      </c>
      <c r="F57" s="32"/>
    </row>
    <row r="58" spans="1:6" ht="15" customHeight="1" x14ac:dyDescent="0.15">
      <c r="A58" s="12"/>
      <c r="B58" s="35">
        <v>46</v>
      </c>
      <c r="C58" s="94">
        <v>5</v>
      </c>
      <c r="D58" s="94">
        <v>7</v>
      </c>
      <c r="E58" s="95">
        <v>12</v>
      </c>
      <c r="F58" s="32"/>
    </row>
    <row r="59" spans="1:6" ht="15" customHeight="1" x14ac:dyDescent="0.15">
      <c r="A59" s="12"/>
      <c r="B59" s="35">
        <v>47</v>
      </c>
      <c r="C59" s="94">
        <v>7</v>
      </c>
      <c r="D59" s="94">
        <v>3</v>
      </c>
      <c r="E59" s="95">
        <v>10</v>
      </c>
      <c r="F59" s="32"/>
    </row>
    <row r="60" spans="1:6" ht="15" customHeight="1" x14ac:dyDescent="0.15">
      <c r="A60" s="12"/>
      <c r="B60" s="35">
        <v>48</v>
      </c>
      <c r="C60" s="94">
        <v>4</v>
      </c>
      <c r="D60" s="94">
        <v>4</v>
      </c>
      <c r="E60" s="95">
        <v>8</v>
      </c>
      <c r="F60" s="32"/>
    </row>
    <row r="61" spans="1:6" ht="15" customHeight="1" x14ac:dyDescent="0.15">
      <c r="A61" s="12"/>
      <c r="B61" s="35">
        <v>49</v>
      </c>
      <c r="C61" s="94">
        <v>6</v>
      </c>
      <c r="D61" s="94">
        <v>4</v>
      </c>
      <c r="E61" s="95">
        <v>10</v>
      </c>
      <c r="F61" s="32"/>
    </row>
    <row r="62" spans="1:6" ht="15" customHeight="1" x14ac:dyDescent="0.15">
      <c r="A62" s="12"/>
      <c r="B62" s="40" t="s">
        <v>36</v>
      </c>
      <c r="C62" s="49">
        <v>25</v>
      </c>
      <c r="D62" s="49">
        <v>22</v>
      </c>
      <c r="E62" s="41">
        <v>47</v>
      </c>
      <c r="F62" s="42">
        <v>7.7302631578947373E-2</v>
      </c>
    </row>
    <row r="63" spans="1:6" ht="15" customHeight="1" x14ac:dyDescent="0.15">
      <c r="A63" s="12"/>
      <c r="B63" s="35">
        <v>50</v>
      </c>
      <c r="C63" s="94">
        <v>8</v>
      </c>
      <c r="D63" s="94">
        <v>6</v>
      </c>
      <c r="E63" s="95">
        <v>14</v>
      </c>
      <c r="F63" s="32"/>
    </row>
    <row r="64" spans="1:6" ht="15" customHeight="1" x14ac:dyDescent="0.15">
      <c r="A64" s="12"/>
      <c r="B64" s="35">
        <v>51</v>
      </c>
      <c r="C64" s="94">
        <v>6</v>
      </c>
      <c r="D64" s="94">
        <v>5</v>
      </c>
      <c r="E64" s="95">
        <v>11</v>
      </c>
      <c r="F64" s="32"/>
    </row>
    <row r="65" spans="1:6" ht="15" customHeight="1" x14ac:dyDescent="0.15">
      <c r="A65" s="12"/>
      <c r="B65" s="35">
        <v>52</v>
      </c>
      <c r="C65" s="94">
        <v>6</v>
      </c>
      <c r="D65" s="94">
        <v>7</v>
      </c>
      <c r="E65" s="95">
        <v>13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9</v>
      </c>
      <c r="E66" s="95">
        <v>12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7</v>
      </c>
      <c r="E67" s="95">
        <v>9</v>
      </c>
      <c r="F67" s="32"/>
    </row>
    <row r="68" spans="1:6" ht="15" customHeight="1" x14ac:dyDescent="0.15">
      <c r="A68" s="12"/>
      <c r="B68" s="40" t="s">
        <v>37</v>
      </c>
      <c r="C68" s="49">
        <v>25</v>
      </c>
      <c r="D68" s="49">
        <v>34</v>
      </c>
      <c r="E68" s="41">
        <v>59</v>
      </c>
      <c r="F68" s="42">
        <v>9.7039473684210523E-2</v>
      </c>
    </row>
    <row r="69" spans="1:6" ht="15" customHeight="1" x14ac:dyDescent="0.15">
      <c r="A69" s="12"/>
      <c r="B69" s="35">
        <v>55</v>
      </c>
      <c r="C69" s="94">
        <v>4</v>
      </c>
      <c r="D69" s="94">
        <v>5</v>
      </c>
      <c r="E69" s="95">
        <v>9</v>
      </c>
      <c r="F69" s="32"/>
    </row>
    <row r="70" spans="1:6" ht="15" customHeight="1" x14ac:dyDescent="0.15">
      <c r="A70" s="12"/>
      <c r="B70" s="35">
        <v>56</v>
      </c>
      <c r="C70" s="94">
        <v>6</v>
      </c>
      <c r="D70" s="94">
        <v>11</v>
      </c>
      <c r="E70" s="95">
        <v>17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4</v>
      </c>
      <c r="E71" s="95">
        <v>6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6</v>
      </c>
      <c r="E72" s="95">
        <v>9</v>
      </c>
      <c r="F72" s="32"/>
    </row>
    <row r="73" spans="1:6" ht="15" customHeight="1" x14ac:dyDescent="0.15">
      <c r="A73" s="12"/>
      <c r="B73" s="35">
        <v>59</v>
      </c>
      <c r="C73" s="94">
        <v>8</v>
      </c>
      <c r="D73" s="94">
        <v>1</v>
      </c>
      <c r="E73" s="95">
        <v>9</v>
      </c>
      <c r="F73" s="32"/>
    </row>
    <row r="74" spans="1:6" ht="15" customHeight="1" x14ac:dyDescent="0.15">
      <c r="A74" s="12"/>
      <c r="B74" s="40" t="s">
        <v>38</v>
      </c>
      <c r="C74" s="49">
        <v>23</v>
      </c>
      <c r="D74" s="49">
        <v>27</v>
      </c>
      <c r="E74" s="41">
        <v>50</v>
      </c>
      <c r="F74" s="42">
        <v>8.2236842105263164E-2</v>
      </c>
    </row>
    <row r="75" spans="1:6" ht="15" customHeight="1" x14ac:dyDescent="0.15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6</v>
      </c>
      <c r="E76" s="95">
        <v>10</v>
      </c>
      <c r="F76" s="32"/>
    </row>
    <row r="77" spans="1:6" ht="15" customHeight="1" x14ac:dyDescent="0.15">
      <c r="A77" s="12"/>
      <c r="B77" s="35">
        <v>62</v>
      </c>
      <c r="C77" s="94">
        <v>5</v>
      </c>
      <c r="D77" s="94">
        <v>7</v>
      </c>
      <c r="E77" s="95">
        <v>12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v>17</v>
      </c>
      <c r="D80" s="49">
        <v>21</v>
      </c>
      <c r="E80" s="41">
        <v>38</v>
      </c>
      <c r="F80" s="42">
        <v>6.25E-2</v>
      </c>
    </row>
    <row r="81" spans="1:6" ht="15" customHeight="1" x14ac:dyDescent="0.15">
      <c r="A81" s="12"/>
      <c r="B81" s="35">
        <v>65</v>
      </c>
      <c r="C81" s="94">
        <v>6</v>
      </c>
      <c r="D81" s="94">
        <v>1</v>
      </c>
      <c r="E81" s="95">
        <v>7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4</v>
      </c>
      <c r="E83" s="95">
        <v>7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17</v>
      </c>
      <c r="D86" s="71">
        <v>12</v>
      </c>
      <c r="E86" s="44">
        <v>29</v>
      </c>
      <c r="F86" s="45">
        <v>4.7697368421052634E-2</v>
      </c>
    </row>
    <row r="87" spans="1:6" ht="15" customHeight="1" x14ac:dyDescent="0.15">
      <c r="A87" s="12"/>
      <c r="B87" s="35">
        <v>70</v>
      </c>
      <c r="C87" s="94">
        <v>6</v>
      </c>
      <c r="D87" s="94">
        <v>4</v>
      </c>
      <c r="E87" s="95">
        <v>10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5</v>
      </c>
      <c r="E90" s="95">
        <v>6</v>
      </c>
      <c r="F90" s="32"/>
    </row>
    <row r="91" spans="1:6" ht="15" customHeight="1" x14ac:dyDescent="0.15">
      <c r="A91" s="12"/>
      <c r="B91" s="35">
        <v>74</v>
      </c>
      <c r="C91" s="94">
        <v>5</v>
      </c>
      <c r="D91" s="94">
        <v>4</v>
      </c>
      <c r="E91" s="95">
        <v>9</v>
      </c>
      <c r="F91" s="32"/>
    </row>
    <row r="92" spans="1:6" ht="15" customHeight="1" x14ac:dyDescent="0.15">
      <c r="A92" s="12"/>
      <c r="B92" s="43" t="s">
        <v>41</v>
      </c>
      <c r="C92" s="71">
        <v>16</v>
      </c>
      <c r="D92" s="71">
        <v>19</v>
      </c>
      <c r="E92" s="44">
        <v>35</v>
      </c>
      <c r="F92" s="45">
        <v>5.7565789473684209E-2</v>
      </c>
    </row>
    <row r="93" spans="1:6" ht="15" customHeight="1" x14ac:dyDescent="0.15">
      <c r="A93" s="12"/>
      <c r="B93" s="35">
        <v>75</v>
      </c>
      <c r="C93" s="94">
        <v>1</v>
      </c>
      <c r="D93" s="94">
        <v>5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6</v>
      </c>
      <c r="D94" s="94">
        <v>3</v>
      </c>
      <c r="E94" s="95">
        <v>9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8</v>
      </c>
      <c r="E97" s="95">
        <v>12</v>
      </c>
      <c r="F97" s="32"/>
    </row>
    <row r="98" spans="1:6" ht="15" customHeight="1" x14ac:dyDescent="0.15">
      <c r="A98" s="12"/>
      <c r="B98" s="43" t="s">
        <v>42</v>
      </c>
      <c r="C98" s="71">
        <v>14</v>
      </c>
      <c r="D98" s="71">
        <v>21</v>
      </c>
      <c r="E98" s="44">
        <v>35</v>
      </c>
      <c r="F98" s="45">
        <v>5.7565789473684209E-2</v>
      </c>
    </row>
    <row r="99" spans="1:6" ht="15" customHeight="1" x14ac:dyDescent="0.15">
      <c r="A99" s="12"/>
      <c r="B99" s="35">
        <v>80</v>
      </c>
      <c r="C99" s="94">
        <v>3</v>
      </c>
      <c r="D99" s="94">
        <v>6</v>
      </c>
      <c r="E99" s="95">
        <v>9</v>
      </c>
      <c r="F99" s="32"/>
    </row>
    <row r="100" spans="1:6" ht="15" customHeight="1" x14ac:dyDescent="0.15">
      <c r="A100" s="12"/>
      <c r="B100" s="35">
        <v>81</v>
      </c>
      <c r="C100" s="94">
        <v>5</v>
      </c>
      <c r="D100" s="94">
        <v>4</v>
      </c>
      <c r="E100" s="95">
        <v>9</v>
      </c>
      <c r="F100" s="32"/>
    </row>
    <row r="101" spans="1:6" ht="15" customHeight="1" x14ac:dyDescent="0.15">
      <c r="A101" s="12"/>
      <c r="B101" s="35">
        <v>82</v>
      </c>
      <c r="C101" s="94">
        <v>7</v>
      </c>
      <c r="D101" s="94">
        <v>0</v>
      </c>
      <c r="E101" s="95">
        <v>7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7</v>
      </c>
      <c r="E102" s="95">
        <v>10</v>
      </c>
      <c r="F102" s="32"/>
    </row>
    <row r="103" spans="1:6" ht="15" customHeight="1" x14ac:dyDescent="0.15">
      <c r="A103" s="12"/>
      <c r="B103" s="35">
        <v>84</v>
      </c>
      <c r="C103" s="94">
        <v>4</v>
      </c>
      <c r="D103" s="94">
        <v>2</v>
      </c>
      <c r="E103" s="95">
        <v>6</v>
      </c>
      <c r="F103" s="32"/>
    </row>
    <row r="104" spans="1:6" ht="15" customHeight="1" x14ac:dyDescent="0.15">
      <c r="A104" s="12"/>
      <c r="B104" s="43" t="s">
        <v>43</v>
      </c>
      <c r="C104" s="71">
        <v>22</v>
      </c>
      <c r="D104" s="71">
        <v>19</v>
      </c>
      <c r="E104" s="44">
        <v>41</v>
      </c>
      <c r="F104" s="45">
        <v>6.7434210526315791E-2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4</v>
      </c>
      <c r="E105" s="95">
        <v>6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4</v>
      </c>
      <c r="D107" s="94">
        <v>6</v>
      </c>
      <c r="E107" s="95">
        <v>10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v>8</v>
      </c>
      <c r="D110" s="71">
        <v>18</v>
      </c>
      <c r="E110" s="44">
        <v>26</v>
      </c>
      <c r="F110" s="45">
        <v>4.2763157894736843E-2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4</v>
      </c>
      <c r="E113" s="95">
        <v>4</v>
      </c>
      <c r="F113" s="32"/>
    </row>
    <row r="114" spans="1:6" ht="15" customHeight="1" x14ac:dyDescent="0.15">
      <c r="A114" s="12"/>
      <c r="B114" s="35">
        <v>93</v>
      </c>
      <c r="C114" s="94">
        <v>3</v>
      </c>
      <c r="D114" s="94">
        <v>2</v>
      </c>
      <c r="E114" s="95">
        <v>5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v>4</v>
      </c>
      <c r="D116" s="71">
        <v>13</v>
      </c>
      <c r="E116" s="44">
        <v>17</v>
      </c>
      <c r="F116" s="45">
        <v>2.7960526315789474E-2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8.2236842105263153E-3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1.6447368421052631E-3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297</v>
      </c>
      <c r="D147" s="77">
        <v>311</v>
      </c>
      <c r="E147" s="77">
        <v>608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21</v>
      </c>
      <c r="D150" s="17">
        <v>22</v>
      </c>
      <c r="E150" s="17">
        <v>43</v>
      </c>
      <c r="F150" s="32">
        <v>7.0723684210526314E-2</v>
      </c>
    </row>
    <row r="151" spans="1:6" ht="15" customHeight="1" x14ac:dyDescent="0.15">
      <c r="A151" s="18"/>
      <c r="B151" s="18" t="s">
        <v>49</v>
      </c>
      <c r="C151" s="19">
        <v>195</v>
      </c>
      <c r="D151" s="19">
        <v>181</v>
      </c>
      <c r="E151" s="19">
        <v>376</v>
      </c>
      <c r="F151" s="32">
        <v>0.61842105263157898</v>
      </c>
    </row>
    <row r="152" spans="1:6" ht="15" customHeight="1" x14ac:dyDescent="0.15">
      <c r="A152" s="33"/>
      <c r="B152" s="20" t="s">
        <v>6</v>
      </c>
      <c r="C152" s="21">
        <v>81</v>
      </c>
      <c r="D152" s="21">
        <v>108</v>
      </c>
      <c r="E152" s="21">
        <v>189</v>
      </c>
      <c r="F152" s="32">
        <v>0.31085526315789475</v>
      </c>
    </row>
    <row r="153" spans="1:6" ht="15" customHeight="1" x14ac:dyDescent="0.15">
      <c r="B153" s="2" t="s">
        <v>8</v>
      </c>
      <c r="C153" s="1">
        <v>297</v>
      </c>
      <c r="D153" s="1">
        <v>311</v>
      </c>
      <c r="E153" s="1">
        <v>608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21</v>
      </c>
      <c r="D155" s="17">
        <v>22</v>
      </c>
      <c r="E155" s="17">
        <v>43</v>
      </c>
      <c r="F155" s="32">
        <v>7.0723684210526314E-2</v>
      </c>
    </row>
    <row r="156" spans="1:6" ht="15" customHeight="1" x14ac:dyDescent="0.15">
      <c r="A156" s="28"/>
      <c r="B156" s="18" t="s">
        <v>49</v>
      </c>
      <c r="C156" s="19">
        <v>195</v>
      </c>
      <c r="D156" s="19">
        <v>181</v>
      </c>
      <c r="E156" s="19">
        <v>376</v>
      </c>
      <c r="F156" s="32">
        <v>0.61842105263157898</v>
      </c>
    </row>
    <row r="157" spans="1:6" ht="15" customHeight="1" x14ac:dyDescent="0.15">
      <c r="A157" s="25"/>
      <c r="B157" s="20" t="s">
        <v>10</v>
      </c>
      <c r="C157" s="21">
        <v>33</v>
      </c>
      <c r="D157" s="21">
        <v>31</v>
      </c>
      <c r="E157" s="21">
        <v>64</v>
      </c>
      <c r="F157" s="32">
        <v>0.10526315789473684</v>
      </c>
    </row>
    <row r="158" spans="1:6" ht="15" customHeight="1" x14ac:dyDescent="0.15">
      <c r="A158" s="26"/>
      <c r="B158" s="29" t="s">
        <v>11</v>
      </c>
      <c r="C158" s="27">
        <v>48</v>
      </c>
      <c r="D158" s="27">
        <v>77</v>
      </c>
      <c r="E158" s="27">
        <v>125</v>
      </c>
      <c r="F158" s="32">
        <v>0.20559210526315788</v>
      </c>
    </row>
    <row r="159" spans="1:6" ht="15" customHeight="1" x14ac:dyDescent="0.15">
      <c r="B159" s="2" t="s">
        <v>8</v>
      </c>
      <c r="C159" s="1">
        <v>297</v>
      </c>
      <c r="D159" s="1">
        <v>311</v>
      </c>
      <c r="E159" s="1">
        <v>608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12</v>
      </c>
      <c r="D161" s="31">
        <v>37</v>
      </c>
      <c r="E161" s="31">
        <v>49</v>
      </c>
      <c r="F161" s="32">
        <v>8.0592105263157895E-2</v>
      </c>
    </row>
    <row r="162" spans="1:6" ht="15" customHeight="1" x14ac:dyDescent="0.15">
      <c r="A162" s="30"/>
      <c r="B162" s="23" t="s">
        <v>15</v>
      </c>
      <c r="C162" s="31">
        <v>4</v>
      </c>
      <c r="D162" s="31">
        <v>19</v>
      </c>
      <c r="E162" s="31">
        <v>23</v>
      </c>
      <c r="F162" s="32">
        <v>3.7828947368421052E-2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6</v>
      </c>
      <c r="E163" s="31">
        <v>6</v>
      </c>
      <c r="F163" s="32">
        <v>9.8684210526315784E-3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1.6447368421052631E-3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94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211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8</v>
      </c>
      <c r="D3" s="94">
        <v>9</v>
      </c>
      <c r="E3" s="95">
        <v>17</v>
      </c>
      <c r="F3" s="32"/>
    </row>
    <row r="4" spans="1:6" ht="15" customHeight="1" x14ac:dyDescent="0.15">
      <c r="A4" s="12"/>
      <c r="B4" s="35">
        <v>1</v>
      </c>
      <c r="C4" s="94">
        <v>10</v>
      </c>
      <c r="D4" s="94">
        <v>8</v>
      </c>
      <c r="E4" s="95">
        <v>18</v>
      </c>
      <c r="F4" s="32"/>
    </row>
    <row r="5" spans="1:6" ht="15" customHeight="1" x14ac:dyDescent="0.15">
      <c r="A5" s="12"/>
      <c r="B5" s="35">
        <v>2</v>
      </c>
      <c r="C5" s="94">
        <v>3</v>
      </c>
      <c r="D5" s="94">
        <v>5</v>
      </c>
      <c r="E5" s="95">
        <v>8</v>
      </c>
      <c r="F5" s="32"/>
    </row>
    <row r="6" spans="1:6" ht="15" customHeight="1" x14ac:dyDescent="0.15">
      <c r="A6" s="12"/>
      <c r="B6" s="35">
        <v>3</v>
      </c>
      <c r="C6" s="94">
        <v>10</v>
      </c>
      <c r="D6" s="94">
        <v>6</v>
      </c>
      <c r="E6" s="95">
        <v>16</v>
      </c>
      <c r="F6" s="32"/>
    </row>
    <row r="7" spans="1:6" ht="15" customHeight="1" x14ac:dyDescent="0.15">
      <c r="A7" s="12"/>
      <c r="B7" s="35">
        <v>4</v>
      </c>
      <c r="C7" s="94">
        <v>6</v>
      </c>
      <c r="D7" s="94">
        <v>3</v>
      </c>
      <c r="E7" s="95">
        <v>9</v>
      </c>
      <c r="F7" s="32"/>
    </row>
    <row r="8" spans="1:6" ht="15" customHeight="1" x14ac:dyDescent="0.15">
      <c r="A8" s="12"/>
      <c r="B8" s="37" t="s">
        <v>27</v>
      </c>
      <c r="C8" s="70">
        <v>37</v>
      </c>
      <c r="D8" s="70">
        <v>31</v>
      </c>
      <c r="E8" s="38">
        <v>68</v>
      </c>
      <c r="F8" s="39">
        <v>5.690376569037657E-2</v>
      </c>
    </row>
    <row r="9" spans="1:6" ht="15" customHeight="1" x14ac:dyDescent="0.15">
      <c r="A9" s="12"/>
      <c r="B9" s="35">
        <v>5</v>
      </c>
      <c r="C9" s="94">
        <v>4</v>
      </c>
      <c r="D9" s="94">
        <v>0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3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6</v>
      </c>
      <c r="D11" s="94">
        <v>2</v>
      </c>
      <c r="E11" s="95">
        <v>8</v>
      </c>
      <c r="F11" s="32"/>
    </row>
    <row r="12" spans="1:6" ht="15" customHeight="1" x14ac:dyDescent="0.15">
      <c r="A12" s="12"/>
      <c r="B12" s="35">
        <v>8</v>
      </c>
      <c r="C12" s="94">
        <v>4</v>
      </c>
      <c r="D12" s="94">
        <v>2</v>
      </c>
      <c r="E12" s="95">
        <v>6</v>
      </c>
      <c r="F12" s="32"/>
    </row>
    <row r="13" spans="1:6" ht="15" customHeight="1" x14ac:dyDescent="0.15">
      <c r="A13" s="12"/>
      <c r="B13" s="35">
        <v>9</v>
      </c>
      <c r="C13" s="94">
        <v>4</v>
      </c>
      <c r="D13" s="94">
        <v>3</v>
      </c>
      <c r="E13" s="95">
        <v>7</v>
      </c>
      <c r="F13" s="32"/>
    </row>
    <row r="14" spans="1:6" ht="15" customHeight="1" x14ac:dyDescent="0.15">
      <c r="A14" s="12"/>
      <c r="B14" s="37" t="s">
        <v>28</v>
      </c>
      <c r="C14" s="70">
        <v>18</v>
      </c>
      <c r="D14" s="70">
        <v>10</v>
      </c>
      <c r="E14" s="48">
        <v>28</v>
      </c>
      <c r="F14" s="39">
        <v>2.3430962343096235E-2</v>
      </c>
    </row>
    <row r="15" spans="1:6" ht="15" customHeight="1" x14ac:dyDescent="0.15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4</v>
      </c>
      <c r="E16" s="95">
        <v>6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3</v>
      </c>
      <c r="E17" s="95">
        <v>6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3</v>
      </c>
      <c r="E18" s="95">
        <v>6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3</v>
      </c>
      <c r="E19" s="95">
        <v>6</v>
      </c>
      <c r="F19" s="32"/>
    </row>
    <row r="20" spans="1:6" ht="15" customHeight="1" x14ac:dyDescent="0.15">
      <c r="A20" s="12"/>
      <c r="B20" s="37" t="s">
        <v>29</v>
      </c>
      <c r="C20" s="70">
        <v>14</v>
      </c>
      <c r="D20" s="70">
        <v>14</v>
      </c>
      <c r="E20" s="48">
        <v>28</v>
      </c>
      <c r="F20" s="39">
        <v>2.3430962343096235E-2</v>
      </c>
    </row>
    <row r="21" spans="1:6" ht="15" customHeight="1" x14ac:dyDescent="0.15">
      <c r="A21" s="12"/>
      <c r="B21" s="35">
        <v>15</v>
      </c>
      <c r="C21" s="94">
        <v>5</v>
      </c>
      <c r="D21" s="94">
        <v>1</v>
      </c>
      <c r="E21" s="95">
        <v>6</v>
      </c>
      <c r="F21" s="32"/>
    </row>
    <row r="22" spans="1:6" ht="15" customHeight="1" x14ac:dyDescent="0.15">
      <c r="A22" s="12"/>
      <c r="B22" s="35">
        <v>16</v>
      </c>
      <c r="C22" s="94">
        <v>4</v>
      </c>
      <c r="D22" s="94">
        <v>2</v>
      </c>
      <c r="E22" s="95">
        <v>6</v>
      </c>
      <c r="F22" s="32"/>
    </row>
    <row r="23" spans="1:6" ht="15" customHeight="1" x14ac:dyDescent="0.15">
      <c r="A23" s="12"/>
      <c r="B23" s="35">
        <v>17</v>
      </c>
      <c r="C23" s="94">
        <v>5</v>
      </c>
      <c r="D23" s="94">
        <v>1</v>
      </c>
      <c r="E23" s="95">
        <v>6</v>
      </c>
      <c r="F23" s="32"/>
    </row>
    <row r="24" spans="1:6" ht="15" customHeight="1" x14ac:dyDescent="0.15">
      <c r="A24" s="12"/>
      <c r="B24" s="35">
        <v>18</v>
      </c>
      <c r="C24" s="94">
        <v>5</v>
      </c>
      <c r="D24" s="94">
        <v>6</v>
      </c>
      <c r="E24" s="95">
        <v>11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v>20</v>
      </c>
      <c r="D26" s="49">
        <v>12</v>
      </c>
      <c r="E26" s="41">
        <v>32</v>
      </c>
      <c r="F26" s="42">
        <v>2.6778242677824266E-2</v>
      </c>
    </row>
    <row r="27" spans="1:6" ht="15" customHeight="1" x14ac:dyDescent="0.15">
      <c r="A27" s="12"/>
      <c r="B27" s="35">
        <v>20</v>
      </c>
      <c r="C27" s="94">
        <v>6</v>
      </c>
      <c r="D27" s="94">
        <v>9</v>
      </c>
      <c r="E27" s="95">
        <v>15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4</v>
      </c>
      <c r="E28" s="95">
        <v>5</v>
      </c>
      <c r="F28" s="32"/>
    </row>
    <row r="29" spans="1:6" ht="15" customHeight="1" x14ac:dyDescent="0.15">
      <c r="A29" s="12"/>
      <c r="B29" s="35">
        <v>22</v>
      </c>
      <c r="C29" s="94">
        <v>4</v>
      </c>
      <c r="D29" s="94">
        <v>7</v>
      </c>
      <c r="E29" s="95">
        <v>11</v>
      </c>
      <c r="F29" s="32"/>
    </row>
    <row r="30" spans="1:6" ht="15" customHeight="1" x14ac:dyDescent="0.15">
      <c r="A30" s="12"/>
      <c r="B30" s="35">
        <v>23</v>
      </c>
      <c r="C30" s="94">
        <v>11</v>
      </c>
      <c r="D30" s="94">
        <v>6</v>
      </c>
      <c r="E30" s="95">
        <v>17</v>
      </c>
      <c r="F30" s="32"/>
    </row>
    <row r="31" spans="1:6" ht="15" customHeight="1" x14ac:dyDescent="0.15">
      <c r="A31" s="12"/>
      <c r="B31" s="35">
        <v>24</v>
      </c>
      <c r="C31" s="94">
        <v>7</v>
      </c>
      <c r="D31" s="94">
        <v>14</v>
      </c>
      <c r="E31" s="95">
        <v>21</v>
      </c>
      <c r="F31" s="32"/>
    </row>
    <row r="32" spans="1:6" ht="15" customHeight="1" x14ac:dyDescent="0.15">
      <c r="A32" s="12"/>
      <c r="B32" s="40" t="s">
        <v>31</v>
      </c>
      <c r="C32" s="49">
        <v>29</v>
      </c>
      <c r="D32" s="49">
        <v>40</v>
      </c>
      <c r="E32" s="41">
        <v>69</v>
      </c>
      <c r="F32" s="42">
        <v>5.7740585774058578E-2</v>
      </c>
    </row>
    <row r="33" spans="1:6" ht="15" customHeight="1" x14ac:dyDescent="0.15">
      <c r="A33" s="12"/>
      <c r="B33" s="35">
        <v>25</v>
      </c>
      <c r="C33" s="94">
        <v>9</v>
      </c>
      <c r="D33" s="94">
        <v>9</v>
      </c>
      <c r="E33" s="95">
        <v>18</v>
      </c>
      <c r="F33" s="32"/>
    </row>
    <row r="34" spans="1:6" ht="15" customHeight="1" x14ac:dyDescent="0.15">
      <c r="A34" s="12"/>
      <c r="B34" s="35">
        <v>26</v>
      </c>
      <c r="C34" s="94">
        <v>23</v>
      </c>
      <c r="D34" s="94">
        <v>8</v>
      </c>
      <c r="E34" s="95">
        <v>31</v>
      </c>
      <c r="F34" s="32"/>
    </row>
    <row r="35" spans="1:6" ht="15" customHeight="1" x14ac:dyDescent="0.15">
      <c r="A35" s="12"/>
      <c r="B35" s="35">
        <v>27</v>
      </c>
      <c r="C35" s="94">
        <v>14</v>
      </c>
      <c r="D35" s="94">
        <v>13</v>
      </c>
      <c r="E35" s="95">
        <v>27</v>
      </c>
      <c r="F35" s="32"/>
    </row>
    <row r="36" spans="1:6" ht="15" customHeight="1" x14ac:dyDescent="0.15">
      <c r="A36" s="12"/>
      <c r="B36" s="35">
        <v>28</v>
      </c>
      <c r="C36" s="94">
        <v>12</v>
      </c>
      <c r="D36" s="94">
        <v>7</v>
      </c>
      <c r="E36" s="95">
        <v>19</v>
      </c>
      <c r="F36" s="32"/>
    </row>
    <row r="37" spans="1:6" ht="15" customHeight="1" x14ac:dyDescent="0.15">
      <c r="A37" s="12"/>
      <c r="B37" s="35">
        <v>29</v>
      </c>
      <c r="C37" s="94">
        <v>14</v>
      </c>
      <c r="D37" s="94">
        <v>10</v>
      </c>
      <c r="E37" s="95">
        <v>24</v>
      </c>
      <c r="F37" s="32"/>
    </row>
    <row r="38" spans="1:6" ht="15" customHeight="1" x14ac:dyDescent="0.15">
      <c r="A38" s="12"/>
      <c r="B38" s="40" t="s">
        <v>32</v>
      </c>
      <c r="C38" s="49">
        <v>72</v>
      </c>
      <c r="D38" s="49">
        <v>47</v>
      </c>
      <c r="E38" s="41">
        <v>119</v>
      </c>
      <c r="F38" s="42">
        <v>9.9581589958158995E-2</v>
      </c>
    </row>
    <row r="39" spans="1:6" ht="15" customHeight="1" x14ac:dyDescent="0.15">
      <c r="A39" s="12"/>
      <c r="B39" s="35">
        <v>30</v>
      </c>
      <c r="C39" s="94">
        <v>15</v>
      </c>
      <c r="D39" s="94">
        <v>13</v>
      </c>
      <c r="E39" s="95">
        <v>28</v>
      </c>
      <c r="F39" s="32"/>
    </row>
    <row r="40" spans="1:6" ht="15" customHeight="1" x14ac:dyDescent="0.15">
      <c r="A40" s="12"/>
      <c r="B40" s="35">
        <v>31</v>
      </c>
      <c r="C40" s="94">
        <v>12</v>
      </c>
      <c r="D40" s="94">
        <v>7</v>
      </c>
      <c r="E40" s="95">
        <v>19</v>
      </c>
      <c r="F40" s="32"/>
    </row>
    <row r="41" spans="1:6" ht="15" customHeight="1" x14ac:dyDescent="0.15">
      <c r="A41" s="12"/>
      <c r="B41" s="35">
        <v>32</v>
      </c>
      <c r="C41" s="94">
        <v>11</v>
      </c>
      <c r="D41" s="94">
        <v>8</v>
      </c>
      <c r="E41" s="95">
        <v>19</v>
      </c>
      <c r="F41" s="32"/>
    </row>
    <row r="42" spans="1:6" ht="15" customHeight="1" x14ac:dyDescent="0.15">
      <c r="A42" s="12"/>
      <c r="B42" s="35">
        <v>33</v>
      </c>
      <c r="C42" s="94">
        <v>10</v>
      </c>
      <c r="D42" s="94">
        <v>8</v>
      </c>
      <c r="E42" s="95">
        <v>18</v>
      </c>
      <c r="F42" s="32"/>
    </row>
    <row r="43" spans="1:6" ht="15" customHeight="1" x14ac:dyDescent="0.15">
      <c r="A43" s="12"/>
      <c r="B43" s="35">
        <v>34</v>
      </c>
      <c r="C43" s="94">
        <v>12</v>
      </c>
      <c r="D43" s="94">
        <v>9</v>
      </c>
      <c r="E43" s="95">
        <v>21</v>
      </c>
      <c r="F43" s="32"/>
    </row>
    <row r="44" spans="1:6" ht="15" customHeight="1" x14ac:dyDescent="0.15">
      <c r="A44" s="12"/>
      <c r="B44" s="40" t="s">
        <v>33</v>
      </c>
      <c r="C44" s="49">
        <v>60</v>
      </c>
      <c r="D44" s="49">
        <v>45</v>
      </c>
      <c r="E44" s="41">
        <v>105</v>
      </c>
      <c r="F44" s="42">
        <v>8.7866108786610872E-2</v>
      </c>
    </row>
    <row r="45" spans="1:6" ht="15" customHeight="1" x14ac:dyDescent="0.15">
      <c r="A45" s="12"/>
      <c r="B45" s="35">
        <v>35</v>
      </c>
      <c r="C45" s="94">
        <v>15</v>
      </c>
      <c r="D45" s="94">
        <v>13</v>
      </c>
      <c r="E45" s="95">
        <v>28</v>
      </c>
      <c r="F45" s="32"/>
    </row>
    <row r="46" spans="1:6" ht="15" customHeight="1" x14ac:dyDescent="0.15">
      <c r="A46" s="12"/>
      <c r="B46" s="35">
        <v>36</v>
      </c>
      <c r="C46" s="94">
        <v>11</v>
      </c>
      <c r="D46" s="94">
        <v>7</v>
      </c>
      <c r="E46" s="95">
        <v>18</v>
      </c>
      <c r="F46" s="32"/>
    </row>
    <row r="47" spans="1:6" ht="15" customHeight="1" x14ac:dyDescent="0.15">
      <c r="A47" s="12"/>
      <c r="B47" s="35">
        <v>37</v>
      </c>
      <c r="C47" s="94">
        <v>7</v>
      </c>
      <c r="D47" s="94">
        <v>8</v>
      </c>
      <c r="E47" s="95">
        <v>15</v>
      </c>
      <c r="F47" s="32"/>
    </row>
    <row r="48" spans="1:6" ht="15" customHeight="1" x14ac:dyDescent="0.15">
      <c r="A48" s="12"/>
      <c r="B48" s="35">
        <v>38</v>
      </c>
      <c r="C48" s="94">
        <v>6</v>
      </c>
      <c r="D48" s="94">
        <v>6</v>
      </c>
      <c r="E48" s="95">
        <v>12</v>
      </c>
      <c r="F48" s="32"/>
    </row>
    <row r="49" spans="1:6" ht="15" customHeight="1" x14ac:dyDescent="0.15">
      <c r="A49" s="12"/>
      <c r="B49" s="35">
        <v>39</v>
      </c>
      <c r="C49" s="94">
        <v>7</v>
      </c>
      <c r="D49" s="94">
        <v>3</v>
      </c>
      <c r="E49" s="95">
        <v>10</v>
      </c>
      <c r="F49" s="32"/>
    </row>
    <row r="50" spans="1:6" ht="15" customHeight="1" x14ac:dyDescent="0.15">
      <c r="A50" s="12"/>
      <c r="B50" s="40" t="s">
        <v>34</v>
      </c>
      <c r="C50" s="49">
        <v>46</v>
      </c>
      <c r="D50" s="49">
        <v>37</v>
      </c>
      <c r="E50" s="41">
        <v>83</v>
      </c>
      <c r="F50" s="42">
        <v>6.9456066945606701E-2</v>
      </c>
    </row>
    <row r="51" spans="1:6" ht="15" customHeight="1" x14ac:dyDescent="0.15">
      <c r="A51" s="12"/>
      <c r="B51" s="35">
        <v>40</v>
      </c>
      <c r="C51" s="94">
        <v>12</v>
      </c>
      <c r="D51" s="94">
        <v>5</v>
      </c>
      <c r="E51" s="95">
        <v>17</v>
      </c>
      <c r="F51" s="32"/>
    </row>
    <row r="52" spans="1:6" ht="15" customHeight="1" x14ac:dyDescent="0.15">
      <c r="A52" s="12"/>
      <c r="B52" s="35">
        <v>41</v>
      </c>
      <c r="C52" s="94">
        <v>7</v>
      </c>
      <c r="D52" s="94">
        <v>5</v>
      </c>
      <c r="E52" s="95">
        <v>12</v>
      </c>
      <c r="F52" s="32"/>
    </row>
    <row r="53" spans="1:6" ht="15" customHeight="1" x14ac:dyDescent="0.15">
      <c r="A53" s="12"/>
      <c r="B53" s="35">
        <v>42</v>
      </c>
      <c r="C53" s="94">
        <v>5</v>
      </c>
      <c r="D53" s="94">
        <v>5</v>
      </c>
      <c r="E53" s="95">
        <v>10</v>
      </c>
      <c r="F53" s="32"/>
    </row>
    <row r="54" spans="1:6" ht="15" customHeight="1" x14ac:dyDescent="0.15">
      <c r="A54" s="12"/>
      <c r="B54" s="35">
        <v>43</v>
      </c>
      <c r="C54" s="94">
        <v>8</v>
      </c>
      <c r="D54" s="94">
        <v>4</v>
      </c>
      <c r="E54" s="95">
        <v>12</v>
      </c>
      <c r="F54" s="32"/>
    </row>
    <row r="55" spans="1:6" ht="15" customHeight="1" x14ac:dyDescent="0.15">
      <c r="A55" s="12"/>
      <c r="B55" s="35">
        <v>44</v>
      </c>
      <c r="C55" s="94">
        <v>7</v>
      </c>
      <c r="D55" s="94">
        <v>7</v>
      </c>
      <c r="E55" s="95">
        <v>14</v>
      </c>
      <c r="F55" s="32"/>
    </row>
    <row r="56" spans="1:6" ht="15" customHeight="1" x14ac:dyDescent="0.15">
      <c r="A56" s="12"/>
      <c r="B56" s="40" t="s">
        <v>35</v>
      </c>
      <c r="C56" s="49">
        <v>39</v>
      </c>
      <c r="D56" s="49">
        <v>26</v>
      </c>
      <c r="E56" s="41">
        <v>65</v>
      </c>
      <c r="F56" s="42">
        <v>5.4393305439330547E-2</v>
      </c>
    </row>
    <row r="57" spans="1:6" ht="15" customHeight="1" x14ac:dyDescent="0.15">
      <c r="A57" s="12"/>
      <c r="B57" s="35">
        <v>45</v>
      </c>
      <c r="C57" s="94">
        <v>6</v>
      </c>
      <c r="D57" s="94">
        <v>6</v>
      </c>
      <c r="E57" s="95">
        <v>12</v>
      </c>
      <c r="F57" s="32"/>
    </row>
    <row r="58" spans="1:6" ht="15" customHeight="1" x14ac:dyDescent="0.15">
      <c r="A58" s="12"/>
      <c r="B58" s="35">
        <v>46</v>
      </c>
      <c r="C58" s="94">
        <v>13</v>
      </c>
      <c r="D58" s="94">
        <v>5</v>
      </c>
      <c r="E58" s="95">
        <v>18</v>
      </c>
      <c r="F58" s="32"/>
    </row>
    <row r="59" spans="1:6" ht="15" customHeight="1" x14ac:dyDescent="0.15">
      <c r="A59" s="12"/>
      <c r="B59" s="35">
        <v>47</v>
      </c>
      <c r="C59" s="94">
        <v>10</v>
      </c>
      <c r="D59" s="94">
        <v>13</v>
      </c>
      <c r="E59" s="95">
        <v>23</v>
      </c>
      <c r="F59" s="32"/>
    </row>
    <row r="60" spans="1:6" ht="15" customHeight="1" x14ac:dyDescent="0.15">
      <c r="A60" s="12"/>
      <c r="B60" s="35">
        <v>48</v>
      </c>
      <c r="C60" s="94">
        <v>13</v>
      </c>
      <c r="D60" s="94">
        <v>9</v>
      </c>
      <c r="E60" s="95">
        <v>22</v>
      </c>
      <c r="F60" s="32"/>
    </row>
    <row r="61" spans="1:6" ht="15" customHeight="1" x14ac:dyDescent="0.15">
      <c r="A61" s="12"/>
      <c r="B61" s="35">
        <v>49</v>
      </c>
      <c r="C61" s="94">
        <v>4</v>
      </c>
      <c r="D61" s="94">
        <v>8</v>
      </c>
      <c r="E61" s="95">
        <v>12</v>
      </c>
      <c r="F61" s="32"/>
    </row>
    <row r="62" spans="1:6" ht="15" customHeight="1" x14ac:dyDescent="0.15">
      <c r="A62" s="12"/>
      <c r="B62" s="40" t="s">
        <v>36</v>
      </c>
      <c r="C62" s="49">
        <v>46</v>
      </c>
      <c r="D62" s="49">
        <v>41</v>
      </c>
      <c r="E62" s="41">
        <v>87</v>
      </c>
      <c r="F62" s="42">
        <v>7.2803347280334732E-2</v>
      </c>
    </row>
    <row r="63" spans="1:6" ht="15" customHeight="1" x14ac:dyDescent="0.15">
      <c r="A63" s="12"/>
      <c r="B63" s="35">
        <v>50</v>
      </c>
      <c r="C63" s="94">
        <v>12</v>
      </c>
      <c r="D63" s="94">
        <v>7</v>
      </c>
      <c r="E63" s="95">
        <v>19</v>
      </c>
      <c r="F63" s="32"/>
    </row>
    <row r="64" spans="1:6" ht="15" customHeight="1" x14ac:dyDescent="0.15">
      <c r="A64" s="12"/>
      <c r="B64" s="35">
        <v>51</v>
      </c>
      <c r="C64" s="94">
        <v>10</v>
      </c>
      <c r="D64" s="94">
        <v>7</v>
      </c>
      <c r="E64" s="95">
        <v>17</v>
      </c>
      <c r="F64" s="32"/>
    </row>
    <row r="65" spans="1:6" ht="15" customHeight="1" x14ac:dyDescent="0.15">
      <c r="A65" s="12"/>
      <c r="B65" s="35">
        <v>52</v>
      </c>
      <c r="C65" s="94">
        <v>10</v>
      </c>
      <c r="D65" s="94">
        <v>10</v>
      </c>
      <c r="E65" s="95">
        <v>20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8</v>
      </c>
      <c r="E66" s="95">
        <v>12</v>
      </c>
      <c r="F66" s="32"/>
    </row>
    <row r="67" spans="1:6" ht="15" customHeight="1" x14ac:dyDescent="0.15">
      <c r="A67" s="12"/>
      <c r="B67" s="35">
        <v>54</v>
      </c>
      <c r="C67" s="94">
        <v>8</v>
      </c>
      <c r="D67" s="94">
        <v>7</v>
      </c>
      <c r="E67" s="95">
        <v>15</v>
      </c>
      <c r="F67" s="32"/>
    </row>
    <row r="68" spans="1:6" ht="15" customHeight="1" x14ac:dyDescent="0.15">
      <c r="A68" s="12"/>
      <c r="B68" s="40" t="s">
        <v>37</v>
      </c>
      <c r="C68" s="49">
        <v>44</v>
      </c>
      <c r="D68" s="49">
        <v>39</v>
      </c>
      <c r="E68" s="41">
        <v>83</v>
      </c>
      <c r="F68" s="42">
        <v>6.9456066945606701E-2</v>
      </c>
    </row>
    <row r="69" spans="1:6" ht="15" customHeight="1" x14ac:dyDescent="0.15">
      <c r="A69" s="12"/>
      <c r="B69" s="35">
        <v>55</v>
      </c>
      <c r="C69" s="94">
        <v>7</v>
      </c>
      <c r="D69" s="94">
        <v>5</v>
      </c>
      <c r="E69" s="95">
        <v>12</v>
      </c>
      <c r="F69" s="32"/>
    </row>
    <row r="70" spans="1:6" ht="15" customHeight="1" x14ac:dyDescent="0.15">
      <c r="A70" s="12"/>
      <c r="B70" s="35">
        <v>56</v>
      </c>
      <c r="C70" s="94">
        <v>9</v>
      </c>
      <c r="D70" s="94">
        <v>4</v>
      </c>
      <c r="E70" s="95">
        <v>13</v>
      </c>
      <c r="F70" s="32"/>
    </row>
    <row r="71" spans="1:6" ht="15" customHeight="1" x14ac:dyDescent="0.15">
      <c r="A71" s="12"/>
      <c r="B71" s="35">
        <v>57</v>
      </c>
      <c r="C71" s="94">
        <v>8</v>
      </c>
      <c r="D71" s="94">
        <v>7</v>
      </c>
      <c r="E71" s="95">
        <v>15</v>
      </c>
      <c r="F71" s="32"/>
    </row>
    <row r="72" spans="1:6" ht="15" customHeight="1" x14ac:dyDescent="0.15">
      <c r="A72" s="12"/>
      <c r="B72" s="35">
        <v>58</v>
      </c>
      <c r="C72" s="94">
        <v>6</v>
      </c>
      <c r="D72" s="94">
        <v>11</v>
      </c>
      <c r="E72" s="95">
        <v>17</v>
      </c>
      <c r="F72" s="32"/>
    </row>
    <row r="73" spans="1:6" ht="15" customHeight="1" x14ac:dyDescent="0.15">
      <c r="A73" s="12"/>
      <c r="B73" s="35">
        <v>59</v>
      </c>
      <c r="C73" s="94">
        <v>6</v>
      </c>
      <c r="D73" s="94">
        <v>12</v>
      </c>
      <c r="E73" s="95">
        <v>18</v>
      </c>
      <c r="F73" s="32"/>
    </row>
    <row r="74" spans="1:6" ht="15" customHeight="1" x14ac:dyDescent="0.15">
      <c r="A74" s="12"/>
      <c r="B74" s="40" t="s">
        <v>38</v>
      </c>
      <c r="C74" s="49">
        <v>36</v>
      </c>
      <c r="D74" s="49">
        <v>39</v>
      </c>
      <c r="E74" s="41">
        <v>75</v>
      </c>
      <c r="F74" s="42">
        <v>6.2761506276150625E-2</v>
      </c>
    </row>
    <row r="75" spans="1:6" ht="15" customHeight="1" x14ac:dyDescent="0.15">
      <c r="A75" s="12"/>
      <c r="B75" s="35">
        <v>60</v>
      </c>
      <c r="C75" s="94">
        <v>10</v>
      </c>
      <c r="D75" s="94">
        <v>4</v>
      </c>
      <c r="E75" s="95">
        <v>14</v>
      </c>
      <c r="F75" s="32"/>
    </row>
    <row r="76" spans="1:6" ht="15" customHeight="1" x14ac:dyDescent="0.15">
      <c r="A76" s="12"/>
      <c r="B76" s="35">
        <v>61</v>
      </c>
      <c r="C76" s="94">
        <v>5</v>
      </c>
      <c r="D76" s="94">
        <v>3</v>
      </c>
      <c r="E76" s="95">
        <v>8</v>
      </c>
      <c r="F76" s="32"/>
    </row>
    <row r="77" spans="1:6" ht="15" customHeight="1" x14ac:dyDescent="0.15">
      <c r="A77" s="12"/>
      <c r="B77" s="35">
        <v>62</v>
      </c>
      <c r="C77" s="94">
        <v>6</v>
      </c>
      <c r="D77" s="94">
        <v>8</v>
      </c>
      <c r="E77" s="95">
        <v>14</v>
      </c>
      <c r="F77" s="32"/>
    </row>
    <row r="78" spans="1:6" ht="15" customHeight="1" x14ac:dyDescent="0.15">
      <c r="A78" s="12"/>
      <c r="B78" s="35">
        <v>63</v>
      </c>
      <c r="C78" s="94">
        <v>6</v>
      </c>
      <c r="D78" s="94">
        <v>9</v>
      </c>
      <c r="E78" s="95">
        <v>15</v>
      </c>
      <c r="F78" s="32"/>
    </row>
    <row r="79" spans="1:6" ht="15" customHeight="1" x14ac:dyDescent="0.15">
      <c r="A79" s="12"/>
      <c r="B79" s="35">
        <v>64</v>
      </c>
      <c r="C79" s="94">
        <v>7</v>
      </c>
      <c r="D79" s="94">
        <v>8</v>
      </c>
      <c r="E79" s="95">
        <v>15</v>
      </c>
      <c r="F79" s="32"/>
    </row>
    <row r="80" spans="1:6" ht="15" customHeight="1" x14ac:dyDescent="0.15">
      <c r="A80" s="12"/>
      <c r="B80" s="40" t="s">
        <v>39</v>
      </c>
      <c r="C80" s="49">
        <v>34</v>
      </c>
      <c r="D80" s="49">
        <v>32</v>
      </c>
      <c r="E80" s="41">
        <v>66</v>
      </c>
      <c r="F80" s="42">
        <v>5.5230125523012555E-2</v>
      </c>
    </row>
    <row r="81" spans="1:6" ht="15" customHeight="1" x14ac:dyDescent="0.15">
      <c r="A81" s="12"/>
      <c r="B81" s="35">
        <v>65</v>
      </c>
      <c r="C81" s="94">
        <v>7</v>
      </c>
      <c r="D81" s="94">
        <v>4</v>
      </c>
      <c r="E81" s="95">
        <v>11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7</v>
      </c>
      <c r="E82" s="95">
        <v>10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9</v>
      </c>
      <c r="E83" s="95">
        <v>12</v>
      </c>
      <c r="F83" s="32"/>
    </row>
    <row r="84" spans="1:6" ht="15" customHeight="1" x14ac:dyDescent="0.15">
      <c r="A84" s="12"/>
      <c r="B84" s="35">
        <v>68</v>
      </c>
      <c r="C84" s="94">
        <v>5</v>
      </c>
      <c r="D84" s="94">
        <v>2</v>
      </c>
      <c r="E84" s="95">
        <v>7</v>
      </c>
      <c r="F84" s="32"/>
    </row>
    <row r="85" spans="1:6" ht="15" customHeight="1" x14ac:dyDescent="0.15">
      <c r="A85" s="12"/>
      <c r="B85" s="35">
        <v>69</v>
      </c>
      <c r="C85" s="94">
        <v>10</v>
      </c>
      <c r="D85" s="94">
        <v>7</v>
      </c>
      <c r="E85" s="95">
        <v>17</v>
      </c>
      <c r="F85" s="32"/>
    </row>
    <row r="86" spans="1:6" ht="15" customHeight="1" x14ac:dyDescent="0.15">
      <c r="A86" s="12"/>
      <c r="B86" s="43" t="s">
        <v>40</v>
      </c>
      <c r="C86" s="71">
        <v>28</v>
      </c>
      <c r="D86" s="71">
        <v>29</v>
      </c>
      <c r="E86" s="44">
        <v>57</v>
      </c>
      <c r="F86" s="45">
        <v>4.7698744769874478E-2</v>
      </c>
    </row>
    <row r="87" spans="1:6" ht="15" customHeight="1" x14ac:dyDescent="0.15">
      <c r="A87" s="12"/>
      <c r="B87" s="35">
        <v>70</v>
      </c>
      <c r="C87" s="94">
        <v>7</v>
      </c>
      <c r="D87" s="94">
        <v>5</v>
      </c>
      <c r="E87" s="95">
        <v>12</v>
      </c>
      <c r="F87" s="32"/>
    </row>
    <row r="88" spans="1:6" ht="15" customHeight="1" x14ac:dyDescent="0.15">
      <c r="A88" s="12"/>
      <c r="B88" s="35">
        <v>71</v>
      </c>
      <c r="C88" s="94">
        <v>9</v>
      </c>
      <c r="D88" s="94">
        <v>3</v>
      </c>
      <c r="E88" s="95">
        <v>12</v>
      </c>
      <c r="F88" s="32"/>
    </row>
    <row r="89" spans="1:6" ht="15" customHeight="1" x14ac:dyDescent="0.15">
      <c r="A89" s="12"/>
      <c r="B89" s="35">
        <v>72</v>
      </c>
      <c r="C89" s="94">
        <v>6</v>
      </c>
      <c r="D89" s="94">
        <v>11</v>
      </c>
      <c r="E89" s="95">
        <v>17</v>
      </c>
      <c r="F89" s="32"/>
    </row>
    <row r="90" spans="1:6" ht="15" customHeight="1" x14ac:dyDescent="0.15">
      <c r="A90" s="12"/>
      <c r="B90" s="35">
        <v>73</v>
      </c>
      <c r="C90" s="94">
        <v>9</v>
      </c>
      <c r="D90" s="94">
        <v>11</v>
      </c>
      <c r="E90" s="95">
        <v>20</v>
      </c>
      <c r="F90" s="32"/>
    </row>
    <row r="91" spans="1:6" ht="15" customHeight="1" x14ac:dyDescent="0.15">
      <c r="A91" s="12"/>
      <c r="B91" s="35">
        <v>74</v>
      </c>
      <c r="C91" s="94">
        <v>10</v>
      </c>
      <c r="D91" s="94">
        <v>12</v>
      </c>
      <c r="E91" s="95">
        <v>22</v>
      </c>
      <c r="F91" s="32"/>
    </row>
    <row r="92" spans="1:6" ht="15" customHeight="1" x14ac:dyDescent="0.15">
      <c r="A92" s="12"/>
      <c r="B92" s="43" t="s">
        <v>41</v>
      </c>
      <c r="C92" s="71">
        <v>41</v>
      </c>
      <c r="D92" s="71">
        <v>42</v>
      </c>
      <c r="E92" s="44">
        <v>83</v>
      </c>
      <c r="F92" s="45">
        <v>6.9456066945606701E-2</v>
      </c>
    </row>
    <row r="93" spans="1:6" ht="15" customHeight="1" x14ac:dyDescent="0.15">
      <c r="A93" s="12"/>
      <c r="B93" s="35">
        <v>75</v>
      </c>
      <c r="C93" s="94">
        <v>8</v>
      </c>
      <c r="D93" s="94">
        <v>4</v>
      </c>
      <c r="E93" s="95">
        <v>12</v>
      </c>
      <c r="F93" s="32"/>
    </row>
    <row r="94" spans="1:6" ht="15" customHeight="1" x14ac:dyDescent="0.15">
      <c r="A94" s="12"/>
      <c r="B94" s="35">
        <v>76</v>
      </c>
      <c r="C94" s="94">
        <v>8</v>
      </c>
      <c r="D94" s="94">
        <v>16</v>
      </c>
      <c r="E94" s="95">
        <v>24</v>
      </c>
      <c r="F94" s="32"/>
    </row>
    <row r="95" spans="1:6" ht="15" customHeight="1" x14ac:dyDescent="0.15">
      <c r="A95" s="12"/>
      <c r="B95" s="35">
        <v>77</v>
      </c>
      <c r="C95" s="94">
        <v>4</v>
      </c>
      <c r="D95" s="94">
        <v>5</v>
      </c>
      <c r="E95" s="95">
        <v>9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8</v>
      </c>
      <c r="E96" s="95">
        <v>10</v>
      </c>
      <c r="F96" s="32"/>
    </row>
    <row r="97" spans="1:6" ht="15" customHeight="1" x14ac:dyDescent="0.15">
      <c r="A97" s="12"/>
      <c r="B97" s="35">
        <v>79</v>
      </c>
      <c r="C97" s="94">
        <v>5</v>
      </c>
      <c r="D97" s="94">
        <v>8</v>
      </c>
      <c r="E97" s="95">
        <v>13</v>
      </c>
      <c r="F97" s="32"/>
    </row>
    <row r="98" spans="1:6" ht="15" customHeight="1" x14ac:dyDescent="0.15">
      <c r="A98" s="12"/>
      <c r="B98" s="43" t="s">
        <v>42</v>
      </c>
      <c r="C98" s="71">
        <v>27</v>
      </c>
      <c r="D98" s="71">
        <v>41</v>
      </c>
      <c r="E98" s="44">
        <v>68</v>
      </c>
      <c r="F98" s="45">
        <v>5.690376569037657E-2</v>
      </c>
    </row>
    <row r="99" spans="1:6" ht="15" customHeight="1" x14ac:dyDescent="0.15">
      <c r="A99" s="12"/>
      <c r="B99" s="35">
        <v>80</v>
      </c>
      <c r="C99" s="94">
        <v>5</v>
      </c>
      <c r="D99" s="94">
        <v>5</v>
      </c>
      <c r="E99" s="95">
        <v>10</v>
      </c>
      <c r="F99" s="32"/>
    </row>
    <row r="100" spans="1:6" ht="15" customHeight="1" x14ac:dyDescent="0.15">
      <c r="A100" s="12"/>
      <c r="B100" s="35">
        <v>81</v>
      </c>
      <c r="C100" s="94">
        <v>9</v>
      </c>
      <c r="D100" s="94">
        <v>4</v>
      </c>
      <c r="E100" s="95">
        <v>13</v>
      </c>
      <c r="F100" s="32"/>
    </row>
    <row r="101" spans="1:6" ht="15" customHeight="1" x14ac:dyDescent="0.15">
      <c r="A101" s="12"/>
      <c r="B101" s="35">
        <v>82</v>
      </c>
      <c r="C101" s="94">
        <v>5</v>
      </c>
      <c r="D101" s="94">
        <v>3</v>
      </c>
      <c r="E101" s="95">
        <v>8</v>
      </c>
      <c r="F101" s="32"/>
    </row>
    <row r="102" spans="1:6" ht="15" customHeight="1" x14ac:dyDescent="0.15">
      <c r="A102" s="12"/>
      <c r="B102" s="35">
        <v>83</v>
      </c>
      <c r="C102" s="94">
        <v>7</v>
      </c>
      <c r="D102" s="94">
        <v>3</v>
      </c>
      <c r="E102" s="95">
        <v>10</v>
      </c>
      <c r="F102" s="32"/>
    </row>
    <row r="103" spans="1:6" ht="15" customHeight="1" x14ac:dyDescent="0.15">
      <c r="A103" s="12"/>
      <c r="B103" s="35">
        <v>84</v>
      </c>
      <c r="C103" s="94">
        <v>4</v>
      </c>
      <c r="D103" s="94">
        <v>3</v>
      </c>
      <c r="E103" s="95">
        <v>7</v>
      </c>
      <c r="F103" s="32"/>
    </row>
    <row r="104" spans="1:6" ht="15" customHeight="1" x14ac:dyDescent="0.15">
      <c r="A104" s="12"/>
      <c r="B104" s="43" t="s">
        <v>43</v>
      </c>
      <c r="C104" s="71">
        <v>30</v>
      </c>
      <c r="D104" s="71">
        <v>18</v>
      </c>
      <c r="E104" s="44">
        <v>48</v>
      </c>
      <c r="F104" s="45">
        <v>4.0167364016736401E-2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5</v>
      </c>
      <c r="E105" s="95">
        <v>7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5</v>
      </c>
      <c r="E106" s="95">
        <v>6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3</v>
      </c>
      <c r="D109" s="94">
        <v>3</v>
      </c>
      <c r="E109" s="95">
        <v>6</v>
      </c>
      <c r="F109" s="32"/>
    </row>
    <row r="110" spans="1:6" ht="15" customHeight="1" x14ac:dyDescent="0.15">
      <c r="A110" s="12"/>
      <c r="B110" s="43" t="s">
        <v>44</v>
      </c>
      <c r="C110" s="71">
        <v>9</v>
      </c>
      <c r="D110" s="71">
        <v>14</v>
      </c>
      <c r="E110" s="44">
        <v>23</v>
      </c>
      <c r="F110" s="45">
        <v>1.9246861924686193E-2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5.0209205020920501E-3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1.6736401673640166E-3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632</v>
      </c>
      <c r="D147" s="77">
        <v>563</v>
      </c>
      <c r="E147" s="77">
        <v>1195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69</v>
      </c>
      <c r="D150" s="17">
        <v>55</v>
      </c>
      <c r="E150" s="17">
        <v>124</v>
      </c>
      <c r="F150" s="32">
        <v>0.10376569037656903</v>
      </c>
    </row>
    <row r="151" spans="1:6" ht="15" customHeight="1" x14ac:dyDescent="0.15">
      <c r="A151" s="18"/>
      <c r="B151" s="18" t="s">
        <v>49</v>
      </c>
      <c r="C151" s="19">
        <v>426</v>
      </c>
      <c r="D151" s="19">
        <v>358</v>
      </c>
      <c r="E151" s="19">
        <v>784</v>
      </c>
      <c r="F151" s="32">
        <v>0.65606694560669454</v>
      </c>
    </row>
    <row r="152" spans="1:6" ht="15" customHeight="1" x14ac:dyDescent="0.15">
      <c r="A152" s="33"/>
      <c r="B152" s="20" t="s">
        <v>6</v>
      </c>
      <c r="C152" s="21">
        <v>137</v>
      </c>
      <c r="D152" s="21">
        <v>150</v>
      </c>
      <c r="E152" s="21">
        <v>287</v>
      </c>
      <c r="F152" s="32">
        <v>0.24016736401673641</v>
      </c>
    </row>
    <row r="153" spans="1:6" ht="15" customHeight="1" x14ac:dyDescent="0.15">
      <c r="B153" s="2" t="s">
        <v>8</v>
      </c>
      <c r="C153" s="1">
        <v>632</v>
      </c>
      <c r="D153" s="1">
        <v>563</v>
      </c>
      <c r="E153" s="1">
        <v>1195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69</v>
      </c>
      <c r="D155" s="17">
        <v>55</v>
      </c>
      <c r="E155" s="17">
        <v>124</v>
      </c>
      <c r="F155" s="32">
        <v>0.10376569037656903</v>
      </c>
    </row>
    <row r="156" spans="1:6" ht="15" customHeight="1" x14ac:dyDescent="0.15">
      <c r="A156" s="28"/>
      <c r="B156" s="18" t="s">
        <v>49</v>
      </c>
      <c r="C156" s="19">
        <v>426</v>
      </c>
      <c r="D156" s="19">
        <v>358</v>
      </c>
      <c r="E156" s="19">
        <v>784</v>
      </c>
      <c r="F156" s="32">
        <v>0.65606694560669454</v>
      </c>
    </row>
    <row r="157" spans="1:6" ht="15" customHeight="1" x14ac:dyDescent="0.15">
      <c r="A157" s="25"/>
      <c r="B157" s="20" t="s">
        <v>10</v>
      </c>
      <c r="C157" s="21">
        <v>69</v>
      </c>
      <c r="D157" s="21">
        <v>71</v>
      </c>
      <c r="E157" s="21">
        <v>140</v>
      </c>
      <c r="F157" s="32">
        <v>0.11715481171548117</v>
      </c>
    </row>
    <row r="158" spans="1:6" ht="15" customHeight="1" x14ac:dyDescent="0.15">
      <c r="A158" s="26"/>
      <c r="B158" s="29" t="s">
        <v>11</v>
      </c>
      <c r="C158" s="27">
        <v>68</v>
      </c>
      <c r="D158" s="27">
        <v>79</v>
      </c>
      <c r="E158" s="27">
        <v>147</v>
      </c>
      <c r="F158" s="32">
        <v>0.12301255230125523</v>
      </c>
    </row>
    <row r="159" spans="1:6" ht="15" customHeight="1" x14ac:dyDescent="0.15">
      <c r="B159" s="2" t="s">
        <v>8</v>
      </c>
      <c r="C159" s="1">
        <v>632</v>
      </c>
      <c r="D159" s="1">
        <v>563</v>
      </c>
      <c r="E159" s="1">
        <v>1195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11</v>
      </c>
      <c r="D161" s="31">
        <v>20</v>
      </c>
      <c r="E161" s="31">
        <v>31</v>
      </c>
      <c r="F161" s="32">
        <v>2.5941422594142258E-2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6</v>
      </c>
      <c r="E162" s="31">
        <v>8</v>
      </c>
      <c r="F162" s="32">
        <v>6.6945606694560665E-3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1.6736401673640166E-3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95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212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6</v>
      </c>
      <c r="D8" s="70">
        <v>2</v>
      </c>
      <c r="E8" s="38">
        <v>8</v>
      </c>
      <c r="F8" s="39">
        <v>3.2000000000000001E-2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3</v>
      </c>
      <c r="D14" s="70">
        <v>1</v>
      </c>
      <c r="E14" s="48">
        <v>4</v>
      </c>
      <c r="F14" s="39">
        <v>1.6E-2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0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5</v>
      </c>
      <c r="D20" s="70">
        <v>3</v>
      </c>
      <c r="E20" s="48">
        <v>8</v>
      </c>
      <c r="F20" s="39">
        <v>3.2000000000000001E-2</v>
      </c>
    </row>
    <row r="21" spans="1:6" ht="15" customHeight="1" x14ac:dyDescent="0.15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5</v>
      </c>
      <c r="E25" s="95">
        <v>6</v>
      </c>
      <c r="F25" s="32"/>
    </row>
    <row r="26" spans="1:6" ht="15" customHeight="1" x14ac:dyDescent="0.15">
      <c r="A26" s="12"/>
      <c r="B26" s="40" t="s">
        <v>30</v>
      </c>
      <c r="C26" s="49">
        <v>6</v>
      </c>
      <c r="D26" s="49">
        <v>11</v>
      </c>
      <c r="E26" s="41">
        <v>17</v>
      </c>
      <c r="F26" s="42">
        <v>6.8000000000000005E-2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7</v>
      </c>
      <c r="D32" s="49">
        <v>3</v>
      </c>
      <c r="E32" s="41">
        <v>10</v>
      </c>
      <c r="F32" s="42">
        <v>0.04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4</v>
      </c>
      <c r="D38" s="49">
        <v>4</v>
      </c>
      <c r="E38" s="41">
        <v>8</v>
      </c>
      <c r="F38" s="42">
        <v>3.2000000000000001E-2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4</v>
      </c>
      <c r="D43" s="94">
        <v>2</v>
      </c>
      <c r="E43" s="95">
        <v>6</v>
      </c>
      <c r="F43" s="32"/>
    </row>
    <row r="44" spans="1:6" ht="15" customHeight="1" x14ac:dyDescent="0.15">
      <c r="A44" s="12"/>
      <c r="B44" s="40" t="s">
        <v>33</v>
      </c>
      <c r="C44" s="49">
        <v>6</v>
      </c>
      <c r="D44" s="49">
        <v>5</v>
      </c>
      <c r="E44" s="41">
        <v>11</v>
      </c>
      <c r="F44" s="42">
        <v>4.3999999999999997E-2</v>
      </c>
    </row>
    <row r="45" spans="1:6" ht="15" customHeight="1" x14ac:dyDescent="0.15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8</v>
      </c>
      <c r="D50" s="49">
        <v>6</v>
      </c>
      <c r="E50" s="41">
        <v>14</v>
      </c>
      <c r="F50" s="42">
        <v>5.6000000000000001E-2</v>
      </c>
    </row>
    <row r="51" spans="1:6" ht="15" customHeight="1" x14ac:dyDescent="0.15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7</v>
      </c>
      <c r="D56" s="49">
        <v>7</v>
      </c>
      <c r="E56" s="41">
        <v>14</v>
      </c>
      <c r="F56" s="42">
        <v>5.6000000000000001E-2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3</v>
      </c>
      <c r="E59" s="95">
        <v>5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15">
      <c r="A62" s="12"/>
      <c r="B62" s="40" t="s">
        <v>36</v>
      </c>
      <c r="C62" s="49">
        <v>9</v>
      </c>
      <c r="D62" s="49">
        <v>5</v>
      </c>
      <c r="E62" s="41">
        <v>14</v>
      </c>
      <c r="F62" s="42">
        <v>5.6000000000000001E-2</v>
      </c>
    </row>
    <row r="63" spans="1:6" ht="15" customHeight="1" x14ac:dyDescent="0.15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15">
      <c r="A68" s="12"/>
      <c r="B68" s="40" t="s">
        <v>37</v>
      </c>
      <c r="C68" s="49">
        <v>6</v>
      </c>
      <c r="D68" s="49">
        <v>7</v>
      </c>
      <c r="E68" s="41">
        <v>13</v>
      </c>
      <c r="F68" s="42">
        <v>5.1999999999999998E-2</v>
      </c>
    </row>
    <row r="69" spans="1:6" ht="15" customHeight="1" x14ac:dyDescent="0.15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0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9</v>
      </c>
      <c r="D74" s="49">
        <v>2</v>
      </c>
      <c r="E74" s="41">
        <v>11</v>
      </c>
      <c r="F74" s="42">
        <v>4.3999999999999997E-2</v>
      </c>
    </row>
    <row r="75" spans="1:6" ht="15" customHeight="1" x14ac:dyDescent="0.15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4</v>
      </c>
      <c r="E76" s="95">
        <v>6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10</v>
      </c>
      <c r="D80" s="49">
        <v>11</v>
      </c>
      <c r="E80" s="41">
        <v>21</v>
      </c>
      <c r="F80" s="42">
        <v>8.4000000000000005E-2</v>
      </c>
    </row>
    <row r="81" spans="1:6" ht="15" customHeight="1" x14ac:dyDescent="0.15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1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8</v>
      </c>
      <c r="D86" s="71">
        <v>7</v>
      </c>
      <c r="E86" s="44">
        <v>15</v>
      </c>
      <c r="F86" s="45">
        <v>0.06</v>
      </c>
    </row>
    <row r="87" spans="1:6" ht="15" customHeight="1" x14ac:dyDescent="0.15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2</v>
      </c>
      <c r="E90" s="95">
        <v>6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15">
      <c r="A92" s="12"/>
      <c r="B92" s="43" t="s">
        <v>41</v>
      </c>
      <c r="C92" s="71">
        <v>12</v>
      </c>
      <c r="D92" s="71">
        <v>13</v>
      </c>
      <c r="E92" s="44">
        <v>25</v>
      </c>
      <c r="F92" s="45">
        <v>0.1</v>
      </c>
    </row>
    <row r="93" spans="1:6" ht="15" customHeight="1" x14ac:dyDescent="0.15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v>11</v>
      </c>
      <c r="D98" s="71">
        <v>11</v>
      </c>
      <c r="E98" s="44">
        <v>22</v>
      </c>
      <c r="F98" s="45">
        <v>8.7999999999999995E-2</v>
      </c>
    </row>
    <row r="99" spans="1:6" ht="15" customHeight="1" x14ac:dyDescent="0.15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8</v>
      </c>
      <c r="E104" s="44">
        <v>13</v>
      </c>
      <c r="F104" s="45">
        <v>5.1999999999999998E-2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6</v>
      </c>
      <c r="D110" s="71">
        <v>5</v>
      </c>
      <c r="E110" s="44">
        <v>11</v>
      </c>
      <c r="F110" s="45">
        <v>4.3999999999999997E-2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2.8000000000000001E-2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1.2E-2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4.0000000000000001E-3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130</v>
      </c>
      <c r="D147" s="77">
        <v>120</v>
      </c>
      <c r="E147" s="77">
        <v>250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14</v>
      </c>
      <c r="D150" s="17">
        <v>6</v>
      </c>
      <c r="E150" s="17">
        <v>20</v>
      </c>
      <c r="F150" s="32">
        <v>0.08</v>
      </c>
    </row>
    <row r="151" spans="1:6" ht="15" customHeight="1" x14ac:dyDescent="0.15">
      <c r="A151" s="18"/>
      <c r="B151" s="18" t="s">
        <v>49</v>
      </c>
      <c r="C151" s="19">
        <v>72</v>
      </c>
      <c r="D151" s="19">
        <v>61</v>
      </c>
      <c r="E151" s="19">
        <v>133</v>
      </c>
      <c r="F151" s="32">
        <v>0.53200000000000003</v>
      </c>
    </row>
    <row r="152" spans="1:6" ht="15" customHeight="1" x14ac:dyDescent="0.15">
      <c r="A152" s="33"/>
      <c r="B152" s="20" t="s">
        <v>6</v>
      </c>
      <c r="C152" s="21">
        <v>44</v>
      </c>
      <c r="D152" s="21">
        <v>53</v>
      </c>
      <c r="E152" s="21">
        <v>97</v>
      </c>
      <c r="F152" s="32">
        <v>0.38800000000000001</v>
      </c>
    </row>
    <row r="153" spans="1:6" ht="15" customHeight="1" x14ac:dyDescent="0.15">
      <c r="B153" s="2" t="s">
        <v>8</v>
      </c>
      <c r="C153" s="1">
        <v>130</v>
      </c>
      <c r="D153" s="1">
        <v>120</v>
      </c>
      <c r="E153" s="1">
        <v>250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14</v>
      </c>
      <c r="D155" s="17">
        <v>6</v>
      </c>
      <c r="E155" s="17">
        <v>20</v>
      </c>
      <c r="F155" s="32">
        <v>0.08</v>
      </c>
    </row>
    <row r="156" spans="1:6" ht="15" customHeight="1" x14ac:dyDescent="0.15">
      <c r="A156" s="28"/>
      <c r="B156" s="18" t="s">
        <v>49</v>
      </c>
      <c r="C156" s="19">
        <v>72</v>
      </c>
      <c r="D156" s="19">
        <v>61</v>
      </c>
      <c r="E156" s="19">
        <v>133</v>
      </c>
      <c r="F156" s="32">
        <v>0.53200000000000003</v>
      </c>
    </row>
    <row r="157" spans="1:6" ht="15" customHeight="1" x14ac:dyDescent="0.15">
      <c r="A157" s="25"/>
      <c r="B157" s="20" t="s">
        <v>10</v>
      </c>
      <c r="C157" s="21">
        <v>20</v>
      </c>
      <c r="D157" s="21">
        <v>20</v>
      </c>
      <c r="E157" s="21">
        <v>40</v>
      </c>
      <c r="F157" s="32">
        <v>0.16</v>
      </c>
    </row>
    <row r="158" spans="1:6" ht="15" customHeight="1" x14ac:dyDescent="0.15">
      <c r="A158" s="26"/>
      <c r="B158" s="29" t="s">
        <v>11</v>
      </c>
      <c r="C158" s="27">
        <v>24</v>
      </c>
      <c r="D158" s="27">
        <v>33</v>
      </c>
      <c r="E158" s="27">
        <v>57</v>
      </c>
      <c r="F158" s="32">
        <v>0.22800000000000001</v>
      </c>
    </row>
    <row r="159" spans="1:6" ht="15" customHeight="1" x14ac:dyDescent="0.15">
      <c r="B159" s="2" t="s">
        <v>8</v>
      </c>
      <c r="C159" s="1">
        <v>130</v>
      </c>
      <c r="D159" s="1">
        <v>120</v>
      </c>
      <c r="E159" s="1">
        <v>250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8</v>
      </c>
      <c r="D161" s="31">
        <v>14</v>
      </c>
      <c r="E161" s="31">
        <v>22</v>
      </c>
      <c r="F161" s="32">
        <v>8.7999999999999995E-2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9</v>
      </c>
      <c r="E162" s="31">
        <v>11</v>
      </c>
      <c r="F162" s="32">
        <v>4.3999999999999997E-2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1.6E-2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4.0000000000000001E-3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96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213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3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7</v>
      </c>
      <c r="E8" s="38">
        <v>10</v>
      </c>
      <c r="F8" s="39">
        <v>3.2258064516129031E-2</v>
      </c>
    </row>
    <row r="9" spans="1:6" ht="15" customHeight="1" x14ac:dyDescent="0.15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5</v>
      </c>
      <c r="D14" s="70">
        <v>4</v>
      </c>
      <c r="E14" s="48">
        <v>9</v>
      </c>
      <c r="F14" s="39">
        <v>2.903225806451613E-2</v>
      </c>
    </row>
    <row r="15" spans="1:6" ht="15" customHeight="1" x14ac:dyDescent="0.15">
      <c r="A15" s="12"/>
      <c r="B15" s="35">
        <v>10</v>
      </c>
      <c r="C15" s="94">
        <v>2</v>
      </c>
      <c r="D15" s="94">
        <v>3</v>
      </c>
      <c r="E15" s="95">
        <v>5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4</v>
      </c>
      <c r="D17" s="94">
        <v>3</v>
      </c>
      <c r="E17" s="95">
        <v>7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9</v>
      </c>
      <c r="D20" s="70">
        <v>13</v>
      </c>
      <c r="E20" s="48">
        <v>22</v>
      </c>
      <c r="F20" s="39">
        <v>7.0967741935483872E-2</v>
      </c>
    </row>
    <row r="21" spans="1:6" ht="15" customHeight="1" x14ac:dyDescent="0.15">
      <c r="A21" s="12"/>
      <c r="B21" s="35">
        <v>15</v>
      </c>
      <c r="C21" s="94">
        <v>2</v>
      </c>
      <c r="D21" s="94">
        <v>6</v>
      </c>
      <c r="E21" s="95">
        <v>8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5</v>
      </c>
      <c r="E25" s="95">
        <v>6</v>
      </c>
      <c r="F25" s="32"/>
    </row>
    <row r="26" spans="1:6" ht="15" customHeight="1" x14ac:dyDescent="0.15">
      <c r="A26" s="12"/>
      <c r="B26" s="40" t="s">
        <v>30</v>
      </c>
      <c r="C26" s="49">
        <v>7</v>
      </c>
      <c r="D26" s="49">
        <v>16</v>
      </c>
      <c r="E26" s="41">
        <v>23</v>
      </c>
      <c r="F26" s="42">
        <v>7.4193548387096769E-2</v>
      </c>
    </row>
    <row r="27" spans="1:6" ht="15" customHeight="1" x14ac:dyDescent="0.15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3</v>
      </c>
      <c r="E29" s="95">
        <v>5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4</v>
      </c>
      <c r="D31" s="94">
        <v>0</v>
      </c>
      <c r="E31" s="95">
        <v>4</v>
      </c>
      <c r="F31" s="32"/>
    </row>
    <row r="32" spans="1:6" ht="15" customHeight="1" x14ac:dyDescent="0.15">
      <c r="A32" s="12"/>
      <c r="B32" s="40" t="s">
        <v>31</v>
      </c>
      <c r="C32" s="49">
        <v>12</v>
      </c>
      <c r="D32" s="49">
        <v>6</v>
      </c>
      <c r="E32" s="41">
        <v>18</v>
      </c>
      <c r="F32" s="42">
        <v>5.8064516129032261E-2</v>
      </c>
    </row>
    <row r="33" spans="1:6" ht="15" customHeight="1" x14ac:dyDescent="0.15">
      <c r="A33" s="12"/>
      <c r="B33" s="35">
        <v>25</v>
      </c>
      <c r="C33" s="94">
        <v>4</v>
      </c>
      <c r="D33" s="94">
        <v>3</v>
      </c>
      <c r="E33" s="95">
        <v>7</v>
      </c>
      <c r="F33" s="32"/>
    </row>
    <row r="34" spans="1:6" ht="15" customHeight="1" x14ac:dyDescent="0.15">
      <c r="A34" s="12"/>
      <c r="B34" s="35">
        <v>26</v>
      </c>
      <c r="C34" s="94">
        <v>5</v>
      </c>
      <c r="D34" s="94">
        <v>3</v>
      </c>
      <c r="E34" s="95">
        <v>8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14</v>
      </c>
      <c r="D38" s="49">
        <v>9</v>
      </c>
      <c r="E38" s="41">
        <v>23</v>
      </c>
      <c r="F38" s="42">
        <v>7.4193548387096769E-2</v>
      </c>
    </row>
    <row r="39" spans="1:6" ht="15" customHeight="1" x14ac:dyDescent="0.15">
      <c r="A39" s="12"/>
      <c r="B39" s="35">
        <v>30</v>
      </c>
      <c r="C39" s="94">
        <v>0</v>
      </c>
      <c r="D39" s="94">
        <v>3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v>4</v>
      </c>
      <c r="D44" s="49">
        <v>8</v>
      </c>
      <c r="E44" s="41">
        <v>12</v>
      </c>
      <c r="F44" s="42">
        <v>3.870967741935484E-2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3</v>
      </c>
      <c r="D50" s="49">
        <v>6</v>
      </c>
      <c r="E50" s="41">
        <v>9</v>
      </c>
      <c r="F50" s="42">
        <v>2.903225806451613E-2</v>
      </c>
    </row>
    <row r="51" spans="1:6" ht="15" customHeight="1" x14ac:dyDescent="0.15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3</v>
      </c>
      <c r="E53" s="95">
        <v>5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5</v>
      </c>
      <c r="D55" s="94">
        <v>1</v>
      </c>
      <c r="E55" s="95">
        <v>6</v>
      </c>
      <c r="F55" s="32"/>
    </row>
    <row r="56" spans="1:6" ht="15" customHeight="1" x14ac:dyDescent="0.15">
      <c r="A56" s="12"/>
      <c r="B56" s="40" t="s">
        <v>35</v>
      </c>
      <c r="C56" s="49">
        <v>10</v>
      </c>
      <c r="D56" s="49">
        <v>10</v>
      </c>
      <c r="E56" s="41">
        <v>20</v>
      </c>
      <c r="F56" s="42">
        <v>6.4516129032258063E-2</v>
      </c>
    </row>
    <row r="57" spans="1:6" ht="15" customHeight="1" x14ac:dyDescent="0.15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4</v>
      </c>
      <c r="E60" s="95">
        <v>6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8</v>
      </c>
      <c r="D62" s="49">
        <v>7</v>
      </c>
      <c r="E62" s="41">
        <v>15</v>
      </c>
      <c r="F62" s="42">
        <v>4.8387096774193547E-2</v>
      </c>
    </row>
    <row r="63" spans="1:6" ht="15" customHeight="1" x14ac:dyDescent="0.15">
      <c r="A63" s="12"/>
      <c r="B63" s="35">
        <v>50</v>
      </c>
      <c r="C63" s="94">
        <v>1</v>
      </c>
      <c r="D63" s="94">
        <v>4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5</v>
      </c>
      <c r="E65" s="95">
        <v>7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15">
      <c r="A67" s="12"/>
      <c r="B67" s="35">
        <v>54</v>
      </c>
      <c r="C67" s="94">
        <v>5</v>
      </c>
      <c r="D67" s="94">
        <v>6</v>
      </c>
      <c r="E67" s="95">
        <v>11</v>
      </c>
      <c r="F67" s="32"/>
    </row>
    <row r="68" spans="1:6" ht="15" customHeight="1" x14ac:dyDescent="0.15">
      <c r="A68" s="12"/>
      <c r="B68" s="40" t="s">
        <v>37</v>
      </c>
      <c r="C68" s="49">
        <v>13</v>
      </c>
      <c r="D68" s="49">
        <v>18</v>
      </c>
      <c r="E68" s="41">
        <v>31</v>
      </c>
      <c r="F68" s="42">
        <v>0.1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15">
      <c r="A74" s="12"/>
      <c r="B74" s="40" t="s">
        <v>38</v>
      </c>
      <c r="C74" s="49">
        <v>10</v>
      </c>
      <c r="D74" s="49">
        <v>7</v>
      </c>
      <c r="E74" s="41">
        <v>17</v>
      </c>
      <c r="F74" s="42">
        <v>5.4838709677419356E-2</v>
      </c>
    </row>
    <row r="75" spans="1:6" ht="15" customHeight="1" x14ac:dyDescent="0.15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0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v>11</v>
      </c>
      <c r="D80" s="49">
        <v>9</v>
      </c>
      <c r="E80" s="41">
        <v>20</v>
      </c>
      <c r="F80" s="42">
        <v>6.4516129032258063E-2</v>
      </c>
    </row>
    <row r="81" spans="1:6" ht="15" customHeight="1" x14ac:dyDescent="0.15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6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5</v>
      </c>
      <c r="D86" s="71">
        <v>12</v>
      </c>
      <c r="E86" s="44">
        <v>17</v>
      </c>
      <c r="F86" s="45">
        <v>5.4838709677419356E-2</v>
      </c>
    </row>
    <row r="87" spans="1:6" ht="15" customHeight="1" x14ac:dyDescent="0.15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0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8</v>
      </c>
      <c r="D92" s="71">
        <v>7</v>
      </c>
      <c r="E92" s="44">
        <v>15</v>
      </c>
      <c r="F92" s="45">
        <v>4.8387096774193547E-2</v>
      </c>
    </row>
    <row r="93" spans="1:6" ht="15" customHeight="1" x14ac:dyDescent="0.15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v>8</v>
      </c>
      <c r="D98" s="71">
        <v>13</v>
      </c>
      <c r="E98" s="44">
        <v>21</v>
      </c>
      <c r="F98" s="45">
        <v>6.7741935483870974E-2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6</v>
      </c>
      <c r="D104" s="71">
        <v>5</v>
      </c>
      <c r="E104" s="44">
        <v>11</v>
      </c>
      <c r="F104" s="45">
        <v>3.5483870967741936E-2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5</v>
      </c>
      <c r="E110" s="44">
        <v>9</v>
      </c>
      <c r="F110" s="45">
        <v>2.903225806451613E-2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2.2580645161290321E-2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3.2258064516129032E-3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142</v>
      </c>
      <c r="D147" s="77">
        <v>168</v>
      </c>
      <c r="E147" s="77">
        <v>310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17</v>
      </c>
      <c r="D150" s="17">
        <v>24</v>
      </c>
      <c r="E150" s="17">
        <v>41</v>
      </c>
      <c r="F150" s="32">
        <v>0.13225806451612904</v>
      </c>
    </row>
    <row r="151" spans="1:6" ht="15" customHeight="1" x14ac:dyDescent="0.15">
      <c r="A151" s="18"/>
      <c r="B151" s="18" t="s">
        <v>49</v>
      </c>
      <c r="C151" s="19">
        <v>92</v>
      </c>
      <c r="D151" s="19">
        <v>96</v>
      </c>
      <c r="E151" s="19">
        <v>188</v>
      </c>
      <c r="F151" s="32">
        <v>0.6064516129032258</v>
      </c>
    </row>
    <row r="152" spans="1:6" ht="15" customHeight="1" x14ac:dyDescent="0.15">
      <c r="A152" s="33"/>
      <c r="B152" s="20" t="s">
        <v>6</v>
      </c>
      <c r="C152" s="21">
        <v>33</v>
      </c>
      <c r="D152" s="21">
        <v>48</v>
      </c>
      <c r="E152" s="21">
        <v>81</v>
      </c>
      <c r="F152" s="32">
        <v>0.26129032258064516</v>
      </c>
    </row>
    <row r="153" spans="1:6" ht="15" customHeight="1" x14ac:dyDescent="0.15">
      <c r="B153" s="2" t="s">
        <v>8</v>
      </c>
      <c r="C153" s="1">
        <v>142</v>
      </c>
      <c r="D153" s="1">
        <v>168</v>
      </c>
      <c r="E153" s="1">
        <v>310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17</v>
      </c>
      <c r="D155" s="17">
        <v>24</v>
      </c>
      <c r="E155" s="17">
        <v>41</v>
      </c>
      <c r="F155" s="32">
        <v>0.13225806451612904</v>
      </c>
    </row>
    <row r="156" spans="1:6" ht="15" customHeight="1" x14ac:dyDescent="0.15">
      <c r="A156" s="28"/>
      <c r="B156" s="18" t="s">
        <v>49</v>
      </c>
      <c r="C156" s="19">
        <v>92</v>
      </c>
      <c r="D156" s="19">
        <v>96</v>
      </c>
      <c r="E156" s="19">
        <v>188</v>
      </c>
      <c r="F156" s="32">
        <v>0.6064516129032258</v>
      </c>
    </row>
    <row r="157" spans="1:6" ht="15" customHeight="1" x14ac:dyDescent="0.15">
      <c r="A157" s="25"/>
      <c r="B157" s="20" t="s">
        <v>10</v>
      </c>
      <c r="C157" s="21">
        <v>13</v>
      </c>
      <c r="D157" s="21">
        <v>19</v>
      </c>
      <c r="E157" s="21">
        <v>32</v>
      </c>
      <c r="F157" s="32">
        <v>0.1032258064516129</v>
      </c>
    </row>
    <row r="158" spans="1:6" ht="15" customHeight="1" x14ac:dyDescent="0.15">
      <c r="A158" s="26"/>
      <c r="B158" s="29" t="s">
        <v>11</v>
      </c>
      <c r="C158" s="27">
        <v>20</v>
      </c>
      <c r="D158" s="27">
        <v>29</v>
      </c>
      <c r="E158" s="27">
        <v>49</v>
      </c>
      <c r="F158" s="32">
        <v>0.15806451612903225</v>
      </c>
    </row>
    <row r="159" spans="1:6" ht="15" customHeight="1" x14ac:dyDescent="0.15">
      <c r="B159" s="2" t="s">
        <v>8</v>
      </c>
      <c r="C159" s="1">
        <v>142</v>
      </c>
      <c r="D159" s="1">
        <v>168</v>
      </c>
      <c r="E159" s="1">
        <v>310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6</v>
      </c>
      <c r="D161" s="31">
        <v>11</v>
      </c>
      <c r="E161" s="31">
        <v>17</v>
      </c>
      <c r="F161" s="32">
        <v>5.4838709677419356E-2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6</v>
      </c>
      <c r="E162" s="31">
        <v>8</v>
      </c>
      <c r="F162" s="32">
        <v>2.5806451612903226E-2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3.2258064516129032E-3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97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214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7</v>
      </c>
      <c r="D8" s="70">
        <v>3</v>
      </c>
      <c r="E8" s="38">
        <v>10</v>
      </c>
      <c r="F8" s="39">
        <v>2.967359050445104E-2</v>
      </c>
    </row>
    <row r="9" spans="1:6" ht="15" customHeight="1" x14ac:dyDescent="0.15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4</v>
      </c>
      <c r="E11" s="95">
        <v>5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4</v>
      </c>
      <c r="D14" s="70">
        <v>8</v>
      </c>
      <c r="E14" s="48">
        <v>12</v>
      </c>
      <c r="F14" s="39">
        <v>3.5608308605341248E-2</v>
      </c>
    </row>
    <row r="15" spans="1:6" ht="15" customHeight="1" x14ac:dyDescent="0.15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6</v>
      </c>
      <c r="D20" s="70">
        <v>9</v>
      </c>
      <c r="E20" s="48">
        <v>15</v>
      </c>
      <c r="F20" s="39">
        <v>4.4510385756676561E-2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4</v>
      </c>
      <c r="D22" s="94">
        <v>2</v>
      </c>
      <c r="E22" s="95">
        <v>6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9</v>
      </c>
      <c r="D26" s="49">
        <v>5</v>
      </c>
      <c r="E26" s="41">
        <v>14</v>
      </c>
      <c r="F26" s="42">
        <v>4.1543026706231452E-2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4</v>
      </c>
      <c r="D32" s="49">
        <v>4</v>
      </c>
      <c r="E32" s="41">
        <v>8</v>
      </c>
      <c r="F32" s="42">
        <v>2.3738872403560832E-2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0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5</v>
      </c>
      <c r="D38" s="49">
        <v>2</v>
      </c>
      <c r="E38" s="41">
        <v>7</v>
      </c>
      <c r="F38" s="42">
        <v>2.0771513353115726E-2</v>
      </c>
    </row>
    <row r="39" spans="1:6" ht="15" customHeight="1" x14ac:dyDescent="0.15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3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5</v>
      </c>
      <c r="D42" s="94">
        <v>4</v>
      </c>
      <c r="E42" s="95">
        <v>9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9</v>
      </c>
      <c r="D44" s="49">
        <v>11</v>
      </c>
      <c r="E44" s="41">
        <v>20</v>
      </c>
      <c r="F44" s="42">
        <v>5.9347181008902079E-2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3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5</v>
      </c>
      <c r="D50" s="49">
        <v>5</v>
      </c>
      <c r="E50" s="41">
        <v>10</v>
      </c>
      <c r="F50" s="42">
        <v>2.967359050445104E-2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0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11</v>
      </c>
      <c r="D56" s="49">
        <v>7</v>
      </c>
      <c r="E56" s="41">
        <v>18</v>
      </c>
      <c r="F56" s="42">
        <v>5.3412462908011868E-2</v>
      </c>
    </row>
    <row r="57" spans="1:6" ht="15" customHeight="1" x14ac:dyDescent="0.15">
      <c r="A57" s="12"/>
      <c r="B57" s="35">
        <v>45</v>
      </c>
      <c r="C57" s="94">
        <v>2</v>
      </c>
      <c r="D57" s="94">
        <v>5</v>
      </c>
      <c r="E57" s="95">
        <v>7</v>
      </c>
      <c r="F57" s="32"/>
    </row>
    <row r="58" spans="1:6" ht="15" customHeight="1" x14ac:dyDescent="0.15">
      <c r="A58" s="12"/>
      <c r="B58" s="35">
        <v>46</v>
      </c>
      <c r="C58" s="94">
        <v>5</v>
      </c>
      <c r="D58" s="94">
        <v>5</v>
      </c>
      <c r="E58" s="95">
        <v>10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4</v>
      </c>
      <c r="E59" s="95">
        <v>5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4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v>9</v>
      </c>
      <c r="D62" s="49">
        <v>19</v>
      </c>
      <c r="E62" s="41">
        <v>28</v>
      </c>
      <c r="F62" s="42">
        <v>8.3086053412462904E-2</v>
      </c>
    </row>
    <row r="63" spans="1:6" ht="15" customHeight="1" x14ac:dyDescent="0.15">
      <c r="A63" s="12"/>
      <c r="B63" s="35">
        <v>50</v>
      </c>
      <c r="C63" s="94">
        <v>4</v>
      </c>
      <c r="D63" s="94">
        <v>2</v>
      </c>
      <c r="E63" s="95">
        <v>6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4</v>
      </c>
      <c r="D65" s="94">
        <v>1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v>14</v>
      </c>
      <c r="D68" s="49">
        <v>10</v>
      </c>
      <c r="E68" s="41">
        <v>24</v>
      </c>
      <c r="F68" s="42">
        <v>7.1216617210682495E-2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4</v>
      </c>
      <c r="E71" s="95">
        <v>7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0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15">
      <c r="A74" s="12"/>
      <c r="B74" s="40" t="s">
        <v>38</v>
      </c>
      <c r="C74" s="49">
        <v>12</v>
      </c>
      <c r="D74" s="49">
        <v>11</v>
      </c>
      <c r="E74" s="41">
        <v>23</v>
      </c>
      <c r="F74" s="42">
        <v>6.8249258160237386E-2</v>
      </c>
    </row>
    <row r="75" spans="1:6" ht="15" customHeight="1" x14ac:dyDescent="0.15">
      <c r="A75" s="12"/>
      <c r="B75" s="35">
        <v>60</v>
      </c>
      <c r="C75" s="94">
        <v>4</v>
      </c>
      <c r="D75" s="94">
        <v>4</v>
      </c>
      <c r="E75" s="95">
        <v>8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2</v>
      </c>
      <c r="E77" s="95">
        <v>6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11</v>
      </c>
      <c r="D80" s="49">
        <v>12</v>
      </c>
      <c r="E80" s="41">
        <v>23</v>
      </c>
      <c r="F80" s="42">
        <v>6.8249258160237386E-2</v>
      </c>
    </row>
    <row r="81" spans="1:6" ht="15" customHeight="1" x14ac:dyDescent="0.15">
      <c r="A81" s="12"/>
      <c r="B81" s="35">
        <v>65</v>
      </c>
      <c r="C81" s="94">
        <v>3</v>
      </c>
      <c r="D81" s="94">
        <v>4</v>
      </c>
      <c r="E81" s="95">
        <v>7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3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1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8</v>
      </c>
      <c r="D86" s="71">
        <v>11</v>
      </c>
      <c r="E86" s="44">
        <v>19</v>
      </c>
      <c r="F86" s="45">
        <v>5.637982195845697E-2</v>
      </c>
    </row>
    <row r="87" spans="1:6" ht="15" customHeight="1" x14ac:dyDescent="0.15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5</v>
      </c>
      <c r="E89" s="95">
        <v>7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5</v>
      </c>
      <c r="D91" s="94">
        <v>1</v>
      </c>
      <c r="E91" s="95">
        <v>6</v>
      </c>
      <c r="F91" s="32"/>
    </row>
    <row r="92" spans="1:6" ht="15" customHeight="1" x14ac:dyDescent="0.15">
      <c r="A92" s="12"/>
      <c r="B92" s="43" t="s">
        <v>41</v>
      </c>
      <c r="C92" s="71">
        <v>9</v>
      </c>
      <c r="D92" s="71">
        <v>11</v>
      </c>
      <c r="E92" s="44">
        <v>20</v>
      </c>
      <c r="F92" s="45">
        <v>5.9347181008902079E-2</v>
      </c>
    </row>
    <row r="93" spans="1:6" ht="15" customHeight="1" x14ac:dyDescent="0.15">
      <c r="A93" s="12"/>
      <c r="B93" s="35">
        <v>75</v>
      </c>
      <c r="C93" s="94">
        <v>4</v>
      </c>
      <c r="D93" s="94">
        <v>4</v>
      </c>
      <c r="E93" s="95">
        <v>8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10</v>
      </c>
      <c r="D98" s="71">
        <v>10</v>
      </c>
      <c r="E98" s="44">
        <v>20</v>
      </c>
      <c r="F98" s="45">
        <v>5.9347181008902079E-2</v>
      </c>
    </row>
    <row r="99" spans="1:6" ht="15" customHeight="1" x14ac:dyDescent="0.15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4</v>
      </c>
      <c r="E100" s="95">
        <v>6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8</v>
      </c>
      <c r="D104" s="71">
        <v>13</v>
      </c>
      <c r="E104" s="44">
        <v>21</v>
      </c>
      <c r="F104" s="45">
        <v>6.2314540059347182E-2</v>
      </c>
    </row>
    <row r="105" spans="1:6" ht="15" customHeight="1" x14ac:dyDescent="0.15">
      <c r="A105" s="12"/>
      <c r="B105" s="35">
        <v>85</v>
      </c>
      <c r="C105" s="94">
        <v>4</v>
      </c>
      <c r="D105" s="94">
        <v>1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5</v>
      </c>
      <c r="E106" s="95">
        <v>6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5</v>
      </c>
      <c r="E108" s="95">
        <v>6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15">
      <c r="A110" s="12"/>
      <c r="B110" s="43" t="s">
        <v>44</v>
      </c>
      <c r="C110" s="71">
        <v>8</v>
      </c>
      <c r="D110" s="71">
        <v>17</v>
      </c>
      <c r="E110" s="44">
        <v>25</v>
      </c>
      <c r="F110" s="45">
        <v>7.418397626112759E-2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6</v>
      </c>
      <c r="E112" s="95">
        <v>6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3</v>
      </c>
      <c r="E113" s="95">
        <v>5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5</v>
      </c>
      <c r="D116" s="71">
        <v>11</v>
      </c>
      <c r="E116" s="44">
        <v>16</v>
      </c>
      <c r="F116" s="45">
        <v>4.7477744807121663E-2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1</v>
      </c>
      <c r="D128" s="71">
        <v>3</v>
      </c>
      <c r="E128" s="44">
        <v>4</v>
      </c>
      <c r="F128" s="45">
        <v>1.1869436201780416E-2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155</v>
      </c>
      <c r="D147" s="77">
        <v>182</v>
      </c>
      <c r="E147" s="77">
        <v>337</v>
      </c>
      <c r="F147" s="97"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17</v>
      </c>
      <c r="D150" s="17">
        <v>20</v>
      </c>
      <c r="E150" s="17">
        <v>37</v>
      </c>
      <c r="F150" s="32">
        <v>0.10979228486646884</v>
      </c>
    </row>
    <row r="151" spans="1:6" ht="15" customHeight="1" x14ac:dyDescent="0.15">
      <c r="A151" s="18"/>
      <c r="B151" s="18" t="s">
        <v>49</v>
      </c>
      <c r="C151" s="19">
        <v>89</v>
      </c>
      <c r="D151" s="19">
        <v>86</v>
      </c>
      <c r="E151" s="19">
        <v>175</v>
      </c>
      <c r="F151" s="32">
        <v>0.51928783382789323</v>
      </c>
    </row>
    <row r="152" spans="1:6" ht="15" customHeight="1" x14ac:dyDescent="0.15">
      <c r="A152" s="33"/>
      <c r="B152" s="20" t="s">
        <v>6</v>
      </c>
      <c r="C152" s="21">
        <v>49</v>
      </c>
      <c r="D152" s="21">
        <v>76</v>
      </c>
      <c r="E152" s="21">
        <v>125</v>
      </c>
      <c r="F152" s="32">
        <v>0.37091988130563797</v>
      </c>
    </row>
    <row r="153" spans="1:6" ht="15" customHeight="1" x14ac:dyDescent="0.15">
      <c r="B153" s="2" t="s">
        <v>8</v>
      </c>
      <c r="C153" s="1">
        <v>155</v>
      </c>
      <c r="D153" s="1">
        <v>182</v>
      </c>
      <c r="E153" s="1">
        <v>337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17</v>
      </c>
      <c r="D155" s="17">
        <v>20</v>
      </c>
      <c r="E155" s="17">
        <v>37</v>
      </c>
      <c r="F155" s="32">
        <v>0.10979228486646884</v>
      </c>
    </row>
    <row r="156" spans="1:6" ht="15" customHeight="1" x14ac:dyDescent="0.15">
      <c r="A156" s="28"/>
      <c r="B156" s="18" t="s">
        <v>49</v>
      </c>
      <c r="C156" s="19">
        <v>89</v>
      </c>
      <c r="D156" s="19">
        <v>86</v>
      </c>
      <c r="E156" s="19">
        <v>175</v>
      </c>
      <c r="F156" s="32">
        <v>0.51928783382789323</v>
      </c>
    </row>
    <row r="157" spans="1:6" ht="15" customHeight="1" x14ac:dyDescent="0.15">
      <c r="A157" s="25"/>
      <c r="B157" s="20" t="s">
        <v>10</v>
      </c>
      <c r="C157" s="21">
        <v>17</v>
      </c>
      <c r="D157" s="21">
        <v>22</v>
      </c>
      <c r="E157" s="21">
        <v>39</v>
      </c>
      <c r="F157" s="32">
        <v>0.11572700296735905</v>
      </c>
    </row>
    <row r="158" spans="1:6" ht="15" customHeight="1" x14ac:dyDescent="0.15">
      <c r="A158" s="26"/>
      <c r="B158" s="29" t="s">
        <v>11</v>
      </c>
      <c r="C158" s="27">
        <v>32</v>
      </c>
      <c r="D158" s="27">
        <v>54</v>
      </c>
      <c r="E158" s="27">
        <v>86</v>
      </c>
      <c r="F158" s="32">
        <v>0.25519287833827892</v>
      </c>
    </row>
    <row r="159" spans="1:6" ht="15" customHeight="1" x14ac:dyDescent="0.15">
      <c r="B159" s="2" t="s">
        <v>8</v>
      </c>
      <c r="C159" s="1">
        <v>155</v>
      </c>
      <c r="D159" s="1">
        <v>182</v>
      </c>
      <c r="E159" s="1">
        <v>337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14</v>
      </c>
      <c r="D161" s="31">
        <v>31</v>
      </c>
      <c r="E161" s="31">
        <v>45</v>
      </c>
      <c r="F161" s="32">
        <v>0.13353115727002968</v>
      </c>
    </row>
    <row r="162" spans="1:6" ht="15" customHeight="1" x14ac:dyDescent="0.15">
      <c r="A162" s="30"/>
      <c r="B162" s="23" t="s">
        <v>15</v>
      </c>
      <c r="C162" s="31">
        <v>6</v>
      </c>
      <c r="D162" s="31">
        <v>14</v>
      </c>
      <c r="E162" s="31">
        <v>20</v>
      </c>
      <c r="F162" s="32">
        <v>5.9347181008902079E-2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1.1869436201780416E-2</v>
      </c>
    </row>
    <row r="164" spans="1:6" ht="15" customHeight="1" x14ac:dyDescent="0.15">
      <c r="B164" s="4" t="s">
        <v>14</v>
      </c>
      <c r="C164" s="1">
        <v>1</v>
      </c>
      <c r="D164" s="1">
        <v>3</v>
      </c>
      <c r="E164" s="1">
        <v>4</v>
      </c>
      <c r="F164" s="32">
        <v>1.1869436201780416E-2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indexed="45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128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v>5</v>
      </c>
      <c r="D8" s="70">
        <v>5</v>
      </c>
      <c r="E8" s="38">
        <v>10</v>
      </c>
      <c r="F8" s="39">
        <v>4.0160642570281124E-2</v>
      </c>
    </row>
    <row r="9" spans="1:6" ht="15" customHeight="1" x14ac:dyDescent="0.15">
      <c r="A9" s="12"/>
      <c r="B9" s="35">
        <v>5</v>
      </c>
      <c r="C9" s="94">
        <v>1</v>
      </c>
      <c r="D9" s="94">
        <v>4</v>
      </c>
      <c r="E9" s="95">
        <v>5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3</v>
      </c>
      <c r="D14" s="70">
        <v>9</v>
      </c>
      <c r="E14" s="48">
        <v>12</v>
      </c>
      <c r="F14" s="39">
        <v>4.8192771084337352E-2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4</v>
      </c>
      <c r="E16" s="95">
        <v>7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5</v>
      </c>
      <c r="D20" s="70">
        <v>8</v>
      </c>
      <c r="E20" s="48">
        <v>13</v>
      </c>
      <c r="F20" s="39">
        <v>5.2208835341365459E-2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1.6064257028112448E-2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15">
      <c r="A32" s="12"/>
      <c r="B32" s="40" t="s">
        <v>31</v>
      </c>
      <c r="C32" s="49">
        <v>5</v>
      </c>
      <c r="D32" s="49">
        <v>6</v>
      </c>
      <c r="E32" s="41">
        <v>11</v>
      </c>
      <c r="F32" s="42">
        <v>4.4176706827309238E-2</v>
      </c>
    </row>
    <row r="33" spans="1:6" ht="15" customHeight="1" x14ac:dyDescent="0.15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4</v>
      </c>
      <c r="D36" s="94">
        <v>1</v>
      </c>
      <c r="E36" s="95">
        <v>5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6</v>
      </c>
      <c r="E37" s="95">
        <v>7</v>
      </c>
      <c r="F37" s="32"/>
    </row>
    <row r="38" spans="1:6" ht="15" customHeight="1" x14ac:dyDescent="0.15">
      <c r="A38" s="12"/>
      <c r="B38" s="40" t="s">
        <v>32</v>
      </c>
      <c r="C38" s="49">
        <v>9</v>
      </c>
      <c r="D38" s="49">
        <v>11</v>
      </c>
      <c r="E38" s="41">
        <v>20</v>
      </c>
      <c r="F38" s="42">
        <v>8.0321285140562249E-2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6</v>
      </c>
      <c r="D40" s="94">
        <v>2</v>
      </c>
      <c r="E40" s="95">
        <v>8</v>
      </c>
      <c r="F40" s="32"/>
    </row>
    <row r="41" spans="1:6" ht="15" customHeight="1" x14ac:dyDescent="0.15">
      <c r="A41" s="12"/>
      <c r="B41" s="35">
        <v>32</v>
      </c>
      <c r="C41" s="94">
        <v>4</v>
      </c>
      <c r="D41" s="94">
        <v>1</v>
      </c>
      <c r="E41" s="95">
        <v>5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4</v>
      </c>
      <c r="E43" s="95">
        <v>5</v>
      </c>
      <c r="F43" s="32"/>
    </row>
    <row r="44" spans="1:6" ht="15" customHeight="1" x14ac:dyDescent="0.15">
      <c r="A44" s="12"/>
      <c r="B44" s="40" t="s">
        <v>33</v>
      </c>
      <c r="C44" s="49">
        <v>15</v>
      </c>
      <c r="D44" s="49">
        <v>9</v>
      </c>
      <c r="E44" s="41">
        <v>24</v>
      </c>
      <c r="F44" s="42">
        <v>9.6385542168674704E-2</v>
      </c>
    </row>
    <row r="45" spans="1:6" ht="15" customHeight="1" x14ac:dyDescent="0.15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3</v>
      </c>
      <c r="E46" s="95">
        <v>6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4</v>
      </c>
      <c r="E47" s="95">
        <v>6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v>9</v>
      </c>
      <c r="D50" s="49">
        <v>12</v>
      </c>
      <c r="E50" s="41">
        <v>21</v>
      </c>
      <c r="F50" s="42">
        <v>8.4337349397590355E-2</v>
      </c>
    </row>
    <row r="51" spans="1:6" ht="15" customHeight="1" x14ac:dyDescent="0.15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v>10</v>
      </c>
      <c r="D56" s="49">
        <v>7</v>
      </c>
      <c r="E56" s="41">
        <v>17</v>
      </c>
      <c r="F56" s="42">
        <v>6.8273092369477914E-2</v>
      </c>
    </row>
    <row r="57" spans="1:6" ht="15" customHeight="1" x14ac:dyDescent="0.15">
      <c r="A57" s="12"/>
      <c r="B57" s="35">
        <v>45</v>
      </c>
      <c r="C57" s="94">
        <v>4</v>
      </c>
      <c r="D57" s="94">
        <v>0</v>
      </c>
      <c r="E57" s="95">
        <v>4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0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10</v>
      </c>
      <c r="D62" s="49">
        <v>3</v>
      </c>
      <c r="E62" s="41">
        <v>13</v>
      </c>
      <c r="F62" s="42">
        <v>5.2208835341365459E-2</v>
      </c>
    </row>
    <row r="63" spans="1:6" ht="15" customHeight="1" x14ac:dyDescent="0.15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3</v>
      </c>
      <c r="E64" s="95">
        <v>6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4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7</v>
      </c>
      <c r="D68" s="49">
        <v>11</v>
      </c>
      <c r="E68" s="41">
        <v>18</v>
      </c>
      <c r="F68" s="42">
        <v>7.2289156626506021E-2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7</v>
      </c>
      <c r="D74" s="49">
        <v>4</v>
      </c>
      <c r="E74" s="41">
        <v>11</v>
      </c>
      <c r="F74" s="42">
        <v>4.4176706827309238E-2</v>
      </c>
    </row>
    <row r="75" spans="1:6" ht="15" customHeight="1" x14ac:dyDescent="0.15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7</v>
      </c>
      <c r="D80" s="49">
        <v>5</v>
      </c>
      <c r="E80" s="41">
        <v>12</v>
      </c>
      <c r="F80" s="42">
        <v>4.8192771084337352E-2</v>
      </c>
    </row>
    <row r="81" spans="1:6" ht="15" customHeight="1" x14ac:dyDescent="0.15">
      <c r="A81" s="12"/>
      <c r="B81" s="35">
        <v>65</v>
      </c>
      <c r="C81" s="94">
        <v>3</v>
      </c>
      <c r="D81" s="94">
        <v>0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10</v>
      </c>
      <c r="D86" s="71">
        <v>5</v>
      </c>
      <c r="E86" s="44">
        <v>15</v>
      </c>
      <c r="F86" s="45">
        <v>6.0240963855421686E-2</v>
      </c>
    </row>
    <row r="87" spans="1:6" ht="15" customHeight="1" x14ac:dyDescent="0.15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8</v>
      </c>
      <c r="D92" s="71">
        <v>12</v>
      </c>
      <c r="E92" s="44">
        <v>20</v>
      </c>
      <c r="F92" s="45">
        <v>8.0321285140562249E-2</v>
      </c>
    </row>
    <row r="93" spans="1:6" ht="15" customHeight="1" x14ac:dyDescent="0.15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9</v>
      </c>
      <c r="D98" s="71">
        <v>7</v>
      </c>
      <c r="E98" s="44">
        <v>16</v>
      </c>
      <c r="F98" s="45">
        <v>6.4257028112449793E-2</v>
      </c>
    </row>
    <row r="99" spans="1:6" ht="15" customHeight="1" x14ac:dyDescent="0.15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2.4096385542168676E-2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0</v>
      </c>
      <c r="D110" s="71">
        <v>3</v>
      </c>
      <c r="E110" s="44">
        <v>3</v>
      </c>
      <c r="F110" s="45">
        <v>1.2048192771084338E-2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8.0321285140562242E-3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4.0160642570281121E-3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125</v>
      </c>
      <c r="D147" s="77">
        <v>124</v>
      </c>
      <c r="E147" s="77">
        <v>249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13</v>
      </c>
      <c r="D150" s="17">
        <v>22</v>
      </c>
      <c r="E150" s="17">
        <v>35</v>
      </c>
      <c r="F150" s="32">
        <v>0.14056224899598393</v>
      </c>
    </row>
    <row r="151" spans="1:6" ht="15" customHeight="1" x14ac:dyDescent="0.15">
      <c r="A151" s="18"/>
      <c r="B151" s="18" t="s">
        <v>49</v>
      </c>
      <c r="C151" s="19">
        <v>81</v>
      </c>
      <c r="D151" s="19">
        <v>70</v>
      </c>
      <c r="E151" s="19">
        <v>151</v>
      </c>
      <c r="F151" s="32">
        <v>0.60642570281124497</v>
      </c>
    </row>
    <row r="152" spans="1:6" ht="15" customHeight="1" x14ac:dyDescent="0.15">
      <c r="A152" s="33"/>
      <c r="B152" s="20" t="s">
        <v>6</v>
      </c>
      <c r="C152" s="21">
        <v>31</v>
      </c>
      <c r="D152" s="21">
        <v>32</v>
      </c>
      <c r="E152" s="21">
        <v>63</v>
      </c>
      <c r="F152" s="32">
        <v>0.25301204819277107</v>
      </c>
    </row>
    <row r="153" spans="1:6" ht="15" customHeight="1" x14ac:dyDescent="0.15">
      <c r="B153" s="2" t="s">
        <v>8</v>
      </c>
      <c r="C153" s="1">
        <v>125</v>
      </c>
      <c r="D153" s="1">
        <v>124</v>
      </c>
      <c r="E153" s="1">
        <v>249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13</v>
      </c>
      <c r="D155" s="17">
        <v>22</v>
      </c>
      <c r="E155" s="17">
        <v>35</v>
      </c>
      <c r="F155" s="32">
        <v>0.14056224899598393</v>
      </c>
    </row>
    <row r="156" spans="1:6" ht="15" customHeight="1" x14ac:dyDescent="0.15">
      <c r="A156" s="28"/>
      <c r="B156" s="18" t="s">
        <v>49</v>
      </c>
      <c r="C156" s="19">
        <v>81</v>
      </c>
      <c r="D156" s="19">
        <v>70</v>
      </c>
      <c r="E156" s="19">
        <v>151</v>
      </c>
      <c r="F156" s="32">
        <v>0.60642570281124497</v>
      </c>
    </row>
    <row r="157" spans="1:6" ht="15" customHeight="1" x14ac:dyDescent="0.15">
      <c r="A157" s="25"/>
      <c r="B157" s="20" t="s">
        <v>10</v>
      </c>
      <c r="C157" s="21">
        <v>18</v>
      </c>
      <c r="D157" s="21">
        <v>17</v>
      </c>
      <c r="E157" s="21">
        <v>35</v>
      </c>
      <c r="F157" s="32">
        <v>0.14056224899598393</v>
      </c>
    </row>
    <row r="158" spans="1:6" ht="15" customHeight="1" x14ac:dyDescent="0.15">
      <c r="A158" s="26"/>
      <c r="B158" s="29" t="s">
        <v>11</v>
      </c>
      <c r="C158" s="27">
        <v>13</v>
      </c>
      <c r="D158" s="27">
        <v>15</v>
      </c>
      <c r="E158" s="27">
        <v>28</v>
      </c>
      <c r="F158" s="32">
        <v>0.11244979919678715</v>
      </c>
    </row>
    <row r="159" spans="1:6" ht="15" customHeight="1" x14ac:dyDescent="0.15">
      <c r="B159" s="2" t="s">
        <v>8</v>
      </c>
      <c r="C159" s="1">
        <v>125</v>
      </c>
      <c r="D159" s="1">
        <v>124</v>
      </c>
      <c r="E159" s="1">
        <v>249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</v>
      </c>
      <c r="D161" s="31">
        <v>5</v>
      </c>
      <c r="E161" s="31">
        <v>6</v>
      </c>
      <c r="F161" s="32">
        <v>2.4096385542168676E-2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2</v>
      </c>
      <c r="E162" s="31">
        <v>3</v>
      </c>
      <c r="F162" s="32">
        <v>1.2048192771084338E-2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4.0160642570281121E-3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98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215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7</v>
      </c>
      <c r="D8" s="70">
        <v>3</v>
      </c>
      <c r="E8" s="38">
        <v>10</v>
      </c>
      <c r="F8" s="39">
        <v>3.2258064516129031E-2</v>
      </c>
    </row>
    <row r="9" spans="1:6" ht="15" customHeight="1" x14ac:dyDescent="0.15">
      <c r="A9" s="12"/>
      <c r="B9" s="35">
        <v>5</v>
      </c>
      <c r="C9" s="94">
        <v>3</v>
      </c>
      <c r="D9" s="94">
        <v>0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11</v>
      </c>
      <c r="D14" s="70">
        <v>3</v>
      </c>
      <c r="E14" s="48">
        <v>14</v>
      </c>
      <c r="F14" s="39">
        <v>4.5161290322580643E-2</v>
      </c>
    </row>
    <row r="15" spans="1:6" ht="15" customHeight="1" x14ac:dyDescent="0.15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4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7</v>
      </c>
      <c r="D20" s="70">
        <v>11</v>
      </c>
      <c r="E20" s="48">
        <v>18</v>
      </c>
      <c r="F20" s="39">
        <v>5.8064516129032261E-2</v>
      </c>
    </row>
    <row r="21" spans="1:6" ht="15" customHeight="1" x14ac:dyDescent="0.15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2</v>
      </c>
      <c r="E22" s="95">
        <v>5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9</v>
      </c>
      <c r="D26" s="49">
        <v>4</v>
      </c>
      <c r="E26" s="41">
        <v>13</v>
      </c>
      <c r="F26" s="42">
        <v>4.1935483870967745E-2</v>
      </c>
    </row>
    <row r="27" spans="1:6" ht="15" customHeight="1" x14ac:dyDescent="0.15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4</v>
      </c>
      <c r="E31" s="95">
        <v>4</v>
      </c>
      <c r="F31" s="32"/>
    </row>
    <row r="32" spans="1:6" ht="15" customHeight="1" x14ac:dyDescent="0.15">
      <c r="A32" s="12"/>
      <c r="B32" s="40" t="s">
        <v>31</v>
      </c>
      <c r="C32" s="49">
        <v>5</v>
      </c>
      <c r="D32" s="49">
        <v>8</v>
      </c>
      <c r="E32" s="41">
        <v>13</v>
      </c>
      <c r="F32" s="42">
        <v>4.1935483870967745E-2</v>
      </c>
    </row>
    <row r="33" spans="1:6" ht="15" customHeight="1" x14ac:dyDescent="0.15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v>10</v>
      </c>
      <c r="D38" s="49">
        <v>6</v>
      </c>
      <c r="E38" s="41">
        <v>16</v>
      </c>
      <c r="F38" s="42">
        <v>5.1612903225806452E-2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3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v>5</v>
      </c>
      <c r="D44" s="49">
        <v>9</v>
      </c>
      <c r="E44" s="41">
        <v>14</v>
      </c>
      <c r="F44" s="42">
        <v>4.5161290322580643E-2</v>
      </c>
    </row>
    <row r="45" spans="1:6" ht="15" customHeight="1" x14ac:dyDescent="0.15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4</v>
      </c>
      <c r="E46" s="95">
        <v>7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4</v>
      </c>
      <c r="D48" s="94">
        <v>5</v>
      </c>
      <c r="E48" s="95">
        <v>9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10</v>
      </c>
      <c r="D50" s="49">
        <v>12</v>
      </c>
      <c r="E50" s="41">
        <v>22</v>
      </c>
      <c r="F50" s="42">
        <v>7.0967741935483872E-2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4</v>
      </c>
      <c r="D53" s="94">
        <v>1</v>
      </c>
      <c r="E53" s="95">
        <v>5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5</v>
      </c>
      <c r="E55" s="95">
        <v>8</v>
      </c>
      <c r="F55" s="32"/>
    </row>
    <row r="56" spans="1:6" ht="15" customHeight="1" x14ac:dyDescent="0.15">
      <c r="A56" s="12"/>
      <c r="B56" s="40" t="s">
        <v>35</v>
      </c>
      <c r="C56" s="49">
        <v>10</v>
      </c>
      <c r="D56" s="49">
        <v>10</v>
      </c>
      <c r="E56" s="41">
        <v>20</v>
      </c>
      <c r="F56" s="42">
        <v>6.4516129032258063E-2</v>
      </c>
    </row>
    <row r="57" spans="1:6" ht="15" customHeight="1" x14ac:dyDescent="0.15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15">
      <c r="A61" s="12"/>
      <c r="B61" s="35">
        <v>49</v>
      </c>
      <c r="C61" s="94">
        <v>4</v>
      </c>
      <c r="D61" s="94">
        <v>1</v>
      </c>
      <c r="E61" s="95">
        <v>5</v>
      </c>
      <c r="F61" s="32"/>
    </row>
    <row r="62" spans="1:6" ht="15" customHeight="1" x14ac:dyDescent="0.15">
      <c r="A62" s="12"/>
      <c r="B62" s="40" t="s">
        <v>36</v>
      </c>
      <c r="C62" s="49">
        <v>11</v>
      </c>
      <c r="D62" s="49">
        <v>9</v>
      </c>
      <c r="E62" s="41">
        <v>20</v>
      </c>
      <c r="F62" s="42">
        <v>6.4516129032258063E-2</v>
      </c>
    </row>
    <row r="63" spans="1:6" ht="15" customHeight="1" x14ac:dyDescent="0.15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3</v>
      </c>
      <c r="E64" s="95">
        <v>6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5</v>
      </c>
      <c r="E65" s="95">
        <v>8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4</v>
      </c>
      <c r="E66" s="95">
        <v>5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15">
      <c r="A68" s="12"/>
      <c r="B68" s="40" t="s">
        <v>37</v>
      </c>
      <c r="C68" s="49">
        <v>12</v>
      </c>
      <c r="D68" s="49">
        <v>18</v>
      </c>
      <c r="E68" s="41">
        <v>30</v>
      </c>
      <c r="F68" s="42">
        <v>9.6774193548387094E-2</v>
      </c>
    </row>
    <row r="69" spans="1:6" ht="15" customHeight="1" x14ac:dyDescent="0.15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4</v>
      </c>
      <c r="D70" s="94">
        <v>2</v>
      </c>
      <c r="E70" s="95">
        <v>6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10</v>
      </c>
      <c r="D74" s="49">
        <v>4</v>
      </c>
      <c r="E74" s="41">
        <v>14</v>
      </c>
      <c r="F74" s="42">
        <v>4.5161290322580643E-2</v>
      </c>
    </row>
    <row r="75" spans="1:6" ht="15" customHeight="1" x14ac:dyDescent="0.15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0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9</v>
      </c>
      <c r="D80" s="49">
        <v>8</v>
      </c>
      <c r="E80" s="41">
        <v>17</v>
      </c>
      <c r="F80" s="42">
        <v>5.4838709677419356E-2</v>
      </c>
    </row>
    <row r="81" spans="1:6" ht="15" customHeight="1" x14ac:dyDescent="0.15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10</v>
      </c>
      <c r="D86" s="71">
        <v>8</v>
      </c>
      <c r="E86" s="44">
        <v>18</v>
      </c>
      <c r="F86" s="45">
        <v>5.8064516129032261E-2</v>
      </c>
    </row>
    <row r="87" spans="1:6" ht="15" customHeight="1" x14ac:dyDescent="0.15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4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2</v>
      </c>
      <c r="E91" s="95">
        <v>6</v>
      </c>
      <c r="F91" s="32"/>
    </row>
    <row r="92" spans="1:6" ht="15" customHeight="1" x14ac:dyDescent="0.15">
      <c r="A92" s="12"/>
      <c r="B92" s="43" t="s">
        <v>41</v>
      </c>
      <c r="C92" s="71">
        <v>8</v>
      </c>
      <c r="D92" s="71">
        <v>11</v>
      </c>
      <c r="E92" s="44">
        <v>19</v>
      </c>
      <c r="F92" s="45">
        <v>6.1290322580645158E-2</v>
      </c>
    </row>
    <row r="93" spans="1:6" ht="15" customHeight="1" x14ac:dyDescent="0.15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3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6</v>
      </c>
      <c r="D98" s="71">
        <v>9</v>
      </c>
      <c r="E98" s="44">
        <v>15</v>
      </c>
      <c r="F98" s="45">
        <v>4.8387096774193547E-2</v>
      </c>
    </row>
    <row r="99" spans="1:6" ht="15" customHeight="1" x14ac:dyDescent="0.15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5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10</v>
      </c>
      <c r="E104" s="44">
        <v>15</v>
      </c>
      <c r="F104" s="45">
        <v>4.8387096774193547E-2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4</v>
      </c>
      <c r="E108" s="95">
        <v>5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4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13</v>
      </c>
      <c r="E110" s="44">
        <v>16</v>
      </c>
      <c r="F110" s="45">
        <v>5.1612903225806452E-2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1.935483870967742E-2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150</v>
      </c>
      <c r="D147" s="77">
        <v>160</v>
      </c>
      <c r="E147" s="77">
        <v>310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25</v>
      </c>
      <c r="D150" s="17">
        <v>17</v>
      </c>
      <c r="E150" s="17">
        <v>42</v>
      </c>
      <c r="F150" s="32">
        <v>0.13548387096774195</v>
      </c>
    </row>
    <row r="151" spans="1:6" ht="15" customHeight="1" x14ac:dyDescent="0.15">
      <c r="A151" s="18"/>
      <c r="B151" s="18" t="s">
        <v>49</v>
      </c>
      <c r="C151" s="19">
        <v>91</v>
      </c>
      <c r="D151" s="19">
        <v>88</v>
      </c>
      <c r="E151" s="19">
        <v>179</v>
      </c>
      <c r="F151" s="32">
        <v>0.57741935483870965</v>
      </c>
    </row>
    <row r="152" spans="1:6" ht="15" customHeight="1" x14ac:dyDescent="0.15">
      <c r="A152" s="33"/>
      <c r="B152" s="20" t="s">
        <v>6</v>
      </c>
      <c r="C152" s="21">
        <v>34</v>
      </c>
      <c r="D152" s="21">
        <v>55</v>
      </c>
      <c r="E152" s="21">
        <v>89</v>
      </c>
      <c r="F152" s="32">
        <v>0.2870967741935484</v>
      </c>
    </row>
    <row r="153" spans="1:6" ht="15" customHeight="1" x14ac:dyDescent="0.15">
      <c r="B153" s="2" t="s">
        <v>8</v>
      </c>
      <c r="C153" s="1">
        <v>150</v>
      </c>
      <c r="D153" s="1">
        <v>160</v>
      </c>
      <c r="E153" s="1">
        <v>310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25</v>
      </c>
      <c r="D155" s="17">
        <v>17</v>
      </c>
      <c r="E155" s="17">
        <v>42</v>
      </c>
      <c r="F155" s="32">
        <v>0.13548387096774195</v>
      </c>
    </row>
    <row r="156" spans="1:6" ht="15" customHeight="1" x14ac:dyDescent="0.15">
      <c r="A156" s="28"/>
      <c r="B156" s="18" t="s">
        <v>49</v>
      </c>
      <c r="C156" s="19">
        <v>91</v>
      </c>
      <c r="D156" s="19">
        <v>88</v>
      </c>
      <c r="E156" s="19">
        <v>179</v>
      </c>
      <c r="F156" s="32">
        <v>0.57741935483870965</v>
      </c>
    </row>
    <row r="157" spans="1:6" ht="15" customHeight="1" x14ac:dyDescent="0.15">
      <c r="A157" s="25"/>
      <c r="B157" s="20" t="s">
        <v>10</v>
      </c>
      <c r="C157" s="21">
        <v>18</v>
      </c>
      <c r="D157" s="21">
        <v>19</v>
      </c>
      <c r="E157" s="21">
        <v>37</v>
      </c>
      <c r="F157" s="32">
        <v>0.11935483870967742</v>
      </c>
    </row>
    <row r="158" spans="1:6" ht="15" customHeight="1" x14ac:dyDescent="0.15">
      <c r="A158" s="26"/>
      <c r="B158" s="29" t="s">
        <v>11</v>
      </c>
      <c r="C158" s="27">
        <v>16</v>
      </c>
      <c r="D158" s="27">
        <v>36</v>
      </c>
      <c r="E158" s="27">
        <v>52</v>
      </c>
      <c r="F158" s="32">
        <v>0.16774193548387098</v>
      </c>
    </row>
    <row r="159" spans="1:6" ht="15" customHeight="1" x14ac:dyDescent="0.15">
      <c r="B159" s="2" t="s">
        <v>8</v>
      </c>
      <c r="C159" s="1">
        <v>150</v>
      </c>
      <c r="D159" s="1">
        <v>160</v>
      </c>
      <c r="E159" s="1">
        <v>310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5</v>
      </c>
      <c r="D161" s="31">
        <v>17</v>
      </c>
      <c r="E161" s="31">
        <v>22</v>
      </c>
      <c r="F161" s="32">
        <v>7.0967741935483872E-2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4</v>
      </c>
      <c r="E162" s="31">
        <v>6</v>
      </c>
      <c r="F162" s="32">
        <v>1.935483870967742E-2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99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216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3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6</v>
      </c>
      <c r="D4" s="94">
        <v>3</v>
      </c>
      <c r="E4" s="95">
        <v>9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6</v>
      </c>
      <c r="E5" s="95">
        <v>8</v>
      </c>
      <c r="F5" s="32"/>
    </row>
    <row r="6" spans="1:6" ht="15" customHeight="1" x14ac:dyDescent="0.15">
      <c r="A6" s="12"/>
      <c r="B6" s="35">
        <v>3</v>
      </c>
      <c r="C6" s="94">
        <v>3</v>
      </c>
      <c r="D6" s="94">
        <v>4</v>
      </c>
      <c r="E6" s="95">
        <v>7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v>13</v>
      </c>
      <c r="D8" s="70">
        <v>18</v>
      </c>
      <c r="E8" s="38">
        <v>31</v>
      </c>
      <c r="F8" s="39">
        <v>4.9128367670364499E-2</v>
      </c>
    </row>
    <row r="9" spans="1:6" ht="15" customHeight="1" x14ac:dyDescent="0.15">
      <c r="A9" s="12"/>
      <c r="B9" s="35">
        <v>5</v>
      </c>
      <c r="C9" s="94">
        <v>4</v>
      </c>
      <c r="D9" s="94">
        <v>4</v>
      </c>
      <c r="E9" s="95">
        <v>8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5</v>
      </c>
      <c r="E10" s="95">
        <v>5</v>
      </c>
      <c r="F10" s="32"/>
    </row>
    <row r="11" spans="1:6" ht="15" customHeight="1" x14ac:dyDescent="0.15">
      <c r="A11" s="12"/>
      <c r="B11" s="35">
        <v>7</v>
      </c>
      <c r="C11" s="94">
        <v>8</v>
      </c>
      <c r="D11" s="94">
        <v>6</v>
      </c>
      <c r="E11" s="95">
        <v>14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5</v>
      </c>
      <c r="D13" s="94">
        <v>2</v>
      </c>
      <c r="E13" s="95">
        <v>7</v>
      </c>
      <c r="F13" s="32"/>
    </row>
    <row r="14" spans="1:6" ht="15" customHeight="1" x14ac:dyDescent="0.15">
      <c r="A14" s="12"/>
      <c r="B14" s="37" t="s">
        <v>28</v>
      </c>
      <c r="C14" s="70">
        <v>17</v>
      </c>
      <c r="D14" s="70">
        <v>18</v>
      </c>
      <c r="E14" s="48">
        <v>35</v>
      </c>
      <c r="F14" s="39">
        <v>5.5467511885895403E-2</v>
      </c>
    </row>
    <row r="15" spans="1:6" ht="15" customHeight="1" x14ac:dyDescent="0.15">
      <c r="A15" s="12"/>
      <c r="B15" s="35">
        <v>10</v>
      </c>
      <c r="C15" s="94">
        <v>5</v>
      </c>
      <c r="D15" s="94">
        <v>3</v>
      </c>
      <c r="E15" s="95">
        <v>8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15">
      <c r="A20" s="12"/>
      <c r="B20" s="37" t="s">
        <v>29</v>
      </c>
      <c r="C20" s="70">
        <v>15</v>
      </c>
      <c r="D20" s="70">
        <v>11</v>
      </c>
      <c r="E20" s="48">
        <v>26</v>
      </c>
      <c r="F20" s="39">
        <v>4.1204437400950873E-2</v>
      </c>
    </row>
    <row r="21" spans="1:6" ht="15" customHeight="1" x14ac:dyDescent="0.15">
      <c r="A21" s="12"/>
      <c r="B21" s="35">
        <v>15</v>
      </c>
      <c r="C21" s="94">
        <v>0</v>
      </c>
      <c r="D21" s="94">
        <v>4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4</v>
      </c>
      <c r="D23" s="94">
        <v>3</v>
      </c>
      <c r="E23" s="95">
        <v>7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4</v>
      </c>
      <c r="D25" s="94">
        <v>1</v>
      </c>
      <c r="E25" s="95">
        <v>5</v>
      </c>
      <c r="F25" s="32"/>
    </row>
    <row r="26" spans="1:6" ht="15" customHeight="1" x14ac:dyDescent="0.15">
      <c r="A26" s="12"/>
      <c r="B26" s="40" t="s">
        <v>30</v>
      </c>
      <c r="C26" s="49">
        <v>12</v>
      </c>
      <c r="D26" s="49">
        <v>10</v>
      </c>
      <c r="E26" s="41">
        <v>22</v>
      </c>
      <c r="F26" s="42">
        <v>3.486529318541997E-2</v>
      </c>
    </row>
    <row r="27" spans="1:6" ht="15" customHeight="1" x14ac:dyDescent="0.15">
      <c r="A27" s="12"/>
      <c r="B27" s="35">
        <v>20</v>
      </c>
      <c r="C27" s="94">
        <v>2</v>
      </c>
      <c r="D27" s="94">
        <v>4</v>
      </c>
      <c r="E27" s="95">
        <v>6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3</v>
      </c>
      <c r="E29" s="95">
        <v>6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15">
      <c r="A32" s="12"/>
      <c r="B32" s="40" t="s">
        <v>31</v>
      </c>
      <c r="C32" s="49">
        <v>8</v>
      </c>
      <c r="D32" s="49">
        <v>13</v>
      </c>
      <c r="E32" s="41">
        <v>21</v>
      </c>
      <c r="F32" s="42">
        <v>3.328050713153724E-2</v>
      </c>
    </row>
    <row r="33" spans="1:6" ht="15" customHeight="1" x14ac:dyDescent="0.15">
      <c r="A33" s="12"/>
      <c r="B33" s="35">
        <v>25</v>
      </c>
      <c r="C33" s="94">
        <v>3</v>
      </c>
      <c r="D33" s="94">
        <v>4</v>
      </c>
      <c r="E33" s="95">
        <v>7</v>
      </c>
      <c r="F33" s="32"/>
    </row>
    <row r="34" spans="1:6" ht="15" customHeight="1" x14ac:dyDescent="0.15">
      <c r="A34" s="12"/>
      <c r="B34" s="35">
        <v>26</v>
      </c>
      <c r="C34" s="94">
        <v>5</v>
      </c>
      <c r="D34" s="94">
        <v>2</v>
      </c>
      <c r="E34" s="95">
        <v>7</v>
      </c>
      <c r="F34" s="32"/>
    </row>
    <row r="35" spans="1:6" ht="15" customHeight="1" x14ac:dyDescent="0.15">
      <c r="A35" s="12"/>
      <c r="B35" s="35">
        <v>27</v>
      </c>
      <c r="C35" s="94">
        <v>7</v>
      </c>
      <c r="D35" s="94">
        <v>2</v>
      </c>
      <c r="E35" s="95">
        <v>9</v>
      </c>
      <c r="F35" s="32"/>
    </row>
    <row r="36" spans="1:6" ht="15" customHeight="1" x14ac:dyDescent="0.15">
      <c r="A36" s="12"/>
      <c r="B36" s="35">
        <v>28</v>
      </c>
      <c r="C36" s="94">
        <v>4</v>
      </c>
      <c r="D36" s="94">
        <v>2</v>
      </c>
      <c r="E36" s="95">
        <v>6</v>
      </c>
      <c r="F36" s="32"/>
    </row>
    <row r="37" spans="1:6" ht="15" customHeight="1" x14ac:dyDescent="0.15">
      <c r="A37" s="12"/>
      <c r="B37" s="35">
        <v>29</v>
      </c>
      <c r="C37" s="94">
        <v>4</v>
      </c>
      <c r="D37" s="94">
        <v>2</v>
      </c>
      <c r="E37" s="95">
        <v>6</v>
      </c>
      <c r="F37" s="32"/>
    </row>
    <row r="38" spans="1:6" ht="15" customHeight="1" x14ac:dyDescent="0.15">
      <c r="A38" s="12"/>
      <c r="B38" s="40" t="s">
        <v>32</v>
      </c>
      <c r="C38" s="49">
        <v>23</v>
      </c>
      <c r="D38" s="49">
        <v>12</v>
      </c>
      <c r="E38" s="41">
        <v>35</v>
      </c>
      <c r="F38" s="42">
        <v>5.5467511885895403E-2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3</v>
      </c>
      <c r="E40" s="95">
        <v>5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3</v>
      </c>
      <c r="E41" s="95">
        <v>5</v>
      </c>
      <c r="F41" s="32"/>
    </row>
    <row r="42" spans="1:6" ht="15" customHeight="1" x14ac:dyDescent="0.15">
      <c r="A42" s="12"/>
      <c r="B42" s="35">
        <v>33</v>
      </c>
      <c r="C42" s="94">
        <v>5</v>
      </c>
      <c r="D42" s="94">
        <v>0</v>
      </c>
      <c r="E42" s="95">
        <v>5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11</v>
      </c>
      <c r="E43" s="95">
        <v>14</v>
      </c>
      <c r="F43" s="32"/>
    </row>
    <row r="44" spans="1:6" ht="15" customHeight="1" x14ac:dyDescent="0.15">
      <c r="A44" s="12"/>
      <c r="B44" s="40" t="s">
        <v>33</v>
      </c>
      <c r="C44" s="49">
        <v>13</v>
      </c>
      <c r="D44" s="49">
        <v>18</v>
      </c>
      <c r="E44" s="41">
        <v>31</v>
      </c>
      <c r="F44" s="42">
        <v>4.9128367670364499E-2</v>
      </c>
    </row>
    <row r="45" spans="1:6" ht="15" customHeight="1" x14ac:dyDescent="0.15">
      <c r="A45" s="12"/>
      <c r="B45" s="35">
        <v>35</v>
      </c>
      <c r="C45" s="94">
        <v>3</v>
      </c>
      <c r="D45" s="94">
        <v>4</v>
      </c>
      <c r="E45" s="95">
        <v>7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3</v>
      </c>
      <c r="E46" s="95">
        <v>6</v>
      </c>
      <c r="F46" s="32"/>
    </row>
    <row r="47" spans="1:6" ht="15" customHeight="1" x14ac:dyDescent="0.15">
      <c r="A47" s="12"/>
      <c r="B47" s="35">
        <v>37</v>
      </c>
      <c r="C47" s="94">
        <v>5</v>
      </c>
      <c r="D47" s="94">
        <v>9</v>
      </c>
      <c r="E47" s="95">
        <v>14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v>15</v>
      </c>
      <c r="D50" s="49">
        <v>18</v>
      </c>
      <c r="E50" s="41">
        <v>33</v>
      </c>
      <c r="F50" s="42">
        <v>5.2297939778129951E-2</v>
      </c>
    </row>
    <row r="51" spans="1:6" ht="15" customHeight="1" x14ac:dyDescent="0.15">
      <c r="A51" s="12"/>
      <c r="B51" s="35">
        <v>40</v>
      </c>
      <c r="C51" s="94">
        <v>6</v>
      </c>
      <c r="D51" s="94">
        <v>5</v>
      </c>
      <c r="E51" s="95">
        <v>11</v>
      </c>
      <c r="F51" s="32"/>
    </row>
    <row r="52" spans="1:6" ht="15" customHeight="1" x14ac:dyDescent="0.15">
      <c r="A52" s="12"/>
      <c r="B52" s="35">
        <v>41</v>
      </c>
      <c r="C52" s="94">
        <v>5</v>
      </c>
      <c r="D52" s="94">
        <v>7</v>
      </c>
      <c r="E52" s="95">
        <v>12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11</v>
      </c>
      <c r="D55" s="94">
        <v>2</v>
      </c>
      <c r="E55" s="95">
        <v>13</v>
      </c>
      <c r="F55" s="32"/>
    </row>
    <row r="56" spans="1:6" ht="15" customHeight="1" x14ac:dyDescent="0.15">
      <c r="A56" s="12"/>
      <c r="B56" s="40" t="s">
        <v>35</v>
      </c>
      <c r="C56" s="49">
        <v>26</v>
      </c>
      <c r="D56" s="49">
        <v>18</v>
      </c>
      <c r="E56" s="41">
        <v>44</v>
      </c>
      <c r="F56" s="42">
        <v>6.9730586370839939E-2</v>
      </c>
    </row>
    <row r="57" spans="1:6" ht="15" customHeight="1" x14ac:dyDescent="0.15">
      <c r="A57" s="12"/>
      <c r="B57" s="35">
        <v>45</v>
      </c>
      <c r="C57" s="94">
        <v>6</v>
      </c>
      <c r="D57" s="94">
        <v>4</v>
      </c>
      <c r="E57" s="95">
        <v>10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6</v>
      </c>
      <c r="E58" s="95">
        <v>9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4</v>
      </c>
      <c r="D60" s="94">
        <v>0</v>
      </c>
      <c r="E60" s="95">
        <v>4</v>
      </c>
      <c r="F60" s="32"/>
    </row>
    <row r="61" spans="1:6" ht="15" customHeight="1" x14ac:dyDescent="0.15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15">
      <c r="A62" s="12"/>
      <c r="B62" s="40" t="s">
        <v>36</v>
      </c>
      <c r="C62" s="49">
        <v>18</v>
      </c>
      <c r="D62" s="49">
        <v>15</v>
      </c>
      <c r="E62" s="41">
        <v>33</v>
      </c>
      <c r="F62" s="42">
        <v>5.2297939778129951E-2</v>
      </c>
    </row>
    <row r="63" spans="1:6" ht="15" customHeight="1" x14ac:dyDescent="0.15">
      <c r="A63" s="12"/>
      <c r="B63" s="35">
        <v>50</v>
      </c>
      <c r="C63" s="94">
        <v>4</v>
      </c>
      <c r="D63" s="94">
        <v>5</v>
      </c>
      <c r="E63" s="95">
        <v>9</v>
      </c>
      <c r="F63" s="32"/>
    </row>
    <row r="64" spans="1:6" ht="15" customHeight="1" x14ac:dyDescent="0.15">
      <c r="A64" s="12"/>
      <c r="B64" s="35">
        <v>51</v>
      </c>
      <c r="C64" s="94">
        <v>10</v>
      </c>
      <c r="D64" s="94">
        <v>9</v>
      </c>
      <c r="E64" s="95">
        <v>19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5</v>
      </c>
      <c r="E65" s="95">
        <v>6</v>
      </c>
      <c r="F65" s="32"/>
    </row>
    <row r="66" spans="1:6" ht="15" customHeight="1" x14ac:dyDescent="0.15">
      <c r="A66" s="12"/>
      <c r="B66" s="35">
        <v>53</v>
      </c>
      <c r="C66" s="94">
        <v>9</v>
      </c>
      <c r="D66" s="94">
        <v>2</v>
      </c>
      <c r="E66" s="95">
        <v>11</v>
      </c>
      <c r="F66" s="32"/>
    </row>
    <row r="67" spans="1:6" ht="15" customHeight="1" x14ac:dyDescent="0.15">
      <c r="A67" s="12"/>
      <c r="B67" s="35">
        <v>54</v>
      </c>
      <c r="C67" s="94">
        <v>4</v>
      </c>
      <c r="D67" s="94">
        <v>2</v>
      </c>
      <c r="E67" s="95">
        <v>6</v>
      </c>
      <c r="F67" s="32"/>
    </row>
    <row r="68" spans="1:6" ht="15" customHeight="1" x14ac:dyDescent="0.15">
      <c r="A68" s="12"/>
      <c r="B68" s="40" t="s">
        <v>37</v>
      </c>
      <c r="C68" s="49">
        <v>28</v>
      </c>
      <c r="D68" s="49">
        <v>23</v>
      </c>
      <c r="E68" s="41">
        <v>51</v>
      </c>
      <c r="F68" s="42">
        <v>8.0824088748019024E-2</v>
      </c>
    </row>
    <row r="69" spans="1:6" ht="15" customHeight="1" x14ac:dyDescent="0.15">
      <c r="A69" s="12"/>
      <c r="B69" s="35">
        <v>55</v>
      </c>
      <c r="C69" s="94">
        <v>3</v>
      </c>
      <c r="D69" s="94">
        <v>5</v>
      </c>
      <c r="E69" s="95">
        <v>8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8</v>
      </c>
      <c r="D71" s="94">
        <v>2</v>
      </c>
      <c r="E71" s="95">
        <v>10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8</v>
      </c>
      <c r="E73" s="95">
        <v>11</v>
      </c>
      <c r="F73" s="32"/>
    </row>
    <row r="74" spans="1:6" ht="15" customHeight="1" x14ac:dyDescent="0.15">
      <c r="A74" s="12"/>
      <c r="B74" s="40" t="s">
        <v>38</v>
      </c>
      <c r="C74" s="49">
        <v>19</v>
      </c>
      <c r="D74" s="49">
        <v>19</v>
      </c>
      <c r="E74" s="41">
        <v>38</v>
      </c>
      <c r="F74" s="42">
        <v>6.0221870047543584E-2</v>
      </c>
    </row>
    <row r="75" spans="1:6" ht="15" customHeight="1" x14ac:dyDescent="0.15">
      <c r="A75" s="12"/>
      <c r="B75" s="35">
        <v>60</v>
      </c>
      <c r="C75" s="94">
        <v>5</v>
      </c>
      <c r="D75" s="94">
        <v>5</v>
      </c>
      <c r="E75" s="95">
        <v>10</v>
      </c>
      <c r="F75" s="32"/>
    </row>
    <row r="76" spans="1:6" ht="15" customHeight="1" x14ac:dyDescent="0.15">
      <c r="A76" s="12"/>
      <c r="B76" s="35">
        <v>61</v>
      </c>
      <c r="C76" s="94">
        <v>5</v>
      </c>
      <c r="D76" s="94">
        <v>3</v>
      </c>
      <c r="E76" s="95">
        <v>8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6</v>
      </c>
      <c r="E77" s="95">
        <v>7</v>
      </c>
      <c r="F77" s="32"/>
    </row>
    <row r="78" spans="1:6" ht="15" customHeight="1" x14ac:dyDescent="0.15">
      <c r="A78" s="12"/>
      <c r="B78" s="35">
        <v>63</v>
      </c>
      <c r="C78" s="94">
        <v>6</v>
      </c>
      <c r="D78" s="94">
        <v>2</v>
      </c>
      <c r="E78" s="95">
        <v>8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5</v>
      </c>
      <c r="E79" s="95">
        <v>8</v>
      </c>
      <c r="F79" s="32"/>
    </row>
    <row r="80" spans="1:6" ht="15" customHeight="1" x14ac:dyDescent="0.15">
      <c r="A80" s="12"/>
      <c r="B80" s="40" t="s">
        <v>39</v>
      </c>
      <c r="C80" s="49">
        <v>20</v>
      </c>
      <c r="D80" s="49">
        <v>21</v>
      </c>
      <c r="E80" s="41">
        <v>41</v>
      </c>
      <c r="F80" s="42">
        <v>6.4976228209191758E-2</v>
      </c>
    </row>
    <row r="81" spans="1:6" ht="15" customHeight="1" x14ac:dyDescent="0.15">
      <c r="A81" s="12"/>
      <c r="B81" s="35">
        <v>65</v>
      </c>
      <c r="C81" s="94">
        <v>2</v>
      </c>
      <c r="D81" s="94">
        <v>5</v>
      </c>
      <c r="E81" s="95">
        <v>7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5</v>
      </c>
      <c r="E82" s="95">
        <v>7</v>
      </c>
      <c r="F82" s="32"/>
    </row>
    <row r="83" spans="1:6" ht="15" customHeight="1" x14ac:dyDescent="0.15">
      <c r="A83" s="12"/>
      <c r="B83" s="35">
        <v>67</v>
      </c>
      <c r="C83" s="94">
        <v>5</v>
      </c>
      <c r="D83" s="94">
        <v>4</v>
      </c>
      <c r="E83" s="95">
        <v>9</v>
      </c>
      <c r="F83" s="32"/>
    </row>
    <row r="84" spans="1:6" ht="15" customHeight="1" x14ac:dyDescent="0.15">
      <c r="A84" s="12"/>
      <c r="B84" s="35">
        <v>68</v>
      </c>
      <c r="C84" s="94">
        <v>5</v>
      </c>
      <c r="D84" s="94">
        <v>5</v>
      </c>
      <c r="E84" s="95">
        <v>10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5</v>
      </c>
      <c r="E85" s="95">
        <v>10</v>
      </c>
      <c r="F85" s="32"/>
    </row>
    <row r="86" spans="1:6" ht="15" customHeight="1" x14ac:dyDescent="0.15">
      <c r="A86" s="12"/>
      <c r="B86" s="43" t="s">
        <v>40</v>
      </c>
      <c r="C86" s="71">
        <v>19</v>
      </c>
      <c r="D86" s="71">
        <v>24</v>
      </c>
      <c r="E86" s="44">
        <v>43</v>
      </c>
      <c r="F86" s="45">
        <v>6.8145800316957217E-2</v>
      </c>
    </row>
    <row r="87" spans="1:6" ht="15" customHeight="1" x14ac:dyDescent="0.15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10</v>
      </c>
      <c r="E89" s="95">
        <v>11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6</v>
      </c>
      <c r="D91" s="94">
        <v>5</v>
      </c>
      <c r="E91" s="95">
        <v>11</v>
      </c>
      <c r="F91" s="32"/>
    </row>
    <row r="92" spans="1:6" ht="15" customHeight="1" x14ac:dyDescent="0.15">
      <c r="A92" s="12"/>
      <c r="B92" s="43" t="s">
        <v>41</v>
      </c>
      <c r="C92" s="71">
        <v>14</v>
      </c>
      <c r="D92" s="71">
        <v>23</v>
      </c>
      <c r="E92" s="44">
        <v>37</v>
      </c>
      <c r="F92" s="45">
        <v>5.8637083993660855E-2</v>
      </c>
    </row>
    <row r="93" spans="1:6" ht="15" customHeight="1" x14ac:dyDescent="0.15">
      <c r="A93" s="12"/>
      <c r="B93" s="35">
        <v>75</v>
      </c>
      <c r="C93" s="94">
        <v>5</v>
      </c>
      <c r="D93" s="94">
        <v>1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6</v>
      </c>
      <c r="E94" s="95">
        <v>10</v>
      </c>
      <c r="F94" s="32"/>
    </row>
    <row r="95" spans="1:6" ht="15" customHeight="1" x14ac:dyDescent="0.15">
      <c r="A95" s="12"/>
      <c r="B95" s="35">
        <v>77</v>
      </c>
      <c r="C95" s="94">
        <v>5</v>
      </c>
      <c r="D95" s="94">
        <v>6</v>
      </c>
      <c r="E95" s="95">
        <v>11</v>
      </c>
      <c r="F95" s="32"/>
    </row>
    <row r="96" spans="1:6" ht="15" customHeight="1" x14ac:dyDescent="0.15">
      <c r="A96" s="12"/>
      <c r="B96" s="35">
        <v>78</v>
      </c>
      <c r="C96" s="94">
        <v>4</v>
      </c>
      <c r="D96" s="94">
        <v>1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v>20</v>
      </c>
      <c r="D98" s="71">
        <v>18</v>
      </c>
      <c r="E98" s="44">
        <v>38</v>
      </c>
      <c r="F98" s="45">
        <v>6.0221870047543584E-2</v>
      </c>
    </row>
    <row r="99" spans="1:6" ht="15" customHeight="1" x14ac:dyDescent="0.15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5</v>
      </c>
      <c r="D100" s="94">
        <v>3</v>
      </c>
      <c r="E100" s="95">
        <v>8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4</v>
      </c>
      <c r="E101" s="95">
        <v>6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6</v>
      </c>
      <c r="E102" s="95">
        <v>8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12</v>
      </c>
      <c r="D104" s="71">
        <v>17</v>
      </c>
      <c r="E104" s="44">
        <v>29</v>
      </c>
      <c r="F104" s="45">
        <v>4.5958795562599047E-2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4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6</v>
      </c>
      <c r="D110" s="71">
        <v>13</v>
      </c>
      <c r="E110" s="44">
        <v>19</v>
      </c>
      <c r="F110" s="45">
        <v>3.0110935023771792E-2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5</v>
      </c>
      <c r="D116" s="71">
        <v>11</v>
      </c>
      <c r="E116" s="44">
        <v>16</v>
      </c>
      <c r="F116" s="45">
        <v>2.5356576862123614E-2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7.9239302694136295E-3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2</v>
      </c>
      <c r="E123" s="95">
        <v>2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3.1695721077654518E-3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1</v>
      </c>
      <c r="D130" s="94">
        <v>0</v>
      </c>
      <c r="E130" s="95">
        <v>1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1</v>
      </c>
      <c r="D134" s="76">
        <v>0</v>
      </c>
      <c r="E134" s="47">
        <v>1</v>
      </c>
      <c r="F134" s="45">
        <v>1.5847860538827259E-3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305</v>
      </c>
      <c r="D147" s="77">
        <v>326</v>
      </c>
      <c r="E147" s="77">
        <v>631</v>
      </c>
      <c r="F147" s="97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45</v>
      </c>
      <c r="D150" s="17">
        <v>47</v>
      </c>
      <c r="E150" s="17">
        <v>92</v>
      </c>
      <c r="F150" s="32">
        <v>0.14580031695721077</v>
      </c>
    </row>
    <row r="151" spans="1:6" ht="15" customHeight="1" x14ac:dyDescent="0.15">
      <c r="A151" s="18"/>
      <c r="B151" s="18" t="s">
        <v>49</v>
      </c>
      <c r="C151" s="19">
        <v>182</v>
      </c>
      <c r="D151" s="19">
        <v>167</v>
      </c>
      <c r="E151" s="19">
        <v>349</v>
      </c>
      <c r="F151" s="32">
        <v>0.55309033280507136</v>
      </c>
    </row>
    <row r="152" spans="1:6" ht="15" customHeight="1" x14ac:dyDescent="0.15">
      <c r="A152" s="33"/>
      <c r="B152" s="20" t="s">
        <v>6</v>
      </c>
      <c r="C152" s="21">
        <v>78</v>
      </c>
      <c r="D152" s="21">
        <v>112</v>
      </c>
      <c r="E152" s="21">
        <v>190</v>
      </c>
      <c r="F152" s="32">
        <v>0.3011093502377179</v>
      </c>
    </row>
    <row r="153" spans="1:6" ht="15" customHeight="1" x14ac:dyDescent="0.15">
      <c r="B153" s="2" t="s">
        <v>8</v>
      </c>
      <c r="C153" s="1">
        <v>305</v>
      </c>
      <c r="D153" s="1">
        <v>326</v>
      </c>
      <c r="E153" s="1">
        <v>631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45</v>
      </c>
      <c r="D155" s="17">
        <v>47</v>
      </c>
      <c r="E155" s="17">
        <v>92</v>
      </c>
      <c r="F155" s="32">
        <v>0.14580031695721077</v>
      </c>
    </row>
    <row r="156" spans="1:6" ht="15" customHeight="1" x14ac:dyDescent="0.15">
      <c r="A156" s="28"/>
      <c r="B156" s="18" t="s">
        <v>49</v>
      </c>
      <c r="C156" s="19">
        <v>182</v>
      </c>
      <c r="D156" s="19">
        <v>167</v>
      </c>
      <c r="E156" s="19">
        <v>349</v>
      </c>
      <c r="F156" s="32">
        <v>0.55309033280507136</v>
      </c>
    </row>
    <row r="157" spans="1:6" ht="15" customHeight="1" x14ac:dyDescent="0.15">
      <c r="A157" s="25"/>
      <c r="B157" s="20" t="s">
        <v>10</v>
      </c>
      <c r="C157" s="21">
        <v>33</v>
      </c>
      <c r="D157" s="21">
        <v>47</v>
      </c>
      <c r="E157" s="21">
        <v>80</v>
      </c>
      <c r="F157" s="32">
        <v>0.12678288431061807</v>
      </c>
    </row>
    <row r="158" spans="1:6" ht="15" customHeight="1" x14ac:dyDescent="0.15">
      <c r="A158" s="26"/>
      <c r="B158" s="29" t="s">
        <v>11</v>
      </c>
      <c r="C158" s="27">
        <v>45</v>
      </c>
      <c r="D158" s="27">
        <v>65</v>
      </c>
      <c r="E158" s="27">
        <v>110</v>
      </c>
      <c r="F158" s="32">
        <v>0.17432646592709986</v>
      </c>
    </row>
    <row r="159" spans="1:6" ht="15" customHeight="1" x14ac:dyDescent="0.15">
      <c r="B159" s="2" t="s">
        <v>8</v>
      </c>
      <c r="C159" s="1">
        <v>305</v>
      </c>
      <c r="D159" s="1">
        <v>326</v>
      </c>
      <c r="E159" s="1">
        <v>631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13</v>
      </c>
      <c r="D161" s="31">
        <v>30</v>
      </c>
      <c r="E161" s="31">
        <v>43</v>
      </c>
      <c r="F161" s="32">
        <v>6.8145800316957217E-2</v>
      </c>
    </row>
    <row r="162" spans="1:6" ht="15" customHeight="1" x14ac:dyDescent="0.15">
      <c r="A162" s="30"/>
      <c r="B162" s="23" t="s">
        <v>15</v>
      </c>
      <c r="C162" s="31">
        <v>7</v>
      </c>
      <c r="D162" s="31">
        <v>17</v>
      </c>
      <c r="E162" s="31">
        <v>24</v>
      </c>
      <c r="F162" s="32">
        <v>3.8034865293185421E-2</v>
      </c>
    </row>
    <row r="163" spans="1:6" ht="15" customHeight="1" x14ac:dyDescent="0.15">
      <c r="A163" s="30"/>
      <c r="B163" s="23" t="s">
        <v>13</v>
      </c>
      <c r="C163" s="31">
        <v>2</v>
      </c>
      <c r="D163" s="31">
        <v>6</v>
      </c>
      <c r="E163" s="31">
        <v>8</v>
      </c>
      <c r="F163" s="32">
        <v>1.2678288431061807E-2</v>
      </c>
    </row>
    <row r="164" spans="1:6" ht="15" customHeight="1" x14ac:dyDescent="0.15">
      <c r="B164" s="4" t="s">
        <v>14</v>
      </c>
      <c r="C164" s="1">
        <v>1</v>
      </c>
      <c r="D164" s="1">
        <v>2</v>
      </c>
      <c r="E164" s="1">
        <v>3</v>
      </c>
      <c r="F164" s="32">
        <v>4.7543581616481777E-3</v>
      </c>
    </row>
    <row r="165" spans="1:6" ht="15" customHeight="1" x14ac:dyDescent="0.15">
      <c r="B165" s="4" t="s">
        <v>16</v>
      </c>
      <c r="C165" s="1">
        <v>1</v>
      </c>
      <c r="D165" s="1">
        <v>0</v>
      </c>
      <c r="E165" s="1">
        <v>1</v>
      </c>
      <c r="F165" s="32">
        <v>1.5847860538827259E-3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00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217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1.0526315789473684E-2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2</v>
      </c>
      <c r="E20" s="48">
        <v>3</v>
      </c>
      <c r="F20" s="39">
        <v>3.1578947368421054E-2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3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5</v>
      </c>
      <c r="E26" s="41">
        <v>6</v>
      </c>
      <c r="F26" s="42">
        <v>6.3157894736842107E-2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4</v>
      </c>
      <c r="D32" s="49">
        <v>5</v>
      </c>
      <c r="E32" s="41">
        <v>9</v>
      </c>
      <c r="F32" s="42">
        <v>9.4736842105263161E-2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3.1578947368421054E-2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3</v>
      </c>
      <c r="D44" s="49">
        <v>3</v>
      </c>
      <c r="E44" s="41">
        <v>6</v>
      </c>
      <c r="F44" s="42">
        <v>6.3157894736842107E-2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1.0526315789473684E-2</v>
      </c>
    </row>
    <row r="51" spans="1:6" ht="15" customHeight="1" x14ac:dyDescent="0.15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4</v>
      </c>
      <c r="D56" s="49">
        <v>7</v>
      </c>
      <c r="E56" s="41">
        <v>11</v>
      </c>
      <c r="F56" s="42">
        <v>0.11578947368421053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3.1578947368421054E-2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3</v>
      </c>
      <c r="D68" s="49">
        <v>1</v>
      </c>
      <c r="E68" s="41">
        <v>4</v>
      </c>
      <c r="F68" s="42">
        <v>4.2105263157894736E-2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1</v>
      </c>
      <c r="D74" s="49">
        <v>2</v>
      </c>
      <c r="E74" s="41">
        <v>3</v>
      </c>
      <c r="F74" s="42">
        <v>3.1578947368421054E-2</v>
      </c>
    </row>
    <row r="75" spans="1:6" ht="15" customHeight="1" x14ac:dyDescent="0.15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8</v>
      </c>
      <c r="D80" s="49">
        <v>4</v>
      </c>
      <c r="E80" s="41">
        <v>12</v>
      </c>
      <c r="F80" s="42">
        <v>0.12631578947368421</v>
      </c>
    </row>
    <row r="81" spans="1:6" ht="15" customHeight="1" x14ac:dyDescent="0.15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4</v>
      </c>
      <c r="D86" s="71">
        <v>4</v>
      </c>
      <c r="E86" s="44">
        <v>8</v>
      </c>
      <c r="F86" s="45">
        <v>8.4210526315789472E-2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v>2</v>
      </c>
      <c r="D92" s="71">
        <v>2</v>
      </c>
      <c r="E92" s="44">
        <v>4</v>
      </c>
      <c r="F92" s="45">
        <v>4.2105263157894736E-2</v>
      </c>
    </row>
    <row r="93" spans="1:6" ht="15" customHeight="1" x14ac:dyDescent="0.15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4</v>
      </c>
      <c r="D98" s="71">
        <v>3</v>
      </c>
      <c r="E98" s="44">
        <v>7</v>
      </c>
      <c r="F98" s="45">
        <v>7.3684210526315783E-2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4</v>
      </c>
      <c r="E104" s="44">
        <v>5</v>
      </c>
      <c r="F104" s="45">
        <v>5.2631578947368418E-2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0</v>
      </c>
      <c r="D110" s="71">
        <v>2</v>
      </c>
      <c r="E110" s="44">
        <v>2</v>
      </c>
      <c r="F110" s="45">
        <v>2.1052631578947368E-2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4.2105263157894736E-2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3.1578947368421054E-2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44</v>
      </c>
      <c r="D147" s="77">
        <v>51</v>
      </c>
      <c r="E147" s="77">
        <v>95</v>
      </c>
      <c r="F147" s="97"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</v>
      </c>
      <c r="D150" s="17">
        <v>2</v>
      </c>
      <c r="E150" s="17">
        <v>4</v>
      </c>
      <c r="F150" s="32">
        <v>4.2105263157894736E-2</v>
      </c>
    </row>
    <row r="151" spans="1:6" ht="15" customHeight="1" x14ac:dyDescent="0.15">
      <c r="A151" s="18"/>
      <c r="B151" s="18" t="s">
        <v>49</v>
      </c>
      <c r="C151" s="19">
        <v>28</v>
      </c>
      <c r="D151" s="19">
        <v>30</v>
      </c>
      <c r="E151" s="19">
        <v>58</v>
      </c>
      <c r="F151" s="32">
        <v>0.61052631578947369</v>
      </c>
    </row>
    <row r="152" spans="1:6" ht="15" customHeight="1" x14ac:dyDescent="0.15">
      <c r="A152" s="33"/>
      <c r="B152" s="20" t="s">
        <v>6</v>
      </c>
      <c r="C152" s="21">
        <v>14</v>
      </c>
      <c r="D152" s="21">
        <v>19</v>
      </c>
      <c r="E152" s="21">
        <v>33</v>
      </c>
      <c r="F152" s="32">
        <v>0.3473684210526316</v>
      </c>
    </row>
    <row r="153" spans="1:6" ht="15" customHeight="1" x14ac:dyDescent="0.15">
      <c r="B153" s="2" t="s">
        <v>8</v>
      </c>
      <c r="C153" s="1">
        <v>44</v>
      </c>
      <c r="D153" s="1">
        <v>51</v>
      </c>
      <c r="E153" s="1">
        <v>95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</v>
      </c>
      <c r="D155" s="17">
        <v>2</v>
      </c>
      <c r="E155" s="17">
        <v>4</v>
      </c>
      <c r="F155" s="32">
        <v>4.2105263157894736E-2</v>
      </c>
    </row>
    <row r="156" spans="1:6" ht="15" customHeight="1" x14ac:dyDescent="0.15">
      <c r="A156" s="28"/>
      <c r="B156" s="18" t="s">
        <v>49</v>
      </c>
      <c r="C156" s="19">
        <v>28</v>
      </c>
      <c r="D156" s="19">
        <v>30</v>
      </c>
      <c r="E156" s="19">
        <v>58</v>
      </c>
      <c r="F156" s="32">
        <v>0.61052631578947369</v>
      </c>
    </row>
    <row r="157" spans="1:6" ht="15" customHeight="1" x14ac:dyDescent="0.15">
      <c r="A157" s="25"/>
      <c r="B157" s="20" t="s">
        <v>10</v>
      </c>
      <c r="C157" s="21">
        <v>6</v>
      </c>
      <c r="D157" s="21">
        <v>6</v>
      </c>
      <c r="E157" s="21">
        <v>12</v>
      </c>
      <c r="F157" s="32">
        <v>0.12631578947368421</v>
      </c>
    </row>
    <row r="158" spans="1:6" ht="15" customHeight="1" x14ac:dyDescent="0.15">
      <c r="A158" s="26"/>
      <c r="B158" s="29" t="s">
        <v>11</v>
      </c>
      <c r="C158" s="27">
        <v>8</v>
      </c>
      <c r="D158" s="27">
        <v>13</v>
      </c>
      <c r="E158" s="27">
        <v>21</v>
      </c>
      <c r="F158" s="32">
        <v>0.22105263157894736</v>
      </c>
    </row>
    <row r="159" spans="1:6" ht="15" customHeight="1" x14ac:dyDescent="0.15">
      <c r="B159" s="2" t="s">
        <v>8</v>
      </c>
      <c r="C159" s="1">
        <v>44</v>
      </c>
      <c r="D159" s="1">
        <v>51</v>
      </c>
      <c r="E159" s="1">
        <v>95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3</v>
      </c>
      <c r="D161" s="31">
        <v>6</v>
      </c>
      <c r="E161" s="31">
        <v>9</v>
      </c>
      <c r="F161" s="32">
        <v>9.4736842105263161E-2</v>
      </c>
    </row>
    <row r="162" spans="1:6" ht="15" customHeight="1" x14ac:dyDescent="0.15">
      <c r="A162" s="30"/>
      <c r="B162" s="23" t="s">
        <v>15</v>
      </c>
      <c r="C162" s="31">
        <v>3</v>
      </c>
      <c r="D162" s="31">
        <v>4</v>
      </c>
      <c r="E162" s="31">
        <v>7</v>
      </c>
      <c r="F162" s="32">
        <v>7.3684210526315783E-2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3.1578947368421054E-2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01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218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2</v>
      </c>
      <c r="E8" s="38">
        <v>5</v>
      </c>
      <c r="F8" s="39">
        <v>1.2755102040816327E-2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4</v>
      </c>
      <c r="D12" s="94">
        <v>2</v>
      </c>
      <c r="E12" s="95">
        <v>6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7</v>
      </c>
      <c r="D14" s="70">
        <v>6</v>
      </c>
      <c r="E14" s="48">
        <v>13</v>
      </c>
      <c r="F14" s="39">
        <v>3.3163265306122451E-2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7</v>
      </c>
      <c r="D20" s="70">
        <v>7</v>
      </c>
      <c r="E20" s="48">
        <v>14</v>
      </c>
      <c r="F20" s="39">
        <v>3.5714285714285712E-2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v>10</v>
      </c>
      <c r="D26" s="49">
        <v>5</v>
      </c>
      <c r="E26" s="41">
        <v>15</v>
      </c>
      <c r="F26" s="42">
        <v>3.826530612244898E-2</v>
      </c>
    </row>
    <row r="27" spans="1:6" ht="15" customHeight="1" x14ac:dyDescent="0.15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3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4</v>
      </c>
      <c r="D32" s="49">
        <v>9</v>
      </c>
      <c r="E32" s="41">
        <v>13</v>
      </c>
      <c r="F32" s="42">
        <v>3.3163265306122451E-2</v>
      </c>
    </row>
    <row r="33" spans="1:6" ht="15" customHeight="1" x14ac:dyDescent="0.15">
      <c r="A33" s="12"/>
      <c r="B33" s="35">
        <v>25</v>
      </c>
      <c r="C33" s="94">
        <v>1</v>
      </c>
      <c r="D33" s="94">
        <v>4</v>
      </c>
      <c r="E33" s="95">
        <v>5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6</v>
      </c>
      <c r="D38" s="49">
        <v>9</v>
      </c>
      <c r="E38" s="41">
        <v>15</v>
      </c>
      <c r="F38" s="42">
        <v>3.826530612244898E-2</v>
      </c>
    </row>
    <row r="39" spans="1:6" ht="15" customHeight="1" x14ac:dyDescent="0.15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2</v>
      </c>
      <c r="E40" s="95">
        <v>5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3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v>9</v>
      </c>
      <c r="D44" s="49">
        <v>9</v>
      </c>
      <c r="E44" s="41">
        <v>18</v>
      </c>
      <c r="F44" s="42">
        <v>4.5918367346938778E-2</v>
      </c>
    </row>
    <row r="45" spans="1:6" ht="15" customHeight="1" x14ac:dyDescent="0.15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7</v>
      </c>
      <c r="D50" s="49">
        <v>3</v>
      </c>
      <c r="E50" s="41">
        <v>10</v>
      </c>
      <c r="F50" s="42">
        <v>2.5510204081632654E-2</v>
      </c>
    </row>
    <row r="51" spans="1:6" ht="15" customHeight="1" x14ac:dyDescent="0.15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4</v>
      </c>
      <c r="E53" s="95">
        <v>4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5</v>
      </c>
      <c r="E54" s="95">
        <v>5</v>
      </c>
      <c r="F54" s="32"/>
    </row>
    <row r="55" spans="1:6" ht="15" customHeight="1" x14ac:dyDescent="0.15">
      <c r="A55" s="12"/>
      <c r="B55" s="35">
        <v>44</v>
      </c>
      <c r="C55" s="94">
        <v>8</v>
      </c>
      <c r="D55" s="94">
        <v>2</v>
      </c>
      <c r="E55" s="95">
        <v>10</v>
      </c>
      <c r="F55" s="32"/>
    </row>
    <row r="56" spans="1:6" ht="15" customHeight="1" x14ac:dyDescent="0.15">
      <c r="A56" s="12"/>
      <c r="B56" s="40" t="s">
        <v>35</v>
      </c>
      <c r="C56" s="49">
        <v>12</v>
      </c>
      <c r="D56" s="49">
        <v>13</v>
      </c>
      <c r="E56" s="41">
        <v>25</v>
      </c>
      <c r="F56" s="42">
        <v>6.3775510204081634E-2</v>
      </c>
    </row>
    <row r="57" spans="1:6" ht="15" customHeight="1" x14ac:dyDescent="0.15">
      <c r="A57" s="12"/>
      <c r="B57" s="35">
        <v>45</v>
      </c>
      <c r="C57" s="94">
        <v>4</v>
      </c>
      <c r="D57" s="94">
        <v>3</v>
      </c>
      <c r="E57" s="95">
        <v>7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5</v>
      </c>
      <c r="D59" s="94">
        <v>3</v>
      </c>
      <c r="E59" s="95">
        <v>8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4</v>
      </c>
      <c r="E60" s="95">
        <v>6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3</v>
      </c>
      <c r="E61" s="95">
        <v>5</v>
      </c>
      <c r="F61" s="32"/>
    </row>
    <row r="62" spans="1:6" ht="15" customHeight="1" x14ac:dyDescent="0.15">
      <c r="A62" s="12"/>
      <c r="B62" s="40" t="s">
        <v>36</v>
      </c>
      <c r="C62" s="49">
        <v>16</v>
      </c>
      <c r="D62" s="49">
        <v>14</v>
      </c>
      <c r="E62" s="41">
        <v>30</v>
      </c>
      <c r="F62" s="42">
        <v>7.6530612244897961E-2</v>
      </c>
    </row>
    <row r="63" spans="1:6" ht="15" customHeight="1" x14ac:dyDescent="0.15">
      <c r="A63" s="12"/>
      <c r="B63" s="35">
        <v>50</v>
      </c>
      <c r="C63" s="94">
        <v>3</v>
      </c>
      <c r="D63" s="94">
        <v>4</v>
      </c>
      <c r="E63" s="95">
        <v>7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4</v>
      </c>
      <c r="D65" s="94">
        <v>3</v>
      </c>
      <c r="E65" s="95">
        <v>7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4</v>
      </c>
      <c r="E66" s="95">
        <v>7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15">
      <c r="A68" s="12"/>
      <c r="B68" s="40" t="s">
        <v>37</v>
      </c>
      <c r="C68" s="49">
        <v>15</v>
      </c>
      <c r="D68" s="49">
        <v>15</v>
      </c>
      <c r="E68" s="41">
        <v>30</v>
      </c>
      <c r="F68" s="42">
        <v>7.6530612244897961E-2</v>
      </c>
    </row>
    <row r="69" spans="1:6" ht="15" customHeight="1" x14ac:dyDescent="0.15">
      <c r="A69" s="12"/>
      <c r="B69" s="35">
        <v>55</v>
      </c>
      <c r="C69" s="94">
        <v>4</v>
      </c>
      <c r="D69" s="94">
        <v>3</v>
      </c>
      <c r="E69" s="95">
        <v>7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4</v>
      </c>
      <c r="E70" s="95">
        <v>6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3</v>
      </c>
      <c r="E73" s="95">
        <v>7</v>
      </c>
      <c r="F73" s="32"/>
    </row>
    <row r="74" spans="1:6" ht="15" customHeight="1" x14ac:dyDescent="0.15">
      <c r="A74" s="12"/>
      <c r="B74" s="40" t="s">
        <v>38</v>
      </c>
      <c r="C74" s="49">
        <v>12</v>
      </c>
      <c r="D74" s="49">
        <v>14</v>
      </c>
      <c r="E74" s="41">
        <v>26</v>
      </c>
      <c r="F74" s="42">
        <v>6.6326530612244902E-2</v>
      </c>
    </row>
    <row r="75" spans="1:6" ht="15" customHeight="1" x14ac:dyDescent="0.15">
      <c r="A75" s="12"/>
      <c r="B75" s="35">
        <v>60</v>
      </c>
      <c r="C75" s="94">
        <v>3</v>
      </c>
      <c r="D75" s="94">
        <v>4</v>
      </c>
      <c r="E75" s="95">
        <v>7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15">
      <c r="A80" s="12"/>
      <c r="B80" s="40" t="s">
        <v>39</v>
      </c>
      <c r="C80" s="49">
        <v>13</v>
      </c>
      <c r="D80" s="49">
        <v>16</v>
      </c>
      <c r="E80" s="41">
        <v>29</v>
      </c>
      <c r="F80" s="42">
        <v>7.3979591836734693E-2</v>
      </c>
    </row>
    <row r="81" spans="1:6" ht="15" customHeight="1" x14ac:dyDescent="0.15">
      <c r="A81" s="12"/>
      <c r="B81" s="35">
        <v>65</v>
      </c>
      <c r="C81" s="94">
        <v>4</v>
      </c>
      <c r="D81" s="94">
        <v>4</v>
      </c>
      <c r="E81" s="95">
        <v>8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3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7</v>
      </c>
      <c r="D85" s="94">
        <v>5</v>
      </c>
      <c r="E85" s="95">
        <v>12</v>
      </c>
      <c r="F85" s="32"/>
    </row>
    <row r="86" spans="1:6" ht="15" customHeight="1" x14ac:dyDescent="0.15">
      <c r="A86" s="12"/>
      <c r="B86" s="43" t="s">
        <v>40</v>
      </c>
      <c r="C86" s="71">
        <v>13</v>
      </c>
      <c r="D86" s="71">
        <v>13</v>
      </c>
      <c r="E86" s="44">
        <v>26</v>
      </c>
      <c r="F86" s="45">
        <v>6.6326530612244902E-2</v>
      </c>
    </row>
    <row r="87" spans="1:6" ht="15" customHeight="1" x14ac:dyDescent="0.15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5</v>
      </c>
      <c r="E88" s="95">
        <v>9</v>
      </c>
      <c r="F88" s="32"/>
    </row>
    <row r="89" spans="1:6" ht="15" customHeight="1" x14ac:dyDescent="0.15">
      <c r="A89" s="12"/>
      <c r="B89" s="35">
        <v>72</v>
      </c>
      <c r="C89" s="94">
        <v>5</v>
      </c>
      <c r="D89" s="94">
        <v>1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15">
      <c r="A91" s="12"/>
      <c r="B91" s="35">
        <v>74</v>
      </c>
      <c r="C91" s="94">
        <v>5</v>
      </c>
      <c r="D91" s="94">
        <v>5</v>
      </c>
      <c r="E91" s="95">
        <v>10</v>
      </c>
      <c r="F91" s="32"/>
    </row>
    <row r="92" spans="1:6" ht="15" customHeight="1" x14ac:dyDescent="0.15">
      <c r="A92" s="12"/>
      <c r="B92" s="43" t="s">
        <v>41</v>
      </c>
      <c r="C92" s="71">
        <v>19</v>
      </c>
      <c r="D92" s="71">
        <v>18</v>
      </c>
      <c r="E92" s="44">
        <v>37</v>
      </c>
      <c r="F92" s="45">
        <v>9.438775510204081E-2</v>
      </c>
    </row>
    <row r="93" spans="1:6" ht="15" customHeight="1" x14ac:dyDescent="0.15">
      <c r="A93" s="12"/>
      <c r="B93" s="35">
        <v>75</v>
      </c>
      <c r="C93" s="94">
        <v>1</v>
      </c>
      <c r="D93" s="94">
        <v>4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5</v>
      </c>
      <c r="E94" s="95">
        <v>7</v>
      </c>
      <c r="F94" s="32"/>
    </row>
    <row r="95" spans="1:6" ht="15" customHeight="1" x14ac:dyDescent="0.15">
      <c r="A95" s="12"/>
      <c r="B95" s="35">
        <v>77</v>
      </c>
      <c r="C95" s="94">
        <v>4</v>
      </c>
      <c r="D95" s="94">
        <v>2</v>
      </c>
      <c r="E95" s="95">
        <v>6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v>10</v>
      </c>
      <c r="D98" s="71">
        <v>18</v>
      </c>
      <c r="E98" s="44">
        <v>28</v>
      </c>
      <c r="F98" s="45">
        <v>7.1428571428571425E-2</v>
      </c>
    </row>
    <row r="99" spans="1:6" ht="15" customHeight="1" x14ac:dyDescent="0.15">
      <c r="A99" s="12"/>
      <c r="B99" s="35">
        <v>80</v>
      </c>
      <c r="C99" s="94">
        <v>3</v>
      </c>
      <c r="D99" s="94">
        <v>4</v>
      </c>
      <c r="E99" s="95">
        <v>7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4</v>
      </c>
      <c r="D101" s="94">
        <v>3</v>
      </c>
      <c r="E101" s="95">
        <v>7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10</v>
      </c>
      <c r="D104" s="71">
        <v>13</v>
      </c>
      <c r="E104" s="44">
        <v>23</v>
      </c>
      <c r="F104" s="45">
        <v>5.8673469387755105E-2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4</v>
      </c>
      <c r="E105" s="95">
        <v>6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15">
      <c r="A110" s="12"/>
      <c r="B110" s="43" t="s">
        <v>44</v>
      </c>
      <c r="C110" s="71">
        <v>8</v>
      </c>
      <c r="D110" s="71">
        <v>11</v>
      </c>
      <c r="E110" s="44">
        <v>19</v>
      </c>
      <c r="F110" s="45">
        <v>4.8469387755102039E-2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3</v>
      </c>
      <c r="D115" s="94">
        <v>1</v>
      </c>
      <c r="E115" s="95">
        <v>4</v>
      </c>
      <c r="F115" s="32"/>
    </row>
    <row r="116" spans="1:6" ht="15" customHeight="1" x14ac:dyDescent="0.15">
      <c r="A116" s="12"/>
      <c r="B116" s="43" t="s">
        <v>45</v>
      </c>
      <c r="C116" s="71">
        <v>5</v>
      </c>
      <c r="D116" s="71">
        <v>7</v>
      </c>
      <c r="E116" s="44">
        <v>12</v>
      </c>
      <c r="F116" s="45">
        <v>3.0612244897959183E-2</v>
      </c>
    </row>
    <row r="117" spans="1:6" ht="15" customHeight="1" x14ac:dyDescent="0.15">
      <c r="A117" s="12"/>
      <c r="B117" s="35">
        <v>95</v>
      </c>
      <c r="C117" s="94">
        <v>2</v>
      </c>
      <c r="D117" s="94">
        <v>0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3</v>
      </c>
      <c r="D122" s="71">
        <v>0</v>
      </c>
      <c r="E122" s="44">
        <v>3</v>
      </c>
      <c r="F122" s="45">
        <v>7.6530612244897957E-3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2.5510204081632651E-3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189</v>
      </c>
      <c r="D147" s="77">
        <v>203</v>
      </c>
      <c r="E147" s="77">
        <v>392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17</v>
      </c>
      <c r="D150" s="17">
        <v>15</v>
      </c>
      <c r="E150" s="17">
        <v>32</v>
      </c>
      <c r="F150" s="32">
        <v>8.1632653061224483E-2</v>
      </c>
    </row>
    <row r="151" spans="1:6" ht="15" customHeight="1" x14ac:dyDescent="0.15">
      <c r="A151" s="18"/>
      <c r="B151" s="18" t="s">
        <v>49</v>
      </c>
      <c r="C151" s="19">
        <v>104</v>
      </c>
      <c r="D151" s="19">
        <v>107</v>
      </c>
      <c r="E151" s="19">
        <v>211</v>
      </c>
      <c r="F151" s="32">
        <v>0.53826530612244894</v>
      </c>
    </row>
    <row r="152" spans="1:6" ht="15" customHeight="1" x14ac:dyDescent="0.15">
      <c r="A152" s="33"/>
      <c r="B152" s="20" t="s">
        <v>6</v>
      </c>
      <c r="C152" s="21">
        <v>68</v>
      </c>
      <c r="D152" s="21">
        <v>81</v>
      </c>
      <c r="E152" s="21">
        <v>149</v>
      </c>
      <c r="F152" s="32">
        <v>0.38010204081632654</v>
      </c>
    </row>
    <row r="153" spans="1:6" ht="15" customHeight="1" x14ac:dyDescent="0.15">
      <c r="B153" s="2" t="s">
        <v>8</v>
      </c>
      <c r="C153" s="1">
        <v>189</v>
      </c>
      <c r="D153" s="1">
        <v>203</v>
      </c>
      <c r="E153" s="1">
        <v>392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17</v>
      </c>
      <c r="D155" s="17">
        <v>15</v>
      </c>
      <c r="E155" s="17">
        <v>32</v>
      </c>
      <c r="F155" s="32">
        <v>8.1632653061224483E-2</v>
      </c>
    </row>
    <row r="156" spans="1:6" ht="15" customHeight="1" x14ac:dyDescent="0.15">
      <c r="A156" s="28"/>
      <c r="B156" s="18" t="s">
        <v>49</v>
      </c>
      <c r="C156" s="19">
        <v>104</v>
      </c>
      <c r="D156" s="19">
        <v>107</v>
      </c>
      <c r="E156" s="19">
        <v>211</v>
      </c>
      <c r="F156" s="32">
        <v>0.53826530612244894</v>
      </c>
    </row>
    <row r="157" spans="1:6" ht="15" customHeight="1" x14ac:dyDescent="0.15">
      <c r="A157" s="25"/>
      <c r="B157" s="20" t="s">
        <v>10</v>
      </c>
      <c r="C157" s="21">
        <v>32</v>
      </c>
      <c r="D157" s="21">
        <v>31</v>
      </c>
      <c r="E157" s="21">
        <v>63</v>
      </c>
      <c r="F157" s="32">
        <v>0.16071428571428573</v>
      </c>
    </row>
    <row r="158" spans="1:6" ht="15" customHeight="1" x14ac:dyDescent="0.15">
      <c r="A158" s="26"/>
      <c r="B158" s="29" t="s">
        <v>11</v>
      </c>
      <c r="C158" s="27">
        <v>36</v>
      </c>
      <c r="D158" s="27">
        <v>50</v>
      </c>
      <c r="E158" s="27">
        <v>86</v>
      </c>
      <c r="F158" s="32">
        <v>0.21938775510204081</v>
      </c>
    </row>
    <row r="159" spans="1:6" ht="15" customHeight="1" x14ac:dyDescent="0.15">
      <c r="B159" s="2" t="s">
        <v>8</v>
      </c>
      <c r="C159" s="1">
        <v>189</v>
      </c>
      <c r="D159" s="1">
        <v>203</v>
      </c>
      <c r="E159" s="1">
        <v>392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16</v>
      </c>
      <c r="D161" s="31">
        <v>19</v>
      </c>
      <c r="E161" s="31">
        <v>35</v>
      </c>
      <c r="F161" s="32">
        <v>8.9285714285714288E-2</v>
      </c>
    </row>
    <row r="162" spans="1:6" ht="15" customHeight="1" x14ac:dyDescent="0.15">
      <c r="A162" s="30"/>
      <c r="B162" s="23" t="s">
        <v>15</v>
      </c>
      <c r="C162" s="31">
        <v>8</v>
      </c>
      <c r="D162" s="31">
        <v>8</v>
      </c>
      <c r="E162" s="31">
        <v>16</v>
      </c>
      <c r="F162" s="32">
        <v>4.0816326530612242E-2</v>
      </c>
    </row>
    <row r="163" spans="1:6" ht="15" customHeight="1" x14ac:dyDescent="0.15">
      <c r="A163" s="30"/>
      <c r="B163" s="23" t="s">
        <v>13</v>
      </c>
      <c r="C163" s="31">
        <v>3</v>
      </c>
      <c r="D163" s="31">
        <v>1</v>
      </c>
      <c r="E163" s="31">
        <v>4</v>
      </c>
      <c r="F163" s="32">
        <v>1.020408163265306E-2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2.5510204081632651E-3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02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219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3</v>
      </c>
      <c r="D5" s="94">
        <v>0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7</v>
      </c>
      <c r="D8" s="70">
        <v>2</v>
      </c>
      <c r="E8" s="38">
        <v>9</v>
      </c>
      <c r="F8" s="39">
        <v>2.7355623100303952E-2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4</v>
      </c>
      <c r="D14" s="70">
        <v>5</v>
      </c>
      <c r="E14" s="48">
        <v>9</v>
      </c>
      <c r="F14" s="39">
        <v>2.7355623100303952E-2</v>
      </c>
    </row>
    <row r="15" spans="1:6" ht="15" customHeight="1" x14ac:dyDescent="0.15">
      <c r="A15" s="12"/>
      <c r="B15" s="35">
        <v>10</v>
      </c>
      <c r="C15" s="94">
        <v>3</v>
      </c>
      <c r="D15" s="94">
        <v>0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8</v>
      </c>
      <c r="D20" s="70">
        <v>2</v>
      </c>
      <c r="E20" s="48">
        <v>10</v>
      </c>
      <c r="F20" s="39">
        <v>3.0395136778115502E-2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1.2158054711246201E-2</v>
      </c>
    </row>
    <row r="27" spans="1:6" ht="15" customHeight="1" x14ac:dyDescent="0.15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7</v>
      </c>
      <c r="E32" s="41">
        <v>10</v>
      </c>
      <c r="F32" s="42">
        <v>3.0395136778115502E-2</v>
      </c>
    </row>
    <row r="33" spans="1:6" ht="15" customHeight="1" x14ac:dyDescent="0.15">
      <c r="A33" s="12"/>
      <c r="B33" s="35">
        <v>25</v>
      </c>
      <c r="C33" s="94">
        <v>4</v>
      </c>
      <c r="D33" s="94">
        <v>0</v>
      </c>
      <c r="E33" s="95">
        <v>4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2</v>
      </c>
      <c r="E34" s="95">
        <v>5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11</v>
      </c>
      <c r="D38" s="49">
        <v>5</v>
      </c>
      <c r="E38" s="41">
        <v>16</v>
      </c>
      <c r="F38" s="42">
        <v>4.8632218844984802E-2</v>
      </c>
    </row>
    <row r="39" spans="1:6" ht="15" customHeight="1" x14ac:dyDescent="0.15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15">
      <c r="A40" s="12"/>
      <c r="B40" s="35">
        <v>31</v>
      </c>
      <c r="C40" s="94">
        <v>4</v>
      </c>
      <c r="D40" s="94">
        <v>1</v>
      </c>
      <c r="E40" s="95">
        <v>5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4</v>
      </c>
      <c r="D43" s="94">
        <v>0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v>13</v>
      </c>
      <c r="D44" s="49">
        <v>4</v>
      </c>
      <c r="E44" s="41">
        <v>17</v>
      </c>
      <c r="F44" s="42">
        <v>5.1671732522796353E-2</v>
      </c>
    </row>
    <row r="45" spans="1:6" ht="15" customHeight="1" x14ac:dyDescent="0.15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12</v>
      </c>
      <c r="D50" s="49">
        <v>9</v>
      </c>
      <c r="E50" s="41">
        <v>21</v>
      </c>
      <c r="F50" s="42">
        <v>6.3829787234042548E-2</v>
      </c>
    </row>
    <row r="51" spans="1:6" ht="15" customHeight="1" x14ac:dyDescent="0.15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4</v>
      </c>
      <c r="D52" s="94">
        <v>0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v>9</v>
      </c>
      <c r="D56" s="49">
        <v>4</v>
      </c>
      <c r="E56" s="41">
        <v>13</v>
      </c>
      <c r="F56" s="42">
        <v>3.9513677811550151E-2</v>
      </c>
    </row>
    <row r="57" spans="1:6" ht="15" customHeight="1" x14ac:dyDescent="0.15">
      <c r="A57" s="12"/>
      <c r="B57" s="35">
        <v>45</v>
      </c>
      <c r="C57" s="94">
        <v>4</v>
      </c>
      <c r="D57" s="94">
        <v>2</v>
      </c>
      <c r="E57" s="95">
        <v>6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4</v>
      </c>
      <c r="D61" s="94">
        <v>1</v>
      </c>
      <c r="E61" s="95">
        <v>5</v>
      </c>
      <c r="F61" s="32"/>
    </row>
    <row r="62" spans="1:6" ht="15" customHeight="1" x14ac:dyDescent="0.15">
      <c r="A62" s="12"/>
      <c r="B62" s="40" t="s">
        <v>36</v>
      </c>
      <c r="C62" s="49">
        <v>13</v>
      </c>
      <c r="D62" s="49">
        <v>7</v>
      </c>
      <c r="E62" s="41">
        <v>20</v>
      </c>
      <c r="F62" s="42">
        <v>6.0790273556231005E-2</v>
      </c>
    </row>
    <row r="63" spans="1:6" ht="15" customHeight="1" x14ac:dyDescent="0.15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6</v>
      </c>
      <c r="E66" s="95">
        <v>6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8</v>
      </c>
      <c r="D68" s="49">
        <v>16</v>
      </c>
      <c r="E68" s="41">
        <v>24</v>
      </c>
      <c r="F68" s="42">
        <v>7.29483282674772E-2</v>
      </c>
    </row>
    <row r="69" spans="1:6" ht="15" customHeight="1" x14ac:dyDescent="0.15">
      <c r="A69" s="12"/>
      <c r="B69" s="35">
        <v>55</v>
      </c>
      <c r="C69" s="94">
        <v>0</v>
      </c>
      <c r="D69" s="94">
        <v>5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5</v>
      </c>
      <c r="E71" s="95">
        <v>7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6</v>
      </c>
      <c r="D73" s="94">
        <v>6</v>
      </c>
      <c r="E73" s="95">
        <v>12</v>
      </c>
      <c r="F73" s="32"/>
    </row>
    <row r="74" spans="1:6" ht="15" customHeight="1" x14ac:dyDescent="0.15">
      <c r="A74" s="12"/>
      <c r="B74" s="40" t="s">
        <v>38</v>
      </c>
      <c r="C74" s="49">
        <v>11</v>
      </c>
      <c r="D74" s="49">
        <v>20</v>
      </c>
      <c r="E74" s="41">
        <v>31</v>
      </c>
      <c r="F74" s="42">
        <v>9.4224924012158054E-2</v>
      </c>
    </row>
    <row r="75" spans="1:6" ht="15" customHeight="1" x14ac:dyDescent="0.15">
      <c r="A75" s="12"/>
      <c r="B75" s="35">
        <v>60</v>
      </c>
      <c r="C75" s="94">
        <v>5</v>
      </c>
      <c r="D75" s="94">
        <v>1</v>
      </c>
      <c r="E75" s="95">
        <v>6</v>
      </c>
      <c r="F75" s="32"/>
    </row>
    <row r="76" spans="1:6" ht="15" customHeight="1" x14ac:dyDescent="0.15">
      <c r="A76" s="12"/>
      <c r="B76" s="35">
        <v>61</v>
      </c>
      <c r="C76" s="94">
        <v>8</v>
      </c>
      <c r="D76" s="94">
        <v>3</v>
      </c>
      <c r="E76" s="95">
        <v>11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5</v>
      </c>
      <c r="E77" s="95">
        <v>6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v>19</v>
      </c>
      <c r="D80" s="49">
        <v>12</v>
      </c>
      <c r="E80" s="41">
        <v>31</v>
      </c>
      <c r="F80" s="42">
        <v>9.4224924012158054E-2</v>
      </c>
    </row>
    <row r="81" spans="1:6" ht="15" customHeight="1" x14ac:dyDescent="0.15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6</v>
      </c>
      <c r="D86" s="71">
        <v>8</v>
      </c>
      <c r="E86" s="44">
        <v>14</v>
      </c>
      <c r="F86" s="45">
        <v>4.2553191489361701E-2</v>
      </c>
    </row>
    <row r="87" spans="1:6" ht="15" customHeight="1" x14ac:dyDescent="0.15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5</v>
      </c>
      <c r="E91" s="95">
        <v>9</v>
      </c>
      <c r="F91" s="32"/>
    </row>
    <row r="92" spans="1:6" ht="15" customHeight="1" x14ac:dyDescent="0.15">
      <c r="A92" s="12"/>
      <c r="B92" s="43" t="s">
        <v>41</v>
      </c>
      <c r="C92" s="71">
        <v>12</v>
      </c>
      <c r="D92" s="71">
        <v>19</v>
      </c>
      <c r="E92" s="44">
        <v>31</v>
      </c>
      <c r="F92" s="45">
        <v>9.4224924012158054E-2</v>
      </c>
    </row>
    <row r="93" spans="1:6" ht="15" customHeight="1" x14ac:dyDescent="0.15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5</v>
      </c>
      <c r="D94" s="94">
        <v>2</v>
      </c>
      <c r="E94" s="95">
        <v>7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5</v>
      </c>
      <c r="E96" s="95">
        <v>7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5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v>13</v>
      </c>
      <c r="D98" s="71">
        <v>17</v>
      </c>
      <c r="E98" s="44">
        <v>30</v>
      </c>
      <c r="F98" s="45">
        <v>9.1185410334346503E-2</v>
      </c>
    </row>
    <row r="99" spans="1:6" ht="15" customHeight="1" x14ac:dyDescent="0.15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0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v>9</v>
      </c>
      <c r="D104" s="71">
        <v>9</v>
      </c>
      <c r="E104" s="44">
        <v>18</v>
      </c>
      <c r="F104" s="45">
        <v>5.4711246200607903E-2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4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0</v>
      </c>
      <c r="D110" s="71">
        <v>10</v>
      </c>
      <c r="E110" s="44">
        <v>10</v>
      </c>
      <c r="F110" s="45">
        <v>3.0395136778115502E-2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4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9</v>
      </c>
      <c r="E116" s="44">
        <v>9</v>
      </c>
      <c r="F116" s="45">
        <v>2.7355623100303952E-2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3.0395136778115501E-3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3.0395136778115501E-3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161</v>
      </c>
      <c r="D147" s="77">
        <v>168</v>
      </c>
      <c r="E147" s="77">
        <v>329</v>
      </c>
      <c r="F147" s="97">
        <v>0.99999999999999978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19</v>
      </c>
      <c r="D150" s="17">
        <v>9</v>
      </c>
      <c r="E150" s="17">
        <v>28</v>
      </c>
      <c r="F150" s="32">
        <v>8.5106382978723402E-2</v>
      </c>
    </row>
    <row r="151" spans="1:6" ht="15" customHeight="1" x14ac:dyDescent="0.15">
      <c r="A151" s="18"/>
      <c r="B151" s="18" t="s">
        <v>49</v>
      </c>
      <c r="C151" s="19">
        <v>101</v>
      </c>
      <c r="D151" s="19">
        <v>86</v>
      </c>
      <c r="E151" s="19">
        <v>187</v>
      </c>
      <c r="F151" s="32">
        <v>0.56838905775075987</v>
      </c>
    </row>
    <row r="152" spans="1:6" ht="15" customHeight="1" x14ac:dyDescent="0.15">
      <c r="A152" s="33"/>
      <c r="B152" s="20" t="s">
        <v>6</v>
      </c>
      <c r="C152" s="21">
        <v>41</v>
      </c>
      <c r="D152" s="21">
        <v>73</v>
      </c>
      <c r="E152" s="21">
        <v>114</v>
      </c>
      <c r="F152" s="32">
        <v>0.34650455927051671</v>
      </c>
    </row>
    <row r="153" spans="1:6" ht="15" customHeight="1" x14ac:dyDescent="0.15">
      <c r="B153" s="2" t="s">
        <v>8</v>
      </c>
      <c r="C153" s="1">
        <v>161</v>
      </c>
      <c r="D153" s="1">
        <v>168</v>
      </c>
      <c r="E153" s="1">
        <v>329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19</v>
      </c>
      <c r="D155" s="17">
        <v>9</v>
      </c>
      <c r="E155" s="17">
        <v>28</v>
      </c>
      <c r="F155" s="32">
        <v>8.5106382978723402E-2</v>
      </c>
    </row>
    <row r="156" spans="1:6" ht="15" customHeight="1" x14ac:dyDescent="0.15">
      <c r="A156" s="28"/>
      <c r="B156" s="18" t="s">
        <v>49</v>
      </c>
      <c r="C156" s="19">
        <v>101</v>
      </c>
      <c r="D156" s="19">
        <v>86</v>
      </c>
      <c r="E156" s="19">
        <v>187</v>
      </c>
      <c r="F156" s="32">
        <v>0.56838905775075987</v>
      </c>
    </row>
    <row r="157" spans="1:6" ht="15" customHeight="1" x14ac:dyDescent="0.15">
      <c r="A157" s="25"/>
      <c r="B157" s="20" t="s">
        <v>10</v>
      </c>
      <c r="C157" s="21">
        <v>18</v>
      </c>
      <c r="D157" s="21">
        <v>27</v>
      </c>
      <c r="E157" s="21">
        <v>45</v>
      </c>
      <c r="F157" s="32">
        <v>0.13677811550151975</v>
      </c>
    </row>
    <row r="158" spans="1:6" ht="15" customHeight="1" x14ac:dyDescent="0.15">
      <c r="A158" s="26"/>
      <c r="B158" s="29" t="s">
        <v>11</v>
      </c>
      <c r="C158" s="27">
        <v>23</v>
      </c>
      <c r="D158" s="27">
        <v>46</v>
      </c>
      <c r="E158" s="27">
        <v>69</v>
      </c>
      <c r="F158" s="32">
        <v>0.20972644376899696</v>
      </c>
    </row>
    <row r="159" spans="1:6" ht="15" customHeight="1" x14ac:dyDescent="0.15">
      <c r="B159" s="2" t="s">
        <v>8</v>
      </c>
      <c r="C159" s="1">
        <v>161</v>
      </c>
      <c r="D159" s="1">
        <v>168</v>
      </c>
      <c r="E159" s="1">
        <v>329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</v>
      </c>
      <c r="D161" s="31">
        <v>20</v>
      </c>
      <c r="E161" s="31">
        <v>21</v>
      </c>
      <c r="F161" s="32">
        <v>6.3829787234042548E-2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10</v>
      </c>
      <c r="E162" s="31">
        <v>11</v>
      </c>
      <c r="F162" s="32">
        <v>3.3434650455927049E-2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6.0790273556231003E-3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3.0395136778115501E-3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03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0</v>
      </c>
      <c r="E8" s="38">
        <v>1</v>
      </c>
      <c r="F8" s="39">
        <v>5.1020408163265302E-3</v>
      </c>
    </row>
    <row r="9" spans="1:6" ht="15" customHeight="1" x14ac:dyDescent="0.15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4</v>
      </c>
      <c r="E11" s="95">
        <v>5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4</v>
      </c>
      <c r="D14" s="70">
        <v>7</v>
      </c>
      <c r="E14" s="48">
        <v>11</v>
      </c>
      <c r="F14" s="39">
        <v>5.6122448979591837E-2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3</v>
      </c>
      <c r="E20" s="48">
        <v>4</v>
      </c>
      <c r="F20" s="39">
        <v>2.0408163265306121E-2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5</v>
      </c>
      <c r="E26" s="41">
        <v>7</v>
      </c>
      <c r="F26" s="42">
        <v>3.5714285714285712E-2</v>
      </c>
    </row>
    <row r="27" spans="1:6" ht="15" customHeight="1" x14ac:dyDescent="0.15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3.0612244897959183E-2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4</v>
      </c>
      <c r="D38" s="49">
        <v>1</v>
      </c>
      <c r="E38" s="41">
        <v>5</v>
      </c>
      <c r="F38" s="42">
        <v>2.5510204081632654E-2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7</v>
      </c>
      <c r="E44" s="41">
        <v>8</v>
      </c>
      <c r="F44" s="42">
        <v>4.0816326530612242E-2</v>
      </c>
    </row>
    <row r="45" spans="1:6" ht="15" customHeight="1" x14ac:dyDescent="0.15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5</v>
      </c>
      <c r="D50" s="49">
        <v>3</v>
      </c>
      <c r="E50" s="41">
        <v>8</v>
      </c>
      <c r="F50" s="42">
        <v>4.0816326530612242E-2</v>
      </c>
    </row>
    <row r="51" spans="1:6" ht="15" customHeight="1" x14ac:dyDescent="0.15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3</v>
      </c>
      <c r="D56" s="49">
        <v>3</v>
      </c>
      <c r="E56" s="41">
        <v>6</v>
      </c>
      <c r="F56" s="42">
        <v>3.0612244897959183E-2</v>
      </c>
    </row>
    <row r="57" spans="1:6" ht="15" customHeight="1" x14ac:dyDescent="0.15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5</v>
      </c>
      <c r="D62" s="49">
        <v>2</v>
      </c>
      <c r="E62" s="41">
        <v>7</v>
      </c>
      <c r="F62" s="42">
        <v>3.5714285714285712E-2</v>
      </c>
    </row>
    <row r="63" spans="1:6" ht="15" customHeight="1" x14ac:dyDescent="0.15">
      <c r="A63" s="12"/>
      <c r="B63" s="35">
        <v>50</v>
      </c>
      <c r="C63" s="94">
        <v>0</v>
      </c>
      <c r="D63" s="94">
        <v>4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2</v>
      </c>
      <c r="D68" s="49">
        <v>8</v>
      </c>
      <c r="E68" s="41">
        <v>10</v>
      </c>
      <c r="F68" s="42">
        <v>5.1020408163265307E-2</v>
      </c>
    </row>
    <row r="69" spans="1:6" ht="15" customHeight="1" x14ac:dyDescent="0.15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4</v>
      </c>
      <c r="E73" s="95">
        <v>6</v>
      </c>
      <c r="F73" s="32"/>
    </row>
    <row r="74" spans="1:6" ht="15" customHeight="1" x14ac:dyDescent="0.15">
      <c r="A74" s="12"/>
      <c r="B74" s="40" t="s">
        <v>38</v>
      </c>
      <c r="C74" s="49">
        <v>10</v>
      </c>
      <c r="D74" s="49">
        <v>12</v>
      </c>
      <c r="E74" s="41">
        <v>22</v>
      </c>
      <c r="F74" s="42">
        <v>0.11224489795918367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4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7</v>
      </c>
      <c r="E77" s="95">
        <v>8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4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v>5</v>
      </c>
      <c r="D80" s="49">
        <v>19</v>
      </c>
      <c r="E80" s="41">
        <v>24</v>
      </c>
      <c r="F80" s="42">
        <v>0.12244897959183673</v>
      </c>
    </row>
    <row r="81" spans="1:6" ht="15" customHeight="1" x14ac:dyDescent="0.15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11</v>
      </c>
      <c r="D86" s="71">
        <v>6</v>
      </c>
      <c r="E86" s="44">
        <v>17</v>
      </c>
      <c r="F86" s="45">
        <v>8.673469387755102E-2</v>
      </c>
    </row>
    <row r="87" spans="1:6" ht="15" customHeight="1" x14ac:dyDescent="0.15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6</v>
      </c>
      <c r="D92" s="71">
        <v>8</v>
      </c>
      <c r="E92" s="44">
        <v>14</v>
      </c>
      <c r="F92" s="45">
        <v>7.1428571428571425E-2</v>
      </c>
    </row>
    <row r="93" spans="1:6" ht="15" customHeight="1" x14ac:dyDescent="0.15">
      <c r="A93" s="12"/>
      <c r="B93" s="35">
        <v>75</v>
      </c>
      <c r="C93" s="94">
        <v>0</v>
      </c>
      <c r="D93" s="94">
        <v>5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6</v>
      </c>
      <c r="D98" s="71">
        <v>13</v>
      </c>
      <c r="E98" s="44">
        <v>19</v>
      </c>
      <c r="F98" s="45">
        <v>9.6938775510204078E-2</v>
      </c>
    </row>
    <row r="99" spans="1:6" ht="15" customHeight="1" x14ac:dyDescent="0.15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5</v>
      </c>
      <c r="D101" s="94">
        <v>1</v>
      </c>
      <c r="E101" s="95">
        <v>6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6</v>
      </c>
      <c r="D104" s="71">
        <v>6</v>
      </c>
      <c r="E104" s="44">
        <v>12</v>
      </c>
      <c r="F104" s="45">
        <v>6.1224489795918366E-2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4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7</v>
      </c>
      <c r="E110" s="44">
        <v>8</v>
      </c>
      <c r="F110" s="45">
        <v>4.0816326530612242E-2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2.0408163265306121E-2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1.5306122448979591E-2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77</v>
      </c>
      <c r="D147" s="77">
        <v>119</v>
      </c>
      <c r="E147" s="77">
        <v>196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6</v>
      </c>
      <c r="D150" s="17">
        <v>10</v>
      </c>
      <c r="E150" s="17">
        <v>16</v>
      </c>
      <c r="F150" s="32">
        <v>8.1632653061224483E-2</v>
      </c>
    </row>
    <row r="151" spans="1:6" ht="15" customHeight="1" x14ac:dyDescent="0.15">
      <c r="A151" s="18"/>
      <c r="B151" s="18" t="s">
        <v>49</v>
      </c>
      <c r="C151" s="19">
        <v>40</v>
      </c>
      <c r="D151" s="19">
        <v>63</v>
      </c>
      <c r="E151" s="19">
        <v>103</v>
      </c>
      <c r="F151" s="32">
        <v>0.52551020408163263</v>
      </c>
    </row>
    <row r="152" spans="1:6" ht="15" customHeight="1" x14ac:dyDescent="0.15">
      <c r="A152" s="33"/>
      <c r="B152" s="20" t="s">
        <v>6</v>
      </c>
      <c r="C152" s="21">
        <v>31</v>
      </c>
      <c r="D152" s="21">
        <v>46</v>
      </c>
      <c r="E152" s="21">
        <v>77</v>
      </c>
      <c r="F152" s="32">
        <v>0.39285714285714285</v>
      </c>
    </row>
    <row r="153" spans="1:6" ht="15" customHeight="1" x14ac:dyDescent="0.15">
      <c r="B153" s="2" t="s">
        <v>8</v>
      </c>
      <c r="C153" s="1">
        <v>77</v>
      </c>
      <c r="D153" s="1">
        <v>119</v>
      </c>
      <c r="E153" s="1">
        <v>196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6</v>
      </c>
      <c r="D155" s="17">
        <v>10</v>
      </c>
      <c r="E155" s="17">
        <v>16</v>
      </c>
      <c r="F155" s="32">
        <v>8.1632653061224483E-2</v>
      </c>
    </row>
    <row r="156" spans="1:6" ht="15" customHeight="1" x14ac:dyDescent="0.15">
      <c r="A156" s="28"/>
      <c r="B156" s="18" t="s">
        <v>49</v>
      </c>
      <c r="C156" s="19">
        <v>40</v>
      </c>
      <c r="D156" s="19">
        <v>63</v>
      </c>
      <c r="E156" s="19">
        <v>103</v>
      </c>
      <c r="F156" s="32">
        <v>0.52551020408163263</v>
      </c>
    </row>
    <row r="157" spans="1:6" ht="15" customHeight="1" x14ac:dyDescent="0.15">
      <c r="A157" s="25"/>
      <c r="B157" s="20" t="s">
        <v>10</v>
      </c>
      <c r="C157" s="21">
        <v>17</v>
      </c>
      <c r="D157" s="21">
        <v>14</v>
      </c>
      <c r="E157" s="21">
        <v>31</v>
      </c>
      <c r="F157" s="32">
        <v>0.15816326530612246</v>
      </c>
    </row>
    <row r="158" spans="1:6" ht="15" customHeight="1" x14ac:dyDescent="0.15">
      <c r="A158" s="26"/>
      <c r="B158" s="29" t="s">
        <v>11</v>
      </c>
      <c r="C158" s="27">
        <v>14</v>
      </c>
      <c r="D158" s="27">
        <v>32</v>
      </c>
      <c r="E158" s="27">
        <v>46</v>
      </c>
      <c r="F158" s="32">
        <v>0.23469387755102042</v>
      </c>
    </row>
    <row r="159" spans="1:6" ht="15" customHeight="1" x14ac:dyDescent="0.15">
      <c r="B159" s="2" t="s">
        <v>8</v>
      </c>
      <c r="C159" s="1">
        <v>77</v>
      </c>
      <c r="D159" s="1">
        <v>119</v>
      </c>
      <c r="E159" s="1">
        <v>196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</v>
      </c>
      <c r="D161" s="31">
        <v>13</v>
      </c>
      <c r="E161" s="31">
        <v>15</v>
      </c>
      <c r="F161" s="32">
        <v>7.6530612244897961E-2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6</v>
      </c>
      <c r="E162" s="31">
        <v>7</v>
      </c>
      <c r="F162" s="32">
        <v>3.5714285714285712E-2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1.5306122448979591E-2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04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4</v>
      </c>
      <c r="E4" s="95">
        <v>5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4</v>
      </c>
      <c r="E5" s="95">
        <v>4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v>4</v>
      </c>
      <c r="D8" s="70">
        <v>12</v>
      </c>
      <c r="E8" s="38">
        <v>16</v>
      </c>
      <c r="F8" s="39">
        <v>3.4261241970021415E-2</v>
      </c>
    </row>
    <row r="9" spans="1:6" ht="15" customHeight="1" x14ac:dyDescent="0.15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3</v>
      </c>
      <c r="E13" s="95">
        <v>6</v>
      </c>
      <c r="F13" s="32"/>
    </row>
    <row r="14" spans="1:6" ht="15" customHeight="1" x14ac:dyDescent="0.15">
      <c r="A14" s="12"/>
      <c r="B14" s="37" t="s">
        <v>28</v>
      </c>
      <c r="C14" s="70">
        <v>8</v>
      </c>
      <c r="D14" s="70">
        <v>8</v>
      </c>
      <c r="E14" s="48">
        <v>16</v>
      </c>
      <c r="F14" s="39">
        <v>3.4261241970021415E-2</v>
      </c>
    </row>
    <row r="15" spans="1:6" ht="15" customHeight="1" x14ac:dyDescent="0.15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3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5</v>
      </c>
      <c r="E18" s="95">
        <v>5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0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5</v>
      </c>
      <c r="D20" s="70">
        <v>11</v>
      </c>
      <c r="E20" s="48">
        <v>16</v>
      </c>
      <c r="F20" s="39">
        <v>3.4261241970021415E-2</v>
      </c>
    </row>
    <row r="21" spans="1:6" ht="15" customHeight="1" x14ac:dyDescent="0.15">
      <c r="A21" s="12"/>
      <c r="B21" s="35">
        <v>15</v>
      </c>
      <c r="C21" s="94">
        <v>4</v>
      </c>
      <c r="D21" s="94">
        <v>6</v>
      </c>
      <c r="E21" s="95">
        <v>10</v>
      </c>
      <c r="F21" s="32"/>
    </row>
    <row r="22" spans="1:6" ht="15" customHeight="1" x14ac:dyDescent="0.15">
      <c r="A22" s="12"/>
      <c r="B22" s="35">
        <v>16</v>
      </c>
      <c r="C22" s="94">
        <v>5</v>
      </c>
      <c r="D22" s="94">
        <v>1</v>
      </c>
      <c r="E22" s="95">
        <v>6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5</v>
      </c>
      <c r="E24" s="95">
        <v>8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15</v>
      </c>
      <c r="D26" s="49">
        <v>16</v>
      </c>
      <c r="E26" s="41">
        <v>31</v>
      </c>
      <c r="F26" s="42">
        <v>6.638115631691649E-2</v>
      </c>
    </row>
    <row r="27" spans="1:6" ht="15" customHeight="1" x14ac:dyDescent="0.15">
      <c r="A27" s="12"/>
      <c r="B27" s="35">
        <v>20</v>
      </c>
      <c r="C27" s="94">
        <v>3</v>
      </c>
      <c r="D27" s="94">
        <v>6</v>
      </c>
      <c r="E27" s="95">
        <v>9</v>
      </c>
      <c r="F27" s="32"/>
    </row>
    <row r="28" spans="1:6" ht="15" customHeight="1" x14ac:dyDescent="0.15">
      <c r="A28" s="12"/>
      <c r="B28" s="35">
        <v>21</v>
      </c>
      <c r="C28" s="94">
        <v>4</v>
      </c>
      <c r="D28" s="94">
        <v>3</v>
      </c>
      <c r="E28" s="95">
        <v>7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15">
      <c r="A32" s="12"/>
      <c r="B32" s="40" t="s">
        <v>31</v>
      </c>
      <c r="C32" s="49">
        <v>13</v>
      </c>
      <c r="D32" s="49">
        <v>13</v>
      </c>
      <c r="E32" s="41">
        <v>26</v>
      </c>
      <c r="F32" s="42">
        <v>5.5674518201284794E-2</v>
      </c>
    </row>
    <row r="33" spans="1:6" ht="15" customHeight="1" x14ac:dyDescent="0.15">
      <c r="A33" s="12"/>
      <c r="B33" s="35">
        <v>25</v>
      </c>
      <c r="C33" s="94">
        <v>4</v>
      </c>
      <c r="D33" s="94">
        <v>1</v>
      </c>
      <c r="E33" s="95">
        <v>5</v>
      </c>
      <c r="F33" s="32"/>
    </row>
    <row r="34" spans="1:6" ht="15" customHeight="1" x14ac:dyDescent="0.15">
      <c r="A34" s="12"/>
      <c r="B34" s="35">
        <v>26</v>
      </c>
      <c r="C34" s="94">
        <v>4</v>
      </c>
      <c r="D34" s="94">
        <v>2</v>
      </c>
      <c r="E34" s="95">
        <v>6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3</v>
      </c>
      <c r="E35" s="95">
        <v>5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15">
      <c r="A37" s="12"/>
      <c r="B37" s="35">
        <v>29</v>
      </c>
      <c r="C37" s="94">
        <v>4</v>
      </c>
      <c r="D37" s="94">
        <v>2</v>
      </c>
      <c r="E37" s="95">
        <v>6</v>
      </c>
      <c r="F37" s="32"/>
    </row>
    <row r="38" spans="1:6" ht="15" customHeight="1" x14ac:dyDescent="0.15">
      <c r="A38" s="12"/>
      <c r="B38" s="40" t="s">
        <v>32</v>
      </c>
      <c r="C38" s="49">
        <v>17</v>
      </c>
      <c r="D38" s="49">
        <v>9</v>
      </c>
      <c r="E38" s="41">
        <v>26</v>
      </c>
      <c r="F38" s="42">
        <v>5.5674518201284794E-2</v>
      </c>
    </row>
    <row r="39" spans="1:6" ht="15" customHeight="1" x14ac:dyDescent="0.15">
      <c r="A39" s="12"/>
      <c r="B39" s="35">
        <v>30</v>
      </c>
      <c r="C39" s="94">
        <v>2</v>
      </c>
      <c r="D39" s="94">
        <v>4</v>
      </c>
      <c r="E39" s="95">
        <v>6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4</v>
      </c>
      <c r="D41" s="94">
        <v>1</v>
      </c>
      <c r="E41" s="95">
        <v>5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v>11</v>
      </c>
      <c r="D44" s="49">
        <v>8</v>
      </c>
      <c r="E44" s="41">
        <v>19</v>
      </c>
      <c r="F44" s="42">
        <v>4.068522483940043E-2</v>
      </c>
    </row>
    <row r="45" spans="1:6" ht="15" customHeight="1" x14ac:dyDescent="0.15">
      <c r="A45" s="12"/>
      <c r="B45" s="35">
        <v>35</v>
      </c>
      <c r="C45" s="94">
        <v>1</v>
      </c>
      <c r="D45" s="94">
        <v>4</v>
      </c>
      <c r="E45" s="95">
        <v>5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0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4</v>
      </c>
      <c r="E47" s="95">
        <v>6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4</v>
      </c>
      <c r="D49" s="94">
        <v>3</v>
      </c>
      <c r="E49" s="95">
        <v>7</v>
      </c>
      <c r="F49" s="32"/>
    </row>
    <row r="50" spans="1:6" ht="15" customHeight="1" x14ac:dyDescent="0.15">
      <c r="A50" s="12"/>
      <c r="B50" s="40" t="s">
        <v>34</v>
      </c>
      <c r="C50" s="49">
        <v>10</v>
      </c>
      <c r="D50" s="49">
        <v>13</v>
      </c>
      <c r="E50" s="41">
        <v>23</v>
      </c>
      <c r="F50" s="42">
        <v>4.9250535331905779E-2</v>
      </c>
    </row>
    <row r="51" spans="1:6" ht="15" customHeight="1" x14ac:dyDescent="0.15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4</v>
      </c>
      <c r="D52" s="94">
        <v>0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4</v>
      </c>
      <c r="D53" s="94">
        <v>1</v>
      </c>
      <c r="E53" s="95">
        <v>5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7</v>
      </c>
      <c r="E54" s="95">
        <v>10</v>
      </c>
      <c r="F54" s="32"/>
    </row>
    <row r="55" spans="1:6" ht="15" customHeight="1" x14ac:dyDescent="0.15">
      <c r="A55" s="12"/>
      <c r="B55" s="35">
        <v>44</v>
      </c>
      <c r="C55" s="94">
        <v>7</v>
      </c>
      <c r="D55" s="94">
        <v>3</v>
      </c>
      <c r="E55" s="95">
        <v>10</v>
      </c>
      <c r="F55" s="32"/>
    </row>
    <row r="56" spans="1:6" ht="15" customHeight="1" x14ac:dyDescent="0.15">
      <c r="A56" s="12"/>
      <c r="B56" s="40" t="s">
        <v>35</v>
      </c>
      <c r="C56" s="49">
        <v>19</v>
      </c>
      <c r="D56" s="49">
        <v>13</v>
      </c>
      <c r="E56" s="41">
        <v>32</v>
      </c>
      <c r="F56" s="42">
        <v>6.852248394004283E-2</v>
      </c>
    </row>
    <row r="57" spans="1:6" ht="15" customHeight="1" x14ac:dyDescent="0.15">
      <c r="A57" s="12"/>
      <c r="B57" s="35">
        <v>45</v>
      </c>
      <c r="C57" s="94">
        <v>2</v>
      </c>
      <c r="D57" s="94">
        <v>3</v>
      </c>
      <c r="E57" s="95">
        <v>5</v>
      </c>
      <c r="F57" s="32"/>
    </row>
    <row r="58" spans="1:6" ht="15" customHeight="1" x14ac:dyDescent="0.15">
      <c r="A58" s="12"/>
      <c r="B58" s="35">
        <v>46</v>
      </c>
      <c r="C58" s="94">
        <v>5</v>
      </c>
      <c r="D58" s="94">
        <v>3</v>
      </c>
      <c r="E58" s="95">
        <v>8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2</v>
      </c>
      <c r="E59" s="95">
        <v>6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10</v>
      </c>
      <c r="E60" s="95">
        <v>12</v>
      </c>
      <c r="F60" s="32"/>
    </row>
    <row r="61" spans="1:6" ht="15" customHeight="1" x14ac:dyDescent="0.15">
      <c r="A61" s="12"/>
      <c r="B61" s="35">
        <v>49</v>
      </c>
      <c r="C61" s="94">
        <v>5</v>
      </c>
      <c r="D61" s="94">
        <v>4</v>
      </c>
      <c r="E61" s="95">
        <v>9</v>
      </c>
      <c r="F61" s="32"/>
    </row>
    <row r="62" spans="1:6" ht="15" customHeight="1" x14ac:dyDescent="0.15">
      <c r="A62" s="12"/>
      <c r="B62" s="40" t="s">
        <v>36</v>
      </c>
      <c r="C62" s="49">
        <v>18</v>
      </c>
      <c r="D62" s="49">
        <v>22</v>
      </c>
      <c r="E62" s="41">
        <v>40</v>
      </c>
      <c r="F62" s="42">
        <v>8.5653104925053528E-2</v>
      </c>
    </row>
    <row r="63" spans="1:6" ht="15" customHeight="1" x14ac:dyDescent="0.15">
      <c r="A63" s="12"/>
      <c r="B63" s="35">
        <v>50</v>
      </c>
      <c r="C63" s="94">
        <v>6</v>
      </c>
      <c r="D63" s="94">
        <v>7</v>
      </c>
      <c r="E63" s="95">
        <v>13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6</v>
      </c>
      <c r="E64" s="95">
        <v>10</v>
      </c>
      <c r="F64" s="32"/>
    </row>
    <row r="65" spans="1:6" ht="15" customHeight="1" x14ac:dyDescent="0.15">
      <c r="A65" s="12"/>
      <c r="B65" s="35">
        <v>52</v>
      </c>
      <c r="C65" s="94">
        <v>6</v>
      </c>
      <c r="D65" s="94">
        <v>1</v>
      </c>
      <c r="E65" s="95">
        <v>7</v>
      </c>
      <c r="F65" s="32"/>
    </row>
    <row r="66" spans="1:6" ht="15" customHeight="1" x14ac:dyDescent="0.15">
      <c r="A66" s="12"/>
      <c r="B66" s="35">
        <v>53</v>
      </c>
      <c r="C66" s="94">
        <v>5</v>
      </c>
      <c r="D66" s="94">
        <v>4</v>
      </c>
      <c r="E66" s="95">
        <v>9</v>
      </c>
      <c r="F66" s="32"/>
    </row>
    <row r="67" spans="1:6" ht="15" customHeight="1" x14ac:dyDescent="0.15">
      <c r="A67" s="12"/>
      <c r="B67" s="35">
        <v>54</v>
      </c>
      <c r="C67" s="94">
        <v>5</v>
      </c>
      <c r="D67" s="94">
        <v>3</v>
      </c>
      <c r="E67" s="95">
        <v>8</v>
      </c>
      <c r="F67" s="32"/>
    </row>
    <row r="68" spans="1:6" ht="15" customHeight="1" x14ac:dyDescent="0.15">
      <c r="A68" s="12"/>
      <c r="B68" s="40" t="s">
        <v>37</v>
      </c>
      <c r="C68" s="49">
        <v>26</v>
      </c>
      <c r="D68" s="49">
        <v>21</v>
      </c>
      <c r="E68" s="41">
        <v>47</v>
      </c>
      <c r="F68" s="42">
        <v>0.1006423982869379</v>
      </c>
    </row>
    <row r="69" spans="1:6" ht="15" customHeight="1" x14ac:dyDescent="0.15">
      <c r="A69" s="12"/>
      <c r="B69" s="35">
        <v>55</v>
      </c>
      <c r="C69" s="94">
        <v>5</v>
      </c>
      <c r="D69" s="94">
        <v>5</v>
      </c>
      <c r="E69" s="95">
        <v>10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5</v>
      </c>
      <c r="E70" s="95">
        <v>7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5</v>
      </c>
      <c r="E72" s="95">
        <v>8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4</v>
      </c>
      <c r="E73" s="95">
        <v>5</v>
      </c>
      <c r="F73" s="32"/>
    </row>
    <row r="74" spans="1:6" ht="15" customHeight="1" x14ac:dyDescent="0.15">
      <c r="A74" s="12"/>
      <c r="B74" s="40" t="s">
        <v>38</v>
      </c>
      <c r="C74" s="49">
        <v>14</v>
      </c>
      <c r="D74" s="49">
        <v>21</v>
      </c>
      <c r="E74" s="41">
        <v>35</v>
      </c>
      <c r="F74" s="42">
        <v>7.4946466809421838E-2</v>
      </c>
    </row>
    <row r="75" spans="1:6" ht="15" customHeight="1" x14ac:dyDescent="0.15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1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6</v>
      </c>
      <c r="D78" s="94">
        <v>3</v>
      </c>
      <c r="E78" s="95">
        <v>9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15">
      <c r="A80" s="12"/>
      <c r="B80" s="40" t="s">
        <v>39</v>
      </c>
      <c r="C80" s="49">
        <v>18</v>
      </c>
      <c r="D80" s="49">
        <v>13</v>
      </c>
      <c r="E80" s="41">
        <v>31</v>
      </c>
      <c r="F80" s="42">
        <v>6.638115631691649E-2</v>
      </c>
    </row>
    <row r="81" spans="1:6" ht="15" customHeight="1" x14ac:dyDescent="0.15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4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9</v>
      </c>
      <c r="D86" s="71">
        <v>10</v>
      </c>
      <c r="E86" s="44">
        <v>19</v>
      </c>
      <c r="F86" s="45">
        <v>4.068522483940043E-2</v>
      </c>
    </row>
    <row r="87" spans="1:6" ht="15" customHeight="1" x14ac:dyDescent="0.15">
      <c r="A87" s="12"/>
      <c r="B87" s="35">
        <v>70</v>
      </c>
      <c r="C87" s="94">
        <v>1</v>
      </c>
      <c r="D87" s="94">
        <v>5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5</v>
      </c>
      <c r="D89" s="94">
        <v>2</v>
      </c>
      <c r="E89" s="95">
        <v>7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15">
      <c r="A92" s="12"/>
      <c r="B92" s="43" t="s">
        <v>41</v>
      </c>
      <c r="C92" s="71">
        <v>11</v>
      </c>
      <c r="D92" s="71">
        <v>14</v>
      </c>
      <c r="E92" s="44">
        <v>25</v>
      </c>
      <c r="F92" s="45">
        <v>5.353319057815846E-2</v>
      </c>
    </row>
    <row r="93" spans="1:6" ht="15" customHeight="1" x14ac:dyDescent="0.15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6</v>
      </c>
      <c r="E94" s="95">
        <v>8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3</v>
      </c>
      <c r="E97" s="95">
        <v>7</v>
      </c>
      <c r="F97" s="32"/>
    </row>
    <row r="98" spans="1:6" ht="15" customHeight="1" x14ac:dyDescent="0.15">
      <c r="A98" s="12"/>
      <c r="B98" s="43" t="s">
        <v>42</v>
      </c>
      <c r="C98" s="71">
        <v>9</v>
      </c>
      <c r="D98" s="71">
        <v>16</v>
      </c>
      <c r="E98" s="44">
        <v>25</v>
      </c>
      <c r="F98" s="45">
        <v>5.353319057815846E-2</v>
      </c>
    </row>
    <row r="99" spans="1:6" ht="15" customHeight="1" x14ac:dyDescent="0.15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6</v>
      </c>
      <c r="E100" s="95">
        <v>6</v>
      </c>
      <c r="F100" s="32"/>
    </row>
    <row r="101" spans="1:6" ht="15" customHeight="1" x14ac:dyDescent="0.15">
      <c r="A101" s="12"/>
      <c r="B101" s="35">
        <v>82</v>
      </c>
      <c r="C101" s="94">
        <v>5</v>
      </c>
      <c r="D101" s="94">
        <v>4</v>
      </c>
      <c r="E101" s="95">
        <v>9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6</v>
      </c>
      <c r="D104" s="71">
        <v>13</v>
      </c>
      <c r="E104" s="44">
        <v>19</v>
      </c>
      <c r="F104" s="45">
        <v>4.068522483940043E-2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6</v>
      </c>
      <c r="D110" s="71">
        <v>6</v>
      </c>
      <c r="E110" s="44">
        <v>12</v>
      </c>
      <c r="F110" s="45">
        <v>2.569593147751606E-2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1.284796573875803E-2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6.4239828693790149E-3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221</v>
      </c>
      <c r="D147" s="77">
        <v>246</v>
      </c>
      <c r="E147" s="77">
        <v>467</v>
      </c>
      <c r="F147" s="97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17</v>
      </c>
      <c r="D150" s="17">
        <v>31</v>
      </c>
      <c r="E150" s="17">
        <v>48</v>
      </c>
      <c r="F150" s="32">
        <v>0.10278372591006424</v>
      </c>
    </row>
    <row r="151" spans="1:6" ht="15" customHeight="1" x14ac:dyDescent="0.15">
      <c r="A151" s="18"/>
      <c r="B151" s="18" t="s">
        <v>49</v>
      </c>
      <c r="C151" s="19">
        <v>161</v>
      </c>
      <c r="D151" s="19">
        <v>149</v>
      </c>
      <c r="E151" s="19">
        <v>310</v>
      </c>
      <c r="F151" s="32">
        <v>0.6638115631691649</v>
      </c>
    </row>
    <row r="152" spans="1:6" ht="15" customHeight="1" x14ac:dyDescent="0.15">
      <c r="A152" s="33"/>
      <c r="B152" s="20" t="s">
        <v>6</v>
      </c>
      <c r="C152" s="21">
        <v>43</v>
      </c>
      <c r="D152" s="21">
        <v>66</v>
      </c>
      <c r="E152" s="21">
        <v>109</v>
      </c>
      <c r="F152" s="32">
        <v>0.23340471092077089</v>
      </c>
    </row>
    <row r="153" spans="1:6" ht="15" customHeight="1" x14ac:dyDescent="0.15">
      <c r="B153" s="2" t="s">
        <v>8</v>
      </c>
      <c r="C153" s="1">
        <v>221</v>
      </c>
      <c r="D153" s="1">
        <v>246</v>
      </c>
      <c r="E153" s="1">
        <v>467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17</v>
      </c>
      <c r="D155" s="17">
        <v>31</v>
      </c>
      <c r="E155" s="17">
        <v>48</v>
      </c>
      <c r="F155" s="32">
        <v>0.10278372591006424</v>
      </c>
    </row>
    <row r="156" spans="1:6" ht="15" customHeight="1" x14ac:dyDescent="0.15">
      <c r="A156" s="28"/>
      <c r="B156" s="18" t="s">
        <v>49</v>
      </c>
      <c r="C156" s="19">
        <v>161</v>
      </c>
      <c r="D156" s="19">
        <v>149</v>
      </c>
      <c r="E156" s="19">
        <v>310</v>
      </c>
      <c r="F156" s="32">
        <v>0.6638115631691649</v>
      </c>
    </row>
    <row r="157" spans="1:6" ht="15" customHeight="1" x14ac:dyDescent="0.15">
      <c r="A157" s="25"/>
      <c r="B157" s="20" t="s">
        <v>10</v>
      </c>
      <c r="C157" s="21">
        <v>20</v>
      </c>
      <c r="D157" s="21">
        <v>24</v>
      </c>
      <c r="E157" s="21">
        <v>44</v>
      </c>
      <c r="F157" s="32">
        <v>9.421841541755889E-2</v>
      </c>
    </row>
    <row r="158" spans="1:6" ht="15" customHeight="1" x14ac:dyDescent="0.15">
      <c r="A158" s="26"/>
      <c r="B158" s="29" t="s">
        <v>11</v>
      </c>
      <c r="C158" s="27">
        <v>23</v>
      </c>
      <c r="D158" s="27">
        <v>42</v>
      </c>
      <c r="E158" s="27">
        <v>65</v>
      </c>
      <c r="F158" s="32">
        <v>0.13918629550321199</v>
      </c>
    </row>
    <row r="159" spans="1:6" ht="15" customHeight="1" x14ac:dyDescent="0.15">
      <c r="B159" s="2" t="s">
        <v>8</v>
      </c>
      <c r="C159" s="1">
        <v>221</v>
      </c>
      <c r="D159" s="1">
        <v>246</v>
      </c>
      <c r="E159" s="1">
        <v>467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8</v>
      </c>
      <c r="D161" s="31">
        <v>13</v>
      </c>
      <c r="E161" s="31">
        <v>21</v>
      </c>
      <c r="F161" s="32">
        <v>4.4967880085653104E-2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7</v>
      </c>
      <c r="E162" s="31">
        <v>9</v>
      </c>
      <c r="F162" s="32">
        <v>1.9271948608137045E-2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6.4239828693790149E-3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269">
    <tabColor indexed="45"/>
  </sheetPr>
  <dimension ref="A1:F167"/>
  <sheetViews>
    <sheetView zoomScaleNormal="100" workbookViewId="0">
      <selection activeCell="B2" sqref="B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">
      <c r="A2" s="66" t="s">
        <v>112</v>
      </c>
      <c r="B2" s="14" t="s">
        <v>0</v>
      </c>
      <c r="C2" s="67" t="s">
        <v>4</v>
      </c>
      <c r="D2" s="67" t="s">
        <v>3</v>
      </c>
      <c r="E2" s="99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西耕地!C3+瀬戸中!C3+瀬戸東!C3+瀬戸南!C3+北耕地!C3+平賀新町!C3+太田部!C3+常和南!C3+常和北!C3+荒家!C3+北口!C3+平賀下宿!C3+平賀中宿!C3+アヴェニュー!C3+平賀上宿!C3</f>
        <v>13</v>
      </c>
      <c r="D3" s="74">
        <f>西耕地!D3+瀬戸中!D3+瀬戸東!D3+瀬戸南!D3+北耕地!D3+平賀新町!D3+太田部!D3+常和南!D3+常和北!D3+荒家!D3+北口!D3+平賀下宿!D3+平賀中宿!D3+アヴェニュー!D3+平賀上宿!D3</f>
        <v>10</v>
      </c>
      <c r="E3" s="57">
        <f>西耕地!E3+瀬戸中!E3+瀬戸東!E3+瀬戸南!E3+北耕地!E3+平賀新町!E3+太田部!E3+常和南!E3+常和北!E3+荒家!E3+北口!E3+平賀下宿!E3+平賀中宿!E3+アヴェニュー!E3+平賀上宿!E3</f>
        <v>23</v>
      </c>
      <c r="F3" s="32"/>
    </row>
    <row r="4" spans="1:6" ht="15" customHeight="1" x14ac:dyDescent="0.15">
      <c r="A4" s="12"/>
      <c r="B4" s="35">
        <v>1</v>
      </c>
      <c r="C4" s="75">
        <f>西耕地!C4+瀬戸中!C4+瀬戸東!C4+瀬戸南!C4+北耕地!C4+平賀新町!C4+太田部!C4+常和南!C4+常和北!C4+荒家!C4+北口!C4+平賀下宿!C4+平賀中宿!C4+アヴェニュー!C4+平賀上宿!C4</f>
        <v>23</v>
      </c>
      <c r="D4" s="75">
        <f>西耕地!D4+瀬戸中!D4+瀬戸東!D4+瀬戸南!D4+北耕地!D4+平賀新町!D4+太田部!D4+常和南!D4+常和北!D4+荒家!D4+北口!D4+平賀下宿!D4+平賀中宿!D4+アヴェニュー!D4+平賀上宿!D4</f>
        <v>19</v>
      </c>
      <c r="E4" s="58">
        <f>西耕地!E4+瀬戸中!E4+瀬戸東!E4+瀬戸南!E4+北耕地!E4+平賀新町!E4+太田部!E4+常和南!E4+常和北!E4+荒家!E4+北口!E4+平賀下宿!E4+平賀中宿!E4+アヴェニュー!E4+平賀上宿!E4</f>
        <v>42</v>
      </c>
      <c r="F4" s="32"/>
    </row>
    <row r="5" spans="1:6" ht="15" customHeight="1" x14ac:dyDescent="0.15">
      <c r="A5" s="12"/>
      <c r="B5" s="35">
        <v>2</v>
      </c>
      <c r="C5" s="75">
        <f>西耕地!C5+瀬戸中!C5+瀬戸東!C5+瀬戸南!C5+北耕地!C5+平賀新町!C5+太田部!C5+常和南!C5+常和北!C5+荒家!C5+北口!C5+平賀下宿!C5+平賀中宿!C5+アヴェニュー!C5+平賀上宿!C5</f>
        <v>20</v>
      </c>
      <c r="D5" s="75">
        <f>西耕地!D5+瀬戸中!D5+瀬戸東!D5+瀬戸南!D5+北耕地!D5+平賀新町!D5+太田部!D5+常和南!D5+常和北!D5+荒家!D5+北口!D5+平賀下宿!D5+平賀中宿!D5+アヴェニュー!D5+平賀上宿!D5</f>
        <v>20</v>
      </c>
      <c r="E5" s="58">
        <f>西耕地!E5+瀬戸中!E5+瀬戸東!E5+瀬戸南!E5+北耕地!E5+平賀新町!E5+太田部!E5+常和南!E5+常和北!E5+荒家!E5+北口!E5+平賀下宿!E5+平賀中宿!E5+アヴェニュー!E5+平賀上宿!E5</f>
        <v>40</v>
      </c>
      <c r="F5" s="32"/>
    </row>
    <row r="6" spans="1:6" ht="15" customHeight="1" x14ac:dyDescent="0.15">
      <c r="A6" s="12"/>
      <c r="B6" s="35">
        <v>3</v>
      </c>
      <c r="C6" s="75">
        <f>西耕地!C6+瀬戸中!C6+瀬戸東!C6+瀬戸南!C6+北耕地!C6+平賀新町!C6+太田部!C6+常和南!C6+常和北!C6+荒家!C6+北口!C6+平賀下宿!C6+平賀中宿!C6+アヴェニュー!C6+平賀上宿!C6</f>
        <v>24</v>
      </c>
      <c r="D6" s="75">
        <f>西耕地!D6+瀬戸中!D6+瀬戸東!D6+瀬戸南!D6+北耕地!D6+平賀新町!D6+太田部!D6+常和南!D6+常和北!D6+荒家!D6+北口!D6+平賀下宿!D6+平賀中宿!D6+アヴェニュー!D6+平賀上宿!D6</f>
        <v>19</v>
      </c>
      <c r="E6" s="58">
        <f>西耕地!E6+瀬戸中!E6+瀬戸東!E6+瀬戸南!E6+北耕地!E6+平賀新町!E6+太田部!E6+常和南!E6+常和北!E6+荒家!E6+北口!E6+平賀下宿!E6+平賀中宿!E6+アヴェニュー!E6+平賀上宿!E6</f>
        <v>43</v>
      </c>
      <c r="F6" s="32"/>
    </row>
    <row r="7" spans="1:6" ht="15" customHeight="1" x14ac:dyDescent="0.15">
      <c r="A7" s="12"/>
      <c r="B7" s="35">
        <v>4</v>
      </c>
      <c r="C7" s="75">
        <f>西耕地!C7+瀬戸中!C7+瀬戸東!C7+瀬戸南!C7+北耕地!C7+平賀新町!C7+太田部!C7+常和南!C7+常和北!C7+荒家!C7+北口!C7+平賀下宿!C7+平賀中宿!C7+アヴェニュー!C7+平賀上宿!C7</f>
        <v>19</v>
      </c>
      <c r="D7" s="75">
        <f>西耕地!D7+瀬戸中!D7+瀬戸東!D7+瀬戸南!D7+北耕地!D7+平賀新町!D7+太田部!D7+常和南!D7+常和北!D7+荒家!D7+北口!D7+平賀下宿!D7+平賀中宿!D7+アヴェニュー!D7+平賀上宿!D7</f>
        <v>32</v>
      </c>
      <c r="E7" s="58">
        <f>西耕地!E7+瀬戸中!E7+瀬戸東!E7+瀬戸南!E7+北耕地!E7+平賀新町!E7+太田部!E7+常和南!E7+常和北!E7+荒家!E7+北口!E7+平賀下宿!E7+平賀中宿!E7+アヴェニュー!E7+平賀上宿!E7</f>
        <v>51</v>
      </c>
      <c r="F7" s="32"/>
    </row>
    <row r="8" spans="1:6" ht="15" customHeight="1" x14ac:dyDescent="0.15">
      <c r="A8" s="12"/>
      <c r="B8" s="37" t="s">
        <v>50</v>
      </c>
      <c r="C8" s="92">
        <f>西耕地!C8+瀬戸中!C8+瀬戸東!C8+瀬戸南!C8+北耕地!C8+平賀新町!C8+太田部!C8+常和南!C8+常和北!C8+荒家!C8+北口!C8+平賀下宿!C8+平賀中宿!C8+アヴェニュー!C8+平賀上宿!C8</f>
        <v>99</v>
      </c>
      <c r="D8" s="92">
        <f>西耕地!D8+瀬戸中!D8+瀬戸東!D8+瀬戸南!D8+北耕地!D8+平賀新町!D8+太田部!D8+常和南!D8+常和北!D8+荒家!D8+北口!D8+平賀下宿!D8+平賀中宿!D8+アヴェニュー!D8+平賀上宿!D8</f>
        <v>100</v>
      </c>
      <c r="E8" s="100">
        <f>西耕地!E8+瀬戸中!E8+瀬戸東!E8+瀬戸南!E8+北耕地!E8+平賀新町!E8+太田部!E8+常和南!E8+常和北!E8+荒家!E8+北口!E8+平賀下宿!E8+平賀中宿!E8+アヴェニュー!E8+平賀上宿!E8</f>
        <v>199</v>
      </c>
      <c r="F8" s="39">
        <f>E8/E147</f>
        <v>3.519632118853909E-2</v>
      </c>
    </row>
    <row r="9" spans="1:6" ht="15" customHeight="1" x14ac:dyDescent="0.15">
      <c r="A9" s="12"/>
      <c r="B9" s="35">
        <v>5</v>
      </c>
      <c r="C9" s="75">
        <f>西耕地!C9+瀬戸中!C9+瀬戸東!C9+瀬戸南!C9+北耕地!C9+平賀新町!C9+太田部!C9+常和南!C9+常和北!C9+荒家!C9+北口!C9+平賀下宿!C9+平賀中宿!C9+アヴェニュー!C9+平賀上宿!C9</f>
        <v>23</v>
      </c>
      <c r="D9" s="75">
        <f>西耕地!D9+瀬戸中!D9+瀬戸東!D9+瀬戸南!D9+北耕地!D9+平賀新町!D9+太田部!D9+常和南!D9+常和北!D9+荒家!D9+北口!D9+平賀下宿!D9+平賀中宿!D9+アヴェニュー!D9+平賀上宿!D9</f>
        <v>16</v>
      </c>
      <c r="E9" s="58">
        <f>西耕地!E9+瀬戸中!E9+瀬戸東!E9+瀬戸南!E9+北耕地!E9+平賀新町!E9+太田部!E9+常和南!E9+常和北!E9+荒家!E9+北口!E9+平賀下宿!E9+平賀中宿!E9+アヴェニュー!E9+平賀上宿!E9</f>
        <v>39</v>
      </c>
      <c r="F9" s="32"/>
    </row>
    <row r="10" spans="1:6" ht="15" customHeight="1" x14ac:dyDescent="0.15">
      <c r="A10" s="12"/>
      <c r="B10" s="35">
        <v>6</v>
      </c>
      <c r="C10" s="75">
        <f>西耕地!C10+瀬戸中!C10+瀬戸東!C10+瀬戸南!C10+北耕地!C10+平賀新町!C10+太田部!C10+常和南!C10+常和北!C10+荒家!C10+北口!C10+平賀下宿!C10+平賀中宿!C10+アヴェニュー!C10+平賀上宿!C10</f>
        <v>27</v>
      </c>
      <c r="D10" s="75">
        <f>西耕地!D10+瀬戸中!D10+瀬戸東!D10+瀬戸南!D10+北耕地!D10+平賀新町!D10+太田部!D10+常和南!D10+常和北!D10+荒家!D10+北口!D10+平賀下宿!D10+平賀中宿!D10+アヴェニュー!D10+平賀上宿!D10</f>
        <v>20</v>
      </c>
      <c r="E10" s="58">
        <f>西耕地!E10+瀬戸中!E10+瀬戸東!E10+瀬戸南!E10+北耕地!E10+平賀新町!E10+太田部!E10+常和南!E10+常和北!E10+荒家!E10+北口!E10+平賀下宿!E10+平賀中宿!E10+アヴェニュー!E10+平賀上宿!E10</f>
        <v>47</v>
      </c>
      <c r="F10" s="32"/>
    </row>
    <row r="11" spans="1:6" ht="15" customHeight="1" x14ac:dyDescent="0.15">
      <c r="A11" s="12"/>
      <c r="B11" s="35">
        <v>7</v>
      </c>
      <c r="C11" s="75">
        <f>西耕地!C11+瀬戸中!C11+瀬戸東!C11+瀬戸南!C11+北耕地!C11+平賀新町!C11+太田部!C11+常和南!C11+常和北!C11+荒家!C11+北口!C11+平賀下宿!C11+平賀中宿!C11+アヴェニュー!C11+平賀上宿!C11</f>
        <v>30</v>
      </c>
      <c r="D11" s="75">
        <f>西耕地!D11+瀬戸中!D11+瀬戸東!D11+瀬戸南!D11+北耕地!D11+平賀新町!D11+太田部!D11+常和南!D11+常和北!D11+荒家!D11+北口!D11+平賀下宿!D11+平賀中宿!D11+アヴェニュー!D11+平賀上宿!D11</f>
        <v>23</v>
      </c>
      <c r="E11" s="58">
        <f>西耕地!E11+瀬戸中!E11+瀬戸東!E11+瀬戸南!E11+北耕地!E11+平賀新町!E11+太田部!E11+常和南!E11+常和北!E11+荒家!E11+北口!E11+平賀下宿!E11+平賀中宿!E11+アヴェニュー!E11+平賀上宿!E11</f>
        <v>53</v>
      </c>
      <c r="F11" s="32"/>
    </row>
    <row r="12" spans="1:6" ht="15" customHeight="1" x14ac:dyDescent="0.15">
      <c r="A12" s="12"/>
      <c r="B12" s="35">
        <v>8</v>
      </c>
      <c r="C12" s="75">
        <f>西耕地!C12+瀬戸中!C12+瀬戸東!C12+瀬戸南!C12+北耕地!C12+平賀新町!C12+太田部!C12+常和南!C12+常和北!C12+荒家!C12+北口!C12+平賀下宿!C12+平賀中宿!C12+アヴェニュー!C12+平賀上宿!C12</f>
        <v>30</v>
      </c>
      <c r="D12" s="75">
        <f>西耕地!D12+瀬戸中!D12+瀬戸東!D12+瀬戸南!D12+北耕地!D12+平賀新町!D12+太田部!D12+常和南!D12+常和北!D12+荒家!D12+北口!D12+平賀下宿!D12+平賀中宿!D12+アヴェニュー!D12+平賀上宿!D12</f>
        <v>21</v>
      </c>
      <c r="E12" s="58">
        <f>西耕地!E12+瀬戸中!E12+瀬戸東!E12+瀬戸南!E12+北耕地!E12+平賀新町!E12+太田部!E12+常和南!E12+常和北!E12+荒家!E12+北口!E12+平賀下宿!E12+平賀中宿!E12+アヴェニュー!E12+平賀上宿!E12</f>
        <v>51</v>
      </c>
      <c r="F12" s="32"/>
    </row>
    <row r="13" spans="1:6" ht="15" customHeight="1" x14ac:dyDescent="0.15">
      <c r="A13" s="12"/>
      <c r="B13" s="35">
        <v>9</v>
      </c>
      <c r="C13" s="75">
        <f>西耕地!C13+瀬戸中!C13+瀬戸東!C13+瀬戸南!C13+北耕地!C13+平賀新町!C13+太田部!C13+常和南!C13+常和北!C13+荒家!C13+北口!C13+平賀下宿!C13+平賀中宿!C13+アヴェニュー!C13+平賀上宿!C13</f>
        <v>26</v>
      </c>
      <c r="D13" s="75">
        <f>西耕地!D13+瀬戸中!D13+瀬戸東!D13+瀬戸南!D13+北耕地!D13+平賀新町!D13+太田部!D13+常和南!D13+常和北!D13+荒家!D13+北口!D13+平賀下宿!D13+平賀中宿!D13+アヴェニュー!D13+平賀上宿!D13</f>
        <v>28</v>
      </c>
      <c r="E13" s="58">
        <f>西耕地!E13+瀬戸中!E13+瀬戸東!E13+瀬戸南!E13+北耕地!E13+平賀新町!E13+太田部!E13+常和南!E13+常和北!E13+荒家!E13+北口!E13+平賀下宿!E13+平賀中宿!E13+アヴェニュー!E13+平賀上宿!E13</f>
        <v>54</v>
      </c>
      <c r="F13" s="32"/>
    </row>
    <row r="14" spans="1:6" ht="15" customHeight="1" x14ac:dyDescent="0.15">
      <c r="A14" s="12"/>
      <c r="B14" s="37" t="s">
        <v>51</v>
      </c>
      <c r="C14" s="92">
        <f>西耕地!C14+瀬戸中!C14+瀬戸東!C14+瀬戸南!C14+北耕地!C14+平賀新町!C14+太田部!C14+常和南!C14+常和北!C14+荒家!C14+北口!C14+平賀下宿!C14+平賀中宿!C14+アヴェニュー!C14+平賀上宿!C14</f>
        <v>136</v>
      </c>
      <c r="D14" s="92">
        <f>西耕地!D14+瀬戸中!D14+瀬戸東!D14+瀬戸南!D14+北耕地!D14+平賀新町!D14+太田部!D14+常和南!D14+常和北!D14+荒家!D14+北口!D14+平賀下宿!D14+平賀中宿!D14+アヴェニュー!D14+平賀上宿!D14</f>
        <v>108</v>
      </c>
      <c r="E14" s="100">
        <f>西耕地!E14+瀬戸中!E14+瀬戸東!E14+瀬戸南!E14+北耕地!E14+平賀新町!E14+太田部!E14+常和南!E14+常和北!E14+荒家!E14+北口!E14+平賀下宿!E14+平賀中宿!E14+アヴェニュー!E14+平賀上宿!E14</f>
        <v>244</v>
      </c>
      <c r="F14" s="39">
        <f>E14/E147</f>
        <v>4.3155288291475059E-2</v>
      </c>
    </row>
    <row r="15" spans="1:6" ht="15" customHeight="1" x14ac:dyDescent="0.15">
      <c r="A15" s="12"/>
      <c r="B15" s="35">
        <v>10</v>
      </c>
      <c r="C15" s="75">
        <f>西耕地!C15+瀬戸中!C15+瀬戸東!C15+瀬戸南!C15+北耕地!C15+平賀新町!C15+太田部!C15+常和南!C15+常和北!C15+荒家!C15+北口!C15+平賀下宿!C15+平賀中宿!C15+アヴェニュー!C15+平賀上宿!C15</f>
        <v>30</v>
      </c>
      <c r="D15" s="75">
        <f>西耕地!D15+瀬戸中!D15+瀬戸東!D15+瀬戸南!D15+北耕地!D15+平賀新町!D15+太田部!D15+常和南!D15+常和北!D15+荒家!D15+北口!D15+平賀下宿!D15+平賀中宿!D15+アヴェニュー!D15+平賀上宿!D15</f>
        <v>31</v>
      </c>
      <c r="E15" s="58">
        <f>西耕地!E15+瀬戸中!E15+瀬戸東!E15+瀬戸南!E15+北耕地!E15+平賀新町!E15+太田部!E15+常和南!E15+常和北!E15+荒家!E15+北口!E15+平賀下宿!E15+平賀中宿!E15+アヴェニュー!E15+平賀上宿!E15</f>
        <v>61</v>
      </c>
      <c r="F15" s="32"/>
    </row>
    <row r="16" spans="1:6" ht="15" customHeight="1" x14ac:dyDescent="0.15">
      <c r="A16" s="12"/>
      <c r="B16" s="35">
        <v>11</v>
      </c>
      <c r="C16" s="75">
        <f>西耕地!C16+瀬戸中!C16+瀬戸東!C16+瀬戸南!C16+北耕地!C16+平賀新町!C16+太田部!C16+常和南!C16+常和北!C16+荒家!C16+北口!C16+平賀下宿!C16+平賀中宿!C16+アヴェニュー!C16+平賀上宿!C16</f>
        <v>35</v>
      </c>
      <c r="D16" s="75">
        <f>西耕地!D16+瀬戸中!D16+瀬戸東!D16+瀬戸南!D16+北耕地!D16+平賀新町!D16+太田部!D16+常和南!D16+常和北!D16+荒家!D16+北口!D16+平賀下宿!D16+平賀中宿!D16+アヴェニュー!D16+平賀上宿!D16</f>
        <v>24</v>
      </c>
      <c r="E16" s="58">
        <f>西耕地!E16+瀬戸中!E16+瀬戸東!E16+瀬戸南!E16+北耕地!E16+平賀新町!E16+太田部!E16+常和南!E16+常和北!E16+荒家!E16+北口!E16+平賀下宿!E16+平賀中宿!E16+アヴェニュー!E16+平賀上宿!E16</f>
        <v>59</v>
      </c>
      <c r="F16" s="32"/>
    </row>
    <row r="17" spans="1:6" ht="15" customHeight="1" x14ac:dyDescent="0.15">
      <c r="A17" s="12"/>
      <c r="B17" s="35">
        <v>12</v>
      </c>
      <c r="C17" s="75">
        <f>西耕地!C17+瀬戸中!C17+瀬戸東!C17+瀬戸南!C17+北耕地!C17+平賀新町!C17+太田部!C17+常和南!C17+常和北!C17+荒家!C17+北口!C17+平賀下宿!C17+平賀中宿!C17+アヴェニュー!C17+平賀上宿!C17</f>
        <v>32</v>
      </c>
      <c r="D17" s="75">
        <f>西耕地!D17+瀬戸中!D17+瀬戸東!D17+瀬戸南!D17+北耕地!D17+平賀新町!D17+太田部!D17+常和南!D17+常和北!D17+荒家!D17+北口!D17+平賀下宿!D17+平賀中宿!D17+アヴェニュー!D17+平賀上宿!D17</f>
        <v>22</v>
      </c>
      <c r="E17" s="58">
        <f>西耕地!E17+瀬戸中!E17+瀬戸東!E17+瀬戸南!E17+北耕地!E17+平賀新町!E17+太田部!E17+常和南!E17+常和北!E17+荒家!E17+北口!E17+平賀下宿!E17+平賀中宿!E17+アヴェニュー!E17+平賀上宿!E17</f>
        <v>54</v>
      </c>
      <c r="F17" s="32"/>
    </row>
    <row r="18" spans="1:6" ht="15" customHeight="1" x14ac:dyDescent="0.15">
      <c r="A18" s="12"/>
      <c r="B18" s="35">
        <v>13</v>
      </c>
      <c r="C18" s="75">
        <f>西耕地!C18+瀬戸中!C18+瀬戸東!C18+瀬戸南!C18+北耕地!C18+平賀新町!C18+太田部!C18+常和南!C18+常和北!C18+荒家!C18+北口!C18+平賀下宿!C18+平賀中宿!C18+アヴェニュー!C18+平賀上宿!C18</f>
        <v>26</v>
      </c>
      <c r="D18" s="75">
        <f>西耕地!D18+瀬戸中!D18+瀬戸東!D18+瀬戸南!D18+北耕地!D18+平賀新町!D18+太田部!D18+常和南!D18+常和北!D18+荒家!D18+北口!D18+平賀下宿!D18+平賀中宿!D18+アヴェニュー!D18+平賀上宿!D18</f>
        <v>30</v>
      </c>
      <c r="E18" s="58">
        <f>西耕地!E18+瀬戸中!E18+瀬戸東!E18+瀬戸南!E18+北耕地!E18+平賀新町!E18+太田部!E18+常和南!E18+常和北!E18+荒家!E18+北口!E18+平賀下宿!E18+平賀中宿!E18+アヴェニュー!E18+平賀上宿!E18</f>
        <v>56</v>
      </c>
      <c r="F18" s="32"/>
    </row>
    <row r="19" spans="1:6" ht="15" customHeight="1" x14ac:dyDescent="0.15">
      <c r="A19" s="12"/>
      <c r="B19" s="35">
        <v>14</v>
      </c>
      <c r="C19" s="75">
        <f>西耕地!C19+瀬戸中!C19+瀬戸東!C19+瀬戸南!C19+北耕地!C19+平賀新町!C19+太田部!C19+常和南!C19+常和北!C19+荒家!C19+北口!C19+平賀下宿!C19+平賀中宿!C19+アヴェニュー!C19+平賀上宿!C19</f>
        <v>31</v>
      </c>
      <c r="D19" s="75">
        <f>西耕地!D19+瀬戸中!D19+瀬戸東!D19+瀬戸南!D19+北耕地!D19+平賀新町!D19+太田部!D19+常和南!D19+常和北!D19+荒家!D19+北口!D19+平賀下宿!D19+平賀中宿!D19+アヴェニュー!D19+平賀上宿!D19</f>
        <v>22</v>
      </c>
      <c r="E19" s="58">
        <f>西耕地!E19+瀬戸中!E19+瀬戸東!E19+瀬戸南!E19+北耕地!E19+平賀新町!E19+太田部!E19+常和南!E19+常和北!E19+荒家!E19+北口!E19+平賀下宿!E19+平賀中宿!E19+アヴェニュー!E19+平賀上宿!E19</f>
        <v>53</v>
      </c>
      <c r="F19" s="32"/>
    </row>
    <row r="20" spans="1:6" ht="15" customHeight="1" x14ac:dyDescent="0.15">
      <c r="A20" s="12"/>
      <c r="B20" s="91" t="s">
        <v>52</v>
      </c>
      <c r="C20" s="92">
        <f>西耕地!C20+瀬戸中!C20+瀬戸東!C20+瀬戸南!C20+北耕地!C20+平賀新町!C20+太田部!C20+常和南!C20+常和北!C20+荒家!C20+北口!C20+平賀下宿!C20+平賀中宿!C20+アヴェニュー!C20+平賀上宿!C20</f>
        <v>154</v>
      </c>
      <c r="D20" s="92">
        <f>西耕地!D20+瀬戸中!D20+瀬戸東!D20+瀬戸南!D20+北耕地!D20+平賀新町!D20+太田部!D20+常和南!D20+常和北!D20+荒家!D20+北口!D20+平賀下宿!D20+平賀中宿!D20+アヴェニュー!D20+平賀上宿!D20</f>
        <v>129</v>
      </c>
      <c r="E20" s="100">
        <f>西耕地!E20+瀬戸中!E20+瀬戸東!E20+瀬戸南!E20+北耕地!E20+平賀新町!E20+太田部!E20+常和南!E20+常和北!E20+荒家!E20+北口!E20+平賀下宿!E20+平賀中宿!E20+アヴェニュー!E20+平賀上宿!E20</f>
        <v>283</v>
      </c>
      <c r="F20" s="39">
        <f>E20/E147</f>
        <v>5.0053059780686242E-2</v>
      </c>
    </row>
    <row r="21" spans="1:6" ht="15" customHeight="1" x14ac:dyDescent="0.15">
      <c r="A21" s="12"/>
      <c r="B21" s="35">
        <v>15</v>
      </c>
      <c r="C21" s="75">
        <f>西耕地!C21+瀬戸中!C21+瀬戸東!C21+瀬戸南!C21+北耕地!C21+平賀新町!C21+太田部!C21+常和南!C21+常和北!C21+荒家!C21+北口!C21+平賀下宿!C21+平賀中宿!C21+アヴェニュー!C21+平賀上宿!C21</f>
        <v>29</v>
      </c>
      <c r="D21" s="75">
        <f>西耕地!D21+瀬戸中!D21+瀬戸東!D21+瀬戸南!D21+北耕地!D21+平賀新町!D21+太田部!D21+常和南!D21+常和北!D21+荒家!D21+北口!D21+平賀下宿!D21+平賀中宿!D21+アヴェニュー!D21+平賀上宿!D21</f>
        <v>25</v>
      </c>
      <c r="E21" s="58">
        <f>西耕地!E21+瀬戸中!E21+瀬戸東!E21+瀬戸南!E21+北耕地!E21+平賀新町!E21+太田部!E21+常和南!E21+常和北!E21+荒家!E21+北口!E21+平賀下宿!E21+平賀中宿!E21+アヴェニュー!E21+平賀上宿!E21</f>
        <v>54</v>
      </c>
      <c r="F21" s="32"/>
    </row>
    <row r="22" spans="1:6" ht="15" customHeight="1" x14ac:dyDescent="0.15">
      <c r="A22" s="12"/>
      <c r="B22" s="35">
        <v>16</v>
      </c>
      <c r="C22" s="75">
        <f>西耕地!C22+瀬戸中!C22+瀬戸東!C22+瀬戸南!C22+北耕地!C22+平賀新町!C22+太田部!C22+常和南!C22+常和北!C22+荒家!C22+北口!C22+平賀下宿!C22+平賀中宿!C22+アヴェニュー!C22+平賀上宿!C22</f>
        <v>33</v>
      </c>
      <c r="D22" s="75">
        <f>西耕地!D22+瀬戸中!D22+瀬戸東!D22+瀬戸南!D22+北耕地!D22+平賀新町!D22+太田部!D22+常和南!D22+常和北!D22+荒家!D22+北口!D22+平賀下宿!D22+平賀中宿!D22+アヴェニュー!D22+平賀上宿!D22</f>
        <v>20</v>
      </c>
      <c r="E22" s="58">
        <f>西耕地!E22+瀬戸中!E22+瀬戸東!E22+瀬戸南!E22+北耕地!E22+平賀新町!E22+太田部!E22+常和南!E22+常和北!E22+荒家!E22+北口!E22+平賀下宿!E22+平賀中宿!E22+アヴェニュー!E22+平賀上宿!E22</f>
        <v>53</v>
      </c>
      <c r="F22" s="32"/>
    </row>
    <row r="23" spans="1:6" ht="15" customHeight="1" x14ac:dyDescent="0.15">
      <c r="A23" s="12"/>
      <c r="B23" s="35">
        <v>17</v>
      </c>
      <c r="C23" s="75">
        <f>西耕地!C23+瀬戸中!C23+瀬戸東!C23+瀬戸南!C23+北耕地!C23+平賀新町!C23+太田部!C23+常和南!C23+常和北!C23+荒家!C23+北口!C23+平賀下宿!C23+平賀中宿!C23+アヴェニュー!C23+平賀上宿!C23</f>
        <v>22</v>
      </c>
      <c r="D23" s="75">
        <f>西耕地!D23+瀬戸中!D23+瀬戸東!D23+瀬戸南!D23+北耕地!D23+平賀新町!D23+太田部!D23+常和南!D23+常和北!D23+荒家!D23+北口!D23+平賀下宿!D23+平賀中宿!D23+アヴェニュー!D23+平賀上宿!D23</f>
        <v>27</v>
      </c>
      <c r="E23" s="58">
        <f>西耕地!E23+瀬戸中!E23+瀬戸東!E23+瀬戸南!E23+北耕地!E23+平賀新町!E23+太田部!E23+常和南!E23+常和北!E23+荒家!E23+北口!E23+平賀下宿!E23+平賀中宿!E23+アヴェニュー!E23+平賀上宿!E23</f>
        <v>49</v>
      </c>
      <c r="F23" s="32"/>
    </row>
    <row r="24" spans="1:6" ht="15" customHeight="1" x14ac:dyDescent="0.15">
      <c r="A24" s="12"/>
      <c r="B24" s="35">
        <v>18</v>
      </c>
      <c r="C24" s="75">
        <f>西耕地!C24+瀬戸中!C24+瀬戸東!C24+瀬戸南!C24+北耕地!C24+平賀新町!C24+太田部!C24+常和南!C24+常和北!C24+荒家!C24+北口!C24+平賀下宿!C24+平賀中宿!C24+アヴェニュー!C24+平賀上宿!C24</f>
        <v>21</v>
      </c>
      <c r="D24" s="75">
        <f>西耕地!D24+瀬戸中!D24+瀬戸東!D24+瀬戸南!D24+北耕地!D24+平賀新町!D24+太田部!D24+常和南!D24+常和北!D24+荒家!D24+北口!D24+平賀下宿!D24+平賀中宿!D24+アヴェニュー!D24+平賀上宿!D24</f>
        <v>25</v>
      </c>
      <c r="E24" s="58">
        <f>西耕地!E24+瀬戸中!E24+瀬戸東!E24+瀬戸南!E24+北耕地!E24+平賀新町!E24+太田部!E24+常和南!E24+常和北!E24+荒家!E24+北口!E24+平賀下宿!E24+平賀中宿!E24+アヴェニュー!E24+平賀上宿!E24</f>
        <v>46</v>
      </c>
      <c r="F24" s="32"/>
    </row>
    <row r="25" spans="1:6" ht="15" customHeight="1" x14ac:dyDescent="0.15">
      <c r="A25" s="12"/>
      <c r="B25" s="35">
        <v>19</v>
      </c>
      <c r="C25" s="75">
        <f>西耕地!C25+瀬戸中!C25+瀬戸東!C25+瀬戸南!C25+北耕地!C25+平賀新町!C25+太田部!C25+常和南!C25+常和北!C25+荒家!C25+北口!C25+平賀下宿!C25+平賀中宿!C25+アヴェニュー!C25+平賀上宿!C25</f>
        <v>27</v>
      </c>
      <c r="D25" s="75">
        <f>西耕地!D25+瀬戸中!D25+瀬戸東!D25+瀬戸南!D25+北耕地!D25+平賀新町!D25+太田部!D25+常和南!D25+常和北!D25+荒家!D25+北口!D25+平賀下宿!D25+平賀中宿!D25+アヴェニュー!D25+平賀上宿!D25</f>
        <v>20</v>
      </c>
      <c r="E25" s="58">
        <f>西耕地!E25+瀬戸中!E25+瀬戸東!E25+瀬戸南!E25+北耕地!E25+平賀新町!E25+太田部!E25+常和南!E25+常和北!E25+荒家!E25+北口!E25+平賀下宿!E25+平賀中宿!E25+アヴェニュー!E25+平賀上宿!E25</f>
        <v>47</v>
      </c>
      <c r="F25" s="32"/>
    </row>
    <row r="26" spans="1:6" ht="15" customHeight="1" x14ac:dyDescent="0.15">
      <c r="A26" s="12"/>
      <c r="B26" s="40" t="s">
        <v>53</v>
      </c>
      <c r="C26" s="90">
        <f>西耕地!C26+瀬戸中!C26+瀬戸東!C26+瀬戸南!C26+北耕地!C26+平賀新町!C26+太田部!C26+常和南!C26+常和北!C26+荒家!C26+北口!C26+平賀下宿!C26+平賀中宿!C26+アヴェニュー!C26+平賀上宿!C26</f>
        <v>132</v>
      </c>
      <c r="D26" s="90">
        <f>西耕地!D26+瀬戸中!D26+瀬戸東!D26+瀬戸南!D26+北耕地!D26+平賀新町!D26+太田部!D26+常和南!D26+常和北!D26+荒家!D26+北口!D26+平賀下宿!D26+平賀中宿!D26+アヴェニュー!D26+平賀上宿!D26</f>
        <v>117</v>
      </c>
      <c r="E26" s="101">
        <f>西耕地!E26+瀬戸中!E26+瀬戸東!E26+瀬戸南!E26+北耕地!E26+平賀新町!E26+太田部!E26+常和南!E26+常和北!E26+荒家!E26+北口!E26+平賀下宿!E26+平賀中宿!E26+アヴェニュー!E26+平賀上宿!E26</f>
        <v>249</v>
      </c>
      <c r="F26" s="42">
        <f>E26/E147</f>
        <v>4.4039617969579059E-2</v>
      </c>
    </row>
    <row r="27" spans="1:6" ht="15" customHeight="1" x14ac:dyDescent="0.15">
      <c r="A27" s="12"/>
      <c r="B27" s="35">
        <v>20</v>
      </c>
      <c r="C27" s="75">
        <f>西耕地!C27+瀬戸中!C27+瀬戸東!C27+瀬戸南!C27+北耕地!C27+平賀新町!C27+太田部!C27+常和南!C27+常和北!C27+荒家!C27+北口!C27+平賀下宿!C27+平賀中宿!C27+アヴェニュー!C27+平賀上宿!C27</f>
        <v>15</v>
      </c>
      <c r="D27" s="75">
        <f>西耕地!D27+瀬戸中!D27+瀬戸東!D27+瀬戸南!D27+北耕地!D27+平賀新町!D27+太田部!D27+常和南!D27+常和北!D27+荒家!D27+北口!D27+平賀下宿!D27+平賀中宿!D27+アヴェニュー!D27+平賀上宿!D27</f>
        <v>20</v>
      </c>
      <c r="E27" s="58">
        <f>西耕地!E27+瀬戸中!E27+瀬戸東!E27+瀬戸南!E27+北耕地!E27+平賀新町!E27+太田部!E27+常和南!E27+常和北!E27+荒家!E27+北口!E27+平賀下宿!E27+平賀中宿!E27+アヴェニュー!E27+平賀上宿!E27</f>
        <v>35</v>
      </c>
      <c r="F27" s="32"/>
    </row>
    <row r="28" spans="1:6" ht="15" customHeight="1" x14ac:dyDescent="0.15">
      <c r="A28" s="12"/>
      <c r="B28" s="35">
        <v>21</v>
      </c>
      <c r="C28" s="75">
        <f>西耕地!C28+瀬戸中!C28+瀬戸東!C28+瀬戸南!C28+北耕地!C28+平賀新町!C28+太田部!C28+常和南!C28+常和北!C28+荒家!C28+北口!C28+平賀下宿!C28+平賀中宿!C28+アヴェニュー!C28+平賀上宿!C28</f>
        <v>31</v>
      </c>
      <c r="D28" s="75">
        <f>西耕地!D28+瀬戸中!D28+瀬戸東!D28+瀬戸南!D28+北耕地!D28+平賀新町!D28+太田部!D28+常和南!D28+常和北!D28+荒家!D28+北口!D28+平賀下宿!D28+平賀中宿!D28+アヴェニュー!D28+平賀上宿!D28</f>
        <v>17</v>
      </c>
      <c r="E28" s="58">
        <f>西耕地!E28+瀬戸中!E28+瀬戸東!E28+瀬戸南!E28+北耕地!E28+平賀新町!E28+太田部!E28+常和南!E28+常和北!E28+荒家!E28+北口!E28+平賀下宿!E28+平賀中宿!E28+アヴェニュー!E28+平賀上宿!E28</f>
        <v>48</v>
      </c>
      <c r="F28" s="32"/>
    </row>
    <row r="29" spans="1:6" ht="15" customHeight="1" x14ac:dyDescent="0.15">
      <c r="A29" s="12"/>
      <c r="B29" s="35">
        <v>22</v>
      </c>
      <c r="C29" s="75">
        <f>西耕地!C29+瀬戸中!C29+瀬戸東!C29+瀬戸南!C29+北耕地!C29+平賀新町!C29+太田部!C29+常和南!C29+常和北!C29+荒家!C29+北口!C29+平賀下宿!C29+平賀中宿!C29+アヴェニュー!C29+平賀上宿!C29</f>
        <v>23</v>
      </c>
      <c r="D29" s="75">
        <f>西耕地!D29+瀬戸中!D29+瀬戸東!D29+瀬戸南!D29+北耕地!D29+平賀新町!D29+太田部!D29+常和南!D29+常和北!D29+荒家!D29+北口!D29+平賀下宿!D29+平賀中宿!D29+アヴェニュー!D29+平賀上宿!D29</f>
        <v>24</v>
      </c>
      <c r="E29" s="58">
        <f>西耕地!E29+瀬戸中!E29+瀬戸東!E29+瀬戸南!E29+北耕地!E29+平賀新町!E29+太田部!E29+常和南!E29+常和北!E29+荒家!E29+北口!E29+平賀下宿!E29+平賀中宿!E29+アヴェニュー!E29+平賀上宿!E29</f>
        <v>47</v>
      </c>
      <c r="F29" s="32"/>
    </row>
    <row r="30" spans="1:6" ht="15" customHeight="1" x14ac:dyDescent="0.15">
      <c r="A30" s="12"/>
      <c r="B30" s="35">
        <v>23</v>
      </c>
      <c r="C30" s="75">
        <f>西耕地!C30+瀬戸中!C30+瀬戸東!C30+瀬戸南!C30+北耕地!C30+平賀新町!C30+太田部!C30+常和南!C30+常和北!C30+荒家!C30+北口!C30+平賀下宿!C30+平賀中宿!C30+アヴェニュー!C30+平賀上宿!C30</f>
        <v>19</v>
      </c>
      <c r="D30" s="75">
        <f>西耕地!D30+瀬戸中!D30+瀬戸東!D30+瀬戸南!D30+北耕地!D30+平賀新町!D30+太田部!D30+常和南!D30+常和北!D30+荒家!D30+北口!D30+平賀下宿!D30+平賀中宿!D30+アヴェニュー!D30+平賀上宿!D30</f>
        <v>12</v>
      </c>
      <c r="E30" s="58">
        <f>西耕地!E30+瀬戸中!E30+瀬戸東!E30+瀬戸南!E30+北耕地!E30+平賀新町!E30+太田部!E30+常和南!E30+常和北!E30+荒家!E30+北口!E30+平賀下宿!E30+平賀中宿!E30+アヴェニュー!E30+平賀上宿!E30</f>
        <v>31</v>
      </c>
      <c r="F30" s="32"/>
    </row>
    <row r="31" spans="1:6" ht="15" customHeight="1" x14ac:dyDescent="0.15">
      <c r="A31" s="12"/>
      <c r="B31" s="35">
        <v>24</v>
      </c>
      <c r="C31" s="75">
        <f>西耕地!C31+瀬戸中!C31+瀬戸東!C31+瀬戸南!C31+北耕地!C31+平賀新町!C31+太田部!C31+常和南!C31+常和北!C31+荒家!C31+北口!C31+平賀下宿!C31+平賀中宿!C31+アヴェニュー!C31+平賀上宿!C31</f>
        <v>24</v>
      </c>
      <c r="D31" s="75">
        <f>西耕地!D31+瀬戸中!D31+瀬戸東!D31+瀬戸南!D31+北耕地!D31+平賀新町!D31+太田部!D31+常和南!D31+常和北!D31+荒家!D31+北口!D31+平賀下宿!D31+平賀中宿!D31+アヴェニュー!D31+平賀上宿!D31</f>
        <v>15</v>
      </c>
      <c r="E31" s="58">
        <f>西耕地!E31+瀬戸中!E31+瀬戸東!E31+瀬戸南!E31+北耕地!E31+平賀新町!E31+太田部!E31+常和南!E31+常和北!E31+荒家!E31+北口!E31+平賀下宿!E31+平賀中宿!E31+アヴェニュー!E31+平賀上宿!E31</f>
        <v>39</v>
      </c>
      <c r="F31" s="32"/>
    </row>
    <row r="32" spans="1:6" ht="15" customHeight="1" x14ac:dyDescent="0.15">
      <c r="A32" s="12"/>
      <c r="B32" s="40" t="s">
        <v>54</v>
      </c>
      <c r="C32" s="90">
        <f>西耕地!C32+瀬戸中!C32+瀬戸東!C32+瀬戸南!C32+北耕地!C32+平賀新町!C32+太田部!C32+常和南!C32+常和北!C32+荒家!C32+北口!C32+平賀下宿!C32+平賀中宿!C32+アヴェニュー!C32+平賀上宿!C32</f>
        <v>112</v>
      </c>
      <c r="D32" s="90">
        <f>西耕地!D32+瀬戸中!D32+瀬戸東!D32+瀬戸南!D32+北耕地!D32+平賀新町!D32+太田部!D32+常和南!D32+常和北!D32+荒家!D32+北口!D32+平賀下宿!D32+平賀中宿!D32+アヴェニュー!D32+平賀上宿!D32</f>
        <v>88</v>
      </c>
      <c r="E32" s="101">
        <f>西耕地!E32+瀬戸中!E32+瀬戸東!E32+瀬戸南!E32+北耕地!E32+平賀新町!E32+太田部!E32+常和南!E32+常和北!E32+荒家!E32+北口!E32+平賀下宿!E32+平賀中宿!E32+アヴェニュー!E32+平賀上宿!E32</f>
        <v>200</v>
      </c>
      <c r="F32" s="42">
        <f>E32/E147</f>
        <v>3.5373187124159884E-2</v>
      </c>
    </row>
    <row r="33" spans="1:6" ht="15" customHeight="1" x14ac:dyDescent="0.15">
      <c r="A33" s="12"/>
      <c r="B33" s="35">
        <v>25</v>
      </c>
      <c r="C33" s="75">
        <f>西耕地!C33+瀬戸中!C33+瀬戸東!C33+瀬戸南!C33+北耕地!C33+平賀新町!C33+太田部!C33+常和南!C33+常和北!C33+荒家!C33+北口!C33+平賀下宿!C33+平賀中宿!C33+アヴェニュー!C33+平賀上宿!C33</f>
        <v>17</v>
      </c>
      <c r="D33" s="75">
        <f>西耕地!D33+瀬戸中!D33+瀬戸東!D33+瀬戸南!D33+北耕地!D33+平賀新町!D33+太田部!D33+常和南!D33+常和北!D33+荒家!D33+北口!D33+平賀下宿!D33+平賀中宿!D33+アヴェニュー!D33+平賀上宿!D33</f>
        <v>24</v>
      </c>
      <c r="E33" s="58">
        <f>西耕地!E33+瀬戸中!E33+瀬戸東!E33+瀬戸南!E33+北耕地!E33+平賀新町!E33+太田部!E33+常和南!E33+常和北!E33+荒家!E33+北口!E33+平賀下宿!E33+平賀中宿!E33+アヴェニュー!E33+平賀上宿!E33</f>
        <v>41</v>
      </c>
      <c r="F33" s="32"/>
    </row>
    <row r="34" spans="1:6" ht="15" customHeight="1" x14ac:dyDescent="0.15">
      <c r="A34" s="12"/>
      <c r="B34" s="35">
        <v>26</v>
      </c>
      <c r="C34" s="75">
        <f>西耕地!C34+瀬戸中!C34+瀬戸東!C34+瀬戸南!C34+北耕地!C34+平賀新町!C34+太田部!C34+常和南!C34+常和北!C34+荒家!C34+北口!C34+平賀下宿!C34+平賀中宿!C34+アヴェニュー!C34+平賀上宿!C34</f>
        <v>14</v>
      </c>
      <c r="D34" s="75">
        <f>西耕地!D34+瀬戸中!D34+瀬戸東!D34+瀬戸南!D34+北耕地!D34+平賀新町!D34+太田部!D34+常和南!D34+常和北!D34+荒家!D34+北口!D34+平賀下宿!D34+平賀中宿!D34+アヴェニュー!D34+平賀上宿!D34</f>
        <v>23</v>
      </c>
      <c r="E34" s="58">
        <f>西耕地!E34+瀬戸中!E34+瀬戸東!E34+瀬戸南!E34+北耕地!E34+平賀新町!E34+太田部!E34+常和南!E34+常和北!E34+荒家!E34+北口!E34+平賀下宿!E34+平賀中宿!E34+アヴェニュー!E34+平賀上宿!E34</f>
        <v>37</v>
      </c>
      <c r="F34" s="32"/>
    </row>
    <row r="35" spans="1:6" ht="15" customHeight="1" x14ac:dyDescent="0.15">
      <c r="A35" s="12"/>
      <c r="B35" s="35">
        <v>27</v>
      </c>
      <c r="C35" s="75">
        <f>西耕地!C35+瀬戸中!C35+瀬戸東!C35+瀬戸南!C35+北耕地!C35+平賀新町!C35+太田部!C35+常和南!C35+常和北!C35+荒家!C35+北口!C35+平賀下宿!C35+平賀中宿!C35+アヴェニュー!C35+平賀上宿!C35</f>
        <v>26</v>
      </c>
      <c r="D35" s="75">
        <f>西耕地!D35+瀬戸中!D35+瀬戸東!D35+瀬戸南!D35+北耕地!D35+平賀新町!D35+太田部!D35+常和南!D35+常和北!D35+荒家!D35+北口!D35+平賀下宿!D35+平賀中宿!D35+アヴェニュー!D35+平賀上宿!D35</f>
        <v>19</v>
      </c>
      <c r="E35" s="58">
        <f>西耕地!E35+瀬戸中!E35+瀬戸東!E35+瀬戸南!E35+北耕地!E35+平賀新町!E35+太田部!E35+常和南!E35+常和北!E35+荒家!E35+北口!E35+平賀下宿!E35+平賀中宿!E35+アヴェニュー!E35+平賀上宿!E35</f>
        <v>45</v>
      </c>
      <c r="F35" s="32"/>
    </row>
    <row r="36" spans="1:6" ht="15" customHeight="1" x14ac:dyDescent="0.15">
      <c r="A36" s="12"/>
      <c r="B36" s="35">
        <v>28</v>
      </c>
      <c r="C36" s="75">
        <f>西耕地!C36+瀬戸中!C36+瀬戸東!C36+瀬戸南!C36+北耕地!C36+平賀新町!C36+太田部!C36+常和南!C36+常和北!C36+荒家!C36+北口!C36+平賀下宿!C36+平賀中宿!C36+アヴェニュー!C36+平賀上宿!C36</f>
        <v>19</v>
      </c>
      <c r="D36" s="75">
        <f>西耕地!D36+瀬戸中!D36+瀬戸東!D36+瀬戸南!D36+北耕地!D36+平賀新町!D36+太田部!D36+常和南!D36+常和北!D36+荒家!D36+北口!D36+平賀下宿!D36+平賀中宿!D36+アヴェニュー!D36+平賀上宿!D36</f>
        <v>31</v>
      </c>
      <c r="E36" s="58">
        <f>西耕地!E36+瀬戸中!E36+瀬戸東!E36+瀬戸南!E36+北耕地!E36+平賀新町!E36+太田部!E36+常和南!E36+常和北!E36+荒家!E36+北口!E36+平賀下宿!E36+平賀中宿!E36+アヴェニュー!E36+平賀上宿!E36</f>
        <v>50</v>
      </c>
      <c r="F36" s="32"/>
    </row>
    <row r="37" spans="1:6" ht="15" customHeight="1" x14ac:dyDescent="0.15">
      <c r="A37" s="12"/>
      <c r="B37" s="35">
        <v>29</v>
      </c>
      <c r="C37" s="75">
        <f>西耕地!C37+瀬戸中!C37+瀬戸東!C37+瀬戸南!C37+北耕地!C37+平賀新町!C37+太田部!C37+常和南!C37+常和北!C37+荒家!C37+北口!C37+平賀下宿!C37+平賀中宿!C37+アヴェニュー!C37+平賀上宿!C37</f>
        <v>21</v>
      </c>
      <c r="D37" s="75">
        <f>西耕地!D37+瀬戸中!D37+瀬戸東!D37+瀬戸南!D37+北耕地!D37+平賀新町!D37+太田部!D37+常和南!D37+常和北!D37+荒家!D37+北口!D37+平賀下宿!D37+平賀中宿!D37+アヴェニュー!D37+平賀上宿!D37</f>
        <v>27</v>
      </c>
      <c r="E37" s="58">
        <f>西耕地!E37+瀬戸中!E37+瀬戸東!E37+瀬戸南!E37+北耕地!E37+平賀新町!E37+太田部!E37+常和南!E37+常和北!E37+荒家!E37+北口!E37+平賀下宿!E37+平賀中宿!E37+アヴェニュー!E37+平賀上宿!E37</f>
        <v>48</v>
      </c>
      <c r="F37" s="32"/>
    </row>
    <row r="38" spans="1:6" ht="15" customHeight="1" x14ac:dyDescent="0.15">
      <c r="A38" s="12"/>
      <c r="B38" s="40" t="s">
        <v>55</v>
      </c>
      <c r="C38" s="90">
        <f>西耕地!C38+瀬戸中!C38+瀬戸東!C38+瀬戸南!C38+北耕地!C38+平賀新町!C38+太田部!C38+常和南!C38+常和北!C38+荒家!C38+北口!C38+平賀下宿!C38+平賀中宿!C38+アヴェニュー!C38+平賀上宿!C38</f>
        <v>97</v>
      </c>
      <c r="D38" s="90">
        <f>西耕地!D38+瀬戸中!D38+瀬戸東!D38+瀬戸南!D38+北耕地!D38+平賀新町!D38+太田部!D38+常和南!D38+常和北!D38+荒家!D38+北口!D38+平賀下宿!D38+平賀中宿!D38+アヴェニュー!D38+平賀上宿!D38</f>
        <v>124</v>
      </c>
      <c r="E38" s="101">
        <f>西耕地!E38+瀬戸中!E38+瀬戸東!E38+瀬戸南!E38+北耕地!E38+平賀新町!E38+太田部!E38+常和南!E38+常和北!E38+荒家!E38+北口!E38+平賀下宿!E38+平賀中宿!E38+アヴェニュー!E38+平賀上宿!E38</f>
        <v>221</v>
      </c>
      <c r="F38" s="42">
        <f>E38/E147</f>
        <v>3.9087371772196677E-2</v>
      </c>
    </row>
    <row r="39" spans="1:6" ht="15" customHeight="1" x14ac:dyDescent="0.15">
      <c r="A39" s="12"/>
      <c r="B39" s="35">
        <v>30</v>
      </c>
      <c r="C39" s="75">
        <f>西耕地!C39+瀬戸中!C39+瀬戸東!C39+瀬戸南!C39+北耕地!C39+平賀新町!C39+太田部!C39+常和南!C39+常和北!C39+荒家!C39+北口!C39+平賀下宿!C39+平賀中宿!C39+アヴェニュー!C39+平賀上宿!C39</f>
        <v>19</v>
      </c>
      <c r="D39" s="75">
        <f>西耕地!D39+瀬戸中!D39+瀬戸東!D39+瀬戸南!D39+北耕地!D39+平賀新町!D39+太田部!D39+常和南!D39+常和北!D39+荒家!D39+北口!D39+平賀下宿!D39+平賀中宿!D39+アヴェニュー!D39+平賀上宿!D39</f>
        <v>14</v>
      </c>
      <c r="E39" s="58">
        <f>西耕地!E39+瀬戸中!E39+瀬戸東!E39+瀬戸南!E39+北耕地!E39+平賀新町!E39+太田部!E39+常和南!E39+常和北!E39+荒家!E39+北口!E39+平賀下宿!E39+平賀中宿!E39+アヴェニュー!E39+平賀上宿!E39</f>
        <v>33</v>
      </c>
      <c r="F39" s="32"/>
    </row>
    <row r="40" spans="1:6" ht="15" customHeight="1" x14ac:dyDescent="0.15">
      <c r="A40" s="12"/>
      <c r="B40" s="35">
        <v>31</v>
      </c>
      <c r="C40" s="75">
        <f>西耕地!C40+瀬戸中!C40+瀬戸東!C40+瀬戸南!C40+北耕地!C40+平賀新町!C40+太田部!C40+常和南!C40+常和北!C40+荒家!C40+北口!C40+平賀下宿!C40+平賀中宿!C40+アヴェニュー!C40+平賀上宿!C40</f>
        <v>18</v>
      </c>
      <c r="D40" s="75">
        <f>西耕地!D40+瀬戸中!D40+瀬戸東!D40+瀬戸南!D40+北耕地!D40+平賀新町!D40+太田部!D40+常和南!D40+常和北!D40+荒家!D40+北口!D40+平賀下宿!D40+平賀中宿!D40+アヴェニュー!D40+平賀上宿!D40</f>
        <v>27</v>
      </c>
      <c r="E40" s="58">
        <f>西耕地!E40+瀬戸中!E40+瀬戸東!E40+瀬戸南!E40+北耕地!E40+平賀新町!E40+太田部!E40+常和南!E40+常和北!E40+荒家!E40+北口!E40+平賀下宿!E40+平賀中宿!E40+アヴェニュー!E40+平賀上宿!E40</f>
        <v>45</v>
      </c>
      <c r="F40" s="32"/>
    </row>
    <row r="41" spans="1:6" ht="15" customHeight="1" x14ac:dyDescent="0.15">
      <c r="A41" s="12"/>
      <c r="B41" s="35">
        <v>32</v>
      </c>
      <c r="C41" s="75">
        <f>西耕地!C41+瀬戸中!C41+瀬戸東!C41+瀬戸南!C41+北耕地!C41+平賀新町!C41+太田部!C41+常和南!C41+常和北!C41+荒家!C41+北口!C41+平賀下宿!C41+平賀中宿!C41+アヴェニュー!C41+平賀上宿!C41</f>
        <v>19</v>
      </c>
      <c r="D41" s="75">
        <f>西耕地!D41+瀬戸中!D41+瀬戸東!D41+瀬戸南!D41+北耕地!D41+平賀新町!D41+太田部!D41+常和南!D41+常和北!D41+荒家!D41+北口!D41+平賀下宿!D41+平賀中宿!D41+アヴェニュー!D41+平賀上宿!D41</f>
        <v>22</v>
      </c>
      <c r="E41" s="58">
        <f>西耕地!E41+瀬戸中!E41+瀬戸東!E41+瀬戸南!E41+北耕地!E41+平賀新町!E41+太田部!E41+常和南!E41+常和北!E41+荒家!E41+北口!E41+平賀下宿!E41+平賀中宿!E41+アヴェニュー!E41+平賀上宿!E41</f>
        <v>41</v>
      </c>
      <c r="F41" s="32"/>
    </row>
    <row r="42" spans="1:6" ht="15" customHeight="1" x14ac:dyDescent="0.15">
      <c r="A42" s="12"/>
      <c r="B42" s="35">
        <v>33</v>
      </c>
      <c r="C42" s="75">
        <f>西耕地!C42+瀬戸中!C42+瀬戸東!C42+瀬戸南!C42+北耕地!C42+平賀新町!C42+太田部!C42+常和南!C42+常和北!C42+荒家!C42+北口!C42+平賀下宿!C42+平賀中宿!C42+アヴェニュー!C42+平賀上宿!C42</f>
        <v>28</v>
      </c>
      <c r="D42" s="75">
        <f>西耕地!D42+瀬戸中!D42+瀬戸東!D42+瀬戸南!D42+北耕地!D42+平賀新町!D42+太田部!D42+常和南!D42+常和北!D42+荒家!D42+北口!D42+平賀下宿!D42+平賀中宿!D42+アヴェニュー!D42+平賀上宿!D42</f>
        <v>27</v>
      </c>
      <c r="E42" s="58">
        <f>西耕地!E42+瀬戸中!E42+瀬戸東!E42+瀬戸南!E42+北耕地!E42+平賀新町!E42+太田部!E42+常和南!E42+常和北!E42+荒家!E42+北口!E42+平賀下宿!E42+平賀中宿!E42+アヴェニュー!E42+平賀上宿!E42</f>
        <v>55</v>
      </c>
      <c r="F42" s="32"/>
    </row>
    <row r="43" spans="1:6" ht="15" customHeight="1" x14ac:dyDescent="0.15">
      <c r="A43" s="12"/>
      <c r="B43" s="35">
        <v>34</v>
      </c>
      <c r="C43" s="75">
        <f>西耕地!C43+瀬戸中!C43+瀬戸東!C43+瀬戸南!C43+北耕地!C43+平賀新町!C43+太田部!C43+常和南!C43+常和北!C43+荒家!C43+北口!C43+平賀下宿!C43+平賀中宿!C43+アヴェニュー!C43+平賀上宿!C43</f>
        <v>26</v>
      </c>
      <c r="D43" s="75">
        <f>西耕地!D43+瀬戸中!D43+瀬戸東!D43+瀬戸南!D43+北耕地!D43+平賀新町!D43+太田部!D43+常和南!D43+常和北!D43+荒家!D43+北口!D43+平賀下宿!D43+平賀中宿!D43+アヴェニュー!D43+平賀上宿!D43</f>
        <v>18</v>
      </c>
      <c r="E43" s="58">
        <f>西耕地!E43+瀬戸中!E43+瀬戸東!E43+瀬戸南!E43+北耕地!E43+平賀新町!E43+太田部!E43+常和南!E43+常和北!E43+荒家!E43+北口!E43+平賀下宿!E43+平賀中宿!E43+アヴェニュー!E43+平賀上宿!E43</f>
        <v>44</v>
      </c>
      <c r="F43" s="32"/>
    </row>
    <row r="44" spans="1:6" ht="15" customHeight="1" x14ac:dyDescent="0.15">
      <c r="A44" s="12"/>
      <c r="B44" s="40" t="s">
        <v>56</v>
      </c>
      <c r="C44" s="90">
        <f>西耕地!C44+瀬戸中!C44+瀬戸東!C44+瀬戸南!C44+北耕地!C44+平賀新町!C44+太田部!C44+常和南!C44+常和北!C44+荒家!C44+北口!C44+平賀下宿!C44+平賀中宿!C44+アヴェニュー!C44+平賀上宿!C44</f>
        <v>110</v>
      </c>
      <c r="D44" s="90">
        <f>西耕地!D44+瀬戸中!D44+瀬戸東!D44+瀬戸南!D44+北耕地!D44+平賀新町!D44+太田部!D44+常和南!D44+常和北!D44+荒家!D44+北口!D44+平賀下宿!D44+平賀中宿!D44+アヴェニュー!D44+平賀上宿!D44</f>
        <v>108</v>
      </c>
      <c r="E44" s="101">
        <f>西耕地!E44+瀬戸中!E44+瀬戸東!E44+瀬戸南!E44+北耕地!E44+平賀新町!E44+太田部!E44+常和南!E44+常和北!E44+荒家!E44+北口!E44+平賀下宿!E44+平賀中宿!E44+アヴェニュー!E44+平賀上宿!E44</f>
        <v>218</v>
      </c>
      <c r="F44" s="42">
        <f>E44/E147</f>
        <v>3.8556773965334273E-2</v>
      </c>
    </row>
    <row r="45" spans="1:6" ht="15" customHeight="1" x14ac:dyDescent="0.15">
      <c r="A45" s="12"/>
      <c r="B45" s="35">
        <v>35</v>
      </c>
      <c r="C45" s="75">
        <f>西耕地!C45+瀬戸中!C45+瀬戸東!C45+瀬戸南!C45+北耕地!C45+平賀新町!C45+太田部!C45+常和南!C45+常和北!C45+荒家!C45+北口!C45+平賀下宿!C45+平賀中宿!C45+アヴェニュー!C45+平賀上宿!C45</f>
        <v>31</v>
      </c>
      <c r="D45" s="75">
        <f>西耕地!D45+瀬戸中!D45+瀬戸東!D45+瀬戸南!D45+北耕地!D45+平賀新町!D45+太田部!D45+常和南!D45+常和北!D45+荒家!D45+北口!D45+平賀下宿!D45+平賀中宿!D45+アヴェニュー!D45+平賀上宿!D45</f>
        <v>27</v>
      </c>
      <c r="E45" s="58">
        <f>西耕地!E45+瀬戸中!E45+瀬戸東!E45+瀬戸南!E45+北耕地!E45+平賀新町!E45+太田部!E45+常和南!E45+常和北!E45+荒家!E45+北口!E45+平賀下宿!E45+平賀中宿!E45+アヴェニュー!E45+平賀上宿!E45</f>
        <v>58</v>
      </c>
      <c r="F45" s="32"/>
    </row>
    <row r="46" spans="1:6" ht="15" customHeight="1" x14ac:dyDescent="0.15">
      <c r="A46" s="12"/>
      <c r="B46" s="35">
        <v>36</v>
      </c>
      <c r="C46" s="75">
        <f>西耕地!C46+瀬戸中!C46+瀬戸東!C46+瀬戸南!C46+北耕地!C46+平賀新町!C46+太田部!C46+常和南!C46+常和北!C46+荒家!C46+北口!C46+平賀下宿!C46+平賀中宿!C46+アヴェニュー!C46+平賀上宿!C46</f>
        <v>39</v>
      </c>
      <c r="D46" s="75">
        <f>西耕地!D46+瀬戸中!D46+瀬戸東!D46+瀬戸南!D46+北耕地!D46+平賀新町!D46+太田部!D46+常和南!D46+常和北!D46+荒家!D46+北口!D46+平賀下宿!D46+平賀中宿!D46+アヴェニュー!D46+平賀上宿!D46</f>
        <v>43</v>
      </c>
      <c r="E46" s="58">
        <f>西耕地!E46+瀬戸中!E46+瀬戸東!E46+瀬戸南!E46+北耕地!E46+平賀新町!E46+太田部!E46+常和南!E46+常和北!E46+荒家!E46+北口!E46+平賀下宿!E46+平賀中宿!E46+アヴェニュー!E46+平賀上宿!E46</f>
        <v>82</v>
      </c>
      <c r="F46" s="32"/>
    </row>
    <row r="47" spans="1:6" ht="15" customHeight="1" x14ac:dyDescent="0.15">
      <c r="A47" s="12"/>
      <c r="B47" s="35">
        <v>37</v>
      </c>
      <c r="C47" s="75">
        <f>西耕地!C47+瀬戸中!C47+瀬戸東!C47+瀬戸南!C47+北耕地!C47+平賀新町!C47+太田部!C47+常和南!C47+常和北!C47+荒家!C47+北口!C47+平賀下宿!C47+平賀中宿!C47+アヴェニュー!C47+平賀上宿!C47</f>
        <v>37</v>
      </c>
      <c r="D47" s="75">
        <f>西耕地!D47+瀬戸中!D47+瀬戸東!D47+瀬戸南!D47+北耕地!D47+平賀新町!D47+太田部!D47+常和南!D47+常和北!D47+荒家!D47+北口!D47+平賀下宿!D47+平賀中宿!D47+アヴェニュー!D47+平賀上宿!D47</f>
        <v>36</v>
      </c>
      <c r="E47" s="58">
        <f>西耕地!E47+瀬戸中!E47+瀬戸東!E47+瀬戸南!E47+北耕地!E47+平賀新町!E47+太田部!E47+常和南!E47+常和北!E47+荒家!E47+北口!E47+平賀下宿!E47+平賀中宿!E47+アヴェニュー!E47+平賀上宿!E47</f>
        <v>73</v>
      </c>
      <c r="F47" s="32"/>
    </row>
    <row r="48" spans="1:6" ht="15" customHeight="1" x14ac:dyDescent="0.15">
      <c r="A48" s="12"/>
      <c r="B48" s="35">
        <v>38</v>
      </c>
      <c r="C48" s="75">
        <f>西耕地!C48+瀬戸中!C48+瀬戸東!C48+瀬戸南!C48+北耕地!C48+平賀新町!C48+太田部!C48+常和南!C48+常和北!C48+荒家!C48+北口!C48+平賀下宿!C48+平賀中宿!C48+アヴェニュー!C48+平賀上宿!C48</f>
        <v>36</v>
      </c>
      <c r="D48" s="75">
        <f>西耕地!D48+瀬戸中!D48+瀬戸東!D48+瀬戸南!D48+北耕地!D48+平賀新町!D48+太田部!D48+常和南!D48+常和北!D48+荒家!D48+北口!D48+平賀下宿!D48+平賀中宿!D48+アヴェニュー!D48+平賀上宿!D48</f>
        <v>42</v>
      </c>
      <c r="E48" s="58">
        <f>西耕地!E48+瀬戸中!E48+瀬戸東!E48+瀬戸南!E48+北耕地!E48+平賀新町!E48+太田部!E48+常和南!E48+常和北!E48+荒家!E48+北口!E48+平賀下宿!E48+平賀中宿!E48+アヴェニュー!E48+平賀上宿!E48</f>
        <v>78</v>
      </c>
      <c r="F48" s="32"/>
    </row>
    <row r="49" spans="1:6" ht="15" customHeight="1" x14ac:dyDescent="0.15">
      <c r="A49" s="12"/>
      <c r="B49" s="35">
        <v>39</v>
      </c>
      <c r="C49" s="75">
        <f>西耕地!C49+瀬戸中!C49+瀬戸東!C49+瀬戸南!C49+北耕地!C49+平賀新町!C49+太田部!C49+常和南!C49+常和北!C49+荒家!C49+北口!C49+平賀下宿!C49+平賀中宿!C49+アヴェニュー!C49+平賀上宿!C49</f>
        <v>35</v>
      </c>
      <c r="D49" s="75">
        <f>西耕地!D49+瀬戸中!D49+瀬戸東!D49+瀬戸南!D49+北耕地!D49+平賀新町!D49+太田部!D49+常和南!D49+常和北!D49+荒家!D49+北口!D49+平賀下宿!D49+平賀中宿!D49+アヴェニュー!D49+平賀上宿!D49</f>
        <v>26</v>
      </c>
      <c r="E49" s="58">
        <f>西耕地!E49+瀬戸中!E49+瀬戸東!E49+瀬戸南!E49+北耕地!E49+平賀新町!E49+太田部!E49+常和南!E49+常和北!E49+荒家!E49+北口!E49+平賀下宿!E49+平賀中宿!E49+アヴェニュー!E49+平賀上宿!E49</f>
        <v>61</v>
      </c>
      <c r="F49" s="32"/>
    </row>
    <row r="50" spans="1:6" ht="15" customHeight="1" x14ac:dyDescent="0.15">
      <c r="A50" s="12"/>
      <c r="B50" s="40" t="s">
        <v>57</v>
      </c>
      <c r="C50" s="90">
        <f>西耕地!C50+瀬戸中!C50+瀬戸東!C50+瀬戸南!C50+北耕地!C50+平賀新町!C50+太田部!C50+常和南!C50+常和北!C50+荒家!C50+北口!C50+平賀下宿!C50+平賀中宿!C50+アヴェニュー!C50+平賀上宿!C50</f>
        <v>178</v>
      </c>
      <c r="D50" s="90">
        <f>西耕地!D50+瀬戸中!D50+瀬戸東!D50+瀬戸南!D50+北耕地!D50+平賀新町!D50+太田部!D50+常和南!D50+常和北!D50+荒家!D50+北口!D50+平賀下宿!D50+平賀中宿!D50+アヴェニュー!D50+平賀上宿!D50</f>
        <v>174</v>
      </c>
      <c r="E50" s="101">
        <f>西耕地!E50+瀬戸中!E50+瀬戸東!E50+瀬戸南!E50+北耕地!E50+平賀新町!E50+太田部!E50+常和南!E50+常和北!E50+荒家!E50+北口!E50+平賀下宿!E50+平賀中宿!E50+アヴェニュー!E50+平賀上宿!E50</f>
        <v>352</v>
      </c>
      <c r="F50" s="42">
        <f>E50/E147</f>
        <v>6.2256809338521402E-2</v>
      </c>
    </row>
    <row r="51" spans="1:6" ht="15" customHeight="1" x14ac:dyDescent="0.15">
      <c r="A51" s="12"/>
      <c r="B51" s="35">
        <v>40</v>
      </c>
      <c r="C51" s="75">
        <f>西耕地!C51+瀬戸中!C51+瀬戸東!C51+瀬戸南!C51+北耕地!C51+平賀新町!C51+太田部!C51+常和南!C51+常和北!C51+荒家!C51+北口!C51+平賀下宿!C51+平賀中宿!C51+アヴェニュー!C51+平賀上宿!C51</f>
        <v>35</v>
      </c>
      <c r="D51" s="75">
        <f>西耕地!D51+瀬戸中!D51+瀬戸東!D51+瀬戸南!D51+北耕地!D51+平賀新町!D51+太田部!D51+常和南!D51+常和北!D51+荒家!D51+北口!D51+平賀下宿!D51+平賀中宿!D51+アヴェニュー!D51+平賀上宿!D51</f>
        <v>31</v>
      </c>
      <c r="E51" s="58">
        <f>西耕地!E51+瀬戸中!E51+瀬戸東!E51+瀬戸南!E51+北耕地!E51+平賀新町!E51+太田部!E51+常和南!E51+常和北!E51+荒家!E51+北口!E51+平賀下宿!E51+平賀中宿!E51+アヴェニュー!E51+平賀上宿!E51</f>
        <v>66</v>
      </c>
      <c r="F51" s="32"/>
    </row>
    <row r="52" spans="1:6" ht="15" customHeight="1" x14ac:dyDescent="0.15">
      <c r="A52" s="12"/>
      <c r="B52" s="35">
        <v>41</v>
      </c>
      <c r="C52" s="75">
        <f>西耕地!C52+瀬戸中!C52+瀬戸東!C52+瀬戸南!C52+北耕地!C52+平賀新町!C52+太田部!C52+常和南!C52+常和北!C52+荒家!C52+北口!C52+平賀下宿!C52+平賀中宿!C52+アヴェニュー!C52+平賀上宿!C52</f>
        <v>34</v>
      </c>
      <c r="D52" s="75">
        <f>西耕地!D52+瀬戸中!D52+瀬戸東!D52+瀬戸南!D52+北耕地!D52+平賀新町!D52+太田部!D52+常和南!D52+常和北!D52+荒家!D52+北口!D52+平賀下宿!D52+平賀中宿!D52+アヴェニュー!D52+平賀上宿!D52</f>
        <v>34</v>
      </c>
      <c r="E52" s="58">
        <f>西耕地!E52+瀬戸中!E52+瀬戸東!E52+瀬戸南!E52+北耕地!E52+平賀新町!E52+太田部!E52+常和南!E52+常和北!E52+荒家!E52+北口!E52+平賀下宿!E52+平賀中宿!E52+アヴェニュー!E52+平賀上宿!E52</f>
        <v>68</v>
      </c>
      <c r="F52" s="32"/>
    </row>
    <row r="53" spans="1:6" ht="15" customHeight="1" x14ac:dyDescent="0.15">
      <c r="A53" s="12"/>
      <c r="B53" s="35">
        <v>42</v>
      </c>
      <c r="C53" s="75">
        <f>西耕地!C53+瀬戸中!C53+瀬戸東!C53+瀬戸南!C53+北耕地!C53+平賀新町!C53+太田部!C53+常和南!C53+常和北!C53+荒家!C53+北口!C53+平賀下宿!C53+平賀中宿!C53+アヴェニュー!C53+平賀上宿!C53</f>
        <v>39</v>
      </c>
      <c r="D53" s="75">
        <f>西耕地!D53+瀬戸中!D53+瀬戸東!D53+瀬戸南!D53+北耕地!D53+平賀新町!D53+太田部!D53+常和南!D53+常和北!D53+荒家!D53+北口!D53+平賀下宿!D53+平賀中宿!D53+アヴェニュー!D53+平賀上宿!D53</f>
        <v>28</v>
      </c>
      <c r="E53" s="58">
        <f>西耕地!E53+瀬戸中!E53+瀬戸東!E53+瀬戸南!E53+北耕地!E53+平賀新町!E53+太田部!E53+常和南!E53+常和北!E53+荒家!E53+北口!E53+平賀下宿!E53+平賀中宿!E53+アヴェニュー!E53+平賀上宿!E53</f>
        <v>67</v>
      </c>
      <c r="F53" s="32"/>
    </row>
    <row r="54" spans="1:6" ht="15" customHeight="1" x14ac:dyDescent="0.15">
      <c r="A54" s="12"/>
      <c r="B54" s="35">
        <v>43</v>
      </c>
      <c r="C54" s="75">
        <f>西耕地!C54+瀬戸中!C54+瀬戸東!C54+瀬戸南!C54+北耕地!C54+平賀新町!C54+太田部!C54+常和南!C54+常和北!C54+荒家!C54+北口!C54+平賀下宿!C54+平賀中宿!C54+アヴェニュー!C54+平賀上宿!C54</f>
        <v>38</v>
      </c>
      <c r="D54" s="75">
        <f>西耕地!D54+瀬戸中!D54+瀬戸東!D54+瀬戸南!D54+北耕地!D54+平賀新町!D54+太田部!D54+常和南!D54+常和北!D54+荒家!D54+北口!D54+平賀下宿!D54+平賀中宿!D54+アヴェニュー!D54+平賀上宿!D54</f>
        <v>36</v>
      </c>
      <c r="E54" s="58">
        <f>西耕地!E54+瀬戸中!E54+瀬戸東!E54+瀬戸南!E54+北耕地!E54+平賀新町!E54+太田部!E54+常和南!E54+常和北!E54+荒家!E54+北口!E54+平賀下宿!E54+平賀中宿!E54+アヴェニュー!E54+平賀上宿!E54</f>
        <v>74</v>
      </c>
      <c r="F54" s="32"/>
    </row>
    <row r="55" spans="1:6" ht="15" customHeight="1" x14ac:dyDescent="0.15">
      <c r="A55" s="12"/>
      <c r="B55" s="35">
        <v>44</v>
      </c>
      <c r="C55" s="75">
        <f>西耕地!C55+瀬戸中!C55+瀬戸東!C55+瀬戸南!C55+北耕地!C55+平賀新町!C55+太田部!C55+常和南!C55+常和北!C55+荒家!C55+北口!C55+平賀下宿!C55+平賀中宿!C55+アヴェニュー!C55+平賀上宿!C55</f>
        <v>46</v>
      </c>
      <c r="D55" s="75">
        <f>西耕地!D55+瀬戸中!D55+瀬戸東!D55+瀬戸南!D55+北耕地!D55+平賀新町!D55+太田部!D55+常和南!D55+常和北!D55+荒家!D55+北口!D55+平賀下宿!D55+平賀中宿!D55+アヴェニュー!D55+平賀上宿!D55</f>
        <v>46</v>
      </c>
      <c r="E55" s="58">
        <f>西耕地!E55+瀬戸中!E55+瀬戸東!E55+瀬戸南!E55+北耕地!E55+平賀新町!E55+太田部!E55+常和南!E55+常和北!E55+荒家!E55+北口!E55+平賀下宿!E55+平賀中宿!E55+アヴェニュー!E55+平賀上宿!E55</f>
        <v>92</v>
      </c>
      <c r="F55" s="32"/>
    </row>
    <row r="56" spans="1:6" ht="15" customHeight="1" x14ac:dyDescent="0.15">
      <c r="A56" s="12"/>
      <c r="B56" s="40" t="s">
        <v>58</v>
      </c>
      <c r="C56" s="90">
        <f>西耕地!C56+瀬戸中!C56+瀬戸東!C56+瀬戸南!C56+北耕地!C56+平賀新町!C56+太田部!C56+常和南!C56+常和北!C56+荒家!C56+北口!C56+平賀下宿!C56+平賀中宿!C56+アヴェニュー!C56+平賀上宿!C56</f>
        <v>192</v>
      </c>
      <c r="D56" s="90">
        <f>西耕地!D56+瀬戸中!D56+瀬戸東!D56+瀬戸南!D56+北耕地!D56+平賀新町!D56+太田部!D56+常和南!D56+常和北!D56+荒家!D56+北口!D56+平賀下宿!D56+平賀中宿!D56+アヴェニュー!D56+平賀上宿!D56</f>
        <v>175</v>
      </c>
      <c r="E56" s="101">
        <f>西耕地!E56+瀬戸中!E56+瀬戸東!E56+瀬戸南!E56+北耕地!E56+平賀新町!E56+太田部!E56+常和南!E56+常和北!E56+荒家!E56+北口!E56+平賀下宿!E56+平賀中宿!E56+アヴェニュー!E56+平賀上宿!E56</f>
        <v>367</v>
      </c>
      <c r="F56" s="42">
        <f>E56/E147</f>
        <v>6.4909798372833394E-2</v>
      </c>
    </row>
    <row r="57" spans="1:6" ht="15" customHeight="1" x14ac:dyDescent="0.15">
      <c r="A57" s="12"/>
      <c r="B57" s="35">
        <v>45</v>
      </c>
      <c r="C57" s="75">
        <f>西耕地!C57+瀬戸中!C57+瀬戸東!C57+瀬戸南!C57+北耕地!C57+平賀新町!C57+太田部!C57+常和南!C57+常和北!C57+荒家!C57+北口!C57+平賀下宿!C57+平賀中宿!C57+アヴェニュー!C57+平賀上宿!C57</f>
        <v>32</v>
      </c>
      <c r="D57" s="75">
        <f>西耕地!D57+瀬戸中!D57+瀬戸東!D57+瀬戸南!D57+北耕地!D57+平賀新町!D57+太田部!D57+常和南!D57+常和北!D57+荒家!D57+北口!D57+平賀下宿!D57+平賀中宿!D57+アヴェニュー!D57+平賀上宿!D57</f>
        <v>26</v>
      </c>
      <c r="E57" s="58">
        <f>西耕地!E57+瀬戸中!E57+瀬戸東!E57+瀬戸南!E57+北耕地!E57+平賀新町!E57+太田部!E57+常和南!E57+常和北!E57+荒家!E57+北口!E57+平賀下宿!E57+平賀中宿!E57+アヴェニュー!E57+平賀上宿!E57</f>
        <v>58</v>
      </c>
      <c r="F57" s="32"/>
    </row>
    <row r="58" spans="1:6" ht="15" customHeight="1" x14ac:dyDescent="0.15">
      <c r="A58" s="12"/>
      <c r="B58" s="35">
        <v>46</v>
      </c>
      <c r="C58" s="75">
        <f>西耕地!C58+瀬戸中!C58+瀬戸東!C58+瀬戸南!C58+北耕地!C58+平賀新町!C58+太田部!C58+常和南!C58+常和北!C58+荒家!C58+北口!C58+平賀下宿!C58+平賀中宿!C58+アヴェニュー!C58+平賀上宿!C58</f>
        <v>42</v>
      </c>
      <c r="D58" s="75">
        <f>西耕地!D58+瀬戸中!D58+瀬戸東!D58+瀬戸南!D58+北耕地!D58+平賀新町!D58+太田部!D58+常和南!D58+常和北!D58+荒家!D58+北口!D58+平賀下宿!D58+平賀中宿!D58+アヴェニュー!D58+平賀上宿!D58</f>
        <v>43</v>
      </c>
      <c r="E58" s="58">
        <f>西耕地!E58+瀬戸中!E58+瀬戸東!E58+瀬戸南!E58+北耕地!E58+平賀新町!E58+太田部!E58+常和南!E58+常和北!E58+荒家!E58+北口!E58+平賀下宿!E58+平賀中宿!E58+アヴェニュー!E58+平賀上宿!E58</f>
        <v>85</v>
      </c>
      <c r="F58" s="32"/>
    </row>
    <row r="59" spans="1:6" ht="15" customHeight="1" x14ac:dyDescent="0.15">
      <c r="A59" s="12"/>
      <c r="B59" s="35">
        <v>47</v>
      </c>
      <c r="C59" s="75">
        <f>西耕地!C59+瀬戸中!C59+瀬戸東!C59+瀬戸南!C59+北耕地!C59+平賀新町!C59+太田部!C59+常和南!C59+常和北!C59+荒家!C59+北口!C59+平賀下宿!C59+平賀中宿!C59+アヴェニュー!C59+平賀上宿!C59</f>
        <v>45</v>
      </c>
      <c r="D59" s="75">
        <f>西耕地!D59+瀬戸中!D59+瀬戸東!D59+瀬戸南!D59+北耕地!D59+平賀新町!D59+太田部!D59+常和南!D59+常和北!D59+荒家!D59+北口!D59+平賀下宿!D59+平賀中宿!D59+アヴェニュー!D59+平賀上宿!D59</f>
        <v>29</v>
      </c>
      <c r="E59" s="58">
        <f>西耕地!E59+瀬戸中!E59+瀬戸東!E59+瀬戸南!E59+北耕地!E59+平賀新町!E59+太田部!E59+常和南!E59+常和北!E59+荒家!E59+北口!E59+平賀下宿!E59+平賀中宿!E59+アヴェニュー!E59+平賀上宿!E59</f>
        <v>74</v>
      </c>
      <c r="F59" s="32"/>
    </row>
    <row r="60" spans="1:6" ht="15" customHeight="1" x14ac:dyDescent="0.15">
      <c r="A60" s="12"/>
      <c r="B60" s="35">
        <v>48</v>
      </c>
      <c r="C60" s="75">
        <f>西耕地!C60+瀬戸中!C60+瀬戸東!C60+瀬戸南!C60+北耕地!C60+平賀新町!C60+太田部!C60+常和南!C60+常和北!C60+荒家!C60+北口!C60+平賀下宿!C60+平賀中宿!C60+アヴェニュー!C60+平賀上宿!C60</f>
        <v>24</v>
      </c>
      <c r="D60" s="75">
        <f>西耕地!D60+瀬戸中!D60+瀬戸東!D60+瀬戸南!D60+北耕地!D60+平賀新町!D60+太田部!D60+常和南!D60+常和北!D60+荒家!D60+北口!D60+平賀下宿!D60+平賀中宿!D60+アヴェニュー!D60+平賀上宿!D60</f>
        <v>31</v>
      </c>
      <c r="E60" s="58">
        <f>西耕地!E60+瀬戸中!E60+瀬戸東!E60+瀬戸南!E60+北耕地!E60+平賀新町!E60+太田部!E60+常和南!E60+常和北!E60+荒家!E60+北口!E60+平賀下宿!E60+平賀中宿!E60+アヴェニュー!E60+平賀上宿!E60</f>
        <v>55</v>
      </c>
      <c r="F60" s="32"/>
    </row>
    <row r="61" spans="1:6" ht="15" customHeight="1" x14ac:dyDescent="0.15">
      <c r="A61" s="12"/>
      <c r="B61" s="35">
        <v>49</v>
      </c>
      <c r="C61" s="75">
        <f>西耕地!C61+瀬戸中!C61+瀬戸東!C61+瀬戸南!C61+北耕地!C61+平賀新町!C61+太田部!C61+常和南!C61+常和北!C61+荒家!C61+北口!C61+平賀下宿!C61+平賀中宿!C61+アヴェニュー!C61+平賀上宿!C61</f>
        <v>36</v>
      </c>
      <c r="D61" s="75">
        <f>西耕地!D61+瀬戸中!D61+瀬戸東!D61+瀬戸南!D61+北耕地!D61+平賀新町!D61+太田部!D61+常和南!D61+常和北!D61+荒家!D61+北口!D61+平賀下宿!D61+平賀中宿!D61+アヴェニュー!D61+平賀上宿!D61</f>
        <v>41</v>
      </c>
      <c r="E61" s="58">
        <f>西耕地!E61+瀬戸中!E61+瀬戸東!E61+瀬戸南!E61+北耕地!E61+平賀新町!E61+太田部!E61+常和南!E61+常和北!E61+荒家!E61+北口!E61+平賀下宿!E61+平賀中宿!E61+アヴェニュー!E61+平賀上宿!E61</f>
        <v>77</v>
      </c>
      <c r="F61" s="32"/>
    </row>
    <row r="62" spans="1:6" ht="15" customHeight="1" x14ac:dyDescent="0.15">
      <c r="A62" s="12"/>
      <c r="B62" s="40" t="s">
        <v>59</v>
      </c>
      <c r="C62" s="90">
        <f>西耕地!C62+瀬戸中!C62+瀬戸東!C62+瀬戸南!C62+北耕地!C62+平賀新町!C62+太田部!C62+常和南!C62+常和北!C62+荒家!C62+北口!C62+平賀下宿!C62+平賀中宿!C62+アヴェニュー!C62+平賀上宿!C62</f>
        <v>179</v>
      </c>
      <c r="D62" s="90">
        <f>西耕地!D62+瀬戸中!D62+瀬戸東!D62+瀬戸南!D62+北耕地!D62+平賀新町!D62+太田部!D62+常和南!D62+常和北!D62+荒家!D62+北口!D62+平賀下宿!D62+平賀中宿!D62+アヴェニュー!D62+平賀上宿!D62</f>
        <v>170</v>
      </c>
      <c r="E62" s="101">
        <f>西耕地!E62+瀬戸中!E62+瀬戸東!E62+瀬戸南!E62+北耕地!E62+平賀新町!E62+太田部!E62+常和南!E62+常和北!E62+荒家!E62+北口!E62+平賀下宿!E62+平賀中宿!E62+アヴェニュー!E62+平賀上宿!E62</f>
        <v>349</v>
      </c>
      <c r="F62" s="42">
        <f>E62/E147</f>
        <v>6.1726211531659005E-2</v>
      </c>
    </row>
    <row r="63" spans="1:6" ht="15" customHeight="1" x14ac:dyDescent="0.15">
      <c r="A63" s="12"/>
      <c r="B63" s="35">
        <v>50</v>
      </c>
      <c r="C63" s="75">
        <f>西耕地!C63+瀬戸中!C63+瀬戸東!C63+瀬戸南!C63+北耕地!C63+平賀新町!C63+太田部!C63+常和南!C63+常和北!C63+荒家!C63+北口!C63+平賀下宿!C63+平賀中宿!C63+アヴェニュー!C63+平賀上宿!C63</f>
        <v>28</v>
      </c>
      <c r="D63" s="75">
        <f>西耕地!D63+瀬戸中!D63+瀬戸東!D63+瀬戸南!D63+北耕地!D63+平賀新町!D63+太田部!D63+常和南!D63+常和北!D63+荒家!D63+北口!D63+平賀下宿!D63+平賀中宿!D63+アヴェニュー!D63+平賀上宿!D63</f>
        <v>31</v>
      </c>
      <c r="E63" s="58">
        <f>西耕地!E63+瀬戸中!E63+瀬戸東!E63+瀬戸南!E63+北耕地!E63+平賀新町!E63+太田部!E63+常和南!E63+常和北!E63+荒家!E63+北口!E63+平賀下宿!E63+平賀中宿!E63+アヴェニュー!E63+平賀上宿!E63</f>
        <v>59</v>
      </c>
      <c r="F63" s="32"/>
    </row>
    <row r="64" spans="1:6" ht="15" customHeight="1" x14ac:dyDescent="0.15">
      <c r="A64" s="12"/>
      <c r="B64" s="35">
        <v>51</v>
      </c>
      <c r="C64" s="75">
        <f>西耕地!C64+瀬戸中!C64+瀬戸東!C64+瀬戸南!C64+北耕地!C64+平賀新町!C64+太田部!C64+常和南!C64+常和北!C64+荒家!C64+北口!C64+平賀下宿!C64+平賀中宿!C64+アヴェニュー!C64+平賀上宿!C64</f>
        <v>37</v>
      </c>
      <c r="D64" s="75">
        <f>西耕地!D64+瀬戸中!D64+瀬戸東!D64+瀬戸南!D64+北耕地!D64+平賀新町!D64+太田部!D64+常和南!D64+常和北!D64+荒家!D64+北口!D64+平賀下宿!D64+平賀中宿!D64+アヴェニュー!D64+平賀上宿!D64</f>
        <v>30</v>
      </c>
      <c r="E64" s="58">
        <f>西耕地!E64+瀬戸中!E64+瀬戸東!E64+瀬戸南!E64+北耕地!E64+平賀新町!E64+太田部!E64+常和南!E64+常和北!E64+荒家!E64+北口!E64+平賀下宿!E64+平賀中宿!E64+アヴェニュー!E64+平賀上宿!E64</f>
        <v>67</v>
      </c>
      <c r="F64" s="32"/>
    </row>
    <row r="65" spans="1:6" ht="15" customHeight="1" x14ac:dyDescent="0.15">
      <c r="A65" s="12"/>
      <c r="B65" s="35">
        <v>52</v>
      </c>
      <c r="C65" s="75">
        <f>西耕地!C65+瀬戸中!C65+瀬戸東!C65+瀬戸南!C65+北耕地!C65+平賀新町!C65+太田部!C65+常和南!C65+常和北!C65+荒家!C65+北口!C65+平賀下宿!C65+平賀中宿!C65+アヴェニュー!C65+平賀上宿!C65</f>
        <v>42</v>
      </c>
      <c r="D65" s="75">
        <f>西耕地!D65+瀬戸中!D65+瀬戸東!D65+瀬戸南!D65+北耕地!D65+平賀新町!D65+太田部!D65+常和南!D65+常和北!D65+荒家!D65+北口!D65+平賀下宿!D65+平賀中宿!D65+アヴェニュー!D65+平賀上宿!D65</f>
        <v>37</v>
      </c>
      <c r="E65" s="58">
        <f>西耕地!E65+瀬戸中!E65+瀬戸東!E65+瀬戸南!E65+北耕地!E65+平賀新町!E65+太田部!E65+常和南!E65+常和北!E65+荒家!E65+北口!E65+平賀下宿!E65+平賀中宿!E65+アヴェニュー!E65+平賀上宿!E65</f>
        <v>79</v>
      </c>
      <c r="F65" s="32"/>
    </row>
    <row r="66" spans="1:6" ht="15" customHeight="1" x14ac:dyDescent="0.15">
      <c r="A66" s="12"/>
      <c r="B66" s="35">
        <v>53</v>
      </c>
      <c r="C66" s="75">
        <f>西耕地!C66+瀬戸中!C66+瀬戸東!C66+瀬戸南!C66+北耕地!C66+平賀新町!C66+太田部!C66+常和南!C66+常和北!C66+荒家!C66+北口!C66+平賀下宿!C66+平賀中宿!C66+アヴェニュー!C66+平賀上宿!C66</f>
        <v>42</v>
      </c>
      <c r="D66" s="75">
        <f>西耕地!D66+瀬戸中!D66+瀬戸東!D66+瀬戸南!D66+北耕地!D66+平賀新町!D66+太田部!D66+常和南!D66+常和北!D66+荒家!D66+北口!D66+平賀下宿!D66+平賀中宿!D66+アヴェニュー!D66+平賀上宿!D66</f>
        <v>29</v>
      </c>
      <c r="E66" s="58">
        <f>西耕地!E66+瀬戸中!E66+瀬戸東!E66+瀬戸南!E66+北耕地!E66+平賀新町!E66+太田部!E66+常和南!E66+常和北!E66+荒家!E66+北口!E66+平賀下宿!E66+平賀中宿!E66+アヴェニュー!E66+平賀上宿!E66</f>
        <v>71</v>
      </c>
      <c r="F66" s="32"/>
    </row>
    <row r="67" spans="1:6" ht="15" customHeight="1" x14ac:dyDescent="0.15">
      <c r="A67" s="12"/>
      <c r="B67" s="35">
        <v>54</v>
      </c>
      <c r="C67" s="75">
        <f>西耕地!C67+瀬戸中!C67+瀬戸東!C67+瀬戸南!C67+北耕地!C67+平賀新町!C67+太田部!C67+常和南!C67+常和北!C67+荒家!C67+北口!C67+平賀下宿!C67+平賀中宿!C67+アヴェニュー!C67+平賀上宿!C67</f>
        <v>42</v>
      </c>
      <c r="D67" s="75">
        <f>西耕地!D67+瀬戸中!D67+瀬戸東!D67+瀬戸南!D67+北耕地!D67+平賀新町!D67+太田部!D67+常和南!D67+常和北!D67+荒家!D67+北口!D67+平賀下宿!D67+平賀中宿!D67+アヴェニュー!D67+平賀上宿!D67</f>
        <v>50</v>
      </c>
      <c r="E67" s="58">
        <f>西耕地!E67+瀬戸中!E67+瀬戸東!E67+瀬戸南!E67+北耕地!E67+平賀新町!E67+太田部!E67+常和南!E67+常和北!E67+荒家!E67+北口!E67+平賀下宿!E67+平賀中宿!E67+アヴェニュー!E67+平賀上宿!E67</f>
        <v>92</v>
      </c>
      <c r="F67" s="32"/>
    </row>
    <row r="68" spans="1:6" ht="15" customHeight="1" x14ac:dyDescent="0.15">
      <c r="A68" s="12"/>
      <c r="B68" s="40" t="s">
        <v>60</v>
      </c>
      <c r="C68" s="90">
        <f>西耕地!C68+瀬戸中!C68+瀬戸東!C68+瀬戸南!C68+北耕地!C68+平賀新町!C68+太田部!C68+常和南!C68+常和北!C68+荒家!C68+北口!C68+平賀下宿!C68+平賀中宿!C68+アヴェニュー!C68+平賀上宿!C68</f>
        <v>191</v>
      </c>
      <c r="D68" s="90">
        <f>西耕地!D68+瀬戸中!D68+瀬戸東!D68+瀬戸南!D68+北耕地!D68+平賀新町!D68+太田部!D68+常和南!D68+常和北!D68+荒家!D68+北口!D68+平賀下宿!D68+平賀中宿!D68+アヴェニュー!D68+平賀上宿!D68</f>
        <v>177</v>
      </c>
      <c r="E68" s="101">
        <f>西耕地!E68+瀬戸中!E68+瀬戸東!E68+瀬戸南!E68+北耕地!E68+平賀新町!E68+太田部!E68+常和南!E68+常和北!E68+荒家!E68+北口!E68+平賀下宿!E68+平賀中宿!E68+アヴェニュー!E68+平賀上宿!E68</f>
        <v>368</v>
      </c>
      <c r="F68" s="42">
        <f>E68/E147</f>
        <v>6.5086664308454195E-2</v>
      </c>
    </row>
    <row r="69" spans="1:6" ht="15" customHeight="1" x14ac:dyDescent="0.15">
      <c r="A69" s="12"/>
      <c r="B69" s="35">
        <v>55</v>
      </c>
      <c r="C69" s="75">
        <f>西耕地!C69+瀬戸中!C69+瀬戸東!C69+瀬戸南!C69+北耕地!C69+平賀新町!C69+太田部!C69+常和南!C69+常和北!C69+荒家!C69+北口!C69+平賀下宿!C69+平賀中宿!C69+アヴェニュー!C69+平賀上宿!C69</f>
        <v>32</v>
      </c>
      <c r="D69" s="75">
        <f>西耕地!D69+瀬戸中!D69+瀬戸東!D69+瀬戸南!D69+北耕地!D69+平賀新町!D69+太田部!D69+常和南!D69+常和北!D69+荒家!D69+北口!D69+平賀下宿!D69+平賀中宿!D69+アヴェニュー!D69+平賀上宿!D69</f>
        <v>34</v>
      </c>
      <c r="E69" s="58">
        <f>西耕地!E69+瀬戸中!E69+瀬戸東!E69+瀬戸南!E69+北耕地!E69+平賀新町!E69+太田部!E69+常和南!E69+常和北!E69+荒家!E69+北口!E69+平賀下宿!E69+平賀中宿!E69+アヴェニュー!E69+平賀上宿!E69</f>
        <v>66</v>
      </c>
      <c r="F69" s="32"/>
    </row>
    <row r="70" spans="1:6" ht="15" customHeight="1" x14ac:dyDescent="0.15">
      <c r="A70" s="12"/>
      <c r="B70" s="35">
        <v>56</v>
      </c>
      <c r="C70" s="75">
        <f>西耕地!C70+瀬戸中!C70+瀬戸東!C70+瀬戸南!C70+北耕地!C70+平賀新町!C70+太田部!C70+常和南!C70+常和北!C70+荒家!C70+北口!C70+平賀下宿!C70+平賀中宿!C70+アヴェニュー!C70+平賀上宿!C70</f>
        <v>23</v>
      </c>
      <c r="D70" s="75">
        <f>西耕地!D70+瀬戸中!D70+瀬戸東!D70+瀬戸南!D70+北耕地!D70+平賀新町!D70+太田部!D70+常和南!D70+常和北!D70+荒家!D70+北口!D70+平賀下宿!D70+平賀中宿!D70+アヴェニュー!D70+平賀上宿!D70</f>
        <v>34</v>
      </c>
      <c r="E70" s="58">
        <f>西耕地!E70+瀬戸中!E70+瀬戸東!E70+瀬戸南!E70+北耕地!E70+平賀新町!E70+太田部!E70+常和南!E70+常和北!E70+荒家!E70+北口!E70+平賀下宿!E70+平賀中宿!E70+アヴェニュー!E70+平賀上宿!E70</f>
        <v>57</v>
      </c>
      <c r="F70" s="32"/>
    </row>
    <row r="71" spans="1:6" ht="15" customHeight="1" x14ac:dyDescent="0.15">
      <c r="A71" s="12"/>
      <c r="B71" s="35">
        <v>57</v>
      </c>
      <c r="C71" s="75">
        <f>西耕地!C71+瀬戸中!C71+瀬戸東!C71+瀬戸南!C71+北耕地!C71+平賀新町!C71+太田部!C71+常和南!C71+常和北!C71+荒家!C71+北口!C71+平賀下宿!C71+平賀中宿!C71+アヴェニュー!C71+平賀上宿!C71</f>
        <v>29</v>
      </c>
      <c r="D71" s="75">
        <f>西耕地!D71+瀬戸中!D71+瀬戸東!D71+瀬戸南!D71+北耕地!D71+平賀新町!D71+太田部!D71+常和南!D71+常和北!D71+荒家!D71+北口!D71+平賀下宿!D71+平賀中宿!D71+アヴェニュー!D71+平賀上宿!D71</f>
        <v>31</v>
      </c>
      <c r="E71" s="58">
        <f>西耕地!E71+瀬戸中!E71+瀬戸東!E71+瀬戸南!E71+北耕地!E71+平賀新町!E71+太田部!E71+常和南!E71+常和北!E71+荒家!E71+北口!E71+平賀下宿!E71+平賀中宿!E71+アヴェニュー!E71+平賀上宿!E71</f>
        <v>60</v>
      </c>
      <c r="F71" s="32"/>
    </row>
    <row r="72" spans="1:6" ht="15" customHeight="1" x14ac:dyDescent="0.15">
      <c r="A72" s="12"/>
      <c r="B72" s="35">
        <v>58</v>
      </c>
      <c r="C72" s="75">
        <f>西耕地!C72+瀬戸中!C72+瀬戸東!C72+瀬戸南!C72+北耕地!C72+平賀新町!C72+太田部!C72+常和南!C72+常和北!C72+荒家!C72+北口!C72+平賀下宿!C72+平賀中宿!C72+アヴェニュー!C72+平賀上宿!C72</f>
        <v>37</v>
      </c>
      <c r="D72" s="75">
        <f>西耕地!D72+瀬戸中!D72+瀬戸東!D72+瀬戸南!D72+北耕地!D72+平賀新町!D72+太田部!D72+常和南!D72+常和北!D72+荒家!D72+北口!D72+平賀下宿!D72+平賀中宿!D72+アヴェニュー!D72+平賀上宿!D72</f>
        <v>34</v>
      </c>
      <c r="E72" s="58">
        <f>西耕地!E72+瀬戸中!E72+瀬戸東!E72+瀬戸南!E72+北耕地!E72+平賀新町!E72+太田部!E72+常和南!E72+常和北!E72+荒家!E72+北口!E72+平賀下宿!E72+平賀中宿!E72+アヴェニュー!E72+平賀上宿!E72</f>
        <v>71</v>
      </c>
      <c r="F72" s="32"/>
    </row>
    <row r="73" spans="1:6" ht="15" customHeight="1" x14ac:dyDescent="0.15">
      <c r="A73" s="12"/>
      <c r="B73" s="35">
        <v>59</v>
      </c>
      <c r="C73" s="75">
        <f>西耕地!C73+瀬戸中!C73+瀬戸東!C73+瀬戸南!C73+北耕地!C73+平賀新町!C73+太田部!C73+常和南!C73+常和北!C73+荒家!C73+北口!C73+平賀下宿!C73+平賀中宿!C73+アヴェニュー!C73+平賀上宿!C73</f>
        <v>33</v>
      </c>
      <c r="D73" s="75">
        <f>西耕地!D73+瀬戸中!D73+瀬戸東!D73+瀬戸南!D73+北耕地!D73+平賀新町!D73+太田部!D73+常和南!D73+常和北!D73+荒家!D73+北口!D73+平賀下宿!D73+平賀中宿!D73+アヴェニュー!D73+平賀上宿!D73</f>
        <v>34</v>
      </c>
      <c r="E73" s="58">
        <f>西耕地!E73+瀬戸中!E73+瀬戸東!E73+瀬戸南!E73+北耕地!E73+平賀新町!E73+太田部!E73+常和南!E73+常和北!E73+荒家!E73+北口!E73+平賀下宿!E73+平賀中宿!E73+アヴェニュー!E73+平賀上宿!E73</f>
        <v>67</v>
      </c>
      <c r="F73" s="32"/>
    </row>
    <row r="74" spans="1:6" ht="15" customHeight="1" x14ac:dyDescent="0.15">
      <c r="A74" s="12"/>
      <c r="B74" s="40" t="s">
        <v>61</v>
      </c>
      <c r="C74" s="90">
        <f>西耕地!C74+瀬戸中!C74+瀬戸東!C74+瀬戸南!C74+北耕地!C74+平賀新町!C74+太田部!C74+常和南!C74+常和北!C74+荒家!C74+北口!C74+平賀下宿!C74+平賀中宿!C74+アヴェニュー!C74+平賀上宿!C74</f>
        <v>154</v>
      </c>
      <c r="D74" s="90">
        <f>西耕地!D74+瀬戸中!D74+瀬戸東!D74+瀬戸南!D74+北耕地!D74+平賀新町!D74+太田部!D74+常和南!D74+常和北!D74+荒家!D74+北口!D74+平賀下宿!D74+平賀中宿!D74+アヴェニュー!D74+平賀上宿!D74</f>
        <v>167</v>
      </c>
      <c r="E74" s="101">
        <f>西耕地!E74+瀬戸中!E74+瀬戸東!E74+瀬戸南!E74+北耕地!E74+平賀新町!E74+太田部!E74+常和南!E74+常和北!E74+荒家!E74+北口!E74+平賀下宿!E74+平賀中宿!E74+アヴェニュー!E74+平賀上宿!E74</f>
        <v>321</v>
      </c>
      <c r="F74" s="42">
        <f>E74/E147</f>
        <v>5.6773965334276616E-2</v>
      </c>
    </row>
    <row r="75" spans="1:6" ht="15" customHeight="1" x14ac:dyDescent="0.15">
      <c r="A75" s="12"/>
      <c r="B75" s="35">
        <v>60</v>
      </c>
      <c r="C75" s="75">
        <f>西耕地!C75+瀬戸中!C75+瀬戸東!C75+瀬戸南!C75+北耕地!C75+平賀新町!C75+太田部!C75+常和南!C75+常和北!C75+荒家!C75+北口!C75+平賀下宿!C75+平賀中宿!C75+アヴェニュー!C75+平賀上宿!C75</f>
        <v>30</v>
      </c>
      <c r="D75" s="75">
        <f>西耕地!D75+瀬戸中!D75+瀬戸東!D75+瀬戸南!D75+北耕地!D75+平賀新町!D75+太田部!D75+常和南!D75+常和北!D75+荒家!D75+北口!D75+平賀下宿!D75+平賀中宿!D75+アヴェニュー!D75+平賀上宿!D75</f>
        <v>41</v>
      </c>
      <c r="E75" s="58">
        <f>西耕地!E75+瀬戸中!E75+瀬戸東!E75+瀬戸南!E75+北耕地!E75+平賀新町!E75+太田部!E75+常和南!E75+常和北!E75+荒家!E75+北口!E75+平賀下宿!E75+平賀中宿!E75+アヴェニュー!E75+平賀上宿!E75</f>
        <v>71</v>
      </c>
      <c r="F75" s="32"/>
    </row>
    <row r="76" spans="1:6" ht="15" customHeight="1" x14ac:dyDescent="0.15">
      <c r="A76" s="12"/>
      <c r="B76" s="35">
        <v>61</v>
      </c>
      <c r="C76" s="75">
        <f>西耕地!C76+瀬戸中!C76+瀬戸東!C76+瀬戸南!C76+北耕地!C76+平賀新町!C76+太田部!C76+常和南!C76+常和北!C76+荒家!C76+北口!C76+平賀下宿!C76+平賀中宿!C76+アヴェニュー!C76+平賀上宿!C76</f>
        <v>43</v>
      </c>
      <c r="D76" s="75">
        <f>西耕地!D76+瀬戸中!D76+瀬戸東!D76+瀬戸南!D76+北耕地!D76+平賀新町!D76+太田部!D76+常和南!D76+常和北!D76+荒家!D76+北口!D76+平賀下宿!D76+平賀中宿!D76+アヴェニュー!D76+平賀上宿!D76</f>
        <v>36</v>
      </c>
      <c r="E76" s="58">
        <f>西耕地!E76+瀬戸中!E76+瀬戸東!E76+瀬戸南!E76+北耕地!E76+平賀新町!E76+太田部!E76+常和南!E76+常和北!E76+荒家!E76+北口!E76+平賀下宿!E76+平賀中宿!E76+アヴェニュー!E76+平賀上宿!E76</f>
        <v>79</v>
      </c>
      <c r="F76" s="32"/>
    </row>
    <row r="77" spans="1:6" ht="15" customHeight="1" x14ac:dyDescent="0.15">
      <c r="A77" s="12"/>
      <c r="B77" s="35">
        <v>62</v>
      </c>
      <c r="C77" s="75">
        <f>西耕地!C77+瀬戸中!C77+瀬戸東!C77+瀬戸南!C77+北耕地!C77+平賀新町!C77+太田部!C77+常和南!C77+常和北!C77+荒家!C77+北口!C77+平賀下宿!C77+平賀中宿!C77+アヴェニュー!C77+平賀上宿!C77</f>
        <v>32</v>
      </c>
      <c r="D77" s="75">
        <f>西耕地!D77+瀬戸中!D77+瀬戸東!D77+瀬戸南!D77+北耕地!D77+平賀新町!D77+太田部!D77+常和南!D77+常和北!D77+荒家!D77+北口!D77+平賀下宿!D77+平賀中宿!D77+アヴェニュー!D77+平賀上宿!D77</f>
        <v>37</v>
      </c>
      <c r="E77" s="58">
        <f>西耕地!E77+瀬戸中!E77+瀬戸東!E77+瀬戸南!E77+北耕地!E77+平賀新町!E77+太田部!E77+常和南!E77+常和北!E77+荒家!E77+北口!E77+平賀下宿!E77+平賀中宿!E77+アヴェニュー!E77+平賀上宿!E77</f>
        <v>69</v>
      </c>
      <c r="F77" s="32"/>
    </row>
    <row r="78" spans="1:6" ht="15" customHeight="1" x14ac:dyDescent="0.15">
      <c r="A78" s="12"/>
      <c r="B78" s="35">
        <v>63</v>
      </c>
      <c r="C78" s="75">
        <f>西耕地!C78+瀬戸中!C78+瀬戸東!C78+瀬戸南!C78+北耕地!C78+平賀新町!C78+太田部!C78+常和南!C78+常和北!C78+荒家!C78+北口!C78+平賀下宿!C78+平賀中宿!C78+アヴェニュー!C78+平賀上宿!C78</f>
        <v>32</v>
      </c>
      <c r="D78" s="75">
        <f>西耕地!D78+瀬戸中!D78+瀬戸東!D78+瀬戸南!D78+北耕地!D78+平賀新町!D78+太田部!D78+常和南!D78+常和北!D78+荒家!D78+北口!D78+平賀下宿!D78+平賀中宿!D78+アヴェニュー!D78+平賀上宿!D78</f>
        <v>50</v>
      </c>
      <c r="E78" s="58">
        <f>西耕地!E78+瀬戸中!E78+瀬戸東!E78+瀬戸南!E78+北耕地!E78+平賀新町!E78+太田部!E78+常和南!E78+常和北!E78+荒家!E78+北口!E78+平賀下宿!E78+平賀中宿!E78+アヴェニュー!E78+平賀上宿!E78</f>
        <v>82</v>
      </c>
      <c r="F78" s="32"/>
    </row>
    <row r="79" spans="1:6" ht="15" customHeight="1" x14ac:dyDescent="0.15">
      <c r="A79" s="12"/>
      <c r="B79" s="35">
        <v>64</v>
      </c>
      <c r="C79" s="75">
        <f>西耕地!C79+瀬戸中!C79+瀬戸東!C79+瀬戸南!C79+北耕地!C79+平賀新町!C79+太田部!C79+常和南!C79+常和北!C79+荒家!C79+北口!C79+平賀下宿!C79+平賀中宿!C79+アヴェニュー!C79+平賀上宿!C79</f>
        <v>40</v>
      </c>
      <c r="D79" s="75">
        <f>西耕地!D79+瀬戸中!D79+瀬戸東!D79+瀬戸南!D79+北耕地!D79+平賀新町!D79+太田部!D79+常和南!D79+常和北!D79+荒家!D79+北口!D79+平賀下宿!D79+平賀中宿!D79+アヴェニュー!D79+平賀上宿!D79</f>
        <v>34</v>
      </c>
      <c r="E79" s="58">
        <f>西耕地!E79+瀬戸中!E79+瀬戸東!E79+瀬戸南!E79+北耕地!E79+平賀新町!E79+太田部!E79+常和南!E79+常和北!E79+荒家!E79+北口!E79+平賀下宿!E79+平賀中宿!E79+アヴェニュー!E79+平賀上宿!E79</f>
        <v>74</v>
      </c>
      <c r="F79" s="32"/>
    </row>
    <row r="80" spans="1:6" ht="15" customHeight="1" x14ac:dyDescent="0.15">
      <c r="A80" s="12"/>
      <c r="B80" s="89" t="s">
        <v>62</v>
      </c>
      <c r="C80" s="90">
        <f>西耕地!C80+瀬戸中!C80+瀬戸東!C80+瀬戸南!C80+北耕地!C80+平賀新町!C80+太田部!C80+常和南!C80+常和北!C80+荒家!C80+北口!C80+平賀下宿!C80+平賀中宿!C80+アヴェニュー!C80+平賀上宿!C80</f>
        <v>177</v>
      </c>
      <c r="D80" s="90">
        <f>西耕地!D80+瀬戸中!D80+瀬戸東!D80+瀬戸南!D80+北耕地!D80+平賀新町!D80+太田部!D80+常和南!D80+常和北!D80+荒家!D80+北口!D80+平賀下宿!D80+平賀中宿!D80+アヴェニュー!D80+平賀上宿!D80</f>
        <v>198</v>
      </c>
      <c r="E80" s="101">
        <f>西耕地!E80+瀬戸中!E80+瀬戸東!E80+瀬戸南!E80+北耕地!E80+平賀新町!E80+太田部!E80+常和南!E80+常和北!E80+荒家!E80+北口!E80+平賀下宿!E80+平賀中宿!E80+アヴェニュー!E80+平賀上宿!E80</f>
        <v>375</v>
      </c>
      <c r="F80" s="42">
        <f>E80/E147</f>
        <v>6.6324725857799791E-2</v>
      </c>
    </row>
    <row r="81" spans="1:6" ht="15" customHeight="1" x14ac:dyDescent="0.15">
      <c r="A81" s="12"/>
      <c r="B81" s="35">
        <v>65</v>
      </c>
      <c r="C81" s="75">
        <f>西耕地!C81+瀬戸中!C81+瀬戸東!C81+瀬戸南!C81+北耕地!C81+平賀新町!C81+太田部!C81+常和南!C81+常和北!C81+荒家!C81+北口!C81+平賀下宿!C81+平賀中宿!C81+アヴェニュー!C81+平賀上宿!C81</f>
        <v>52</v>
      </c>
      <c r="D81" s="75">
        <f>西耕地!D81+瀬戸中!D81+瀬戸東!D81+瀬戸南!D81+北耕地!D81+平賀新町!D81+太田部!D81+常和南!D81+常和北!D81+荒家!D81+北口!D81+平賀下宿!D81+平賀中宿!D81+アヴェニュー!D81+平賀上宿!D81</f>
        <v>41</v>
      </c>
      <c r="E81" s="58">
        <f>西耕地!E81+瀬戸中!E81+瀬戸東!E81+瀬戸南!E81+北耕地!E81+平賀新町!E81+太田部!E81+常和南!E81+常和北!E81+荒家!E81+北口!E81+平賀下宿!E81+平賀中宿!E81+アヴェニュー!E81+平賀上宿!E81</f>
        <v>93</v>
      </c>
      <c r="F81" s="32"/>
    </row>
    <row r="82" spans="1:6" ht="15" customHeight="1" x14ac:dyDescent="0.15">
      <c r="A82" s="12"/>
      <c r="B82" s="35">
        <v>66</v>
      </c>
      <c r="C82" s="75">
        <f>西耕地!C82+瀬戸中!C82+瀬戸東!C82+瀬戸南!C82+北耕地!C82+平賀新町!C82+太田部!C82+常和南!C82+常和北!C82+荒家!C82+北口!C82+平賀下宿!C82+平賀中宿!C82+アヴェニュー!C82+平賀上宿!C82</f>
        <v>41</v>
      </c>
      <c r="D82" s="75">
        <f>西耕地!D82+瀬戸中!D82+瀬戸東!D82+瀬戸南!D82+北耕地!D82+平賀新町!D82+太田部!D82+常和南!D82+常和北!D82+荒家!D82+北口!D82+平賀下宿!D82+平賀中宿!D82+アヴェニュー!D82+平賀上宿!D82</f>
        <v>39</v>
      </c>
      <c r="E82" s="58">
        <f>西耕地!E82+瀬戸中!E82+瀬戸東!E82+瀬戸南!E82+北耕地!E82+平賀新町!E82+太田部!E82+常和南!E82+常和北!E82+荒家!E82+北口!E82+平賀下宿!E82+平賀中宿!E82+アヴェニュー!E82+平賀上宿!E82</f>
        <v>80</v>
      </c>
      <c r="F82" s="32"/>
    </row>
    <row r="83" spans="1:6" ht="15" customHeight="1" x14ac:dyDescent="0.15">
      <c r="A83" s="12"/>
      <c r="B83" s="35">
        <v>67</v>
      </c>
      <c r="C83" s="75">
        <f>西耕地!C83+瀬戸中!C83+瀬戸東!C83+瀬戸南!C83+北耕地!C83+平賀新町!C83+太田部!C83+常和南!C83+常和北!C83+荒家!C83+北口!C83+平賀下宿!C83+平賀中宿!C83+アヴェニュー!C83+平賀上宿!C83</f>
        <v>40</v>
      </c>
      <c r="D83" s="75">
        <f>西耕地!D83+瀬戸中!D83+瀬戸東!D83+瀬戸南!D83+北耕地!D83+平賀新町!D83+太田部!D83+常和南!D83+常和北!D83+荒家!D83+北口!D83+平賀下宿!D83+平賀中宿!D83+アヴェニュー!D83+平賀上宿!D83</f>
        <v>37</v>
      </c>
      <c r="E83" s="58">
        <f>西耕地!E83+瀬戸中!E83+瀬戸東!E83+瀬戸南!E83+北耕地!E83+平賀新町!E83+太田部!E83+常和南!E83+常和北!E83+荒家!E83+北口!E83+平賀下宿!E83+平賀中宿!E83+アヴェニュー!E83+平賀上宿!E83</f>
        <v>77</v>
      </c>
      <c r="F83" s="32"/>
    </row>
    <row r="84" spans="1:6" ht="15" customHeight="1" x14ac:dyDescent="0.15">
      <c r="A84" s="12"/>
      <c r="B84" s="35">
        <v>68</v>
      </c>
      <c r="C84" s="75">
        <f>西耕地!C84+瀬戸中!C84+瀬戸東!C84+瀬戸南!C84+北耕地!C84+平賀新町!C84+太田部!C84+常和南!C84+常和北!C84+荒家!C84+北口!C84+平賀下宿!C84+平賀中宿!C84+アヴェニュー!C84+平賀上宿!C84</f>
        <v>39</v>
      </c>
      <c r="D84" s="75">
        <f>西耕地!D84+瀬戸中!D84+瀬戸東!D84+瀬戸南!D84+北耕地!D84+平賀新町!D84+太田部!D84+常和南!D84+常和北!D84+荒家!D84+北口!D84+平賀下宿!D84+平賀中宿!D84+アヴェニュー!D84+平賀上宿!D84</f>
        <v>50</v>
      </c>
      <c r="E84" s="58">
        <f>西耕地!E84+瀬戸中!E84+瀬戸東!E84+瀬戸南!E84+北耕地!E84+平賀新町!E84+太田部!E84+常和南!E84+常和北!E84+荒家!E84+北口!E84+平賀下宿!E84+平賀中宿!E84+アヴェニュー!E84+平賀上宿!E84</f>
        <v>89</v>
      </c>
      <c r="F84" s="32"/>
    </row>
    <row r="85" spans="1:6" ht="15" customHeight="1" x14ac:dyDescent="0.15">
      <c r="A85" s="12"/>
      <c r="B85" s="35">
        <v>69</v>
      </c>
      <c r="C85" s="75">
        <f>西耕地!C85+瀬戸中!C85+瀬戸東!C85+瀬戸南!C85+北耕地!C85+平賀新町!C85+太田部!C85+常和南!C85+常和北!C85+荒家!C85+北口!C85+平賀下宿!C85+平賀中宿!C85+アヴェニュー!C85+平賀上宿!C85</f>
        <v>37</v>
      </c>
      <c r="D85" s="75">
        <f>西耕地!D85+瀬戸中!D85+瀬戸東!D85+瀬戸南!D85+北耕地!D85+平賀新町!D85+太田部!D85+常和南!D85+常和北!D85+荒家!D85+北口!D85+平賀下宿!D85+平賀中宿!D85+アヴェニュー!D85+平賀上宿!D85</f>
        <v>30</v>
      </c>
      <c r="E85" s="58">
        <f>西耕地!E85+瀬戸中!E85+瀬戸東!E85+瀬戸南!E85+北耕地!E85+平賀新町!E85+太田部!E85+常和南!E85+常和北!E85+荒家!E85+北口!E85+平賀下宿!E85+平賀中宿!E85+アヴェニュー!E85+平賀上宿!E85</f>
        <v>67</v>
      </c>
      <c r="F85" s="32"/>
    </row>
    <row r="86" spans="1:6" ht="15" customHeight="1" x14ac:dyDescent="0.15">
      <c r="A86" s="12"/>
      <c r="B86" s="88" t="s">
        <v>63</v>
      </c>
      <c r="C86" s="86">
        <f>西耕地!C86+瀬戸中!C86+瀬戸東!C86+瀬戸南!C86+北耕地!C86+平賀新町!C86+太田部!C86+常和南!C86+常和北!C86+荒家!C86+北口!C86+平賀下宿!C86+平賀中宿!C86+アヴェニュー!C86+平賀上宿!C86</f>
        <v>209</v>
      </c>
      <c r="D86" s="86">
        <f>西耕地!D86+瀬戸中!D86+瀬戸東!D86+瀬戸南!D86+北耕地!D86+平賀新町!D86+太田部!D86+常和南!D86+常和北!D86+荒家!D86+北口!D86+平賀下宿!D86+平賀中宿!D86+アヴェニュー!D86+平賀上宿!D86</f>
        <v>197</v>
      </c>
      <c r="E86" s="102">
        <f>西耕地!E86+瀬戸中!E86+瀬戸東!E86+瀬戸南!E86+北耕地!E86+平賀新町!E86+太田部!E86+常和南!E86+常和北!E86+荒家!E86+北口!E86+平賀下宿!E86+平賀中宿!E86+アヴェニュー!E86+平賀上宿!E86</f>
        <v>406</v>
      </c>
      <c r="F86" s="45">
        <f>E86/E147</f>
        <v>7.1807569862044576E-2</v>
      </c>
    </row>
    <row r="87" spans="1:6" ht="15" customHeight="1" x14ac:dyDescent="0.15">
      <c r="A87" s="12"/>
      <c r="B87" s="35">
        <v>70</v>
      </c>
      <c r="C87" s="75">
        <f>西耕地!C87+瀬戸中!C87+瀬戸東!C87+瀬戸南!C87+北耕地!C87+平賀新町!C87+太田部!C87+常和南!C87+常和北!C87+荒家!C87+北口!C87+平賀下宿!C87+平賀中宿!C87+アヴェニュー!C87+平賀上宿!C87</f>
        <v>43</v>
      </c>
      <c r="D87" s="75">
        <f>西耕地!D87+瀬戸中!D87+瀬戸東!D87+瀬戸南!D87+北耕地!D87+平賀新町!D87+太田部!D87+常和南!D87+常和北!D87+荒家!D87+北口!D87+平賀下宿!D87+平賀中宿!D87+アヴェニュー!D87+平賀上宿!D87</f>
        <v>37</v>
      </c>
      <c r="E87" s="58">
        <f>西耕地!E87+瀬戸中!E87+瀬戸東!E87+瀬戸南!E87+北耕地!E87+平賀新町!E87+太田部!E87+常和南!E87+常和北!E87+荒家!E87+北口!E87+平賀下宿!E87+平賀中宿!E87+アヴェニュー!E87+平賀上宿!E87</f>
        <v>80</v>
      </c>
      <c r="F87" s="32"/>
    </row>
    <row r="88" spans="1:6" ht="15" customHeight="1" x14ac:dyDescent="0.15">
      <c r="A88" s="12"/>
      <c r="B88" s="35">
        <v>71</v>
      </c>
      <c r="C88" s="75">
        <f>西耕地!C88+瀬戸中!C88+瀬戸東!C88+瀬戸南!C88+北耕地!C88+平賀新町!C88+太田部!C88+常和南!C88+常和北!C88+荒家!C88+北口!C88+平賀下宿!C88+平賀中宿!C88+アヴェニュー!C88+平賀上宿!C88</f>
        <v>40</v>
      </c>
      <c r="D88" s="75">
        <f>西耕地!D88+瀬戸中!D88+瀬戸東!D88+瀬戸南!D88+北耕地!D88+平賀新町!D88+太田部!D88+常和南!D88+常和北!D88+荒家!D88+北口!D88+平賀下宿!D88+平賀中宿!D88+アヴェニュー!D88+平賀上宿!D88</f>
        <v>49</v>
      </c>
      <c r="E88" s="58">
        <f>西耕地!E88+瀬戸中!E88+瀬戸東!E88+瀬戸南!E88+北耕地!E88+平賀新町!E88+太田部!E88+常和南!E88+常和北!E88+荒家!E88+北口!E88+平賀下宿!E88+平賀中宿!E88+アヴェニュー!E88+平賀上宿!E88</f>
        <v>89</v>
      </c>
      <c r="F88" s="32"/>
    </row>
    <row r="89" spans="1:6" ht="15" customHeight="1" x14ac:dyDescent="0.15">
      <c r="A89" s="12"/>
      <c r="B89" s="35">
        <v>72</v>
      </c>
      <c r="C89" s="75">
        <f>西耕地!C89+瀬戸中!C89+瀬戸東!C89+瀬戸南!C89+北耕地!C89+平賀新町!C89+太田部!C89+常和南!C89+常和北!C89+荒家!C89+北口!C89+平賀下宿!C89+平賀中宿!C89+アヴェニュー!C89+平賀上宿!C89</f>
        <v>48</v>
      </c>
      <c r="D89" s="75">
        <f>西耕地!D89+瀬戸中!D89+瀬戸東!D89+瀬戸南!D89+北耕地!D89+平賀新町!D89+太田部!D89+常和南!D89+常和北!D89+荒家!D89+北口!D89+平賀下宿!D89+平賀中宿!D89+アヴェニュー!D89+平賀上宿!D89</f>
        <v>46</v>
      </c>
      <c r="E89" s="58">
        <f>西耕地!E89+瀬戸中!E89+瀬戸東!E89+瀬戸南!E89+北耕地!E89+平賀新町!E89+太田部!E89+常和南!E89+常和北!E89+荒家!E89+北口!E89+平賀下宿!E89+平賀中宿!E89+アヴェニュー!E89+平賀上宿!E89</f>
        <v>94</v>
      </c>
      <c r="F89" s="32"/>
    </row>
    <row r="90" spans="1:6" ht="15" customHeight="1" x14ac:dyDescent="0.15">
      <c r="A90" s="12"/>
      <c r="B90" s="35">
        <v>73</v>
      </c>
      <c r="C90" s="75">
        <f>西耕地!C90+瀬戸中!C90+瀬戸東!C90+瀬戸南!C90+北耕地!C90+平賀新町!C90+太田部!C90+常和南!C90+常和北!C90+荒家!C90+北口!C90+平賀下宿!C90+平賀中宿!C90+アヴェニュー!C90+平賀上宿!C90</f>
        <v>46</v>
      </c>
      <c r="D90" s="75">
        <f>西耕地!D90+瀬戸中!D90+瀬戸東!D90+瀬戸南!D90+北耕地!D90+平賀新町!D90+太田部!D90+常和南!D90+常和北!D90+荒家!D90+北口!D90+平賀下宿!D90+平賀中宿!D90+アヴェニュー!D90+平賀上宿!D90</f>
        <v>59</v>
      </c>
      <c r="E90" s="58">
        <f>西耕地!E90+瀬戸中!E90+瀬戸東!E90+瀬戸南!E90+北耕地!E90+平賀新町!E90+太田部!E90+常和南!E90+常和北!E90+荒家!E90+北口!E90+平賀下宿!E90+平賀中宿!E90+アヴェニュー!E90+平賀上宿!E90</f>
        <v>105</v>
      </c>
      <c r="F90" s="32"/>
    </row>
    <row r="91" spans="1:6" ht="15" customHeight="1" x14ac:dyDescent="0.15">
      <c r="A91" s="12"/>
      <c r="B91" s="35">
        <v>74</v>
      </c>
      <c r="C91" s="75">
        <f>西耕地!C91+瀬戸中!C91+瀬戸東!C91+瀬戸南!C91+北耕地!C91+平賀新町!C91+太田部!C91+常和南!C91+常和北!C91+荒家!C91+北口!C91+平賀下宿!C91+平賀中宿!C91+アヴェニュー!C91+平賀上宿!C91</f>
        <v>46</v>
      </c>
      <c r="D91" s="75">
        <f>西耕地!D91+瀬戸中!D91+瀬戸東!D91+瀬戸南!D91+北耕地!D91+平賀新町!D91+太田部!D91+常和南!D91+常和北!D91+荒家!D91+北口!D91+平賀下宿!D91+平賀中宿!D91+アヴェニュー!D91+平賀上宿!D91</f>
        <v>51</v>
      </c>
      <c r="E91" s="58">
        <f>西耕地!E91+瀬戸中!E91+瀬戸東!E91+瀬戸南!E91+北耕地!E91+平賀新町!E91+太田部!E91+常和南!E91+常和北!E91+荒家!E91+北口!E91+平賀下宿!E91+平賀中宿!E91+アヴェニュー!E91+平賀上宿!E91</f>
        <v>97</v>
      </c>
      <c r="F91" s="32"/>
    </row>
    <row r="92" spans="1:6" ht="15" customHeight="1" x14ac:dyDescent="0.15">
      <c r="A92" s="12"/>
      <c r="B92" s="43" t="s">
        <v>64</v>
      </c>
      <c r="C92" s="86">
        <f>西耕地!C92+瀬戸中!C92+瀬戸東!C92+瀬戸南!C92+北耕地!C92+平賀新町!C92+太田部!C92+常和南!C92+常和北!C92+荒家!C92+北口!C92+平賀下宿!C92+平賀中宿!C92+アヴェニュー!C92+平賀上宿!C92</f>
        <v>223</v>
      </c>
      <c r="D92" s="86">
        <f>西耕地!D92+瀬戸中!D92+瀬戸東!D92+瀬戸南!D92+北耕地!D92+平賀新町!D92+太田部!D92+常和南!D92+常和北!D92+荒家!D92+北口!D92+平賀下宿!D92+平賀中宿!D92+アヴェニュー!D92+平賀上宿!D92</f>
        <v>242</v>
      </c>
      <c r="E92" s="102">
        <f>西耕地!E92+瀬戸中!E92+瀬戸東!E92+瀬戸南!E92+北耕地!E92+平賀新町!E92+太田部!E92+常和南!E92+常和北!E92+荒家!E92+北口!E92+平賀下宿!E92+平賀中宿!E92+アヴェニュー!E92+平賀上宿!E92</f>
        <v>465</v>
      </c>
      <c r="F92" s="45">
        <f>E92/E147</f>
        <v>8.2242660063671744E-2</v>
      </c>
    </row>
    <row r="93" spans="1:6" ht="15" customHeight="1" x14ac:dyDescent="0.15">
      <c r="A93" s="12"/>
      <c r="B93" s="35">
        <v>75</v>
      </c>
      <c r="C93" s="75">
        <f>西耕地!C93+瀬戸中!C93+瀬戸東!C93+瀬戸南!C93+北耕地!C93+平賀新町!C93+太田部!C93+常和南!C93+常和北!C93+荒家!C93+北口!C93+平賀下宿!C93+平賀中宿!C93+アヴェニュー!C93+平賀上宿!C93</f>
        <v>39</v>
      </c>
      <c r="D93" s="75">
        <f>西耕地!D93+瀬戸中!D93+瀬戸東!D93+瀬戸南!D93+北耕地!D93+平賀新町!D93+太田部!D93+常和南!D93+常和北!D93+荒家!D93+北口!D93+平賀下宿!D93+平賀中宿!D93+アヴェニュー!D93+平賀上宿!D93</f>
        <v>39</v>
      </c>
      <c r="E93" s="58">
        <f>西耕地!E93+瀬戸中!E93+瀬戸東!E93+瀬戸南!E93+北耕地!E93+平賀新町!E93+太田部!E93+常和南!E93+常和北!E93+荒家!E93+北口!E93+平賀下宿!E93+平賀中宿!E93+アヴェニュー!E93+平賀上宿!E93</f>
        <v>78</v>
      </c>
      <c r="F93" s="32"/>
    </row>
    <row r="94" spans="1:6" ht="15" customHeight="1" x14ac:dyDescent="0.15">
      <c r="A94" s="12"/>
      <c r="B94" s="35">
        <v>76</v>
      </c>
      <c r="C94" s="75">
        <f>西耕地!C94+瀬戸中!C94+瀬戸東!C94+瀬戸南!C94+北耕地!C94+平賀新町!C94+太田部!C94+常和南!C94+常和北!C94+荒家!C94+北口!C94+平賀下宿!C94+平賀中宿!C94+アヴェニュー!C94+平賀上宿!C94</f>
        <v>39</v>
      </c>
      <c r="D94" s="75">
        <f>西耕地!D94+瀬戸中!D94+瀬戸東!D94+瀬戸南!D94+北耕地!D94+平賀新町!D94+太田部!D94+常和南!D94+常和北!D94+荒家!D94+北口!D94+平賀下宿!D94+平賀中宿!D94+アヴェニュー!D94+平賀上宿!D94</f>
        <v>41</v>
      </c>
      <c r="E94" s="58">
        <f>西耕地!E94+瀬戸中!E94+瀬戸東!E94+瀬戸南!E94+北耕地!E94+平賀新町!E94+太田部!E94+常和南!E94+常和北!E94+荒家!E94+北口!E94+平賀下宿!E94+平賀中宿!E94+アヴェニュー!E94+平賀上宿!E94</f>
        <v>80</v>
      </c>
      <c r="F94" s="32"/>
    </row>
    <row r="95" spans="1:6" ht="15" customHeight="1" x14ac:dyDescent="0.15">
      <c r="A95" s="12"/>
      <c r="B95" s="35">
        <v>77</v>
      </c>
      <c r="C95" s="75">
        <f>西耕地!C95+瀬戸中!C95+瀬戸東!C95+瀬戸南!C95+北耕地!C95+平賀新町!C95+太田部!C95+常和南!C95+常和北!C95+荒家!C95+北口!C95+平賀下宿!C95+平賀中宿!C95+アヴェニュー!C95+平賀上宿!C95</f>
        <v>29</v>
      </c>
      <c r="D95" s="75">
        <f>西耕地!D95+瀬戸中!D95+瀬戸東!D95+瀬戸南!D95+北耕地!D95+平賀新町!D95+太田部!D95+常和南!D95+常和北!D95+荒家!D95+北口!D95+平賀下宿!D95+平賀中宿!D95+アヴェニュー!D95+平賀上宿!D95</f>
        <v>29</v>
      </c>
      <c r="E95" s="58">
        <f>西耕地!E95+瀬戸中!E95+瀬戸東!E95+瀬戸南!E95+北耕地!E95+平賀新町!E95+太田部!E95+常和南!E95+常和北!E95+荒家!E95+北口!E95+平賀下宿!E95+平賀中宿!E95+アヴェニュー!E95+平賀上宿!E95</f>
        <v>58</v>
      </c>
      <c r="F95" s="32"/>
    </row>
    <row r="96" spans="1:6" ht="15" customHeight="1" x14ac:dyDescent="0.15">
      <c r="A96" s="12"/>
      <c r="B96" s="35">
        <v>78</v>
      </c>
      <c r="C96" s="75">
        <f>西耕地!C96+瀬戸中!C96+瀬戸東!C96+瀬戸南!C96+北耕地!C96+平賀新町!C96+太田部!C96+常和南!C96+常和北!C96+荒家!C96+北口!C96+平賀下宿!C96+平賀中宿!C96+アヴェニュー!C96+平賀上宿!C96</f>
        <v>31</v>
      </c>
      <c r="D96" s="75">
        <f>西耕地!D96+瀬戸中!D96+瀬戸東!D96+瀬戸南!D96+北耕地!D96+平賀新町!D96+太田部!D96+常和南!D96+常和北!D96+荒家!D96+北口!D96+平賀下宿!D96+平賀中宿!D96+アヴェニュー!D96+平賀上宿!D96</f>
        <v>29</v>
      </c>
      <c r="E96" s="58">
        <f>西耕地!E96+瀬戸中!E96+瀬戸東!E96+瀬戸南!E96+北耕地!E96+平賀新町!E96+太田部!E96+常和南!E96+常和北!E96+荒家!E96+北口!E96+平賀下宿!E96+平賀中宿!E96+アヴェニュー!E96+平賀上宿!E96</f>
        <v>60</v>
      </c>
      <c r="F96" s="32"/>
    </row>
    <row r="97" spans="1:6" ht="15" customHeight="1" x14ac:dyDescent="0.15">
      <c r="A97" s="12"/>
      <c r="B97" s="35">
        <v>79</v>
      </c>
      <c r="C97" s="75">
        <f>西耕地!C97+瀬戸中!C97+瀬戸東!C97+瀬戸南!C97+北耕地!C97+平賀新町!C97+太田部!C97+常和南!C97+常和北!C97+荒家!C97+北口!C97+平賀下宿!C97+平賀中宿!C97+アヴェニュー!C97+平賀上宿!C97</f>
        <v>24</v>
      </c>
      <c r="D97" s="75">
        <f>西耕地!D97+瀬戸中!D97+瀬戸東!D97+瀬戸南!D97+北耕地!D97+平賀新町!D97+太田部!D97+常和南!D97+常和北!D97+荒家!D97+北口!D97+平賀下宿!D97+平賀中宿!D97+アヴェニュー!D97+平賀上宿!D97</f>
        <v>41</v>
      </c>
      <c r="E97" s="58">
        <f>西耕地!E97+瀬戸中!E97+瀬戸東!E97+瀬戸南!E97+北耕地!E97+平賀新町!E97+太田部!E97+常和南!E97+常和北!E97+荒家!E97+北口!E97+平賀下宿!E97+平賀中宿!E97+アヴェニュー!E97+平賀上宿!E97</f>
        <v>65</v>
      </c>
      <c r="F97" s="32"/>
    </row>
    <row r="98" spans="1:6" ht="15" customHeight="1" x14ac:dyDescent="0.15">
      <c r="A98" s="12"/>
      <c r="B98" s="43" t="s">
        <v>65</v>
      </c>
      <c r="C98" s="86">
        <f>西耕地!C98+瀬戸中!C98+瀬戸東!C98+瀬戸南!C98+北耕地!C98+平賀新町!C98+太田部!C98+常和南!C98+常和北!C98+荒家!C98+北口!C98+平賀下宿!C98+平賀中宿!C98+アヴェニュー!C98+平賀上宿!C98</f>
        <v>162</v>
      </c>
      <c r="D98" s="86">
        <f>西耕地!D98+瀬戸中!D98+瀬戸東!D98+瀬戸南!D98+北耕地!D98+平賀新町!D98+太田部!D98+常和南!D98+常和北!D98+荒家!D98+北口!D98+平賀下宿!D98+平賀中宿!D98+アヴェニュー!D98+平賀上宿!D98</f>
        <v>179</v>
      </c>
      <c r="E98" s="102">
        <f>西耕地!E98+瀬戸中!E98+瀬戸東!E98+瀬戸南!E98+北耕地!E98+平賀新町!E98+太田部!E98+常和南!E98+常和北!E98+荒家!E98+北口!E98+平賀下宿!E98+平賀中宿!E98+アヴェニュー!E98+平賀上宿!E98</f>
        <v>341</v>
      </c>
      <c r="F98" s="45">
        <f>E98/E147</f>
        <v>6.0311284046692608E-2</v>
      </c>
    </row>
    <row r="99" spans="1:6" ht="15" customHeight="1" x14ac:dyDescent="0.15">
      <c r="A99" s="12"/>
      <c r="B99" s="35">
        <v>80</v>
      </c>
      <c r="C99" s="75">
        <f>西耕地!C99+瀬戸中!C99+瀬戸東!C99+瀬戸南!C99+北耕地!C99+平賀新町!C99+太田部!C99+常和南!C99+常和北!C99+荒家!C99+北口!C99+平賀下宿!C99+平賀中宿!C99+アヴェニュー!C99+平賀上宿!C99</f>
        <v>41</v>
      </c>
      <c r="D99" s="75">
        <f>西耕地!D99+瀬戸中!D99+瀬戸東!D99+瀬戸南!D99+北耕地!D99+平賀新町!D99+太田部!D99+常和南!D99+常和北!D99+荒家!D99+北口!D99+平賀下宿!D99+平賀中宿!D99+アヴェニュー!D99+平賀上宿!D99</f>
        <v>43</v>
      </c>
      <c r="E99" s="58">
        <f>西耕地!E99+瀬戸中!E99+瀬戸東!E99+瀬戸南!E99+北耕地!E99+平賀新町!E99+太田部!E99+常和南!E99+常和北!E99+荒家!E99+北口!E99+平賀下宿!E99+平賀中宿!E99+アヴェニュー!E99+平賀上宿!E99</f>
        <v>84</v>
      </c>
      <c r="F99" s="32"/>
    </row>
    <row r="100" spans="1:6" ht="15" customHeight="1" x14ac:dyDescent="0.15">
      <c r="A100" s="12"/>
      <c r="B100" s="35">
        <v>81</v>
      </c>
      <c r="C100" s="75">
        <f>西耕地!C100+瀬戸中!C100+瀬戸東!C100+瀬戸南!C100+北耕地!C100+平賀新町!C100+太田部!C100+常和南!C100+常和北!C100+荒家!C100+北口!C100+平賀下宿!C100+平賀中宿!C100+アヴェニュー!C100+平賀上宿!C100</f>
        <v>13</v>
      </c>
      <c r="D100" s="75">
        <f>西耕地!D100+瀬戸中!D100+瀬戸東!D100+瀬戸南!D100+北耕地!D100+平賀新町!D100+太田部!D100+常和南!D100+常和北!D100+荒家!D100+北口!D100+平賀下宿!D100+平賀中宿!D100+アヴェニュー!D100+平賀上宿!D100</f>
        <v>33</v>
      </c>
      <c r="E100" s="58">
        <f>西耕地!E100+瀬戸中!E100+瀬戸東!E100+瀬戸南!E100+北耕地!E100+平賀新町!E100+太田部!E100+常和南!E100+常和北!E100+荒家!E100+北口!E100+平賀下宿!E100+平賀中宿!E100+アヴェニュー!E100+平賀上宿!E100</f>
        <v>46</v>
      </c>
      <c r="F100" s="32"/>
    </row>
    <row r="101" spans="1:6" ht="15" customHeight="1" x14ac:dyDescent="0.15">
      <c r="A101" s="12"/>
      <c r="B101" s="35">
        <v>82</v>
      </c>
      <c r="C101" s="75">
        <f>西耕地!C101+瀬戸中!C101+瀬戸東!C101+瀬戸南!C101+北耕地!C101+平賀新町!C101+太田部!C101+常和南!C101+常和北!C101+荒家!C101+北口!C101+平賀下宿!C101+平賀中宿!C101+アヴェニュー!C101+平賀上宿!C101</f>
        <v>31</v>
      </c>
      <c r="D101" s="75">
        <f>西耕地!D101+瀬戸中!D101+瀬戸東!D101+瀬戸南!D101+北耕地!D101+平賀新町!D101+太田部!D101+常和南!D101+常和北!D101+荒家!D101+北口!D101+平賀下宿!D101+平賀中宿!D101+アヴェニュー!D101+平賀上宿!D101</f>
        <v>33</v>
      </c>
      <c r="E101" s="58">
        <f>西耕地!E101+瀬戸中!E101+瀬戸東!E101+瀬戸南!E101+北耕地!E101+平賀新町!E101+太田部!E101+常和南!E101+常和北!E101+荒家!E101+北口!E101+平賀下宿!E101+平賀中宿!E101+アヴェニュー!E101+平賀上宿!E101</f>
        <v>64</v>
      </c>
      <c r="F101" s="32"/>
    </row>
    <row r="102" spans="1:6" ht="15" customHeight="1" x14ac:dyDescent="0.15">
      <c r="A102" s="12"/>
      <c r="B102" s="35">
        <v>83</v>
      </c>
      <c r="C102" s="75">
        <f>西耕地!C102+瀬戸中!C102+瀬戸東!C102+瀬戸南!C102+北耕地!C102+平賀新町!C102+太田部!C102+常和南!C102+常和北!C102+荒家!C102+北口!C102+平賀下宿!C102+平賀中宿!C102+アヴェニュー!C102+平賀上宿!C102</f>
        <v>26</v>
      </c>
      <c r="D102" s="75">
        <f>西耕地!D102+瀬戸中!D102+瀬戸東!D102+瀬戸南!D102+北耕地!D102+平賀新町!D102+太田部!D102+常和南!D102+常和北!D102+荒家!D102+北口!D102+平賀下宿!D102+平賀中宿!D102+アヴェニュー!D102+平賀上宿!D102</f>
        <v>28</v>
      </c>
      <c r="E102" s="58">
        <f>西耕地!E102+瀬戸中!E102+瀬戸東!E102+瀬戸南!E102+北耕地!E102+平賀新町!E102+太田部!E102+常和南!E102+常和北!E102+荒家!E102+北口!E102+平賀下宿!E102+平賀中宿!E102+アヴェニュー!E102+平賀上宿!E102</f>
        <v>54</v>
      </c>
      <c r="F102" s="32"/>
    </row>
    <row r="103" spans="1:6" ht="15" customHeight="1" x14ac:dyDescent="0.15">
      <c r="A103" s="12"/>
      <c r="B103" s="35">
        <v>84</v>
      </c>
      <c r="C103" s="75">
        <f>西耕地!C103+瀬戸中!C103+瀬戸東!C103+瀬戸南!C103+北耕地!C103+平賀新町!C103+太田部!C103+常和南!C103+常和北!C103+荒家!C103+北口!C103+平賀下宿!C103+平賀中宿!C103+アヴェニュー!C103+平賀上宿!C103</f>
        <v>22</v>
      </c>
      <c r="D103" s="75">
        <f>西耕地!D103+瀬戸中!D103+瀬戸東!D103+瀬戸南!D103+北耕地!D103+平賀新町!D103+太田部!D103+常和南!D103+常和北!D103+荒家!D103+北口!D103+平賀下宿!D103+平賀中宿!D103+アヴェニュー!D103+平賀上宿!D103</f>
        <v>27</v>
      </c>
      <c r="E103" s="58">
        <f>西耕地!E103+瀬戸中!E103+瀬戸東!E103+瀬戸南!E103+北耕地!E103+平賀新町!E103+太田部!E103+常和南!E103+常和北!E103+荒家!E103+北口!E103+平賀下宿!E103+平賀中宿!E103+アヴェニュー!E103+平賀上宿!E103</f>
        <v>49</v>
      </c>
      <c r="F103" s="32"/>
    </row>
    <row r="104" spans="1:6" ht="15" customHeight="1" x14ac:dyDescent="0.15">
      <c r="A104" s="12"/>
      <c r="B104" s="43" t="s">
        <v>66</v>
      </c>
      <c r="C104" s="86">
        <f>西耕地!C104+瀬戸中!C104+瀬戸東!C104+瀬戸南!C104+北耕地!C104+平賀新町!C104+太田部!C104+常和南!C104+常和北!C104+荒家!C104+北口!C104+平賀下宿!C104+平賀中宿!C104+アヴェニュー!C104+平賀上宿!C104</f>
        <v>133</v>
      </c>
      <c r="D104" s="86">
        <f>西耕地!D104+瀬戸中!D104+瀬戸東!D104+瀬戸南!D104+北耕地!D104+平賀新町!D104+太田部!D104+常和南!D104+常和北!D104+荒家!D104+北口!D104+平賀下宿!D104+平賀中宿!D104+アヴェニュー!D104+平賀上宿!D104</f>
        <v>164</v>
      </c>
      <c r="E104" s="102">
        <f>西耕地!E104+瀬戸中!E104+瀬戸東!E104+瀬戸南!E104+北耕地!E104+平賀新町!E104+太田部!E104+常和南!E104+常和北!E104+荒家!E104+北口!E104+平賀下宿!E104+平賀中宿!E104+アヴェニュー!E104+平賀上宿!E104</f>
        <v>297</v>
      </c>
      <c r="F104" s="45">
        <f>E104/E147</f>
        <v>5.2529182879377433E-2</v>
      </c>
    </row>
    <row r="105" spans="1:6" ht="15" customHeight="1" x14ac:dyDescent="0.15">
      <c r="A105" s="12"/>
      <c r="B105" s="35">
        <v>85</v>
      </c>
      <c r="C105" s="75">
        <f>西耕地!C105+瀬戸中!C105+瀬戸東!C105+瀬戸南!C105+北耕地!C105+平賀新町!C105+太田部!C105+常和南!C105+常和北!C105+荒家!C105+北口!C105+平賀下宿!C105+平賀中宿!C105+アヴェニュー!C105+平賀上宿!C105</f>
        <v>21</v>
      </c>
      <c r="D105" s="75">
        <f>西耕地!D105+瀬戸中!D105+瀬戸東!D105+瀬戸南!D105+北耕地!D105+平賀新町!D105+太田部!D105+常和南!D105+常和北!D105+荒家!D105+北口!D105+平賀下宿!D105+平賀中宿!D105+アヴェニュー!D105+平賀上宿!D105</f>
        <v>25</v>
      </c>
      <c r="E105" s="58">
        <f>西耕地!E105+瀬戸中!E105+瀬戸東!E105+瀬戸南!E105+北耕地!E105+平賀新町!E105+太田部!E105+常和南!E105+常和北!E105+荒家!E105+北口!E105+平賀下宿!E105+平賀中宿!E105+アヴェニュー!E105+平賀上宿!E105</f>
        <v>46</v>
      </c>
      <c r="F105" s="32"/>
    </row>
    <row r="106" spans="1:6" ht="15" customHeight="1" x14ac:dyDescent="0.15">
      <c r="A106" s="12"/>
      <c r="B106" s="35">
        <v>86</v>
      </c>
      <c r="C106" s="75">
        <f>西耕地!C106+瀬戸中!C106+瀬戸東!C106+瀬戸南!C106+北耕地!C106+平賀新町!C106+太田部!C106+常和南!C106+常和北!C106+荒家!C106+北口!C106+平賀下宿!C106+平賀中宿!C106+アヴェニュー!C106+平賀上宿!C106</f>
        <v>21</v>
      </c>
      <c r="D106" s="75">
        <f>西耕地!D106+瀬戸中!D106+瀬戸東!D106+瀬戸南!D106+北耕地!D106+平賀新町!D106+太田部!D106+常和南!D106+常和北!D106+荒家!D106+北口!D106+平賀下宿!D106+平賀中宿!D106+アヴェニュー!D106+平賀上宿!D106</f>
        <v>21</v>
      </c>
      <c r="E106" s="58">
        <f>西耕地!E106+瀬戸中!E106+瀬戸東!E106+瀬戸南!E106+北耕地!E106+平賀新町!E106+太田部!E106+常和南!E106+常和北!E106+荒家!E106+北口!E106+平賀下宿!E106+平賀中宿!E106+アヴェニュー!E106+平賀上宿!E106</f>
        <v>42</v>
      </c>
      <c r="F106" s="32"/>
    </row>
    <row r="107" spans="1:6" ht="15" customHeight="1" x14ac:dyDescent="0.15">
      <c r="A107" s="12"/>
      <c r="B107" s="35">
        <v>87</v>
      </c>
      <c r="C107" s="75">
        <f>西耕地!C107+瀬戸中!C107+瀬戸東!C107+瀬戸南!C107+北耕地!C107+平賀新町!C107+太田部!C107+常和南!C107+常和北!C107+荒家!C107+北口!C107+平賀下宿!C107+平賀中宿!C107+アヴェニュー!C107+平賀上宿!C107</f>
        <v>16</v>
      </c>
      <c r="D107" s="75">
        <f>西耕地!D107+瀬戸中!D107+瀬戸東!D107+瀬戸南!D107+北耕地!D107+平賀新町!D107+太田部!D107+常和南!D107+常和北!D107+荒家!D107+北口!D107+平賀下宿!D107+平賀中宿!D107+アヴェニュー!D107+平賀上宿!D107</f>
        <v>25</v>
      </c>
      <c r="E107" s="58">
        <f>西耕地!E107+瀬戸中!E107+瀬戸東!E107+瀬戸南!E107+北耕地!E107+平賀新町!E107+太田部!E107+常和南!E107+常和北!E107+荒家!E107+北口!E107+平賀下宿!E107+平賀中宿!E107+アヴェニュー!E107+平賀上宿!E107</f>
        <v>41</v>
      </c>
      <c r="F107" s="32"/>
    </row>
    <row r="108" spans="1:6" ht="15" customHeight="1" x14ac:dyDescent="0.15">
      <c r="A108" s="12"/>
      <c r="B108" s="35">
        <v>88</v>
      </c>
      <c r="C108" s="75">
        <f>西耕地!C108+瀬戸中!C108+瀬戸東!C108+瀬戸南!C108+北耕地!C108+平賀新町!C108+太田部!C108+常和南!C108+常和北!C108+荒家!C108+北口!C108+平賀下宿!C108+平賀中宿!C108+アヴェニュー!C108+平賀上宿!C108</f>
        <v>16</v>
      </c>
      <c r="D108" s="75">
        <f>西耕地!D108+瀬戸中!D108+瀬戸東!D108+瀬戸南!D108+北耕地!D108+平賀新町!D108+太田部!D108+常和南!D108+常和北!D108+荒家!D108+北口!D108+平賀下宿!D108+平賀中宿!D108+アヴェニュー!D108+平賀上宿!D108</f>
        <v>34</v>
      </c>
      <c r="E108" s="58">
        <f>西耕地!E108+瀬戸中!E108+瀬戸東!E108+瀬戸南!E108+北耕地!E108+平賀新町!E108+太田部!E108+常和南!E108+常和北!E108+荒家!E108+北口!E108+平賀下宿!E108+平賀中宿!E108+アヴェニュー!E108+平賀上宿!E108</f>
        <v>50</v>
      </c>
      <c r="F108" s="32"/>
    </row>
    <row r="109" spans="1:6" ht="15" customHeight="1" x14ac:dyDescent="0.15">
      <c r="A109" s="12"/>
      <c r="B109" s="35">
        <v>89</v>
      </c>
      <c r="C109" s="75">
        <f>西耕地!C109+瀬戸中!C109+瀬戸東!C109+瀬戸南!C109+北耕地!C109+平賀新町!C109+太田部!C109+常和南!C109+常和北!C109+荒家!C109+北口!C109+平賀下宿!C109+平賀中宿!C109+アヴェニュー!C109+平賀上宿!C109</f>
        <v>14</v>
      </c>
      <c r="D109" s="75">
        <f>西耕地!D109+瀬戸中!D109+瀬戸東!D109+瀬戸南!D109+北耕地!D109+平賀新町!D109+太田部!D109+常和南!D109+常和北!D109+荒家!D109+北口!D109+平賀下宿!D109+平賀中宿!D109+アヴェニュー!D109+平賀上宿!D109</f>
        <v>26</v>
      </c>
      <c r="E109" s="58">
        <f>西耕地!E109+瀬戸中!E109+瀬戸東!E109+瀬戸南!E109+北耕地!E109+平賀新町!E109+太田部!E109+常和南!E109+常和北!E109+荒家!E109+北口!E109+平賀下宿!E109+平賀中宿!E109+アヴェニュー!E109+平賀上宿!E109</f>
        <v>40</v>
      </c>
      <c r="F109" s="32"/>
    </row>
    <row r="110" spans="1:6" ht="15" customHeight="1" x14ac:dyDescent="0.15">
      <c r="A110" s="12"/>
      <c r="B110" s="43" t="s">
        <v>67</v>
      </c>
      <c r="C110" s="86">
        <f>西耕地!C110+瀬戸中!C110+瀬戸東!C110+瀬戸南!C110+北耕地!C110+平賀新町!C110+太田部!C110+常和南!C110+常和北!C110+荒家!C110+北口!C110+平賀下宿!C110+平賀中宿!C110+アヴェニュー!C110+平賀上宿!C110</f>
        <v>88</v>
      </c>
      <c r="D110" s="86">
        <f>西耕地!D110+瀬戸中!D110+瀬戸東!D110+瀬戸南!D110+北耕地!D110+平賀新町!D110+太田部!D110+常和南!D110+常和北!D110+荒家!D110+北口!D110+平賀下宿!D110+平賀中宿!D110+アヴェニュー!D110+平賀上宿!D110</f>
        <v>131</v>
      </c>
      <c r="E110" s="102">
        <f>西耕地!E110+瀬戸中!E110+瀬戸東!E110+瀬戸南!E110+北耕地!E110+平賀新町!E110+太田部!E110+常和南!E110+常和北!E110+荒家!E110+北口!E110+平賀下宿!E110+平賀中宿!E110+アヴェニュー!E110+平賀上宿!E110</f>
        <v>219</v>
      </c>
      <c r="F110" s="45">
        <f>E110/E147</f>
        <v>3.8733639900955075E-2</v>
      </c>
    </row>
    <row r="111" spans="1:6" ht="15" customHeight="1" x14ac:dyDescent="0.15">
      <c r="A111" s="12"/>
      <c r="B111" s="35">
        <v>90</v>
      </c>
      <c r="C111" s="75">
        <f>西耕地!C111+瀬戸中!C111+瀬戸東!C111+瀬戸南!C111+北耕地!C111+平賀新町!C111+太田部!C111+常和南!C111+常和北!C111+荒家!C111+北口!C111+平賀下宿!C111+平賀中宿!C111+アヴェニュー!C111+平賀上宿!C111</f>
        <v>13</v>
      </c>
      <c r="D111" s="75">
        <f>西耕地!D111+瀬戸中!D111+瀬戸東!D111+瀬戸南!D111+北耕地!D111+平賀新町!D111+太田部!D111+常和南!D111+常和北!D111+荒家!D111+北口!D111+平賀下宿!D111+平賀中宿!D111+アヴェニュー!D111+平賀上宿!D111</f>
        <v>13</v>
      </c>
      <c r="E111" s="58">
        <f>西耕地!E111+瀬戸中!E111+瀬戸東!E111+瀬戸南!E111+北耕地!E111+平賀新町!E111+太田部!E111+常和南!E111+常和北!E111+荒家!E111+北口!E111+平賀下宿!E111+平賀中宿!E111+アヴェニュー!E111+平賀上宿!E111</f>
        <v>26</v>
      </c>
      <c r="F111" s="32"/>
    </row>
    <row r="112" spans="1:6" ht="15" customHeight="1" x14ac:dyDescent="0.15">
      <c r="A112" s="12"/>
      <c r="B112" s="35">
        <v>91</v>
      </c>
      <c r="C112" s="75">
        <f>西耕地!C112+瀬戸中!C112+瀬戸東!C112+瀬戸南!C112+北耕地!C112+平賀新町!C112+太田部!C112+常和南!C112+常和北!C112+荒家!C112+北口!C112+平賀下宿!C112+平賀中宿!C112+アヴェニュー!C112+平賀上宿!C112</f>
        <v>10</v>
      </c>
      <c r="D112" s="75">
        <f>西耕地!D112+瀬戸中!D112+瀬戸東!D112+瀬戸南!D112+北耕地!D112+平賀新町!D112+太田部!D112+常和南!D112+常和北!D112+荒家!D112+北口!D112+平賀下宿!D112+平賀中宿!D112+アヴェニュー!D112+平賀上宿!D112</f>
        <v>13</v>
      </c>
      <c r="E112" s="58">
        <f>西耕地!E112+瀬戸中!E112+瀬戸東!E112+瀬戸南!E112+北耕地!E112+平賀新町!E112+太田部!E112+常和南!E112+常和北!E112+荒家!E112+北口!E112+平賀下宿!E112+平賀中宿!E112+アヴェニュー!E112+平賀上宿!E112</f>
        <v>23</v>
      </c>
      <c r="F112" s="32"/>
    </row>
    <row r="113" spans="1:6" ht="15" customHeight="1" x14ac:dyDescent="0.15">
      <c r="A113" s="12"/>
      <c r="B113" s="35">
        <v>92</v>
      </c>
      <c r="C113" s="75">
        <f>西耕地!C113+瀬戸中!C113+瀬戸東!C113+瀬戸南!C113+北耕地!C113+平賀新町!C113+太田部!C113+常和南!C113+常和北!C113+荒家!C113+北口!C113+平賀下宿!C113+平賀中宿!C113+アヴェニュー!C113+平賀上宿!C113</f>
        <v>4</v>
      </c>
      <c r="D113" s="75">
        <f>西耕地!D113+瀬戸中!D113+瀬戸東!D113+瀬戸南!D113+北耕地!D113+平賀新町!D113+太田部!D113+常和南!D113+常和北!D113+荒家!D113+北口!D113+平賀下宿!D113+平賀中宿!D113+アヴェニュー!D113+平賀上宿!D113</f>
        <v>22</v>
      </c>
      <c r="E113" s="58">
        <f>西耕地!E113+瀬戸中!E113+瀬戸東!E113+瀬戸南!E113+北耕地!E113+平賀新町!E113+太田部!E113+常和南!E113+常和北!E113+荒家!E113+北口!E113+平賀下宿!E113+平賀中宿!E113+アヴェニュー!E113+平賀上宿!E113</f>
        <v>26</v>
      </c>
      <c r="F113" s="32"/>
    </row>
    <row r="114" spans="1:6" ht="15" customHeight="1" x14ac:dyDescent="0.15">
      <c r="A114" s="12"/>
      <c r="B114" s="35">
        <v>93</v>
      </c>
      <c r="C114" s="75">
        <f>西耕地!C114+瀬戸中!C114+瀬戸東!C114+瀬戸南!C114+北耕地!C114+平賀新町!C114+太田部!C114+常和南!C114+常和北!C114+荒家!C114+北口!C114+平賀下宿!C114+平賀中宿!C114+アヴェニュー!C114+平賀上宿!C114</f>
        <v>9</v>
      </c>
      <c r="D114" s="75">
        <f>西耕地!D114+瀬戸中!D114+瀬戸東!D114+瀬戸南!D114+北耕地!D114+平賀新町!D114+太田部!D114+常和南!D114+常和北!D114+荒家!D114+北口!D114+平賀下宿!D114+平賀中宿!D114+アヴェニュー!D114+平賀上宿!D114</f>
        <v>19</v>
      </c>
      <c r="E114" s="58">
        <f>西耕地!E114+瀬戸中!E114+瀬戸東!E114+瀬戸南!E114+北耕地!E114+平賀新町!E114+太田部!E114+常和南!E114+常和北!E114+荒家!E114+北口!E114+平賀下宿!E114+平賀中宿!E114+アヴェニュー!E114+平賀上宿!E114</f>
        <v>28</v>
      </c>
      <c r="F114" s="32"/>
    </row>
    <row r="115" spans="1:6" ht="15" customHeight="1" x14ac:dyDescent="0.15">
      <c r="A115" s="12"/>
      <c r="B115" s="35">
        <v>94</v>
      </c>
      <c r="C115" s="87">
        <f>西耕地!C115+瀬戸中!C115+瀬戸東!C115+瀬戸南!C115+北耕地!C115+平賀新町!C115+太田部!C115+常和南!C115+常和北!C115+荒家!C115+北口!C115+平賀下宿!C115+平賀中宿!C115+アヴェニュー!C115+平賀上宿!C115</f>
        <v>6</v>
      </c>
      <c r="D115" s="87">
        <f>西耕地!D115+瀬戸中!D115+瀬戸東!D115+瀬戸南!D115+北耕地!D115+平賀新町!D115+太田部!D115+常和南!D115+常和北!D115+荒家!D115+北口!D115+平賀下宿!D115+平賀中宿!D115+アヴェニュー!D115+平賀上宿!D115</f>
        <v>8</v>
      </c>
      <c r="E115" s="103">
        <f>西耕地!E115+瀬戸中!E115+瀬戸東!E115+瀬戸南!E115+北耕地!E115+平賀新町!E115+太田部!E115+常和南!E115+常和北!E115+荒家!E115+北口!E115+平賀下宿!E115+平賀中宿!E115+アヴェニュー!E115+平賀上宿!E115</f>
        <v>14</v>
      </c>
      <c r="F115" s="32"/>
    </row>
    <row r="116" spans="1:6" ht="15" customHeight="1" x14ac:dyDescent="0.15">
      <c r="A116" s="12"/>
      <c r="B116" s="43" t="s">
        <v>68</v>
      </c>
      <c r="C116" s="86">
        <f>西耕地!C116+瀬戸中!C116+瀬戸東!C116+瀬戸南!C116+北耕地!C116+平賀新町!C116+太田部!C116+常和南!C116+常和北!C116+荒家!C116+北口!C116+平賀下宿!C116+平賀中宿!C116+アヴェニュー!C116+平賀上宿!C116</f>
        <v>42</v>
      </c>
      <c r="D116" s="86">
        <f>西耕地!D116+瀬戸中!D116+瀬戸東!D116+瀬戸南!D116+北耕地!D116+平賀新町!D116+太田部!D116+常和南!D116+常和北!D116+荒家!D116+北口!D116+平賀下宿!D116+平賀中宿!D116+アヴェニュー!D116+平賀上宿!D116</f>
        <v>75</v>
      </c>
      <c r="E116" s="102">
        <f>西耕地!E116+瀬戸中!E116+瀬戸東!E116+瀬戸南!E116+北耕地!E116+平賀新町!E116+太田部!E116+常和南!E116+常和北!E116+荒家!E116+北口!E116+平賀下宿!E116+平賀中宿!E116+アヴェニュー!E116+平賀上宿!E116</f>
        <v>117</v>
      </c>
      <c r="F116" s="45">
        <f>E116/E147</f>
        <v>2.0693314467633533E-2</v>
      </c>
    </row>
    <row r="117" spans="1:6" ht="15" customHeight="1" x14ac:dyDescent="0.15">
      <c r="A117" s="12"/>
      <c r="B117" s="35">
        <v>95</v>
      </c>
      <c r="C117" s="75">
        <f>西耕地!C117+瀬戸中!C117+瀬戸東!C117+瀬戸南!C117+北耕地!C117+平賀新町!C117+太田部!C117+常和南!C117+常和北!C117+荒家!C117+北口!C117+平賀下宿!C117+平賀中宿!C117+アヴェニュー!C117+平賀上宿!C117</f>
        <v>1</v>
      </c>
      <c r="D117" s="75">
        <f>西耕地!D117+瀬戸中!D117+瀬戸東!D117+瀬戸南!D117+北耕地!D117+平賀新町!D117+太田部!D117+常和南!D117+常和北!D117+荒家!D117+北口!D117+平賀下宿!D117+平賀中宿!D117+アヴェニュー!D117+平賀上宿!D117</f>
        <v>13</v>
      </c>
      <c r="E117" s="58">
        <f>西耕地!E117+瀬戸中!E117+瀬戸東!E117+瀬戸南!E117+北耕地!E117+平賀新町!E117+太田部!E117+常和南!E117+常和北!E117+荒家!E117+北口!E117+平賀下宿!E117+平賀中宿!E117+アヴェニュー!E117+平賀上宿!E117</f>
        <v>14</v>
      </c>
      <c r="F117" s="32"/>
    </row>
    <row r="118" spans="1:6" ht="15" customHeight="1" x14ac:dyDescent="0.15">
      <c r="A118" s="12"/>
      <c r="B118" s="35">
        <v>96</v>
      </c>
      <c r="C118" s="75">
        <f>西耕地!C118+瀬戸中!C118+瀬戸東!C118+瀬戸南!C118+北耕地!C118+平賀新町!C118+太田部!C118+常和南!C118+常和北!C118+荒家!C118+北口!C118+平賀下宿!C118+平賀中宿!C118+アヴェニュー!C118+平賀上宿!C118</f>
        <v>1</v>
      </c>
      <c r="D118" s="75">
        <f>西耕地!D118+瀬戸中!D118+瀬戸東!D118+瀬戸南!D118+北耕地!D118+平賀新町!D118+太田部!D118+常和南!D118+常和北!D118+荒家!D118+北口!D118+平賀下宿!D118+平賀中宿!D118+アヴェニュー!D118+平賀上宿!D118</f>
        <v>6</v>
      </c>
      <c r="E118" s="58">
        <f>西耕地!E118+瀬戸中!E118+瀬戸東!E118+瀬戸南!E118+北耕地!E118+平賀新町!E118+太田部!E118+常和南!E118+常和北!E118+荒家!E118+北口!E118+平賀下宿!E118+平賀中宿!E118+アヴェニュー!E118+平賀上宿!E118</f>
        <v>7</v>
      </c>
      <c r="F118" s="32"/>
    </row>
    <row r="119" spans="1:6" ht="15" customHeight="1" x14ac:dyDescent="0.15">
      <c r="A119" s="12"/>
      <c r="B119" s="35">
        <v>97</v>
      </c>
      <c r="C119" s="75">
        <f>西耕地!C119+瀬戸中!C119+瀬戸東!C119+瀬戸南!C119+北耕地!C119+平賀新町!C119+太田部!C119+常和南!C119+常和北!C119+荒家!C119+北口!C119+平賀下宿!C119+平賀中宿!C119+アヴェニュー!C119+平賀上宿!C119</f>
        <v>0</v>
      </c>
      <c r="D119" s="75">
        <f>西耕地!D119+瀬戸中!D119+瀬戸東!D119+瀬戸南!D119+北耕地!D119+平賀新町!D119+太田部!D119+常和南!D119+常和北!D119+荒家!D119+北口!D119+平賀下宿!D119+平賀中宿!D119+アヴェニュー!D119+平賀上宿!D119</f>
        <v>11</v>
      </c>
      <c r="E119" s="58">
        <f>西耕地!E119+瀬戸中!E119+瀬戸東!E119+瀬戸南!E119+北耕地!E119+平賀新町!E119+太田部!E119+常和南!E119+常和北!E119+荒家!E119+北口!E119+平賀下宿!E119+平賀中宿!E119+アヴェニュー!E119+平賀上宿!E119</f>
        <v>11</v>
      </c>
      <c r="F119" s="32"/>
    </row>
    <row r="120" spans="1:6" ht="15" customHeight="1" x14ac:dyDescent="0.15">
      <c r="A120" s="12"/>
      <c r="B120" s="35">
        <v>98</v>
      </c>
      <c r="C120" s="75">
        <f>西耕地!C120+瀬戸中!C120+瀬戸東!C120+瀬戸南!C120+北耕地!C120+平賀新町!C120+太田部!C120+常和南!C120+常和北!C120+荒家!C120+北口!C120+平賀下宿!C120+平賀中宿!C120+アヴェニュー!C120+平賀上宿!C120</f>
        <v>2</v>
      </c>
      <c r="D120" s="75">
        <f>西耕地!D120+瀬戸中!D120+瀬戸東!D120+瀬戸南!D120+北耕地!D120+平賀新町!D120+太田部!D120+常和南!D120+常和北!D120+荒家!D120+北口!D120+平賀下宿!D120+平賀中宿!D120+アヴェニュー!D120+平賀上宿!D120</f>
        <v>7</v>
      </c>
      <c r="E120" s="58">
        <f>西耕地!E120+瀬戸中!E120+瀬戸東!E120+瀬戸南!E120+北耕地!E120+平賀新町!E120+太田部!E120+常和南!E120+常和北!E120+荒家!E120+北口!E120+平賀下宿!E120+平賀中宿!E120+アヴェニュー!E120+平賀上宿!E120</f>
        <v>9</v>
      </c>
      <c r="F120" s="32"/>
    </row>
    <row r="121" spans="1:6" ht="15" customHeight="1" x14ac:dyDescent="0.15">
      <c r="A121" s="12"/>
      <c r="B121" s="35">
        <v>99</v>
      </c>
      <c r="C121" s="75">
        <f>西耕地!C121+瀬戸中!C121+瀬戸東!C121+瀬戸南!C121+北耕地!C121+平賀新町!C121+太田部!C121+常和南!C121+常和北!C121+荒家!C121+北口!C121+平賀下宿!C121+平賀中宿!C121+アヴェニュー!C121+平賀上宿!C121</f>
        <v>3</v>
      </c>
      <c r="D121" s="75">
        <f>西耕地!D121+瀬戸中!D121+瀬戸東!D121+瀬戸南!D121+北耕地!D121+平賀新町!D121+太田部!D121+常和南!D121+常和北!D121+荒家!D121+北口!D121+平賀下宿!D121+平賀中宿!D121+アヴェニュー!D121+平賀上宿!D121</f>
        <v>7</v>
      </c>
      <c r="E121" s="58">
        <f>西耕地!E121+瀬戸中!E121+瀬戸東!E121+瀬戸南!E121+北耕地!E121+平賀新町!E121+太田部!E121+常和南!E121+常和北!E121+荒家!E121+北口!E121+平賀下宿!E121+平賀中宿!E121+アヴェニュー!E121+平賀上宿!E121</f>
        <v>10</v>
      </c>
      <c r="F121" s="32"/>
    </row>
    <row r="122" spans="1:6" ht="15" customHeight="1" x14ac:dyDescent="0.15">
      <c r="A122" s="12"/>
      <c r="B122" s="43" t="s">
        <v>69</v>
      </c>
      <c r="C122" s="86">
        <f>西耕地!C122+瀬戸中!C122+瀬戸東!C122+瀬戸南!C122+北耕地!C122+平賀新町!C122+太田部!C122+常和南!C122+常和北!C122+荒家!C122+北口!C122+平賀下宿!C122+平賀中宿!C122+アヴェニュー!C122+平賀上宿!C122</f>
        <v>7</v>
      </c>
      <c r="D122" s="86">
        <f>西耕地!D122+瀬戸中!D122+瀬戸東!D122+瀬戸南!D122+北耕地!D122+平賀新町!D122+太田部!D122+常和南!D122+常和北!D122+荒家!D122+北口!D122+平賀下宿!D122+平賀中宿!D122+アヴェニュー!D122+平賀上宿!D122</f>
        <v>44</v>
      </c>
      <c r="E122" s="102">
        <f>西耕地!E122+瀬戸中!E122+瀬戸東!E122+瀬戸南!E122+北耕地!E122+平賀新町!E122+太田部!E122+常和南!E122+常和北!E122+荒家!E122+北口!E122+平賀下宿!E122+平賀中宿!E122+アヴェニュー!E122+平賀上宿!E122</f>
        <v>51</v>
      </c>
      <c r="F122" s="45">
        <f>E122/E147</f>
        <v>9.0201627166607706E-3</v>
      </c>
    </row>
    <row r="123" spans="1:6" ht="15" customHeight="1" x14ac:dyDescent="0.15">
      <c r="A123" s="12"/>
      <c r="B123" s="35">
        <v>100</v>
      </c>
      <c r="C123" s="75">
        <f>西耕地!C123+瀬戸中!C123+瀬戸東!C123+瀬戸南!C123+北耕地!C123+平賀新町!C123+太田部!C123+常和南!C123+常和北!C123+荒家!C123+北口!C123+平賀下宿!C123+平賀中宿!C123+アヴェニュー!C123+平賀上宿!C123</f>
        <v>1</v>
      </c>
      <c r="D123" s="75">
        <f>西耕地!D123+瀬戸中!D123+瀬戸東!D123+瀬戸南!D123+北耕地!D123+平賀新町!D123+太田部!D123+常和南!D123+常和北!D123+荒家!D123+北口!D123+平賀下宿!D123+平賀中宿!D123+アヴェニュー!D123+平賀上宿!D123</f>
        <v>3</v>
      </c>
      <c r="E123" s="58">
        <f>西耕地!E123+瀬戸中!E123+瀬戸東!E123+瀬戸南!E123+北耕地!E123+平賀新町!E123+太田部!E123+常和南!E123+常和北!E123+荒家!E123+北口!E123+平賀下宿!E123+平賀中宿!E123+アヴェニュー!E123+平賀上宿!E123</f>
        <v>4</v>
      </c>
      <c r="F123" s="32"/>
    </row>
    <row r="124" spans="1:6" ht="15" customHeight="1" x14ac:dyDescent="0.15">
      <c r="A124" s="12"/>
      <c r="B124" s="35">
        <v>101</v>
      </c>
      <c r="C124" s="75">
        <f>西耕地!C124+瀬戸中!C124+瀬戸東!C124+瀬戸南!C124+北耕地!C124+平賀新町!C124+太田部!C124+常和南!C124+常和北!C124+荒家!C124+北口!C124+平賀下宿!C124+平賀中宿!C124+アヴェニュー!C124+平賀上宿!C124</f>
        <v>0</v>
      </c>
      <c r="D124" s="75">
        <f>西耕地!D124+瀬戸中!D124+瀬戸東!D124+瀬戸南!D124+北耕地!D124+平賀新町!D124+太田部!D124+常和南!D124+常和北!D124+荒家!D124+北口!D124+平賀下宿!D124+平賀中宿!D124+アヴェニュー!D124+平賀上宿!D124</f>
        <v>2</v>
      </c>
      <c r="E124" s="58">
        <f>西耕地!E124+瀬戸中!E124+瀬戸東!E124+瀬戸南!E124+北耕地!E124+平賀新町!E124+太田部!E124+常和南!E124+常和北!E124+荒家!E124+北口!E124+平賀下宿!E124+平賀中宿!E124+アヴェニュー!E124+平賀上宿!E124</f>
        <v>2</v>
      </c>
      <c r="F124" s="32"/>
    </row>
    <row r="125" spans="1:6" ht="15" customHeight="1" x14ac:dyDescent="0.15">
      <c r="A125" s="12"/>
      <c r="B125" s="35">
        <v>102</v>
      </c>
      <c r="C125" s="75">
        <f>西耕地!C125+瀬戸中!C125+瀬戸東!C125+瀬戸南!C125+北耕地!C125+平賀新町!C125+太田部!C125+常和南!C125+常和北!C125+荒家!C125+北口!C125+平賀下宿!C125+平賀中宿!C125+アヴェニュー!C125+平賀上宿!C125</f>
        <v>0</v>
      </c>
      <c r="D125" s="75">
        <f>西耕地!D125+瀬戸中!D125+瀬戸東!D125+瀬戸南!D125+北耕地!D125+平賀新町!D125+太田部!D125+常和南!D125+常和北!D125+荒家!D125+北口!D125+平賀下宿!D125+平賀中宿!D125+アヴェニュー!D125+平賀上宿!D125</f>
        <v>2</v>
      </c>
      <c r="E125" s="58">
        <f>西耕地!E125+瀬戸中!E125+瀬戸東!E125+瀬戸南!E125+北耕地!E125+平賀新町!E125+太田部!E125+常和南!E125+常和北!E125+荒家!E125+北口!E125+平賀下宿!E125+平賀中宿!E125+アヴェニュー!E125+平賀上宿!E125</f>
        <v>2</v>
      </c>
      <c r="F125" s="32"/>
    </row>
    <row r="126" spans="1:6" ht="15" customHeight="1" x14ac:dyDescent="0.15">
      <c r="A126" s="12"/>
      <c r="B126" s="35">
        <v>103</v>
      </c>
      <c r="C126" s="75">
        <f>西耕地!C126+瀬戸中!C126+瀬戸東!C126+瀬戸南!C126+北耕地!C126+平賀新町!C126+太田部!C126+常和南!C126+常和北!C126+荒家!C126+北口!C126+平賀下宿!C126+平賀中宿!C126+アヴェニュー!C126+平賀上宿!C126</f>
        <v>1</v>
      </c>
      <c r="D126" s="75">
        <f>西耕地!D126+瀬戸中!D126+瀬戸東!D126+瀬戸南!D126+北耕地!D126+平賀新町!D126+太田部!D126+常和南!D126+常和北!D126+荒家!D126+北口!D126+平賀下宿!D126+平賀中宿!D126+アヴェニュー!D126+平賀上宿!D126</f>
        <v>3</v>
      </c>
      <c r="E126" s="58">
        <f>西耕地!E126+瀬戸中!E126+瀬戸東!E126+瀬戸南!E126+北耕地!E126+平賀新町!E126+太田部!E126+常和南!E126+常和北!E126+荒家!E126+北口!E126+平賀下宿!E126+平賀中宿!E126+アヴェニュー!E126+平賀上宿!E126</f>
        <v>4</v>
      </c>
      <c r="F126" s="32"/>
    </row>
    <row r="127" spans="1:6" ht="15" customHeight="1" x14ac:dyDescent="0.15">
      <c r="A127" s="12"/>
      <c r="B127" s="35">
        <v>104</v>
      </c>
      <c r="C127" s="75">
        <f>西耕地!C127+瀬戸中!C127+瀬戸東!C127+瀬戸南!C127+北耕地!C127+平賀新町!C127+太田部!C127+常和南!C127+常和北!C127+荒家!C127+北口!C127+平賀下宿!C127+平賀中宿!C127+アヴェニュー!C127+平賀上宿!C127</f>
        <v>0</v>
      </c>
      <c r="D127" s="75">
        <f>西耕地!D127+瀬戸中!D127+瀬戸東!D127+瀬戸南!D127+北耕地!D127+平賀新町!D127+太田部!D127+常和南!D127+常和北!D127+荒家!D127+北口!D127+平賀下宿!D127+平賀中宿!D127+アヴェニュー!D127+平賀上宿!D127</f>
        <v>0</v>
      </c>
      <c r="E127" s="58">
        <f>西耕地!E127+瀬戸中!E127+瀬戸東!E127+瀬戸南!E127+北耕地!E127+平賀新町!E127+太田部!E127+常和南!E127+常和北!E127+荒家!E127+北口!E127+平賀下宿!E127+平賀中宿!E127+アヴェニュー!E127+平賀上宿!E127</f>
        <v>0</v>
      </c>
      <c r="F127" s="32"/>
    </row>
    <row r="128" spans="1:6" ht="15" customHeight="1" x14ac:dyDescent="0.15">
      <c r="A128" s="12"/>
      <c r="B128" s="43" t="s">
        <v>70</v>
      </c>
      <c r="C128" s="86">
        <f>西耕地!C128+瀬戸中!C128+瀬戸東!C128+瀬戸南!C128+北耕地!C128+平賀新町!C128+太田部!C128+常和南!C128+常和北!C128+荒家!C128+北口!C128+平賀下宿!C128+平賀中宿!C128+アヴェニュー!C128+平賀上宿!C128</f>
        <v>2</v>
      </c>
      <c r="D128" s="86">
        <f>西耕地!D128+瀬戸中!D128+瀬戸東!D128+瀬戸南!D128+北耕地!D128+平賀新町!D128+太田部!D128+常和南!D128+常和北!D128+荒家!D128+北口!D128+平賀下宿!D128+平賀中宿!D128+アヴェニュー!D128+平賀上宿!D128</f>
        <v>10</v>
      </c>
      <c r="E128" s="102">
        <f>西耕地!E128+瀬戸中!E128+瀬戸東!E128+瀬戸南!E128+北耕地!E128+平賀新町!E128+太田部!E128+常和南!E128+常和北!E128+荒家!E128+北口!E128+平賀下宿!E128+平賀中宿!E128+アヴェニュー!E128+平賀上宿!E128</f>
        <v>12</v>
      </c>
      <c r="F128" s="45">
        <f>E128/E147</f>
        <v>2.1223912274495934E-3</v>
      </c>
    </row>
    <row r="129" spans="1:6" ht="15" customHeight="1" x14ac:dyDescent="0.15">
      <c r="A129" s="12"/>
      <c r="B129" s="35">
        <v>105</v>
      </c>
      <c r="C129" s="75">
        <f>西耕地!C129+瀬戸中!C129+瀬戸東!C129+瀬戸南!C129+北耕地!C129+平賀新町!C129+太田部!C129+常和南!C129+常和北!C129+荒家!C129+北口!C129+平賀下宿!C129+平賀中宿!C129+アヴェニュー!C129+平賀上宿!C129</f>
        <v>0</v>
      </c>
      <c r="D129" s="75">
        <f>西耕地!D129+瀬戸中!D129+瀬戸東!D129+瀬戸南!D129+北耕地!D129+平賀新町!D129+太田部!D129+常和南!D129+常和北!D129+荒家!D129+北口!D129+平賀下宿!D129+平賀中宿!D129+アヴェニュー!D129+平賀上宿!D129</f>
        <v>0</v>
      </c>
      <c r="E129" s="58">
        <f>西耕地!E129+瀬戸中!E129+瀬戸東!E129+瀬戸南!E129+北耕地!E129+平賀新町!E129+太田部!E129+常和南!E129+常和北!E129+荒家!E129+北口!E129+平賀下宿!E129+平賀中宿!E129+アヴェニュー!E129+平賀上宿!E129</f>
        <v>0</v>
      </c>
      <c r="F129" s="32"/>
    </row>
    <row r="130" spans="1:6" ht="15" customHeight="1" x14ac:dyDescent="0.15">
      <c r="A130" s="12"/>
      <c r="B130" s="35">
        <v>106</v>
      </c>
      <c r="C130" s="75">
        <f>西耕地!C130+瀬戸中!C130+瀬戸東!C130+瀬戸南!C130+北耕地!C130+平賀新町!C130+太田部!C130+常和南!C130+常和北!C130+荒家!C130+北口!C130+平賀下宿!C130+平賀中宿!C130+アヴェニュー!C130+平賀上宿!C130</f>
        <v>0</v>
      </c>
      <c r="D130" s="75">
        <f>西耕地!D130+瀬戸中!D130+瀬戸東!D130+瀬戸南!D130+北耕地!D130+平賀新町!D130+太田部!D130+常和南!D130+常和北!D130+荒家!D130+北口!D130+平賀下宿!D130+平賀中宿!D130+アヴェニュー!D130+平賀上宿!D130</f>
        <v>0</v>
      </c>
      <c r="E130" s="58">
        <f>西耕地!E130+瀬戸中!E130+瀬戸東!E130+瀬戸南!E130+北耕地!E130+平賀新町!E130+太田部!E130+常和南!E130+常和北!E130+荒家!E130+北口!E130+平賀下宿!E130+平賀中宿!E130+アヴェニュー!E130+平賀上宿!E130</f>
        <v>0</v>
      </c>
      <c r="F130" s="32"/>
    </row>
    <row r="131" spans="1:6" ht="15" customHeight="1" x14ac:dyDescent="0.15">
      <c r="A131" s="12"/>
      <c r="B131" s="35">
        <v>107</v>
      </c>
      <c r="C131" s="75">
        <f>西耕地!C131+瀬戸中!C131+瀬戸東!C131+瀬戸南!C131+北耕地!C131+平賀新町!C131+太田部!C131+常和南!C131+常和北!C131+荒家!C131+北口!C131+平賀下宿!C131+平賀中宿!C131+アヴェニュー!C131+平賀上宿!C131</f>
        <v>0</v>
      </c>
      <c r="D131" s="75">
        <f>西耕地!D131+瀬戸中!D131+瀬戸東!D131+瀬戸南!D131+北耕地!D131+平賀新町!D131+太田部!D131+常和南!D131+常和北!D131+荒家!D131+北口!D131+平賀下宿!D131+平賀中宿!D131+アヴェニュー!D131+平賀上宿!D131</f>
        <v>0</v>
      </c>
      <c r="E131" s="58">
        <f>西耕地!E131+瀬戸中!E131+瀬戸東!E131+瀬戸南!E131+北耕地!E131+平賀新町!E131+太田部!E131+常和南!E131+常和北!E131+荒家!E131+北口!E131+平賀下宿!E131+平賀中宿!E131+アヴェニュー!E131+平賀上宿!E131</f>
        <v>0</v>
      </c>
      <c r="F131" s="32"/>
    </row>
    <row r="132" spans="1:6" ht="15" customHeight="1" x14ac:dyDescent="0.15">
      <c r="A132" s="12"/>
      <c r="B132" s="35">
        <v>108</v>
      </c>
      <c r="C132" s="75">
        <f>西耕地!C132+瀬戸中!C132+瀬戸東!C132+瀬戸南!C132+北耕地!C132+平賀新町!C132+太田部!C132+常和南!C132+常和北!C132+荒家!C132+北口!C132+平賀下宿!C132+平賀中宿!C132+アヴェニュー!C132+平賀上宿!C132</f>
        <v>0</v>
      </c>
      <c r="D132" s="75">
        <f>西耕地!D132+瀬戸中!D132+瀬戸東!D132+瀬戸南!D132+北耕地!D132+平賀新町!D132+太田部!D132+常和南!D132+常和北!D132+荒家!D132+北口!D132+平賀下宿!D132+平賀中宿!D132+アヴェニュー!D132+平賀上宿!D132</f>
        <v>0</v>
      </c>
      <c r="E132" s="58">
        <f>西耕地!E132+瀬戸中!E132+瀬戸東!E132+瀬戸南!E132+北耕地!E132+平賀新町!E132+太田部!E132+常和南!E132+常和北!E132+荒家!E132+北口!E132+平賀下宿!E132+平賀中宿!E132+アヴェニュー!E132+平賀上宿!E132</f>
        <v>0</v>
      </c>
      <c r="F132" s="32"/>
    </row>
    <row r="133" spans="1:6" ht="15" customHeight="1" x14ac:dyDescent="0.15">
      <c r="A133" s="12"/>
      <c r="B133" s="35">
        <v>109</v>
      </c>
      <c r="C133" s="75">
        <f>西耕地!C133+瀬戸中!C133+瀬戸東!C133+瀬戸南!C133+北耕地!C133+平賀新町!C133+太田部!C133+常和南!C133+常和北!C133+荒家!C133+北口!C133+平賀下宿!C133+平賀中宿!C133+アヴェニュー!C133+平賀上宿!C133</f>
        <v>0</v>
      </c>
      <c r="D133" s="75">
        <f>西耕地!D133+瀬戸中!D133+瀬戸東!D133+瀬戸南!D133+北耕地!D133+平賀新町!D133+太田部!D133+常和南!D133+常和北!D133+荒家!D133+北口!D133+平賀下宿!D133+平賀中宿!D133+アヴェニュー!D133+平賀上宿!D133</f>
        <v>0</v>
      </c>
      <c r="E133" s="58">
        <f>西耕地!E133+瀬戸中!E133+瀬戸東!E133+瀬戸南!E133+北耕地!E133+平賀新町!E133+太田部!E133+常和南!E133+常和北!E133+荒家!E133+北口!E133+平賀下宿!E133+平賀中宿!E133+アヴェニュー!E133+平賀上宿!E133</f>
        <v>0</v>
      </c>
      <c r="F133" s="32"/>
    </row>
    <row r="134" spans="1:6" ht="15" customHeight="1" x14ac:dyDescent="0.15">
      <c r="A134" s="36"/>
      <c r="B134" s="46" t="s">
        <v>71</v>
      </c>
      <c r="C134" s="86">
        <f>西耕地!C134+瀬戸中!C134+瀬戸東!C134+瀬戸南!C134+北耕地!C134+平賀新町!C134+太田部!C134+常和南!C134+常和北!C134+荒家!C134+北口!C134+平賀下宿!C134+平賀中宿!C134+アヴェニュー!C134+平賀上宿!C134</f>
        <v>0</v>
      </c>
      <c r="D134" s="86">
        <f>西耕地!D134+瀬戸中!D134+瀬戸東!D134+瀬戸南!D134+北耕地!D134+平賀新町!D134+太田部!D134+常和南!D134+常和北!D134+荒家!D134+北口!D134+平賀下宿!D134+平賀中宿!D134+アヴェニュー!D134+平賀上宿!D134</f>
        <v>0</v>
      </c>
      <c r="E134" s="102">
        <f>西耕地!E134+瀬戸中!E134+瀬戸東!E134+瀬戸南!E134+北耕地!E134+平賀新町!E134+太田部!E134+常和南!E134+常和北!E134+荒家!E134+北口!E134+平賀下宿!E134+平賀中宿!E134+アヴェニュー!E134+平賀上宿!E134</f>
        <v>0</v>
      </c>
      <c r="F134" s="45">
        <f>E134/E147</f>
        <v>0</v>
      </c>
    </row>
    <row r="135" spans="1:6" ht="15" customHeight="1" x14ac:dyDescent="0.15">
      <c r="A135" s="36"/>
      <c r="B135" s="35">
        <v>110</v>
      </c>
      <c r="C135" s="79">
        <f>西耕地!C135+瀬戸中!C135+瀬戸東!C135+瀬戸南!C135+北耕地!C135+平賀新町!C135+太田部!C135+常和南!C135+常和北!C135+荒家!C135+北口!C135+平賀下宿!C135+平賀中宿!C135+アヴェニュー!C135+平賀上宿!C135</f>
        <v>0</v>
      </c>
      <c r="D135" s="79">
        <f>西耕地!D135+瀬戸中!D135+瀬戸東!D135+瀬戸南!D135+北耕地!D135+平賀新町!D135+太田部!D135+常和南!D135+常和北!D135+荒家!D135+北口!D135+平賀下宿!D135+平賀中宿!D135+アヴェニュー!D135+平賀上宿!D135</f>
        <v>0</v>
      </c>
      <c r="E135" s="93">
        <f>西耕地!E135+瀬戸中!E135+瀬戸東!E135+瀬戸南!E135+北耕地!E135+平賀新町!E135+太田部!E135+常和南!E135+常和北!E135+荒家!E135+北口!E135+平賀下宿!E135+平賀中宿!E135+アヴェニュー!E135+平賀上宿!E135</f>
        <v>0</v>
      </c>
      <c r="F135" s="32"/>
    </row>
    <row r="136" spans="1:6" ht="15" customHeight="1" x14ac:dyDescent="0.15">
      <c r="A136" s="36"/>
      <c r="B136" s="35">
        <v>111</v>
      </c>
      <c r="C136" s="75">
        <f>西耕地!C136+瀬戸中!C136+瀬戸東!C136+瀬戸南!C136+北耕地!C136+平賀新町!C136+太田部!C136+常和南!C136+常和北!C136+荒家!C136+北口!C136+平賀下宿!C136+平賀中宿!C136+アヴェニュー!C136+平賀上宿!C136</f>
        <v>0</v>
      </c>
      <c r="D136" s="75">
        <f>西耕地!D136+瀬戸中!D136+瀬戸東!D136+瀬戸南!D136+北耕地!D136+平賀新町!D136+太田部!D136+常和南!D136+常和北!D136+荒家!D136+北口!D136+平賀下宿!D136+平賀中宿!D136+アヴェニュー!D136+平賀上宿!D136</f>
        <v>0</v>
      </c>
      <c r="E136" s="58">
        <f>西耕地!E136+瀬戸中!E136+瀬戸東!E136+瀬戸南!E136+北耕地!E136+平賀新町!E136+太田部!E136+常和南!E136+常和北!E136+荒家!E136+北口!E136+平賀下宿!E136+平賀中宿!E136+アヴェニュー!E136+平賀上宿!E136</f>
        <v>0</v>
      </c>
      <c r="F136" s="32"/>
    </row>
    <row r="137" spans="1:6" ht="15" customHeight="1" x14ac:dyDescent="0.15">
      <c r="A137" s="36"/>
      <c r="B137" s="35">
        <v>112</v>
      </c>
      <c r="C137" s="75">
        <f>西耕地!C137+瀬戸中!C137+瀬戸東!C137+瀬戸南!C137+北耕地!C137+平賀新町!C137+太田部!C137+常和南!C137+常和北!C137+荒家!C137+北口!C137+平賀下宿!C137+平賀中宿!C137+アヴェニュー!C137+平賀上宿!C137</f>
        <v>0</v>
      </c>
      <c r="D137" s="75">
        <f>西耕地!D137+瀬戸中!D137+瀬戸東!D137+瀬戸南!D137+北耕地!D137+平賀新町!D137+太田部!D137+常和南!D137+常和北!D137+荒家!D137+北口!D137+平賀下宿!D137+平賀中宿!D137+アヴェニュー!D137+平賀上宿!D137</f>
        <v>0</v>
      </c>
      <c r="E137" s="58">
        <f>西耕地!E137+瀬戸中!E137+瀬戸東!E137+瀬戸南!E137+北耕地!E137+平賀新町!E137+太田部!E137+常和南!E137+常和北!E137+荒家!E137+北口!E137+平賀下宿!E137+平賀中宿!E137+アヴェニュー!E137+平賀上宿!E137</f>
        <v>0</v>
      </c>
      <c r="F137" s="32"/>
    </row>
    <row r="138" spans="1:6" ht="15" customHeight="1" x14ac:dyDescent="0.15">
      <c r="A138" s="36"/>
      <c r="B138" s="35">
        <v>113</v>
      </c>
      <c r="C138" s="75">
        <f>西耕地!C138+瀬戸中!C138+瀬戸東!C138+瀬戸南!C138+北耕地!C138+平賀新町!C138+太田部!C138+常和南!C138+常和北!C138+荒家!C138+北口!C138+平賀下宿!C138+平賀中宿!C138+アヴェニュー!C138+平賀上宿!C138</f>
        <v>0</v>
      </c>
      <c r="D138" s="75">
        <f>西耕地!D138+瀬戸中!D138+瀬戸東!D138+瀬戸南!D138+北耕地!D138+平賀新町!D138+太田部!D138+常和南!D138+常和北!D138+荒家!D138+北口!D138+平賀下宿!D138+平賀中宿!D138+アヴェニュー!D138+平賀上宿!D138</f>
        <v>0</v>
      </c>
      <c r="E138" s="58">
        <f>西耕地!E138+瀬戸中!E138+瀬戸東!E138+瀬戸南!E138+北耕地!E138+平賀新町!E138+太田部!E138+常和南!E138+常和北!E138+荒家!E138+北口!E138+平賀下宿!E138+平賀中宿!E138+アヴェニュー!E138+平賀上宿!E138</f>
        <v>0</v>
      </c>
      <c r="F138" s="32"/>
    </row>
    <row r="139" spans="1:6" ht="15" customHeight="1" x14ac:dyDescent="0.15">
      <c r="A139" s="36"/>
      <c r="B139" s="35">
        <v>114</v>
      </c>
      <c r="C139" s="75">
        <f>西耕地!C139+瀬戸中!C139+瀬戸東!C139+瀬戸南!C139+北耕地!C139+平賀新町!C139+太田部!C139+常和南!C139+常和北!C139+荒家!C139+北口!C139+平賀下宿!C139+平賀中宿!C139+アヴェニュー!C139+平賀上宿!C139</f>
        <v>0</v>
      </c>
      <c r="D139" s="75">
        <f>西耕地!D139+瀬戸中!D139+瀬戸東!D139+瀬戸南!D139+北耕地!D139+平賀新町!D139+太田部!D139+常和南!D139+常和北!D139+荒家!D139+北口!D139+平賀下宿!D139+平賀中宿!D139+アヴェニュー!D139+平賀上宿!D139</f>
        <v>0</v>
      </c>
      <c r="E139" s="58">
        <f>西耕地!E139+瀬戸中!E139+瀬戸東!E139+瀬戸南!E139+北耕地!E139+平賀新町!E139+太田部!E139+常和南!E139+常和北!E139+荒家!E139+北口!E139+平賀下宿!E139+平賀中宿!E139+アヴェニュー!E139+平賀上宿!E139</f>
        <v>0</v>
      </c>
      <c r="F139" s="32"/>
    </row>
    <row r="140" spans="1:6" ht="15" customHeight="1" x14ac:dyDescent="0.15">
      <c r="A140" s="36"/>
      <c r="B140" s="43" t="s">
        <v>378</v>
      </c>
      <c r="C140" s="86">
        <f>西耕地!C140+瀬戸中!C140+瀬戸東!C140+瀬戸南!C140+北耕地!C140+平賀新町!C140+太田部!C140+常和南!C140+常和北!C140+荒家!C140+北口!C140+平賀下宿!C140+平賀中宿!C140+アヴェニュー!C140+平賀上宿!C140</f>
        <v>0</v>
      </c>
      <c r="D140" s="86">
        <f>西耕地!D140+瀬戸中!D140+瀬戸東!D140+瀬戸南!D140+北耕地!D140+平賀新町!D140+太田部!D140+常和南!D140+常和北!D140+荒家!D140+北口!D140+平賀下宿!D140+平賀中宿!D140+アヴェニュー!D140+平賀上宿!D140</f>
        <v>0</v>
      </c>
      <c r="E140" s="102">
        <f>西耕地!E140+瀬戸中!E140+瀬戸東!E140+瀬戸南!E140+北耕地!E140+平賀新町!E140+太田部!E140+常和南!E140+常和北!E140+荒家!E140+北口!E140+平賀下宿!E140+平賀中宿!E140+アヴェニュー!E140+平賀上宿!E140</f>
        <v>0</v>
      </c>
      <c r="F140" s="45">
        <f>E140/E147</f>
        <v>0</v>
      </c>
    </row>
    <row r="141" spans="1:6" ht="15" customHeight="1" x14ac:dyDescent="0.15">
      <c r="A141" s="36"/>
      <c r="B141" s="35">
        <v>115</v>
      </c>
      <c r="C141" s="75">
        <f>西耕地!C141+瀬戸中!C141+瀬戸東!C141+瀬戸南!C141+北耕地!C141+平賀新町!C141+太田部!C141+常和南!C141+常和北!C141+荒家!C141+北口!C141+平賀下宿!C141+平賀中宿!C141+アヴェニュー!C141+平賀上宿!C141</f>
        <v>0</v>
      </c>
      <c r="D141" s="75">
        <f>西耕地!D141+瀬戸中!D141+瀬戸東!D141+瀬戸南!D141+北耕地!D141+平賀新町!D141+太田部!D141+常和南!D141+常和北!D141+荒家!D141+北口!D141+平賀下宿!D141+平賀中宿!D141+アヴェニュー!D141+平賀上宿!D141</f>
        <v>0</v>
      </c>
      <c r="E141" s="58">
        <f>西耕地!E141+瀬戸中!E141+瀬戸東!E141+瀬戸南!E141+北耕地!E141+平賀新町!E141+太田部!E141+常和南!E141+常和北!E141+荒家!E141+北口!E141+平賀下宿!E141+平賀中宿!E141+アヴェニュー!E141+平賀上宿!E141</f>
        <v>0</v>
      </c>
      <c r="F141" s="32"/>
    </row>
    <row r="142" spans="1:6" ht="15" customHeight="1" x14ac:dyDescent="0.15">
      <c r="A142" s="36"/>
      <c r="B142" s="35">
        <v>116</v>
      </c>
      <c r="C142" s="75">
        <f>西耕地!C142+瀬戸中!C142+瀬戸東!C142+瀬戸南!C142+北耕地!C142+平賀新町!C142+太田部!C142+常和南!C142+常和北!C142+荒家!C142+北口!C142+平賀下宿!C142+平賀中宿!C142+アヴェニュー!C142+平賀上宿!C142</f>
        <v>0</v>
      </c>
      <c r="D142" s="75">
        <f>西耕地!D142+瀬戸中!D142+瀬戸東!D142+瀬戸南!D142+北耕地!D142+平賀新町!D142+太田部!D142+常和南!D142+常和北!D142+荒家!D142+北口!D142+平賀下宿!D142+平賀中宿!D142+アヴェニュー!D142+平賀上宿!D142</f>
        <v>0</v>
      </c>
      <c r="E142" s="58">
        <f>西耕地!E142+瀬戸中!E142+瀬戸東!E142+瀬戸南!E142+北耕地!E142+平賀新町!E142+太田部!E142+常和南!E142+常和北!E142+荒家!E142+北口!E142+平賀下宿!E142+平賀中宿!E142+アヴェニュー!E142+平賀上宿!E142</f>
        <v>0</v>
      </c>
      <c r="F142" s="32"/>
    </row>
    <row r="143" spans="1:6" ht="15" customHeight="1" x14ac:dyDescent="0.15">
      <c r="A143" s="36"/>
      <c r="B143" s="35">
        <v>117</v>
      </c>
      <c r="C143" s="75">
        <f>西耕地!C143+瀬戸中!C143+瀬戸東!C143+瀬戸南!C143+北耕地!C143+平賀新町!C143+太田部!C143+常和南!C143+常和北!C143+荒家!C143+北口!C143+平賀下宿!C143+平賀中宿!C143+アヴェニュー!C143+平賀上宿!C143</f>
        <v>0</v>
      </c>
      <c r="D143" s="75">
        <f>西耕地!D143+瀬戸中!D143+瀬戸東!D143+瀬戸南!D143+北耕地!D143+平賀新町!D143+太田部!D143+常和南!D143+常和北!D143+荒家!D143+北口!D143+平賀下宿!D143+平賀中宿!D143+アヴェニュー!D143+平賀上宿!D143</f>
        <v>0</v>
      </c>
      <c r="E143" s="58">
        <f>西耕地!E143+瀬戸中!E143+瀬戸東!E143+瀬戸南!E143+北耕地!E143+平賀新町!E143+太田部!E143+常和南!E143+常和北!E143+荒家!E143+北口!E143+平賀下宿!E143+平賀中宿!E143+アヴェニュー!E143+平賀上宿!E143</f>
        <v>0</v>
      </c>
      <c r="F143" s="32"/>
    </row>
    <row r="144" spans="1:6" ht="15" customHeight="1" x14ac:dyDescent="0.15">
      <c r="A144" s="36"/>
      <c r="B144" s="35">
        <v>118</v>
      </c>
      <c r="C144" s="75">
        <f>西耕地!C144+瀬戸中!C144+瀬戸東!C144+瀬戸南!C144+北耕地!C144+平賀新町!C144+太田部!C144+常和南!C144+常和北!C144+荒家!C144+北口!C144+平賀下宿!C144+平賀中宿!C144+アヴェニュー!C144+平賀上宿!C144</f>
        <v>0</v>
      </c>
      <c r="D144" s="75">
        <f>西耕地!D144+瀬戸中!D144+瀬戸東!D144+瀬戸南!D144+北耕地!D144+平賀新町!D144+太田部!D144+常和南!D144+常和北!D144+荒家!D144+北口!D144+平賀下宿!D144+平賀中宿!D144+アヴェニュー!D144+平賀上宿!D144</f>
        <v>0</v>
      </c>
      <c r="E144" s="58">
        <f>西耕地!E144+瀬戸中!E144+瀬戸東!E144+瀬戸南!E144+北耕地!E144+平賀新町!E144+太田部!E144+常和南!E144+常和北!E144+荒家!E144+北口!E144+平賀下宿!E144+平賀中宿!E144+アヴェニュー!E144+平賀上宿!E144</f>
        <v>0</v>
      </c>
      <c r="F144" s="32"/>
    </row>
    <row r="145" spans="1:6" ht="15" customHeight="1" x14ac:dyDescent="0.15">
      <c r="A145" s="36"/>
      <c r="B145" s="35">
        <v>119</v>
      </c>
      <c r="C145" s="75">
        <f>西耕地!C145+瀬戸中!C145+瀬戸東!C145+瀬戸南!C145+北耕地!C145+平賀新町!C145+太田部!C145+常和南!C145+常和北!C145+荒家!C145+北口!C145+平賀下宿!C145+平賀中宿!C145+アヴェニュー!C145+平賀上宿!C145</f>
        <v>0</v>
      </c>
      <c r="D145" s="75">
        <f>西耕地!D145+瀬戸中!D145+瀬戸東!D145+瀬戸南!D145+北耕地!D145+平賀新町!D145+太田部!D145+常和南!D145+常和北!D145+荒家!D145+北口!D145+平賀下宿!D145+平賀中宿!D145+アヴェニュー!D145+平賀上宿!D145</f>
        <v>0</v>
      </c>
      <c r="E145" s="58">
        <f>西耕地!E145+瀬戸中!E145+瀬戸東!E145+瀬戸南!E145+北耕地!E145+平賀新町!E145+太田部!E145+常和南!E145+常和北!E145+荒家!E145+北口!E145+平賀下宿!E145+平賀中宿!E145+アヴェニュー!E145+平賀上宿!E145</f>
        <v>0</v>
      </c>
      <c r="F145" s="32"/>
    </row>
    <row r="146" spans="1:6" ht="15" customHeight="1" thickBot="1" x14ac:dyDescent="0.2">
      <c r="A146" s="36"/>
      <c r="B146" s="46" t="s">
        <v>379</v>
      </c>
      <c r="C146" s="85">
        <f>西耕地!C146+瀬戸中!C146+瀬戸東!C146+瀬戸南!C146+北耕地!C146+平賀新町!C146+太田部!C146+常和南!C146+常和北!C146+荒家!C146+北口!C146+平賀下宿!C146+平賀中宿!C146+アヴェニュー!C146+平賀上宿!C146</f>
        <v>0</v>
      </c>
      <c r="D146" s="85">
        <f>西耕地!D146+瀬戸中!D146+瀬戸東!D146+瀬戸南!D146+北耕地!D146+平賀新町!D146+太田部!D146+常和南!D146+常和北!D146+荒家!D146+北口!D146+平賀下宿!D146+平賀中宿!D146+アヴェニュー!D146+平賀上宿!D146</f>
        <v>0</v>
      </c>
      <c r="E146" s="104">
        <f>西耕地!E146+瀬戸中!E146+瀬戸東!E146+瀬戸南!E146+北耕地!E146+平賀新町!E146+太田部!E146+常和南!E146+常和北!E146+荒家!E146+北口!E146+平賀下宿!E146+平賀中宿!E146+アヴェニュー!E146+平賀上宿!E146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84">
        <f>西耕地!C147+瀬戸中!C147+瀬戸東!C147+瀬戸南!C147+北耕地!C147+平賀新町!C147+太田部!C147+常和南!C147+常和北!C147+荒家!C147+北口!C147+平賀下宿!C147+平賀中宿!C147+アヴェニュー!C147+平賀上宿!C147</f>
        <v>2777</v>
      </c>
      <c r="D147" s="84">
        <f>西耕地!D147+瀬戸中!D147+瀬戸東!D147+瀬戸南!D147+北耕地!D147+平賀新町!D147+太田部!D147+常和南!D147+常和北!D147+荒家!D147+北口!D147+平賀下宿!D147+平賀中宿!D147+アヴェニュー!D147+平賀上宿!D147</f>
        <v>2877</v>
      </c>
      <c r="E147" s="105">
        <f>西耕地!E147+瀬戸中!E147+瀬戸東!E147+瀬戸南!E147+北耕地!E147+平賀新町!E147+太田部!E147+常和南!E147+常和北!E147+荒家!E147+北口!E147+平賀下宿!E147+平賀中宿!E147+アヴェニュー!E147+平賀上宿!E147</f>
        <v>5654</v>
      </c>
      <c r="F147" s="98">
        <f>SUM(F3:F134)</f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15">
      <c r="A150" s="16"/>
      <c r="B150" s="16" t="s">
        <v>7</v>
      </c>
      <c r="C150" s="17">
        <f>C8+C14+C20</f>
        <v>389</v>
      </c>
      <c r="D150" s="17">
        <f>D8+D14+D20</f>
        <v>337</v>
      </c>
      <c r="E150" s="17">
        <f>E8+E14+E20</f>
        <v>726</v>
      </c>
      <c r="F150" s="32">
        <f>E150/E153</f>
        <v>0.12840466926070038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1522</v>
      </c>
      <c r="D151" s="19">
        <f>D26+D32+D38+D44+D50+D56+D62+D68+D74+D80</f>
        <v>1498</v>
      </c>
      <c r="E151" s="19">
        <f>E26+E32+E38+E44+E50+E56+E62+E68+E74+E80</f>
        <v>3020</v>
      </c>
      <c r="F151" s="32">
        <f>E151/E153</f>
        <v>0.53413512557481424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866</v>
      </c>
      <c r="D152" s="21">
        <f t="shared" ref="D152:E152" si="0">D86+D92+D98+D104+D110+D116+D122+D128+D134+D140+D146</f>
        <v>1042</v>
      </c>
      <c r="E152" s="21">
        <f t="shared" si="0"/>
        <v>1908</v>
      </c>
      <c r="F152" s="32">
        <f>E152/E153</f>
        <v>0.33746020516448533</v>
      </c>
    </row>
    <row r="153" spans="1:6" ht="15" customHeight="1" x14ac:dyDescent="0.15">
      <c r="B153" s="2" t="s">
        <v>8</v>
      </c>
      <c r="C153" s="1">
        <f>SUM(C150:C152)</f>
        <v>2777</v>
      </c>
      <c r="D153" s="1">
        <f>SUM(D150:D152)</f>
        <v>2877</v>
      </c>
      <c r="E153" s="1">
        <f>SUM(E150:E152)</f>
        <v>5654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389</v>
      </c>
      <c r="D155" s="17">
        <f>D8+D14+D20</f>
        <v>337</v>
      </c>
      <c r="E155" s="17">
        <f>E8+E14+E20</f>
        <v>726</v>
      </c>
      <c r="F155" s="32">
        <f>E155/E159</f>
        <v>0.12840466926070038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1522</v>
      </c>
      <c r="D156" s="19">
        <f>D26+D32+D38+D44+D50+D56+D62+D68+D74+D80</f>
        <v>1498</v>
      </c>
      <c r="E156" s="19">
        <f>E26+E32+E38+E44+E50+E56+E62+E68+E74+E80</f>
        <v>3020</v>
      </c>
      <c r="F156" s="32">
        <f>E156/E159</f>
        <v>0.53413512557481424</v>
      </c>
    </row>
    <row r="157" spans="1:6" ht="15" customHeight="1" x14ac:dyDescent="0.15">
      <c r="A157" s="25"/>
      <c r="B157" s="20" t="s">
        <v>10</v>
      </c>
      <c r="C157" s="21">
        <f>C86+C92</f>
        <v>432</v>
      </c>
      <c r="D157" s="21">
        <f>D86+D92</f>
        <v>439</v>
      </c>
      <c r="E157" s="21">
        <f>E86+E92</f>
        <v>871</v>
      </c>
      <c r="F157" s="32">
        <f>E157/E159</f>
        <v>0.15405022992571632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434</v>
      </c>
      <c r="D158" s="27">
        <f t="shared" ref="D158:E158" si="1">D98+D104+D110+D116+D122+D128+D134+D140+D146</f>
        <v>603</v>
      </c>
      <c r="E158" s="27">
        <f t="shared" si="1"/>
        <v>1037</v>
      </c>
      <c r="F158" s="32">
        <f>E158/E159</f>
        <v>0.18340997523876901</v>
      </c>
    </row>
    <row r="159" spans="1:6" ht="15" customHeight="1" x14ac:dyDescent="0.15">
      <c r="B159" s="2" t="s">
        <v>8</v>
      </c>
      <c r="C159" s="1">
        <f>SUM(C155:C158)</f>
        <v>2777</v>
      </c>
      <c r="D159" s="1">
        <f>SUM(D155:D158)</f>
        <v>2877</v>
      </c>
      <c r="E159" s="1">
        <f>SUM(E155:E158)</f>
        <v>5654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139</v>
      </c>
      <c r="D161" s="31">
        <f t="shared" ref="D161:E161" si="2">D110+D116+D122+D128+D134+D140+D146</f>
        <v>260</v>
      </c>
      <c r="E161" s="31">
        <f t="shared" si="2"/>
        <v>399</v>
      </c>
      <c r="F161" s="32">
        <f>E161/E159</f>
        <v>7.0569508312698981E-2</v>
      </c>
    </row>
    <row r="162" spans="1:6" ht="15" customHeight="1" x14ac:dyDescent="0.15">
      <c r="A162" s="30"/>
      <c r="B162" s="23" t="s">
        <v>15</v>
      </c>
      <c r="C162" s="31">
        <f>C116+C122+C128+C134+C140+C146</f>
        <v>51</v>
      </c>
      <c r="D162" s="31">
        <f t="shared" ref="D162:E162" si="3">D116+D122+D128+D134+D140+D146</f>
        <v>129</v>
      </c>
      <c r="E162" s="31">
        <f t="shared" si="3"/>
        <v>180</v>
      </c>
      <c r="F162" s="32">
        <f>E162/E159</f>
        <v>3.1835868411743899E-2</v>
      </c>
    </row>
    <row r="163" spans="1:6" ht="15" customHeight="1" x14ac:dyDescent="0.15">
      <c r="A163" s="30"/>
      <c r="B163" s="23" t="s">
        <v>13</v>
      </c>
      <c r="C163" s="31">
        <f>C122+C128+C134+C140+C146</f>
        <v>9</v>
      </c>
      <c r="D163" s="31">
        <f t="shared" ref="D163:E163" si="4">D122+D128+D134+D140+D146</f>
        <v>54</v>
      </c>
      <c r="E163" s="31">
        <f t="shared" si="4"/>
        <v>63</v>
      </c>
      <c r="F163" s="32">
        <f>E163/E159</f>
        <v>1.1142553944110364E-2</v>
      </c>
    </row>
    <row r="164" spans="1:6" ht="15" customHeight="1" x14ac:dyDescent="0.15">
      <c r="B164" s="4" t="s">
        <v>14</v>
      </c>
      <c r="C164" s="1">
        <f>C128+C134+C140+C146</f>
        <v>2</v>
      </c>
      <c r="D164" s="1">
        <f t="shared" ref="D164:E164" si="5">D128+D134+D140+D146</f>
        <v>10</v>
      </c>
      <c r="E164" s="1">
        <f t="shared" si="5"/>
        <v>12</v>
      </c>
      <c r="F164" s="32">
        <f>E164/E159</f>
        <v>2.1223912274495934E-3</v>
      </c>
    </row>
    <row r="165" spans="1:6" ht="15" customHeight="1" x14ac:dyDescent="0.15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15">
      <c r="B166" s="4" t="s">
        <v>390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391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05">
    <tabColor rgb="FFFF99CC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5</v>
      </c>
      <c r="E8" s="38">
        <v>8</v>
      </c>
      <c r="F8" s="39">
        <v>1.7857142857142856E-2</v>
      </c>
    </row>
    <row r="9" spans="1:6" ht="15" customHeight="1" x14ac:dyDescent="0.15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5</v>
      </c>
      <c r="D14" s="70">
        <v>6</v>
      </c>
      <c r="E14" s="48">
        <v>11</v>
      </c>
      <c r="F14" s="39">
        <v>2.4553571428571428E-2</v>
      </c>
    </row>
    <row r="15" spans="1:6" ht="15" customHeight="1" x14ac:dyDescent="0.15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7</v>
      </c>
      <c r="D17" s="94">
        <v>1</v>
      </c>
      <c r="E17" s="95">
        <v>8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6</v>
      </c>
      <c r="D19" s="94">
        <v>0</v>
      </c>
      <c r="E19" s="95">
        <v>6</v>
      </c>
      <c r="F19" s="32"/>
    </row>
    <row r="20" spans="1:6" ht="15" customHeight="1" x14ac:dyDescent="0.15">
      <c r="A20" s="12"/>
      <c r="B20" s="37" t="s">
        <v>29</v>
      </c>
      <c r="C20" s="70">
        <v>20</v>
      </c>
      <c r="D20" s="70">
        <v>5</v>
      </c>
      <c r="E20" s="48">
        <v>25</v>
      </c>
      <c r="F20" s="39">
        <v>5.5803571428571432E-2</v>
      </c>
    </row>
    <row r="21" spans="1:6" ht="15" customHeight="1" x14ac:dyDescent="0.15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5</v>
      </c>
      <c r="E24" s="95">
        <v>5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5</v>
      </c>
      <c r="D26" s="49">
        <v>12</v>
      </c>
      <c r="E26" s="41">
        <v>17</v>
      </c>
      <c r="F26" s="42">
        <v>3.7946428571428568E-2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4</v>
      </c>
      <c r="D28" s="94">
        <v>0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11</v>
      </c>
      <c r="D32" s="49">
        <v>1</v>
      </c>
      <c r="E32" s="41">
        <v>12</v>
      </c>
      <c r="F32" s="42">
        <v>2.6785714285714284E-2</v>
      </c>
    </row>
    <row r="33" spans="1:6" ht="15" customHeight="1" x14ac:dyDescent="0.15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4</v>
      </c>
      <c r="D35" s="94">
        <v>1</v>
      </c>
      <c r="E35" s="95">
        <v>5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6</v>
      </c>
      <c r="D38" s="49">
        <v>8</v>
      </c>
      <c r="E38" s="41">
        <v>14</v>
      </c>
      <c r="F38" s="42">
        <v>3.125E-2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3</v>
      </c>
      <c r="E40" s="95">
        <v>5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5</v>
      </c>
      <c r="D44" s="49">
        <v>8</v>
      </c>
      <c r="E44" s="41">
        <v>13</v>
      </c>
      <c r="F44" s="42">
        <v>2.9017857142857144E-2</v>
      </c>
    </row>
    <row r="45" spans="1:6" ht="15" customHeight="1" x14ac:dyDescent="0.15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v>8</v>
      </c>
      <c r="D50" s="49">
        <v>11</v>
      </c>
      <c r="E50" s="41">
        <v>19</v>
      </c>
      <c r="F50" s="42">
        <v>4.2410714285714288E-2</v>
      </c>
    </row>
    <row r="51" spans="1:6" ht="15" customHeight="1" x14ac:dyDescent="0.15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15">
      <c r="A54" s="12"/>
      <c r="B54" s="35">
        <v>43</v>
      </c>
      <c r="C54" s="94">
        <v>5</v>
      </c>
      <c r="D54" s="94">
        <v>2</v>
      </c>
      <c r="E54" s="95">
        <v>7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4</v>
      </c>
      <c r="E55" s="95">
        <v>8</v>
      </c>
      <c r="F55" s="32"/>
    </row>
    <row r="56" spans="1:6" ht="15" customHeight="1" x14ac:dyDescent="0.15">
      <c r="A56" s="12"/>
      <c r="B56" s="40" t="s">
        <v>35</v>
      </c>
      <c r="C56" s="49">
        <v>15</v>
      </c>
      <c r="D56" s="49">
        <v>10</v>
      </c>
      <c r="E56" s="41">
        <v>25</v>
      </c>
      <c r="F56" s="42">
        <v>5.5803571428571432E-2</v>
      </c>
    </row>
    <row r="57" spans="1:6" ht="15" customHeight="1" x14ac:dyDescent="0.15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4</v>
      </c>
      <c r="D58" s="94">
        <v>3</v>
      </c>
      <c r="E58" s="95">
        <v>7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1</v>
      </c>
      <c r="E59" s="95">
        <v>5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5</v>
      </c>
      <c r="E60" s="95">
        <v>7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4</v>
      </c>
      <c r="E61" s="95">
        <v>5</v>
      </c>
      <c r="F61" s="32"/>
    </row>
    <row r="62" spans="1:6" ht="15" customHeight="1" x14ac:dyDescent="0.15">
      <c r="A62" s="12"/>
      <c r="B62" s="40" t="s">
        <v>36</v>
      </c>
      <c r="C62" s="49">
        <v>12</v>
      </c>
      <c r="D62" s="49">
        <v>14</v>
      </c>
      <c r="E62" s="41">
        <v>26</v>
      </c>
      <c r="F62" s="42">
        <v>5.8035714285714288E-2</v>
      </c>
    </row>
    <row r="63" spans="1:6" ht="15" customHeight="1" x14ac:dyDescent="0.15">
      <c r="A63" s="12"/>
      <c r="B63" s="35">
        <v>50</v>
      </c>
      <c r="C63" s="94">
        <v>2</v>
      </c>
      <c r="D63" s="94">
        <v>5</v>
      </c>
      <c r="E63" s="95">
        <v>7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4</v>
      </c>
      <c r="E65" s="95">
        <v>7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15">
      <c r="A67" s="12"/>
      <c r="B67" s="35">
        <v>54</v>
      </c>
      <c r="C67" s="94">
        <v>5</v>
      </c>
      <c r="D67" s="94">
        <v>2</v>
      </c>
      <c r="E67" s="95">
        <v>7</v>
      </c>
      <c r="F67" s="32"/>
    </row>
    <row r="68" spans="1:6" ht="15" customHeight="1" x14ac:dyDescent="0.15">
      <c r="A68" s="12"/>
      <c r="B68" s="40" t="s">
        <v>37</v>
      </c>
      <c r="C68" s="49">
        <v>16</v>
      </c>
      <c r="D68" s="49">
        <v>14</v>
      </c>
      <c r="E68" s="41">
        <v>30</v>
      </c>
      <c r="F68" s="42">
        <v>6.6964285714285712E-2</v>
      </c>
    </row>
    <row r="69" spans="1:6" ht="15" customHeight="1" x14ac:dyDescent="0.15">
      <c r="A69" s="12"/>
      <c r="B69" s="35">
        <v>55</v>
      </c>
      <c r="C69" s="94">
        <v>4</v>
      </c>
      <c r="D69" s="94">
        <v>3</v>
      </c>
      <c r="E69" s="95">
        <v>7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5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4</v>
      </c>
      <c r="D71" s="94">
        <v>0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5</v>
      </c>
      <c r="D73" s="94">
        <v>3</v>
      </c>
      <c r="E73" s="95">
        <v>8</v>
      </c>
      <c r="F73" s="32"/>
    </row>
    <row r="74" spans="1:6" ht="15" customHeight="1" x14ac:dyDescent="0.15">
      <c r="A74" s="12"/>
      <c r="B74" s="40" t="s">
        <v>38</v>
      </c>
      <c r="C74" s="49">
        <v>14</v>
      </c>
      <c r="D74" s="49">
        <v>13</v>
      </c>
      <c r="E74" s="41">
        <v>27</v>
      </c>
      <c r="F74" s="42">
        <v>6.0267857142857144E-2</v>
      </c>
    </row>
    <row r="75" spans="1:6" ht="15" customHeight="1" x14ac:dyDescent="0.15">
      <c r="A75" s="12"/>
      <c r="B75" s="35">
        <v>60</v>
      </c>
      <c r="C75" s="94">
        <v>1</v>
      </c>
      <c r="D75" s="94">
        <v>4</v>
      </c>
      <c r="E75" s="95">
        <v>5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5</v>
      </c>
      <c r="E78" s="95">
        <v>6</v>
      </c>
      <c r="F78" s="32"/>
    </row>
    <row r="79" spans="1:6" ht="15" customHeight="1" x14ac:dyDescent="0.15">
      <c r="A79" s="12"/>
      <c r="B79" s="35">
        <v>64</v>
      </c>
      <c r="C79" s="94">
        <v>5</v>
      </c>
      <c r="D79" s="94">
        <v>4</v>
      </c>
      <c r="E79" s="95">
        <v>9</v>
      </c>
      <c r="F79" s="32"/>
    </row>
    <row r="80" spans="1:6" ht="15" customHeight="1" x14ac:dyDescent="0.15">
      <c r="A80" s="12"/>
      <c r="B80" s="40" t="s">
        <v>39</v>
      </c>
      <c r="C80" s="49">
        <v>13</v>
      </c>
      <c r="D80" s="49">
        <v>17</v>
      </c>
      <c r="E80" s="41">
        <v>30</v>
      </c>
      <c r="F80" s="42">
        <v>6.6964285714285712E-2</v>
      </c>
    </row>
    <row r="81" spans="1:6" ht="15" customHeight="1" x14ac:dyDescent="0.15">
      <c r="A81" s="12"/>
      <c r="B81" s="35">
        <v>65</v>
      </c>
      <c r="C81" s="94">
        <v>6</v>
      </c>
      <c r="D81" s="94">
        <v>4</v>
      </c>
      <c r="E81" s="95">
        <v>10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6</v>
      </c>
      <c r="E82" s="95">
        <v>9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6</v>
      </c>
      <c r="E83" s="95">
        <v>9</v>
      </c>
      <c r="F83" s="32"/>
    </row>
    <row r="84" spans="1:6" ht="15" customHeight="1" x14ac:dyDescent="0.15">
      <c r="A84" s="12"/>
      <c r="B84" s="35">
        <v>68</v>
      </c>
      <c r="C84" s="94">
        <v>7</v>
      </c>
      <c r="D84" s="94">
        <v>6</v>
      </c>
      <c r="E84" s="95">
        <v>13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21</v>
      </c>
      <c r="D86" s="71">
        <v>25</v>
      </c>
      <c r="E86" s="44">
        <v>46</v>
      </c>
      <c r="F86" s="45">
        <v>0.10267857142857142</v>
      </c>
    </row>
    <row r="87" spans="1:6" ht="15" customHeight="1" x14ac:dyDescent="0.15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6</v>
      </c>
      <c r="D89" s="94">
        <v>4</v>
      </c>
      <c r="E89" s="95">
        <v>10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7</v>
      </c>
      <c r="E90" s="95">
        <v>10</v>
      </c>
      <c r="F90" s="32"/>
    </row>
    <row r="91" spans="1:6" ht="15" customHeight="1" x14ac:dyDescent="0.15">
      <c r="A91" s="12"/>
      <c r="B91" s="35">
        <v>74</v>
      </c>
      <c r="C91" s="94">
        <v>9</v>
      </c>
      <c r="D91" s="94">
        <v>1</v>
      </c>
      <c r="E91" s="95">
        <v>10</v>
      </c>
      <c r="F91" s="32"/>
    </row>
    <row r="92" spans="1:6" ht="15" customHeight="1" x14ac:dyDescent="0.15">
      <c r="A92" s="12"/>
      <c r="B92" s="43" t="s">
        <v>41</v>
      </c>
      <c r="C92" s="71">
        <v>23</v>
      </c>
      <c r="D92" s="71">
        <v>16</v>
      </c>
      <c r="E92" s="44">
        <v>39</v>
      </c>
      <c r="F92" s="45">
        <v>8.7053571428571425E-2</v>
      </c>
    </row>
    <row r="93" spans="1:6" ht="15" customHeight="1" x14ac:dyDescent="0.15">
      <c r="A93" s="12"/>
      <c r="B93" s="35">
        <v>75</v>
      </c>
      <c r="C93" s="94">
        <v>7</v>
      </c>
      <c r="D93" s="94">
        <v>4</v>
      </c>
      <c r="E93" s="95">
        <v>11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8</v>
      </c>
      <c r="E94" s="95">
        <v>11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4</v>
      </c>
      <c r="D96" s="94">
        <v>1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6</v>
      </c>
      <c r="E97" s="95">
        <v>8</v>
      </c>
      <c r="F97" s="32"/>
    </row>
    <row r="98" spans="1:6" ht="15" customHeight="1" x14ac:dyDescent="0.15">
      <c r="A98" s="12"/>
      <c r="B98" s="43" t="s">
        <v>42</v>
      </c>
      <c r="C98" s="71">
        <v>19</v>
      </c>
      <c r="D98" s="71">
        <v>21</v>
      </c>
      <c r="E98" s="44">
        <v>40</v>
      </c>
      <c r="F98" s="45">
        <v>8.9285714285714288E-2</v>
      </c>
    </row>
    <row r="99" spans="1:6" ht="15" customHeight="1" x14ac:dyDescent="0.15">
      <c r="A99" s="12"/>
      <c r="B99" s="35">
        <v>80</v>
      </c>
      <c r="C99" s="94">
        <v>4</v>
      </c>
      <c r="D99" s="94">
        <v>9</v>
      </c>
      <c r="E99" s="95">
        <v>13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7</v>
      </c>
      <c r="E100" s="95">
        <v>10</v>
      </c>
      <c r="F100" s="32"/>
    </row>
    <row r="101" spans="1:6" ht="15" customHeight="1" x14ac:dyDescent="0.15">
      <c r="A101" s="12"/>
      <c r="B101" s="35">
        <v>82</v>
      </c>
      <c r="C101" s="94">
        <v>6</v>
      </c>
      <c r="D101" s="94">
        <v>1</v>
      </c>
      <c r="E101" s="95">
        <v>7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2</v>
      </c>
      <c r="E102" s="95">
        <v>5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17</v>
      </c>
      <c r="D104" s="71">
        <v>19</v>
      </c>
      <c r="E104" s="44">
        <v>36</v>
      </c>
      <c r="F104" s="45">
        <v>8.0357142857142863E-2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v>6</v>
      </c>
      <c r="D110" s="71">
        <v>14</v>
      </c>
      <c r="E110" s="44">
        <v>20</v>
      </c>
      <c r="F110" s="45">
        <v>4.4642857142857144E-2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4</v>
      </c>
      <c r="E116" s="44">
        <v>7</v>
      </c>
      <c r="F116" s="45">
        <v>1.5625E-2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4.464285714285714E-3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2.232142857142857E-3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222</v>
      </c>
      <c r="D147" s="77">
        <v>226</v>
      </c>
      <c r="E147" s="77">
        <v>448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28</v>
      </c>
      <c r="D150" s="17">
        <v>16</v>
      </c>
      <c r="E150" s="17">
        <v>44</v>
      </c>
      <c r="F150" s="32">
        <v>9.8214285714285712E-2</v>
      </c>
    </row>
    <row r="151" spans="1:6" ht="15" customHeight="1" x14ac:dyDescent="0.15">
      <c r="A151" s="18"/>
      <c r="B151" s="18" t="s">
        <v>49</v>
      </c>
      <c r="C151" s="19">
        <v>105</v>
      </c>
      <c r="D151" s="19">
        <v>108</v>
      </c>
      <c r="E151" s="19">
        <v>213</v>
      </c>
      <c r="F151" s="32">
        <v>0.47544642857142855</v>
      </c>
    </row>
    <row r="152" spans="1:6" ht="15" customHeight="1" x14ac:dyDescent="0.15">
      <c r="A152" s="33"/>
      <c r="B152" s="20" t="s">
        <v>6</v>
      </c>
      <c r="C152" s="21">
        <v>89</v>
      </c>
      <c r="D152" s="21">
        <v>102</v>
      </c>
      <c r="E152" s="21">
        <v>191</v>
      </c>
      <c r="F152" s="32">
        <v>0.4263392857142857</v>
      </c>
    </row>
    <row r="153" spans="1:6" ht="15" customHeight="1" x14ac:dyDescent="0.15">
      <c r="B153" s="2" t="s">
        <v>8</v>
      </c>
      <c r="C153" s="1">
        <v>222</v>
      </c>
      <c r="D153" s="1">
        <v>226</v>
      </c>
      <c r="E153" s="1">
        <v>448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28</v>
      </c>
      <c r="D155" s="17">
        <v>16</v>
      </c>
      <c r="E155" s="17">
        <v>44</v>
      </c>
      <c r="F155" s="32">
        <v>9.8214285714285712E-2</v>
      </c>
    </row>
    <row r="156" spans="1:6" ht="15" customHeight="1" x14ac:dyDescent="0.15">
      <c r="A156" s="28"/>
      <c r="B156" s="18" t="s">
        <v>49</v>
      </c>
      <c r="C156" s="19">
        <v>105</v>
      </c>
      <c r="D156" s="19">
        <v>108</v>
      </c>
      <c r="E156" s="19">
        <v>213</v>
      </c>
      <c r="F156" s="32">
        <v>0.47544642857142855</v>
      </c>
    </row>
    <row r="157" spans="1:6" ht="15" customHeight="1" x14ac:dyDescent="0.15">
      <c r="A157" s="25"/>
      <c r="B157" s="20" t="s">
        <v>10</v>
      </c>
      <c r="C157" s="21">
        <v>44</v>
      </c>
      <c r="D157" s="21">
        <v>41</v>
      </c>
      <c r="E157" s="21">
        <v>85</v>
      </c>
      <c r="F157" s="32">
        <v>0.18973214285714285</v>
      </c>
    </row>
    <row r="158" spans="1:6" ht="15" customHeight="1" x14ac:dyDescent="0.15">
      <c r="A158" s="26"/>
      <c r="B158" s="29" t="s">
        <v>11</v>
      </c>
      <c r="C158" s="27">
        <v>45</v>
      </c>
      <c r="D158" s="27">
        <v>61</v>
      </c>
      <c r="E158" s="27">
        <v>106</v>
      </c>
      <c r="F158" s="32">
        <v>0.23660714285714285</v>
      </c>
    </row>
    <row r="159" spans="1:6" ht="15" customHeight="1" x14ac:dyDescent="0.15">
      <c r="B159" s="2" t="s">
        <v>8</v>
      </c>
      <c r="C159" s="1">
        <v>222</v>
      </c>
      <c r="D159" s="1">
        <v>226</v>
      </c>
      <c r="E159" s="1">
        <v>448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9</v>
      </c>
      <c r="D161" s="31">
        <v>21</v>
      </c>
      <c r="E161" s="31">
        <v>30</v>
      </c>
      <c r="F161" s="32">
        <v>6.6964285714285712E-2</v>
      </c>
    </row>
    <row r="162" spans="1:6" ht="15" customHeight="1" x14ac:dyDescent="0.15">
      <c r="A162" s="30"/>
      <c r="B162" s="23" t="s">
        <v>15</v>
      </c>
      <c r="C162" s="31">
        <v>3</v>
      </c>
      <c r="D162" s="31">
        <v>7</v>
      </c>
      <c r="E162" s="31">
        <v>10</v>
      </c>
      <c r="F162" s="32">
        <v>2.2321428571428572E-2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6.6964285714285711E-3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2.232142857142857E-3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06">
    <tabColor rgb="FFFF99CC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3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4</v>
      </c>
      <c r="D7" s="94">
        <v>5</v>
      </c>
      <c r="E7" s="95">
        <v>9</v>
      </c>
      <c r="F7" s="32"/>
    </row>
    <row r="8" spans="1:6" ht="15" customHeight="1" x14ac:dyDescent="0.15">
      <c r="A8" s="12"/>
      <c r="B8" s="37" t="s">
        <v>27</v>
      </c>
      <c r="C8" s="70">
        <v>8</v>
      </c>
      <c r="D8" s="70">
        <v>13</v>
      </c>
      <c r="E8" s="38">
        <v>21</v>
      </c>
      <c r="F8" s="39">
        <v>4.4117647058823532E-2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3</v>
      </c>
      <c r="E11" s="95">
        <v>6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4</v>
      </c>
      <c r="E13" s="95">
        <v>6</v>
      </c>
      <c r="F13" s="32"/>
    </row>
    <row r="14" spans="1:6" ht="15" customHeight="1" x14ac:dyDescent="0.15">
      <c r="A14" s="12"/>
      <c r="B14" s="37" t="s">
        <v>28</v>
      </c>
      <c r="C14" s="70">
        <v>7</v>
      </c>
      <c r="D14" s="70">
        <v>8</v>
      </c>
      <c r="E14" s="48">
        <v>15</v>
      </c>
      <c r="F14" s="39">
        <v>3.1512605042016806E-2</v>
      </c>
    </row>
    <row r="15" spans="1:6" ht="15" customHeight="1" x14ac:dyDescent="0.15">
      <c r="A15" s="12"/>
      <c r="B15" s="35">
        <v>10</v>
      </c>
      <c r="C15" s="94">
        <v>2</v>
      </c>
      <c r="D15" s="94">
        <v>3</v>
      </c>
      <c r="E15" s="95">
        <v>5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5</v>
      </c>
      <c r="D20" s="70">
        <v>11</v>
      </c>
      <c r="E20" s="48">
        <v>16</v>
      </c>
      <c r="F20" s="39">
        <v>3.3613445378151259E-2</v>
      </c>
    </row>
    <row r="21" spans="1:6" ht="15" customHeight="1" x14ac:dyDescent="0.15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4</v>
      </c>
      <c r="D22" s="94">
        <v>1</v>
      </c>
      <c r="E22" s="95">
        <v>5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10</v>
      </c>
      <c r="D26" s="49">
        <v>5</v>
      </c>
      <c r="E26" s="41">
        <v>15</v>
      </c>
      <c r="F26" s="42">
        <v>3.1512605042016806E-2</v>
      </c>
    </row>
    <row r="27" spans="1:6" ht="15" customHeight="1" x14ac:dyDescent="0.15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7</v>
      </c>
      <c r="D32" s="49">
        <v>6</v>
      </c>
      <c r="E32" s="41">
        <v>13</v>
      </c>
      <c r="F32" s="42">
        <v>2.7310924369747899E-2</v>
      </c>
    </row>
    <row r="33" spans="1:6" ht="15" customHeight="1" x14ac:dyDescent="0.15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6</v>
      </c>
      <c r="E36" s="95">
        <v>8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v>7</v>
      </c>
      <c r="D38" s="49">
        <v>12</v>
      </c>
      <c r="E38" s="41">
        <v>19</v>
      </c>
      <c r="F38" s="42">
        <v>3.9915966386554619E-2</v>
      </c>
    </row>
    <row r="39" spans="1:6" ht="15" customHeight="1" x14ac:dyDescent="0.15">
      <c r="A39" s="12"/>
      <c r="B39" s="35">
        <v>30</v>
      </c>
      <c r="C39" s="94">
        <v>3</v>
      </c>
      <c r="D39" s="94">
        <v>2</v>
      </c>
      <c r="E39" s="95">
        <v>5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6</v>
      </c>
      <c r="E42" s="95">
        <v>9</v>
      </c>
      <c r="F42" s="32"/>
    </row>
    <row r="43" spans="1:6" ht="15" customHeight="1" x14ac:dyDescent="0.15">
      <c r="A43" s="12"/>
      <c r="B43" s="35">
        <v>34</v>
      </c>
      <c r="C43" s="94">
        <v>4</v>
      </c>
      <c r="D43" s="94">
        <v>1</v>
      </c>
      <c r="E43" s="95">
        <v>5</v>
      </c>
      <c r="F43" s="32"/>
    </row>
    <row r="44" spans="1:6" ht="15" customHeight="1" x14ac:dyDescent="0.15">
      <c r="A44" s="12"/>
      <c r="B44" s="40" t="s">
        <v>33</v>
      </c>
      <c r="C44" s="49">
        <v>14</v>
      </c>
      <c r="D44" s="49">
        <v>11</v>
      </c>
      <c r="E44" s="41">
        <v>25</v>
      </c>
      <c r="F44" s="42">
        <v>5.2521008403361345E-2</v>
      </c>
    </row>
    <row r="45" spans="1:6" ht="15" customHeight="1" x14ac:dyDescent="0.15">
      <c r="A45" s="12"/>
      <c r="B45" s="35">
        <v>35</v>
      </c>
      <c r="C45" s="94">
        <v>6</v>
      </c>
      <c r="D45" s="94">
        <v>1</v>
      </c>
      <c r="E45" s="95">
        <v>7</v>
      </c>
      <c r="F45" s="32"/>
    </row>
    <row r="46" spans="1:6" ht="15" customHeight="1" x14ac:dyDescent="0.15">
      <c r="A46" s="12"/>
      <c r="B46" s="35">
        <v>36</v>
      </c>
      <c r="C46" s="94">
        <v>5</v>
      </c>
      <c r="D46" s="94">
        <v>4</v>
      </c>
      <c r="E46" s="95">
        <v>9</v>
      </c>
      <c r="F46" s="32"/>
    </row>
    <row r="47" spans="1:6" ht="15" customHeight="1" x14ac:dyDescent="0.15">
      <c r="A47" s="12"/>
      <c r="B47" s="35">
        <v>37</v>
      </c>
      <c r="C47" s="94">
        <v>6</v>
      </c>
      <c r="D47" s="94">
        <v>3</v>
      </c>
      <c r="E47" s="95">
        <v>9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4</v>
      </c>
      <c r="D49" s="94">
        <v>5</v>
      </c>
      <c r="E49" s="95">
        <v>9</v>
      </c>
      <c r="F49" s="32"/>
    </row>
    <row r="50" spans="1:6" ht="15" customHeight="1" x14ac:dyDescent="0.15">
      <c r="A50" s="12"/>
      <c r="B50" s="40" t="s">
        <v>34</v>
      </c>
      <c r="C50" s="49">
        <v>24</v>
      </c>
      <c r="D50" s="49">
        <v>14</v>
      </c>
      <c r="E50" s="41">
        <v>38</v>
      </c>
      <c r="F50" s="42">
        <v>7.9831932773109238E-2</v>
      </c>
    </row>
    <row r="51" spans="1:6" ht="15" customHeight="1" x14ac:dyDescent="0.15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5</v>
      </c>
      <c r="E52" s="95">
        <v>8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0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5</v>
      </c>
      <c r="D54" s="94">
        <v>2</v>
      </c>
      <c r="E54" s="95">
        <v>7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4</v>
      </c>
      <c r="E55" s="95">
        <v>8</v>
      </c>
      <c r="F55" s="32"/>
    </row>
    <row r="56" spans="1:6" ht="15" customHeight="1" x14ac:dyDescent="0.15">
      <c r="A56" s="12"/>
      <c r="B56" s="40" t="s">
        <v>35</v>
      </c>
      <c r="C56" s="49">
        <v>15</v>
      </c>
      <c r="D56" s="49">
        <v>13</v>
      </c>
      <c r="E56" s="41">
        <v>28</v>
      </c>
      <c r="F56" s="42">
        <v>5.8823529411764705E-2</v>
      </c>
    </row>
    <row r="57" spans="1:6" ht="15" customHeight="1" x14ac:dyDescent="0.15">
      <c r="A57" s="12"/>
      <c r="B57" s="35">
        <v>45</v>
      </c>
      <c r="C57" s="94">
        <v>2</v>
      </c>
      <c r="D57" s="94">
        <v>3</v>
      </c>
      <c r="E57" s="95">
        <v>5</v>
      </c>
      <c r="F57" s="32"/>
    </row>
    <row r="58" spans="1:6" ht="15" customHeight="1" x14ac:dyDescent="0.15">
      <c r="A58" s="12"/>
      <c r="B58" s="35">
        <v>46</v>
      </c>
      <c r="C58" s="94">
        <v>6</v>
      </c>
      <c r="D58" s="94">
        <v>2</v>
      </c>
      <c r="E58" s="95">
        <v>8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4</v>
      </c>
      <c r="E59" s="95">
        <v>8</v>
      </c>
      <c r="F59" s="32"/>
    </row>
    <row r="60" spans="1:6" ht="15" customHeight="1" x14ac:dyDescent="0.15">
      <c r="A60" s="12"/>
      <c r="B60" s="35">
        <v>48</v>
      </c>
      <c r="C60" s="94">
        <v>4</v>
      </c>
      <c r="D60" s="94">
        <v>3</v>
      </c>
      <c r="E60" s="95">
        <v>7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4</v>
      </c>
      <c r="E61" s="95">
        <v>7</v>
      </c>
      <c r="F61" s="32"/>
    </row>
    <row r="62" spans="1:6" ht="15" customHeight="1" x14ac:dyDescent="0.15">
      <c r="A62" s="12"/>
      <c r="B62" s="40" t="s">
        <v>36</v>
      </c>
      <c r="C62" s="49">
        <v>19</v>
      </c>
      <c r="D62" s="49">
        <v>16</v>
      </c>
      <c r="E62" s="41">
        <v>35</v>
      </c>
      <c r="F62" s="42">
        <v>7.3529411764705885E-2</v>
      </c>
    </row>
    <row r="63" spans="1:6" ht="15" customHeight="1" x14ac:dyDescent="0.15">
      <c r="A63" s="12"/>
      <c r="B63" s="35">
        <v>50</v>
      </c>
      <c r="C63" s="94">
        <v>0</v>
      </c>
      <c r="D63" s="94">
        <v>5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0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6</v>
      </c>
      <c r="D65" s="94">
        <v>1</v>
      </c>
      <c r="E65" s="95">
        <v>7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3</v>
      </c>
      <c r="E66" s="95">
        <v>7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v>15</v>
      </c>
      <c r="D68" s="49">
        <v>11</v>
      </c>
      <c r="E68" s="41">
        <v>26</v>
      </c>
      <c r="F68" s="42">
        <v>5.4621848739495799E-2</v>
      </c>
    </row>
    <row r="69" spans="1:6" ht="15" customHeight="1" x14ac:dyDescent="0.15">
      <c r="A69" s="12"/>
      <c r="B69" s="35">
        <v>55</v>
      </c>
      <c r="C69" s="94">
        <v>4</v>
      </c>
      <c r="D69" s="94">
        <v>1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6</v>
      </c>
      <c r="D72" s="94">
        <v>4</v>
      </c>
      <c r="E72" s="95">
        <v>10</v>
      </c>
      <c r="F72" s="32"/>
    </row>
    <row r="73" spans="1:6" ht="15" customHeight="1" x14ac:dyDescent="0.15">
      <c r="A73" s="12"/>
      <c r="B73" s="35">
        <v>59</v>
      </c>
      <c r="C73" s="94">
        <v>5</v>
      </c>
      <c r="D73" s="94">
        <v>5</v>
      </c>
      <c r="E73" s="95">
        <v>10</v>
      </c>
      <c r="F73" s="32"/>
    </row>
    <row r="74" spans="1:6" ht="15" customHeight="1" x14ac:dyDescent="0.15">
      <c r="A74" s="12"/>
      <c r="B74" s="40" t="s">
        <v>38</v>
      </c>
      <c r="C74" s="49">
        <v>19</v>
      </c>
      <c r="D74" s="49">
        <v>15</v>
      </c>
      <c r="E74" s="41">
        <v>34</v>
      </c>
      <c r="F74" s="42">
        <v>7.1428571428571425E-2</v>
      </c>
    </row>
    <row r="75" spans="1:6" ht="15" customHeight="1" x14ac:dyDescent="0.15">
      <c r="A75" s="12"/>
      <c r="B75" s="35">
        <v>60</v>
      </c>
      <c r="C75" s="94">
        <v>4</v>
      </c>
      <c r="D75" s="94">
        <v>8</v>
      </c>
      <c r="E75" s="95">
        <v>12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7</v>
      </c>
      <c r="D77" s="94">
        <v>6</v>
      </c>
      <c r="E77" s="95">
        <v>13</v>
      </c>
      <c r="F77" s="32"/>
    </row>
    <row r="78" spans="1:6" ht="15" customHeight="1" x14ac:dyDescent="0.15">
      <c r="A78" s="12"/>
      <c r="B78" s="35">
        <v>63</v>
      </c>
      <c r="C78" s="94">
        <v>5</v>
      </c>
      <c r="D78" s="94">
        <v>3</v>
      </c>
      <c r="E78" s="95">
        <v>8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4</v>
      </c>
      <c r="E79" s="95">
        <v>7</v>
      </c>
      <c r="F79" s="32"/>
    </row>
    <row r="80" spans="1:6" ht="15" customHeight="1" x14ac:dyDescent="0.15">
      <c r="A80" s="12"/>
      <c r="B80" s="40" t="s">
        <v>39</v>
      </c>
      <c r="C80" s="49">
        <v>21</v>
      </c>
      <c r="D80" s="49">
        <v>24</v>
      </c>
      <c r="E80" s="41">
        <v>45</v>
      </c>
      <c r="F80" s="42">
        <v>9.4537815126050417E-2</v>
      </c>
    </row>
    <row r="81" spans="1:6" ht="15" customHeight="1" x14ac:dyDescent="0.15">
      <c r="A81" s="12"/>
      <c r="B81" s="35">
        <v>65</v>
      </c>
      <c r="C81" s="94">
        <v>5</v>
      </c>
      <c r="D81" s="94">
        <v>2</v>
      </c>
      <c r="E81" s="95">
        <v>7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7</v>
      </c>
      <c r="E83" s="95">
        <v>11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16</v>
      </c>
      <c r="D86" s="71">
        <v>17</v>
      </c>
      <c r="E86" s="44">
        <v>33</v>
      </c>
      <c r="F86" s="45">
        <v>6.9327731092436978E-2</v>
      </c>
    </row>
    <row r="87" spans="1:6" ht="15" customHeight="1" x14ac:dyDescent="0.15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5</v>
      </c>
      <c r="E90" s="95">
        <v>8</v>
      </c>
      <c r="F90" s="32"/>
    </row>
    <row r="91" spans="1:6" ht="15" customHeight="1" x14ac:dyDescent="0.15">
      <c r="A91" s="12"/>
      <c r="B91" s="35">
        <v>74</v>
      </c>
      <c r="C91" s="94">
        <v>5</v>
      </c>
      <c r="D91" s="94">
        <v>4</v>
      </c>
      <c r="E91" s="95">
        <v>9</v>
      </c>
      <c r="F91" s="32"/>
    </row>
    <row r="92" spans="1:6" ht="15" customHeight="1" x14ac:dyDescent="0.15">
      <c r="A92" s="12"/>
      <c r="B92" s="43" t="s">
        <v>41</v>
      </c>
      <c r="C92" s="71">
        <v>17</v>
      </c>
      <c r="D92" s="71">
        <v>20</v>
      </c>
      <c r="E92" s="44">
        <v>37</v>
      </c>
      <c r="F92" s="45">
        <v>7.7731092436974791E-2</v>
      </c>
    </row>
    <row r="93" spans="1:6" ht="15" customHeight="1" x14ac:dyDescent="0.15">
      <c r="A93" s="12"/>
      <c r="B93" s="35">
        <v>75</v>
      </c>
      <c r="C93" s="94">
        <v>3</v>
      </c>
      <c r="D93" s="94">
        <v>5</v>
      </c>
      <c r="E93" s="95">
        <v>8</v>
      </c>
      <c r="F93" s="32"/>
    </row>
    <row r="94" spans="1:6" ht="15" customHeight="1" x14ac:dyDescent="0.15">
      <c r="A94" s="12"/>
      <c r="B94" s="35">
        <v>76</v>
      </c>
      <c r="C94" s="94">
        <v>6</v>
      </c>
      <c r="D94" s="94">
        <v>3</v>
      </c>
      <c r="E94" s="95">
        <v>9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4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v>15</v>
      </c>
      <c r="D98" s="71">
        <v>18</v>
      </c>
      <c r="E98" s="44">
        <v>33</v>
      </c>
      <c r="F98" s="45">
        <v>6.9327731092436978E-2</v>
      </c>
    </row>
    <row r="99" spans="1:6" ht="15" customHeight="1" x14ac:dyDescent="0.15">
      <c r="A99" s="12"/>
      <c r="B99" s="35">
        <v>80</v>
      </c>
      <c r="C99" s="94">
        <v>4</v>
      </c>
      <c r="D99" s="94">
        <v>1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5</v>
      </c>
      <c r="E100" s="95">
        <v>6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4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v>8</v>
      </c>
      <c r="D104" s="71">
        <v>14</v>
      </c>
      <c r="E104" s="44">
        <v>22</v>
      </c>
      <c r="F104" s="45">
        <v>4.6218487394957986E-2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v>6</v>
      </c>
      <c r="D110" s="71">
        <v>8</v>
      </c>
      <c r="E110" s="44">
        <v>14</v>
      </c>
      <c r="F110" s="45">
        <v>2.9411764705882353E-2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8.4033613445378148E-3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6.3025210084033615E-3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235</v>
      </c>
      <c r="D147" s="77">
        <v>241</v>
      </c>
      <c r="E147" s="77">
        <v>476</v>
      </c>
      <c r="F147" s="97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20</v>
      </c>
      <c r="D150" s="17">
        <v>32</v>
      </c>
      <c r="E150" s="17">
        <v>52</v>
      </c>
      <c r="F150" s="32">
        <v>0.1092436974789916</v>
      </c>
    </row>
    <row r="151" spans="1:6" ht="15" customHeight="1" x14ac:dyDescent="0.15">
      <c r="A151" s="18"/>
      <c r="B151" s="18" t="s">
        <v>49</v>
      </c>
      <c r="C151" s="19">
        <v>151</v>
      </c>
      <c r="D151" s="19">
        <v>127</v>
      </c>
      <c r="E151" s="19">
        <v>278</v>
      </c>
      <c r="F151" s="32">
        <v>0.58403361344537819</v>
      </c>
    </row>
    <row r="152" spans="1:6" ht="15" customHeight="1" x14ac:dyDescent="0.15">
      <c r="A152" s="33"/>
      <c r="B152" s="20" t="s">
        <v>6</v>
      </c>
      <c r="C152" s="21">
        <v>64</v>
      </c>
      <c r="D152" s="21">
        <v>82</v>
      </c>
      <c r="E152" s="21">
        <v>146</v>
      </c>
      <c r="F152" s="32">
        <v>0.30672268907563027</v>
      </c>
    </row>
    <row r="153" spans="1:6" ht="15" customHeight="1" x14ac:dyDescent="0.15">
      <c r="B153" s="2" t="s">
        <v>8</v>
      </c>
      <c r="C153" s="1">
        <v>235</v>
      </c>
      <c r="D153" s="1">
        <v>241</v>
      </c>
      <c r="E153" s="1">
        <v>476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20</v>
      </c>
      <c r="D155" s="17">
        <v>32</v>
      </c>
      <c r="E155" s="17">
        <v>52</v>
      </c>
      <c r="F155" s="32">
        <v>0.1092436974789916</v>
      </c>
    </row>
    <row r="156" spans="1:6" ht="15" customHeight="1" x14ac:dyDescent="0.15">
      <c r="A156" s="28"/>
      <c r="B156" s="18" t="s">
        <v>49</v>
      </c>
      <c r="C156" s="19">
        <v>151</v>
      </c>
      <c r="D156" s="19">
        <v>127</v>
      </c>
      <c r="E156" s="19">
        <v>278</v>
      </c>
      <c r="F156" s="32">
        <v>0.58403361344537819</v>
      </c>
    </row>
    <row r="157" spans="1:6" ht="15" customHeight="1" x14ac:dyDescent="0.15">
      <c r="A157" s="25"/>
      <c r="B157" s="20" t="s">
        <v>10</v>
      </c>
      <c r="C157" s="21">
        <v>33</v>
      </c>
      <c r="D157" s="21">
        <v>37</v>
      </c>
      <c r="E157" s="21">
        <v>70</v>
      </c>
      <c r="F157" s="32">
        <v>0.14705882352941177</v>
      </c>
    </row>
    <row r="158" spans="1:6" ht="15" customHeight="1" x14ac:dyDescent="0.15">
      <c r="A158" s="26"/>
      <c r="B158" s="29" t="s">
        <v>11</v>
      </c>
      <c r="C158" s="27">
        <v>31</v>
      </c>
      <c r="D158" s="27">
        <v>45</v>
      </c>
      <c r="E158" s="27">
        <v>76</v>
      </c>
      <c r="F158" s="32">
        <v>0.15966386554621848</v>
      </c>
    </row>
    <row r="159" spans="1:6" ht="15" customHeight="1" x14ac:dyDescent="0.15">
      <c r="B159" s="2" t="s">
        <v>8</v>
      </c>
      <c r="C159" s="1">
        <v>235</v>
      </c>
      <c r="D159" s="1">
        <v>241</v>
      </c>
      <c r="E159" s="1">
        <v>476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8</v>
      </c>
      <c r="D161" s="31">
        <v>13</v>
      </c>
      <c r="E161" s="31">
        <v>21</v>
      </c>
      <c r="F161" s="32">
        <v>4.4117647058823532E-2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5</v>
      </c>
      <c r="E162" s="31">
        <v>7</v>
      </c>
      <c r="F162" s="32">
        <v>1.4705882352941176E-2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6.3025210084033615E-3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indexed="45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129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6</v>
      </c>
      <c r="D3" s="94">
        <v>0</v>
      </c>
      <c r="E3" s="95">
        <v>6</v>
      </c>
      <c r="F3" s="32"/>
    </row>
    <row r="4" spans="1:6" ht="15" customHeight="1" x14ac:dyDescent="0.15">
      <c r="A4" s="12"/>
      <c r="B4" s="35">
        <v>1</v>
      </c>
      <c r="C4" s="94">
        <v>6</v>
      </c>
      <c r="D4" s="94">
        <v>3</v>
      </c>
      <c r="E4" s="95">
        <v>9</v>
      </c>
      <c r="F4" s="32"/>
    </row>
    <row r="5" spans="1:6" ht="15" customHeight="1" x14ac:dyDescent="0.15">
      <c r="A5" s="12"/>
      <c r="B5" s="35">
        <v>2</v>
      </c>
      <c r="C5" s="94">
        <v>3</v>
      </c>
      <c r="D5" s="94">
        <v>4</v>
      </c>
      <c r="E5" s="95">
        <v>7</v>
      </c>
      <c r="F5" s="32"/>
    </row>
    <row r="6" spans="1:6" ht="15" customHeight="1" x14ac:dyDescent="0.15">
      <c r="A6" s="12"/>
      <c r="B6" s="35">
        <v>3</v>
      </c>
      <c r="C6" s="94">
        <v>4</v>
      </c>
      <c r="D6" s="94">
        <v>4</v>
      </c>
      <c r="E6" s="95">
        <v>8</v>
      </c>
      <c r="F6" s="32"/>
    </row>
    <row r="7" spans="1:6" ht="15" customHeight="1" x14ac:dyDescent="0.15">
      <c r="A7" s="12"/>
      <c r="B7" s="35">
        <v>4</v>
      </c>
      <c r="C7" s="94">
        <v>4</v>
      </c>
      <c r="D7" s="94">
        <v>7</v>
      </c>
      <c r="E7" s="95">
        <v>11</v>
      </c>
      <c r="F7" s="32"/>
    </row>
    <row r="8" spans="1:6" ht="15" customHeight="1" x14ac:dyDescent="0.15">
      <c r="A8" s="12"/>
      <c r="B8" s="37" t="s">
        <v>27</v>
      </c>
      <c r="C8" s="70">
        <v>23</v>
      </c>
      <c r="D8" s="70">
        <v>18</v>
      </c>
      <c r="E8" s="38">
        <v>41</v>
      </c>
      <c r="F8" s="39">
        <v>4.7953216374269005E-2</v>
      </c>
    </row>
    <row r="9" spans="1:6" ht="15" customHeight="1" x14ac:dyDescent="0.15">
      <c r="A9" s="12"/>
      <c r="B9" s="35">
        <v>5</v>
      </c>
      <c r="C9" s="94">
        <v>5</v>
      </c>
      <c r="D9" s="94">
        <v>5</v>
      </c>
      <c r="E9" s="95">
        <v>10</v>
      </c>
      <c r="F9" s="32"/>
    </row>
    <row r="10" spans="1:6" ht="15" customHeight="1" x14ac:dyDescent="0.15">
      <c r="A10" s="12"/>
      <c r="B10" s="35">
        <v>6</v>
      </c>
      <c r="C10" s="94">
        <v>5</v>
      </c>
      <c r="D10" s="94">
        <v>9</v>
      </c>
      <c r="E10" s="95">
        <v>14</v>
      </c>
      <c r="F10" s="32"/>
    </row>
    <row r="11" spans="1:6" ht="15" customHeight="1" x14ac:dyDescent="0.15">
      <c r="A11" s="12"/>
      <c r="B11" s="35">
        <v>7</v>
      </c>
      <c r="C11" s="94">
        <v>4</v>
      </c>
      <c r="D11" s="94">
        <v>9</v>
      </c>
      <c r="E11" s="95">
        <v>13</v>
      </c>
      <c r="F11" s="32"/>
    </row>
    <row r="12" spans="1:6" ht="15" customHeight="1" x14ac:dyDescent="0.15">
      <c r="A12" s="12"/>
      <c r="B12" s="35">
        <v>8</v>
      </c>
      <c r="C12" s="94">
        <v>7</v>
      </c>
      <c r="D12" s="94">
        <v>2</v>
      </c>
      <c r="E12" s="95">
        <v>9</v>
      </c>
      <c r="F12" s="32"/>
    </row>
    <row r="13" spans="1:6" ht="15" customHeight="1" x14ac:dyDescent="0.15">
      <c r="A13" s="12"/>
      <c r="B13" s="35">
        <v>9</v>
      </c>
      <c r="C13" s="94">
        <v>6</v>
      </c>
      <c r="D13" s="94">
        <v>10</v>
      </c>
      <c r="E13" s="95">
        <v>16</v>
      </c>
      <c r="F13" s="32"/>
    </row>
    <row r="14" spans="1:6" ht="15" customHeight="1" x14ac:dyDescent="0.15">
      <c r="A14" s="12"/>
      <c r="B14" s="37" t="s">
        <v>28</v>
      </c>
      <c r="C14" s="70">
        <v>27</v>
      </c>
      <c r="D14" s="70">
        <v>35</v>
      </c>
      <c r="E14" s="48">
        <v>62</v>
      </c>
      <c r="F14" s="39">
        <v>7.2514619883040934E-2</v>
      </c>
    </row>
    <row r="15" spans="1:6" ht="15" customHeight="1" x14ac:dyDescent="0.15">
      <c r="A15" s="12"/>
      <c r="B15" s="35">
        <v>10</v>
      </c>
      <c r="C15" s="94">
        <v>6</v>
      </c>
      <c r="D15" s="94">
        <v>6</v>
      </c>
      <c r="E15" s="95">
        <v>12</v>
      </c>
      <c r="F15" s="32"/>
    </row>
    <row r="16" spans="1:6" ht="15" customHeight="1" x14ac:dyDescent="0.15">
      <c r="A16" s="12"/>
      <c r="B16" s="35">
        <v>11</v>
      </c>
      <c r="C16" s="94">
        <v>4</v>
      </c>
      <c r="D16" s="94">
        <v>5</v>
      </c>
      <c r="E16" s="95">
        <v>9</v>
      </c>
      <c r="F16" s="32"/>
    </row>
    <row r="17" spans="1:6" ht="15" customHeight="1" x14ac:dyDescent="0.15">
      <c r="A17" s="12"/>
      <c r="B17" s="35">
        <v>12</v>
      </c>
      <c r="C17" s="94">
        <v>10</v>
      </c>
      <c r="D17" s="94">
        <v>3</v>
      </c>
      <c r="E17" s="95">
        <v>13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7</v>
      </c>
      <c r="E18" s="95">
        <v>9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8</v>
      </c>
      <c r="E19" s="95">
        <v>10</v>
      </c>
      <c r="F19" s="32"/>
    </row>
    <row r="20" spans="1:6" ht="15" customHeight="1" x14ac:dyDescent="0.15">
      <c r="A20" s="12"/>
      <c r="B20" s="37" t="s">
        <v>29</v>
      </c>
      <c r="C20" s="70">
        <v>24</v>
      </c>
      <c r="D20" s="70">
        <v>29</v>
      </c>
      <c r="E20" s="48">
        <v>53</v>
      </c>
      <c r="F20" s="39">
        <v>6.1988304093567252E-2</v>
      </c>
    </row>
    <row r="21" spans="1:6" ht="15" customHeight="1" x14ac:dyDescent="0.15">
      <c r="A21" s="12"/>
      <c r="B21" s="35">
        <v>15</v>
      </c>
      <c r="C21" s="94">
        <v>3</v>
      </c>
      <c r="D21" s="94">
        <v>3</v>
      </c>
      <c r="E21" s="95">
        <v>6</v>
      </c>
      <c r="F21" s="32"/>
    </row>
    <row r="22" spans="1:6" ht="15" customHeight="1" x14ac:dyDescent="0.15">
      <c r="A22" s="12"/>
      <c r="B22" s="35">
        <v>16</v>
      </c>
      <c r="C22" s="94">
        <v>8</v>
      </c>
      <c r="D22" s="94">
        <v>2</v>
      </c>
      <c r="E22" s="95">
        <v>10</v>
      </c>
      <c r="F22" s="32"/>
    </row>
    <row r="23" spans="1:6" ht="15" customHeight="1" x14ac:dyDescent="0.15">
      <c r="A23" s="12"/>
      <c r="B23" s="35">
        <v>17</v>
      </c>
      <c r="C23" s="94">
        <v>4</v>
      </c>
      <c r="D23" s="94">
        <v>6</v>
      </c>
      <c r="E23" s="95">
        <v>10</v>
      </c>
      <c r="F23" s="32"/>
    </row>
    <row r="24" spans="1:6" ht="15" customHeight="1" x14ac:dyDescent="0.15">
      <c r="A24" s="12"/>
      <c r="B24" s="35">
        <v>18</v>
      </c>
      <c r="C24" s="94">
        <v>4</v>
      </c>
      <c r="D24" s="94">
        <v>3</v>
      </c>
      <c r="E24" s="95">
        <v>7</v>
      </c>
      <c r="F24" s="32"/>
    </row>
    <row r="25" spans="1:6" ht="15" customHeight="1" x14ac:dyDescent="0.15">
      <c r="A25" s="12"/>
      <c r="B25" s="35">
        <v>19</v>
      </c>
      <c r="C25" s="94">
        <v>4</v>
      </c>
      <c r="D25" s="94">
        <v>2</v>
      </c>
      <c r="E25" s="95">
        <v>6</v>
      </c>
      <c r="F25" s="32"/>
    </row>
    <row r="26" spans="1:6" ht="15" customHeight="1" x14ac:dyDescent="0.15">
      <c r="A26" s="12"/>
      <c r="B26" s="40" t="s">
        <v>30</v>
      </c>
      <c r="C26" s="49">
        <v>23</v>
      </c>
      <c r="D26" s="49">
        <v>16</v>
      </c>
      <c r="E26" s="41">
        <v>39</v>
      </c>
      <c r="F26" s="42">
        <v>4.5614035087719301E-2</v>
      </c>
    </row>
    <row r="27" spans="1:6" ht="15" customHeight="1" x14ac:dyDescent="0.15">
      <c r="A27" s="12"/>
      <c r="B27" s="35">
        <v>20</v>
      </c>
      <c r="C27" s="94">
        <v>11</v>
      </c>
      <c r="D27" s="94">
        <v>3</v>
      </c>
      <c r="E27" s="95">
        <v>14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7</v>
      </c>
      <c r="E28" s="95">
        <v>8</v>
      </c>
      <c r="F28" s="32"/>
    </row>
    <row r="29" spans="1:6" ht="15" customHeight="1" x14ac:dyDescent="0.15">
      <c r="A29" s="12"/>
      <c r="B29" s="35">
        <v>22</v>
      </c>
      <c r="C29" s="94">
        <v>7</v>
      </c>
      <c r="D29" s="94">
        <v>5</v>
      </c>
      <c r="E29" s="95">
        <v>12</v>
      </c>
      <c r="F29" s="32"/>
    </row>
    <row r="30" spans="1:6" ht="15" customHeight="1" x14ac:dyDescent="0.15">
      <c r="A30" s="12"/>
      <c r="B30" s="35">
        <v>23</v>
      </c>
      <c r="C30" s="94">
        <v>4</v>
      </c>
      <c r="D30" s="94">
        <v>4</v>
      </c>
      <c r="E30" s="95">
        <v>8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24</v>
      </c>
      <c r="D32" s="49">
        <v>21</v>
      </c>
      <c r="E32" s="41">
        <v>45</v>
      </c>
      <c r="F32" s="42">
        <v>5.2631578947368418E-2</v>
      </c>
    </row>
    <row r="33" spans="1:6" ht="15" customHeight="1" x14ac:dyDescent="0.15">
      <c r="A33" s="12"/>
      <c r="B33" s="35">
        <v>25</v>
      </c>
      <c r="C33" s="94">
        <v>7</v>
      </c>
      <c r="D33" s="94">
        <v>2</v>
      </c>
      <c r="E33" s="95">
        <v>9</v>
      </c>
      <c r="F33" s="32"/>
    </row>
    <row r="34" spans="1:6" ht="15" customHeight="1" x14ac:dyDescent="0.15">
      <c r="A34" s="12"/>
      <c r="B34" s="35">
        <v>26</v>
      </c>
      <c r="C34" s="94">
        <v>4</v>
      </c>
      <c r="D34" s="94">
        <v>3</v>
      </c>
      <c r="E34" s="95">
        <v>7</v>
      </c>
      <c r="F34" s="32"/>
    </row>
    <row r="35" spans="1:6" ht="15" customHeight="1" x14ac:dyDescent="0.15">
      <c r="A35" s="12"/>
      <c r="B35" s="35">
        <v>27</v>
      </c>
      <c r="C35" s="94">
        <v>4</v>
      </c>
      <c r="D35" s="94">
        <v>3</v>
      </c>
      <c r="E35" s="95">
        <v>7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7</v>
      </c>
      <c r="E36" s="95">
        <v>10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8</v>
      </c>
      <c r="E37" s="95">
        <v>11</v>
      </c>
      <c r="F37" s="32"/>
    </row>
    <row r="38" spans="1:6" ht="15" customHeight="1" x14ac:dyDescent="0.15">
      <c r="A38" s="12"/>
      <c r="B38" s="40" t="s">
        <v>32</v>
      </c>
      <c r="C38" s="49">
        <v>21</v>
      </c>
      <c r="D38" s="49">
        <v>23</v>
      </c>
      <c r="E38" s="41">
        <v>44</v>
      </c>
      <c r="F38" s="42">
        <v>5.146198830409357E-2</v>
      </c>
    </row>
    <row r="39" spans="1:6" ht="15" customHeight="1" x14ac:dyDescent="0.15">
      <c r="A39" s="12"/>
      <c r="B39" s="35">
        <v>30</v>
      </c>
      <c r="C39" s="94">
        <v>5</v>
      </c>
      <c r="D39" s="94">
        <v>5</v>
      </c>
      <c r="E39" s="95">
        <v>10</v>
      </c>
      <c r="F39" s="32"/>
    </row>
    <row r="40" spans="1:6" ht="15" customHeight="1" x14ac:dyDescent="0.15">
      <c r="A40" s="12"/>
      <c r="B40" s="35">
        <v>31</v>
      </c>
      <c r="C40" s="94">
        <v>6</v>
      </c>
      <c r="D40" s="94">
        <v>7</v>
      </c>
      <c r="E40" s="95">
        <v>13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4</v>
      </c>
      <c r="E41" s="95">
        <v>7</v>
      </c>
      <c r="F41" s="32"/>
    </row>
    <row r="42" spans="1:6" ht="15" customHeight="1" x14ac:dyDescent="0.15">
      <c r="A42" s="12"/>
      <c r="B42" s="35">
        <v>33</v>
      </c>
      <c r="C42" s="94">
        <v>7</v>
      </c>
      <c r="D42" s="94">
        <v>4</v>
      </c>
      <c r="E42" s="95">
        <v>11</v>
      </c>
      <c r="F42" s="32"/>
    </row>
    <row r="43" spans="1:6" ht="15" customHeight="1" x14ac:dyDescent="0.15">
      <c r="A43" s="12"/>
      <c r="B43" s="35">
        <v>34</v>
      </c>
      <c r="C43" s="94">
        <v>4</v>
      </c>
      <c r="D43" s="94">
        <v>3</v>
      </c>
      <c r="E43" s="95">
        <v>7</v>
      </c>
      <c r="F43" s="32"/>
    </row>
    <row r="44" spans="1:6" ht="15" customHeight="1" x14ac:dyDescent="0.15">
      <c r="A44" s="12"/>
      <c r="B44" s="40" t="s">
        <v>33</v>
      </c>
      <c r="C44" s="49">
        <v>25</v>
      </c>
      <c r="D44" s="49">
        <v>23</v>
      </c>
      <c r="E44" s="41">
        <v>48</v>
      </c>
      <c r="F44" s="42">
        <v>5.6140350877192984E-2</v>
      </c>
    </row>
    <row r="45" spans="1:6" ht="15" customHeight="1" x14ac:dyDescent="0.15">
      <c r="A45" s="12"/>
      <c r="B45" s="35">
        <v>35</v>
      </c>
      <c r="C45" s="94">
        <v>9</v>
      </c>
      <c r="D45" s="94">
        <v>5</v>
      </c>
      <c r="E45" s="95">
        <v>14</v>
      </c>
      <c r="F45" s="32"/>
    </row>
    <row r="46" spans="1:6" ht="15" customHeight="1" x14ac:dyDescent="0.15">
      <c r="A46" s="12"/>
      <c r="B46" s="35">
        <v>36</v>
      </c>
      <c r="C46" s="94">
        <v>7</v>
      </c>
      <c r="D46" s="94">
        <v>7</v>
      </c>
      <c r="E46" s="95">
        <v>14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4</v>
      </c>
      <c r="E47" s="95">
        <v>5</v>
      </c>
      <c r="F47" s="32"/>
    </row>
    <row r="48" spans="1:6" ht="15" customHeight="1" x14ac:dyDescent="0.15">
      <c r="A48" s="12"/>
      <c r="B48" s="35">
        <v>38</v>
      </c>
      <c r="C48" s="94">
        <v>6</v>
      </c>
      <c r="D48" s="94">
        <v>8</v>
      </c>
      <c r="E48" s="95">
        <v>14</v>
      </c>
      <c r="F48" s="32"/>
    </row>
    <row r="49" spans="1:6" ht="15" customHeight="1" x14ac:dyDescent="0.15">
      <c r="A49" s="12"/>
      <c r="B49" s="35">
        <v>39</v>
      </c>
      <c r="C49" s="94">
        <v>6</v>
      </c>
      <c r="D49" s="94">
        <v>9</v>
      </c>
      <c r="E49" s="95">
        <v>15</v>
      </c>
      <c r="F49" s="32"/>
    </row>
    <row r="50" spans="1:6" ht="15" customHeight="1" x14ac:dyDescent="0.15">
      <c r="A50" s="12"/>
      <c r="B50" s="40" t="s">
        <v>34</v>
      </c>
      <c r="C50" s="49">
        <v>29</v>
      </c>
      <c r="D50" s="49">
        <v>33</v>
      </c>
      <c r="E50" s="41">
        <v>62</v>
      </c>
      <c r="F50" s="42">
        <v>7.2514619883040934E-2</v>
      </c>
    </row>
    <row r="51" spans="1:6" ht="15" customHeight="1" x14ac:dyDescent="0.15">
      <c r="A51" s="12"/>
      <c r="B51" s="35">
        <v>40</v>
      </c>
      <c r="C51" s="94">
        <v>6</v>
      </c>
      <c r="D51" s="94">
        <v>10</v>
      </c>
      <c r="E51" s="95">
        <v>16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15">
      <c r="A53" s="12"/>
      <c r="B53" s="35">
        <v>42</v>
      </c>
      <c r="C53" s="94">
        <v>4</v>
      </c>
      <c r="D53" s="94">
        <v>9</v>
      </c>
      <c r="E53" s="95">
        <v>13</v>
      </c>
      <c r="F53" s="32"/>
    </row>
    <row r="54" spans="1:6" ht="15" customHeight="1" x14ac:dyDescent="0.15">
      <c r="A54" s="12"/>
      <c r="B54" s="35">
        <v>43</v>
      </c>
      <c r="C54" s="94">
        <v>9</v>
      </c>
      <c r="D54" s="94">
        <v>9</v>
      </c>
      <c r="E54" s="95">
        <v>18</v>
      </c>
      <c r="F54" s="32"/>
    </row>
    <row r="55" spans="1:6" ht="15" customHeight="1" x14ac:dyDescent="0.15">
      <c r="A55" s="12"/>
      <c r="B55" s="35">
        <v>44</v>
      </c>
      <c r="C55" s="94">
        <v>8</v>
      </c>
      <c r="D55" s="94">
        <v>2</v>
      </c>
      <c r="E55" s="95">
        <v>10</v>
      </c>
      <c r="F55" s="32"/>
    </row>
    <row r="56" spans="1:6" ht="15" customHeight="1" x14ac:dyDescent="0.15">
      <c r="A56" s="12"/>
      <c r="B56" s="40" t="s">
        <v>35</v>
      </c>
      <c r="C56" s="49">
        <v>30</v>
      </c>
      <c r="D56" s="49">
        <v>32</v>
      </c>
      <c r="E56" s="41">
        <v>62</v>
      </c>
      <c r="F56" s="42">
        <v>7.2514619883040934E-2</v>
      </c>
    </row>
    <row r="57" spans="1:6" ht="15" customHeight="1" x14ac:dyDescent="0.15">
      <c r="A57" s="12"/>
      <c r="B57" s="35">
        <v>45</v>
      </c>
      <c r="C57" s="94">
        <v>6</v>
      </c>
      <c r="D57" s="94">
        <v>12</v>
      </c>
      <c r="E57" s="95">
        <v>18</v>
      </c>
      <c r="F57" s="32"/>
    </row>
    <row r="58" spans="1:6" ht="15" customHeight="1" x14ac:dyDescent="0.15">
      <c r="A58" s="12"/>
      <c r="B58" s="35">
        <v>46</v>
      </c>
      <c r="C58" s="94">
        <v>6</v>
      </c>
      <c r="D58" s="94">
        <v>6</v>
      </c>
      <c r="E58" s="95">
        <v>12</v>
      </c>
      <c r="F58" s="32"/>
    </row>
    <row r="59" spans="1:6" ht="15" customHeight="1" x14ac:dyDescent="0.15">
      <c r="A59" s="12"/>
      <c r="B59" s="35">
        <v>47</v>
      </c>
      <c r="C59" s="94">
        <v>6</v>
      </c>
      <c r="D59" s="94">
        <v>4</v>
      </c>
      <c r="E59" s="95">
        <v>10</v>
      </c>
      <c r="F59" s="32"/>
    </row>
    <row r="60" spans="1:6" ht="15" customHeight="1" x14ac:dyDescent="0.15">
      <c r="A60" s="12"/>
      <c r="B60" s="35">
        <v>48</v>
      </c>
      <c r="C60" s="94">
        <v>8</v>
      </c>
      <c r="D60" s="94">
        <v>6</v>
      </c>
      <c r="E60" s="95">
        <v>14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8</v>
      </c>
      <c r="E61" s="95">
        <v>10</v>
      </c>
      <c r="F61" s="32"/>
    </row>
    <row r="62" spans="1:6" ht="15" customHeight="1" x14ac:dyDescent="0.15">
      <c r="A62" s="12"/>
      <c r="B62" s="40" t="s">
        <v>36</v>
      </c>
      <c r="C62" s="49">
        <v>28</v>
      </c>
      <c r="D62" s="49">
        <v>36</v>
      </c>
      <c r="E62" s="41">
        <v>64</v>
      </c>
      <c r="F62" s="42">
        <v>7.4853801169590645E-2</v>
      </c>
    </row>
    <row r="63" spans="1:6" ht="15" customHeight="1" x14ac:dyDescent="0.15">
      <c r="A63" s="12"/>
      <c r="B63" s="35">
        <v>50</v>
      </c>
      <c r="C63" s="94">
        <v>9</v>
      </c>
      <c r="D63" s="94">
        <v>4</v>
      </c>
      <c r="E63" s="95">
        <v>13</v>
      </c>
      <c r="F63" s="32"/>
    </row>
    <row r="64" spans="1:6" ht="15" customHeight="1" x14ac:dyDescent="0.15">
      <c r="A64" s="12"/>
      <c r="B64" s="35">
        <v>51</v>
      </c>
      <c r="C64" s="94">
        <v>9</v>
      </c>
      <c r="D64" s="94">
        <v>9</v>
      </c>
      <c r="E64" s="95">
        <v>18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6</v>
      </c>
      <c r="D66" s="94">
        <v>5</v>
      </c>
      <c r="E66" s="95">
        <v>11</v>
      </c>
      <c r="F66" s="32"/>
    </row>
    <row r="67" spans="1:6" ht="15" customHeight="1" x14ac:dyDescent="0.15">
      <c r="A67" s="12"/>
      <c r="B67" s="35">
        <v>54</v>
      </c>
      <c r="C67" s="94">
        <v>7</v>
      </c>
      <c r="D67" s="94">
        <v>9</v>
      </c>
      <c r="E67" s="95">
        <v>16</v>
      </c>
      <c r="F67" s="32"/>
    </row>
    <row r="68" spans="1:6" ht="15" customHeight="1" x14ac:dyDescent="0.15">
      <c r="A68" s="12"/>
      <c r="B68" s="40" t="s">
        <v>37</v>
      </c>
      <c r="C68" s="49">
        <v>33</v>
      </c>
      <c r="D68" s="49">
        <v>30</v>
      </c>
      <c r="E68" s="41">
        <v>63</v>
      </c>
      <c r="F68" s="42">
        <v>7.3684210526315783E-2</v>
      </c>
    </row>
    <row r="69" spans="1:6" ht="15" customHeight="1" x14ac:dyDescent="0.15">
      <c r="A69" s="12"/>
      <c r="B69" s="35">
        <v>55</v>
      </c>
      <c r="C69" s="94">
        <v>7</v>
      </c>
      <c r="D69" s="94">
        <v>9</v>
      </c>
      <c r="E69" s="95">
        <v>16</v>
      </c>
      <c r="F69" s="32"/>
    </row>
    <row r="70" spans="1:6" ht="15" customHeight="1" x14ac:dyDescent="0.15">
      <c r="A70" s="12"/>
      <c r="B70" s="35">
        <v>56</v>
      </c>
      <c r="C70" s="94">
        <v>8</v>
      </c>
      <c r="D70" s="94">
        <v>10</v>
      </c>
      <c r="E70" s="95">
        <v>18</v>
      </c>
      <c r="F70" s="32"/>
    </row>
    <row r="71" spans="1:6" ht="15" customHeight="1" x14ac:dyDescent="0.15">
      <c r="A71" s="12"/>
      <c r="B71" s="35">
        <v>57</v>
      </c>
      <c r="C71" s="94">
        <v>8</v>
      </c>
      <c r="D71" s="94">
        <v>6</v>
      </c>
      <c r="E71" s="95">
        <v>14</v>
      </c>
      <c r="F71" s="32"/>
    </row>
    <row r="72" spans="1:6" ht="15" customHeight="1" x14ac:dyDescent="0.15">
      <c r="A72" s="12"/>
      <c r="B72" s="35">
        <v>58</v>
      </c>
      <c r="C72" s="94">
        <v>5</v>
      </c>
      <c r="D72" s="94">
        <v>6</v>
      </c>
      <c r="E72" s="95">
        <v>11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8</v>
      </c>
      <c r="E73" s="95">
        <v>10</v>
      </c>
      <c r="F73" s="32"/>
    </row>
    <row r="74" spans="1:6" ht="15" customHeight="1" x14ac:dyDescent="0.15">
      <c r="A74" s="12"/>
      <c r="B74" s="40" t="s">
        <v>38</v>
      </c>
      <c r="C74" s="49">
        <v>30</v>
      </c>
      <c r="D74" s="49">
        <v>39</v>
      </c>
      <c r="E74" s="41">
        <v>69</v>
      </c>
      <c r="F74" s="42">
        <v>8.0701754385964913E-2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5</v>
      </c>
      <c r="D77" s="94">
        <v>4</v>
      </c>
      <c r="E77" s="95">
        <v>9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6</v>
      </c>
      <c r="E78" s="95">
        <v>9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v>14</v>
      </c>
      <c r="D80" s="49">
        <v>15</v>
      </c>
      <c r="E80" s="41">
        <v>29</v>
      </c>
      <c r="F80" s="42">
        <v>3.3918128654970757E-2</v>
      </c>
    </row>
    <row r="81" spans="1:6" ht="15" customHeight="1" x14ac:dyDescent="0.15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4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3</v>
      </c>
      <c r="E83" s="95">
        <v>7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7</v>
      </c>
      <c r="E84" s="95">
        <v>9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14</v>
      </c>
      <c r="D86" s="71">
        <v>19</v>
      </c>
      <c r="E86" s="44">
        <v>33</v>
      </c>
      <c r="F86" s="45">
        <v>3.8596491228070177E-2</v>
      </c>
    </row>
    <row r="87" spans="1:6" ht="15" customHeight="1" x14ac:dyDescent="0.15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3</v>
      </c>
      <c r="E88" s="95">
        <v>7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5</v>
      </c>
      <c r="E90" s="95">
        <v>8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10</v>
      </c>
      <c r="E91" s="95">
        <v>12</v>
      </c>
      <c r="F91" s="32"/>
    </row>
    <row r="92" spans="1:6" ht="15" customHeight="1" x14ac:dyDescent="0.15">
      <c r="A92" s="12"/>
      <c r="B92" s="43" t="s">
        <v>41</v>
      </c>
      <c r="C92" s="71">
        <v>12</v>
      </c>
      <c r="D92" s="71">
        <v>21</v>
      </c>
      <c r="E92" s="44">
        <v>33</v>
      </c>
      <c r="F92" s="45">
        <v>3.8596491228070177E-2</v>
      </c>
    </row>
    <row r="93" spans="1:6" ht="15" customHeight="1" x14ac:dyDescent="0.15">
      <c r="A93" s="12"/>
      <c r="B93" s="35">
        <v>75</v>
      </c>
      <c r="C93" s="94">
        <v>3</v>
      </c>
      <c r="D93" s="94">
        <v>5</v>
      </c>
      <c r="E93" s="95">
        <v>8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5</v>
      </c>
      <c r="E94" s="95">
        <v>7</v>
      </c>
      <c r="F94" s="32"/>
    </row>
    <row r="95" spans="1:6" ht="15" customHeight="1" x14ac:dyDescent="0.15">
      <c r="A95" s="12"/>
      <c r="B95" s="35">
        <v>77</v>
      </c>
      <c r="C95" s="94">
        <v>5</v>
      </c>
      <c r="D95" s="94">
        <v>6</v>
      </c>
      <c r="E95" s="95">
        <v>11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12</v>
      </c>
      <c r="D98" s="71">
        <v>21</v>
      </c>
      <c r="E98" s="44">
        <v>33</v>
      </c>
      <c r="F98" s="45">
        <v>3.8596491228070177E-2</v>
      </c>
    </row>
    <row r="99" spans="1:6" ht="15" customHeight="1" x14ac:dyDescent="0.15">
      <c r="A99" s="12"/>
      <c r="B99" s="35">
        <v>80</v>
      </c>
      <c r="C99" s="94">
        <v>5</v>
      </c>
      <c r="D99" s="94">
        <v>6</v>
      </c>
      <c r="E99" s="95">
        <v>11</v>
      </c>
      <c r="F99" s="32"/>
    </row>
    <row r="100" spans="1:6" ht="15" customHeight="1" x14ac:dyDescent="0.15">
      <c r="A100" s="12"/>
      <c r="B100" s="35">
        <v>81</v>
      </c>
      <c r="C100" s="94">
        <v>9</v>
      </c>
      <c r="D100" s="94">
        <v>7</v>
      </c>
      <c r="E100" s="95">
        <v>16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5</v>
      </c>
      <c r="E101" s="95">
        <v>6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5</v>
      </c>
      <c r="E102" s="95">
        <v>6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5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v>16</v>
      </c>
      <c r="D104" s="71">
        <v>28</v>
      </c>
      <c r="E104" s="44">
        <v>44</v>
      </c>
      <c r="F104" s="45">
        <v>5.146198830409357E-2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4</v>
      </c>
      <c r="E107" s="95">
        <v>6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6</v>
      </c>
      <c r="D110" s="71">
        <v>13</v>
      </c>
      <c r="E110" s="44">
        <v>19</v>
      </c>
      <c r="F110" s="45">
        <v>2.2222222222222223E-2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6</v>
      </c>
      <c r="D116" s="71">
        <v>4</v>
      </c>
      <c r="E116" s="44">
        <v>10</v>
      </c>
      <c r="F116" s="45">
        <v>1.1695906432748537E-2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2.3391812865497076E-3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397</v>
      </c>
      <c r="D147" s="77">
        <v>458</v>
      </c>
      <c r="E147" s="77">
        <v>855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74</v>
      </c>
      <c r="D150" s="17">
        <v>82</v>
      </c>
      <c r="E150" s="17">
        <v>156</v>
      </c>
      <c r="F150" s="32">
        <v>0.18245614035087721</v>
      </c>
    </row>
    <row r="151" spans="1:6" ht="15" customHeight="1" x14ac:dyDescent="0.15">
      <c r="A151" s="18"/>
      <c r="B151" s="18" t="s">
        <v>49</v>
      </c>
      <c r="C151" s="19">
        <v>257</v>
      </c>
      <c r="D151" s="19">
        <v>268</v>
      </c>
      <c r="E151" s="19">
        <v>525</v>
      </c>
      <c r="F151" s="32">
        <v>0.61403508771929827</v>
      </c>
    </row>
    <row r="152" spans="1:6" ht="15" customHeight="1" x14ac:dyDescent="0.15">
      <c r="A152" s="33"/>
      <c r="B152" s="20" t="s">
        <v>6</v>
      </c>
      <c r="C152" s="21">
        <v>66</v>
      </c>
      <c r="D152" s="21">
        <v>108</v>
      </c>
      <c r="E152" s="21">
        <v>174</v>
      </c>
      <c r="F152" s="32">
        <v>0.20350877192982456</v>
      </c>
    </row>
    <row r="153" spans="1:6" ht="15" customHeight="1" x14ac:dyDescent="0.15">
      <c r="B153" s="2" t="s">
        <v>8</v>
      </c>
      <c r="C153" s="1">
        <v>397</v>
      </c>
      <c r="D153" s="1">
        <v>458</v>
      </c>
      <c r="E153" s="1">
        <v>855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74</v>
      </c>
      <c r="D155" s="17">
        <v>82</v>
      </c>
      <c r="E155" s="17">
        <v>156</v>
      </c>
      <c r="F155" s="32">
        <v>0.18245614035087721</v>
      </c>
    </row>
    <row r="156" spans="1:6" ht="15" customHeight="1" x14ac:dyDescent="0.15">
      <c r="A156" s="28"/>
      <c r="B156" s="18" t="s">
        <v>49</v>
      </c>
      <c r="C156" s="19">
        <v>257</v>
      </c>
      <c r="D156" s="19">
        <v>268</v>
      </c>
      <c r="E156" s="19">
        <v>525</v>
      </c>
      <c r="F156" s="32">
        <v>0.61403508771929827</v>
      </c>
    </row>
    <row r="157" spans="1:6" ht="15" customHeight="1" x14ac:dyDescent="0.15">
      <c r="A157" s="25"/>
      <c r="B157" s="20" t="s">
        <v>10</v>
      </c>
      <c r="C157" s="21">
        <v>26</v>
      </c>
      <c r="D157" s="21">
        <v>40</v>
      </c>
      <c r="E157" s="21">
        <v>66</v>
      </c>
      <c r="F157" s="32">
        <v>7.7192982456140355E-2</v>
      </c>
    </row>
    <row r="158" spans="1:6" ht="15" customHeight="1" x14ac:dyDescent="0.15">
      <c r="A158" s="26"/>
      <c r="B158" s="29" t="s">
        <v>11</v>
      </c>
      <c r="C158" s="27">
        <v>40</v>
      </c>
      <c r="D158" s="27">
        <v>68</v>
      </c>
      <c r="E158" s="27">
        <v>108</v>
      </c>
      <c r="F158" s="32">
        <v>0.12631578947368421</v>
      </c>
    </row>
    <row r="159" spans="1:6" ht="15" customHeight="1" x14ac:dyDescent="0.15">
      <c r="B159" s="2" t="s">
        <v>8</v>
      </c>
      <c r="C159" s="1">
        <v>397</v>
      </c>
      <c r="D159" s="1">
        <v>458</v>
      </c>
      <c r="E159" s="1">
        <v>855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12</v>
      </c>
      <c r="D161" s="31">
        <v>19</v>
      </c>
      <c r="E161" s="31">
        <v>31</v>
      </c>
      <c r="F161" s="32">
        <v>3.6257309941520467E-2</v>
      </c>
    </row>
    <row r="162" spans="1:6" ht="15" customHeight="1" x14ac:dyDescent="0.15">
      <c r="A162" s="30"/>
      <c r="B162" s="23" t="s">
        <v>15</v>
      </c>
      <c r="C162" s="31">
        <v>6</v>
      </c>
      <c r="D162" s="31">
        <v>6</v>
      </c>
      <c r="E162" s="31">
        <v>12</v>
      </c>
      <c r="F162" s="32">
        <v>1.4035087719298246E-2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2.3391812865497076E-3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07">
    <tabColor rgb="FFFF99CC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7</v>
      </c>
      <c r="D4" s="94">
        <v>1</v>
      </c>
      <c r="E4" s="95">
        <v>8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10</v>
      </c>
      <c r="D8" s="70">
        <v>3</v>
      </c>
      <c r="E8" s="38">
        <v>13</v>
      </c>
      <c r="F8" s="39">
        <v>4.9429657794676805E-2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2</v>
      </c>
      <c r="E13" s="95">
        <v>5</v>
      </c>
      <c r="F13" s="32"/>
    </row>
    <row r="14" spans="1:6" ht="15" customHeight="1" x14ac:dyDescent="0.15">
      <c r="A14" s="12"/>
      <c r="B14" s="37" t="s">
        <v>28</v>
      </c>
      <c r="C14" s="70">
        <v>7</v>
      </c>
      <c r="D14" s="70">
        <v>3</v>
      </c>
      <c r="E14" s="48">
        <v>10</v>
      </c>
      <c r="F14" s="39">
        <v>3.8022813688212927E-2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4</v>
      </c>
      <c r="D20" s="70">
        <v>4</v>
      </c>
      <c r="E20" s="48">
        <v>8</v>
      </c>
      <c r="F20" s="39">
        <v>3.0418250950570342E-2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4</v>
      </c>
      <c r="E26" s="41">
        <v>4</v>
      </c>
      <c r="F26" s="42">
        <v>1.5209125475285171E-2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5</v>
      </c>
      <c r="D29" s="94">
        <v>1</v>
      </c>
      <c r="E29" s="95">
        <v>6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9</v>
      </c>
      <c r="D32" s="49">
        <v>3</v>
      </c>
      <c r="E32" s="41">
        <v>12</v>
      </c>
      <c r="F32" s="42">
        <v>4.5627376425855515E-2</v>
      </c>
    </row>
    <row r="33" spans="1:6" ht="15" customHeight="1" x14ac:dyDescent="0.15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3</v>
      </c>
      <c r="E35" s="95">
        <v>6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4</v>
      </c>
      <c r="E37" s="95">
        <v>6</v>
      </c>
      <c r="F37" s="32"/>
    </row>
    <row r="38" spans="1:6" ht="15" customHeight="1" x14ac:dyDescent="0.15">
      <c r="A38" s="12"/>
      <c r="B38" s="40" t="s">
        <v>32</v>
      </c>
      <c r="C38" s="49">
        <v>7</v>
      </c>
      <c r="D38" s="49">
        <v>10</v>
      </c>
      <c r="E38" s="41">
        <v>17</v>
      </c>
      <c r="F38" s="42">
        <v>6.4638783269961975E-2</v>
      </c>
    </row>
    <row r="39" spans="1:6" ht="15" customHeight="1" x14ac:dyDescent="0.15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6</v>
      </c>
      <c r="D44" s="49">
        <v>6</v>
      </c>
      <c r="E44" s="41">
        <v>12</v>
      </c>
      <c r="F44" s="42">
        <v>4.5627376425855515E-2</v>
      </c>
    </row>
    <row r="45" spans="1:6" ht="15" customHeight="1" x14ac:dyDescent="0.15">
      <c r="A45" s="12"/>
      <c r="B45" s="35">
        <v>35</v>
      </c>
      <c r="C45" s="94">
        <v>3</v>
      </c>
      <c r="D45" s="94">
        <v>0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4</v>
      </c>
      <c r="E47" s="95">
        <v>5</v>
      </c>
      <c r="F47" s="32"/>
    </row>
    <row r="48" spans="1:6" ht="15" customHeight="1" x14ac:dyDescent="0.15">
      <c r="A48" s="12"/>
      <c r="B48" s="35">
        <v>38</v>
      </c>
      <c r="C48" s="94">
        <v>4</v>
      </c>
      <c r="D48" s="94">
        <v>2</v>
      </c>
      <c r="E48" s="95">
        <v>6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11</v>
      </c>
      <c r="D50" s="49">
        <v>10</v>
      </c>
      <c r="E50" s="41">
        <v>21</v>
      </c>
      <c r="F50" s="42">
        <v>7.9847908745247151E-2</v>
      </c>
    </row>
    <row r="51" spans="1:6" ht="15" customHeight="1" x14ac:dyDescent="0.15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6</v>
      </c>
      <c r="D54" s="94">
        <v>1</v>
      </c>
      <c r="E54" s="95">
        <v>7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13</v>
      </c>
      <c r="D56" s="49">
        <v>8</v>
      </c>
      <c r="E56" s="41">
        <v>21</v>
      </c>
      <c r="F56" s="42">
        <v>7.9847908745247151E-2</v>
      </c>
    </row>
    <row r="57" spans="1:6" ht="15" customHeight="1" x14ac:dyDescent="0.15">
      <c r="A57" s="12"/>
      <c r="B57" s="35">
        <v>45</v>
      </c>
      <c r="C57" s="94">
        <v>7</v>
      </c>
      <c r="D57" s="94">
        <v>1</v>
      </c>
      <c r="E57" s="95">
        <v>8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3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13</v>
      </c>
      <c r="D62" s="49">
        <v>5</v>
      </c>
      <c r="E62" s="41">
        <v>18</v>
      </c>
      <c r="F62" s="42">
        <v>6.8441064638783272E-2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3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4</v>
      </c>
      <c r="D68" s="49">
        <v>5</v>
      </c>
      <c r="E68" s="41">
        <v>9</v>
      </c>
      <c r="F68" s="42">
        <v>3.4220532319391636E-2</v>
      </c>
    </row>
    <row r="69" spans="1:6" ht="15" customHeight="1" x14ac:dyDescent="0.15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6</v>
      </c>
      <c r="D74" s="49">
        <v>7</v>
      </c>
      <c r="E74" s="41">
        <v>13</v>
      </c>
      <c r="F74" s="42">
        <v>4.9429657794676805E-2</v>
      </c>
    </row>
    <row r="75" spans="1:6" ht="15" customHeight="1" x14ac:dyDescent="0.15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3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8</v>
      </c>
      <c r="D80" s="49">
        <v>9</v>
      </c>
      <c r="E80" s="41">
        <v>17</v>
      </c>
      <c r="F80" s="42">
        <v>6.4638783269961975E-2</v>
      </c>
    </row>
    <row r="81" spans="1:6" ht="15" customHeight="1" x14ac:dyDescent="0.15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5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5</v>
      </c>
      <c r="D83" s="94">
        <v>0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5</v>
      </c>
      <c r="E84" s="95">
        <v>8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13</v>
      </c>
      <c r="D86" s="71">
        <v>15</v>
      </c>
      <c r="E86" s="44">
        <v>28</v>
      </c>
      <c r="F86" s="45">
        <v>0.10646387832699619</v>
      </c>
    </row>
    <row r="87" spans="1:6" ht="15" customHeight="1" x14ac:dyDescent="0.15">
      <c r="A87" s="12"/>
      <c r="B87" s="35">
        <v>70</v>
      </c>
      <c r="C87" s="94">
        <v>5</v>
      </c>
      <c r="D87" s="94">
        <v>3</v>
      </c>
      <c r="E87" s="95">
        <v>8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5</v>
      </c>
      <c r="E88" s="95">
        <v>7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4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6</v>
      </c>
      <c r="D91" s="94">
        <v>1</v>
      </c>
      <c r="E91" s="95">
        <v>7</v>
      </c>
      <c r="F91" s="32"/>
    </row>
    <row r="92" spans="1:6" ht="15" customHeight="1" x14ac:dyDescent="0.15">
      <c r="A92" s="12"/>
      <c r="B92" s="43" t="s">
        <v>41</v>
      </c>
      <c r="C92" s="71">
        <v>15</v>
      </c>
      <c r="D92" s="71">
        <v>13</v>
      </c>
      <c r="E92" s="44">
        <v>28</v>
      </c>
      <c r="F92" s="45">
        <v>0.10646387832699619</v>
      </c>
    </row>
    <row r="93" spans="1:6" ht="15" customHeight="1" x14ac:dyDescent="0.15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7</v>
      </c>
      <c r="D98" s="71">
        <v>6</v>
      </c>
      <c r="E98" s="44">
        <v>13</v>
      </c>
      <c r="F98" s="45">
        <v>4.9429657794676805E-2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1.5209125475285171E-2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1.9011406844106463E-2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4</v>
      </c>
      <c r="E116" s="44">
        <v>7</v>
      </c>
      <c r="F116" s="45">
        <v>2.6615969581749048E-2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7.6045627376425855E-3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3.8022813688212928E-3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140</v>
      </c>
      <c r="D147" s="77">
        <v>123</v>
      </c>
      <c r="E147" s="77">
        <v>263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21</v>
      </c>
      <c r="D150" s="17">
        <v>10</v>
      </c>
      <c r="E150" s="17">
        <v>31</v>
      </c>
      <c r="F150" s="32">
        <v>0.11787072243346007</v>
      </c>
    </row>
    <row r="151" spans="1:6" ht="15" customHeight="1" x14ac:dyDescent="0.15">
      <c r="A151" s="18"/>
      <c r="B151" s="18" t="s">
        <v>49</v>
      </c>
      <c r="C151" s="19">
        <v>77</v>
      </c>
      <c r="D151" s="19">
        <v>67</v>
      </c>
      <c r="E151" s="19">
        <v>144</v>
      </c>
      <c r="F151" s="32">
        <v>0.54752851711026618</v>
      </c>
    </row>
    <row r="152" spans="1:6" ht="15" customHeight="1" x14ac:dyDescent="0.15">
      <c r="A152" s="33"/>
      <c r="B152" s="20" t="s">
        <v>6</v>
      </c>
      <c r="C152" s="21">
        <v>42</v>
      </c>
      <c r="D152" s="21">
        <v>46</v>
      </c>
      <c r="E152" s="21">
        <v>88</v>
      </c>
      <c r="F152" s="32">
        <v>0.33460076045627374</v>
      </c>
    </row>
    <row r="153" spans="1:6" ht="15" customHeight="1" x14ac:dyDescent="0.15">
      <c r="B153" s="2" t="s">
        <v>8</v>
      </c>
      <c r="C153" s="1">
        <v>140</v>
      </c>
      <c r="D153" s="1">
        <v>123</v>
      </c>
      <c r="E153" s="1">
        <v>263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21</v>
      </c>
      <c r="D155" s="17">
        <v>10</v>
      </c>
      <c r="E155" s="17">
        <v>31</v>
      </c>
      <c r="F155" s="32">
        <v>0.11787072243346007</v>
      </c>
    </row>
    <row r="156" spans="1:6" ht="15" customHeight="1" x14ac:dyDescent="0.15">
      <c r="A156" s="28"/>
      <c r="B156" s="18" t="s">
        <v>49</v>
      </c>
      <c r="C156" s="19">
        <v>77</v>
      </c>
      <c r="D156" s="19">
        <v>67</v>
      </c>
      <c r="E156" s="19">
        <v>144</v>
      </c>
      <c r="F156" s="32">
        <v>0.54752851711026618</v>
      </c>
    </row>
    <row r="157" spans="1:6" ht="15" customHeight="1" x14ac:dyDescent="0.15">
      <c r="A157" s="25"/>
      <c r="B157" s="20" t="s">
        <v>10</v>
      </c>
      <c r="C157" s="21">
        <v>28</v>
      </c>
      <c r="D157" s="21">
        <v>28</v>
      </c>
      <c r="E157" s="21">
        <v>56</v>
      </c>
      <c r="F157" s="32">
        <v>0.21292775665399238</v>
      </c>
    </row>
    <row r="158" spans="1:6" ht="15" customHeight="1" x14ac:dyDescent="0.15">
      <c r="A158" s="26"/>
      <c r="B158" s="29" t="s">
        <v>11</v>
      </c>
      <c r="C158" s="27">
        <v>14</v>
      </c>
      <c r="D158" s="27">
        <v>18</v>
      </c>
      <c r="E158" s="27">
        <v>32</v>
      </c>
      <c r="F158" s="32">
        <v>0.12167300380228137</v>
      </c>
    </row>
    <row r="159" spans="1:6" ht="15" customHeight="1" x14ac:dyDescent="0.15">
      <c r="B159" s="2" t="s">
        <v>8</v>
      </c>
      <c r="C159" s="1">
        <v>140</v>
      </c>
      <c r="D159" s="1">
        <v>123</v>
      </c>
      <c r="E159" s="1">
        <v>263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5</v>
      </c>
      <c r="D161" s="31">
        <v>10</v>
      </c>
      <c r="E161" s="31">
        <v>15</v>
      </c>
      <c r="F161" s="32">
        <v>5.7034220532319393E-2</v>
      </c>
    </row>
    <row r="162" spans="1:6" ht="15" customHeight="1" x14ac:dyDescent="0.15">
      <c r="A162" s="30"/>
      <c r="B162" s="23" t="s">
        <v>15</v>
      </c>
      <c r="C162" s="31">
        <v>3</v>
      </c>
      <c r="D162" s="31">
        <v>7</v>
      </c>
      <c r="E162" s="31">
        <v>10</v>
      </c>
      <c r="F162" s="32">
        <v>3.8022813688212927E-2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1.1406844106463879E-2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3.8022813688212928E-3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08">
    <tabColor rgb="FFFF99CC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2</v>
      </c>
      <c r="D8" s="70">
        <v>2</v>
      </c>
      <c r="E8" s="38">
        <v>4</v>
      </c>
      <c r="F8" s="39">
        <v>2.3529411764705882E-2</v>
      </c>
    </row>
    <row r="9" spans="1:6" ht="15" customHeight="1" x14ac:dyDescent="0.15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4</v>
      </c>
      <c r="D14" s="70">
        <v>4</v>
      </c>
      <c r="E14" s="48">
        <v>8</v>
      </c>
      <c r="F14" s="39">
        <v>4.7058823529411764E-2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3</v>
      </c>
      <c r="E20" s="48">
        <v>5</v>
      </c>
      <c r="F20" s="39">
        <v>2.9411764705882353E-2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4</v>
      </c>
      <c r="D26" s="49">
        <v>2</v>
      </c>
      <c r="E26" s="41">
        <v>6</v>
      </c>
      <c r="F26" s="42">
        <v>3.5294117647058823E-2</v>
      </c>
    </row>
    <row r="27" spans="1:6" ht="15" customHeight="1" x14ac:dyDescent="0.15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5</v>
      </c>
      <c r="E32" s="41">
        <v>6</v>
      </c>
      <c r="F32" s="42">
        <v>3.5294117647058823E-2</v>
      </c>
    </row>
    <row r="33" spans="1:6" ht="15" customHeight="1" x14ac:dyDescent="0.15">
      <c r="A33" s="12"/>
      <c r="B33" s="35">
        <v>25</v>
      </c>
      <c r="C33" s="94">
        <v>0</v>
      </c>
      <c r="D33" s="94">
        <v>3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15">
      <c r="A38" s="12"/>
      <c r="B38" s="40" t="s">
        <v>32</v>
      </c>
      <c r="C38" s="49">
        <v>5</v>
      </c>
      <c r="D38" s="49">
        <v>6</v>
      </c>
      <c r="E38" s="41">
        <v>11</v>
      </c>
      <c r="F38" s="42">
        <v>6.4705882352941183E-2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3</v>
      </c>
      <c r="E44" s="41">
        <v>5</v>
      </c>
      <c r="F44" s="42">
        <v>2.9411764705882353E-2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4</v>
      </c>
      <c r="D49" s="94">
        <v>1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v>6</v>
      </c>
      <c r="D50" s="49">
        <v>2</v>
      </c>
      <c r="E50" s="41">
        <v>8</v>
      </c>
      <c r="F50" s="42">
        <v>4.7058823529411764E-2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3</v>
      </c>
      <c r="D56" s="49">
        <v>4</v>
      </c>
      <c r="E56" s="41">
        <v>7</v>
      </c>
      <c r="F56" s="42">
        <v>4.1176470588235294E-2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4</v>
      </c>
      <c r="D62" s="49">
        <v>4</v>
      </c>
      <c r="E62" s="41">
        <v>8</v>
      </c>
      <c r="F62" s="42">
        <v>4.7058823529411764E-2</v>
      </c>
    </row>
    <row r="63" spans="1:6" ht="15" customHeight="1" x14ac:dyDescent="0.15">
      <c r="A63" s="12"/>
      <c r="B63" s="35">
        <v>50</v>
      </c>
      <c r="C63" s="94">
        <v>2</v>
      </c>
      <c r="D63" s="94">
        <v>4</v>
      </c>
      <c r="E63" s="95">
        <v>6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3</v>
      </c>
      <c r="D68" s="49">
        <v>8</v>
      </c>
      <c r="E68" s="41">
        <v>11</v>
      </c>
      <c r="F68" s="42">
        <v>6.4705882352941183E-2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6</v>
      </c>
      <c r="D74" s="49">
        <v>5</v>
      </c>
      <c r="E74" s="41">
        <v>11</v>
      </c>
      <c r="F74" s="42">
        <v>6.4705882352941183E-2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6</v>
      </c>
      <c r="D80" s="49">
        <v>6</v>
      </c>
      <c r="E80" s="41">
        <v>12</v>
      </c>
      <c r="F80" s="42">
        <v>7.0588235294117646E-2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3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3</v>
      </c>
      <c r="D86" s="71">
        <v>6</v>
      </c>
      <c r="E86" s="44">
        <v>9</v>
      </c>
      <c r="F86" s="45">
        <v>5.2941176470588235E-2</v>
      </c>
    </row>
    <row r="87" spans="1:6" ht="15" customHeight="1" x14ac:dyDescent="0.15">
      <c r="A87" s="12"/>
      <c r="B87" s="35">
        <v>70</v>
      </c>
      <c r="C87" s="94">
        <v>5</v>
      </c>
      <c r="D87" s="94">
        <v>0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2</v>
      </c>
      <c r="E91" s="95">
        <v>6</v>
      </c>
      <c r="F91" s="32"/>
    </row>
    <row r="92" spans="1:6" ht="15" customHeight="1" x14ac:dyDescent="0.15">
      <c r="A92" s="12"/>
      <c r="B92" s="43" t="s">
        <v>41</v>
      </c>
      <c r="C92" s="71">
        <v>14</v>
      </c>
      <c r="D92" s="71">
        <v>9</v>
      </c>
      <c r="E92" s="44">
        <v>23</v>
      </c>
      <c r="F92" s="45">
        <v>0.13529411764705881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4</v>
      </c>
      <c r="D98" s="71">
        <v>4</v>
      </c>
      <c r="E98" s="44">
        <v>8</v>
      </c>
      <c r="F98" s="45">
        <v>4.7058823529411764E-2</v>
      </c>
    </row>
    <row r="99" spans="1:6" ht="15" customHeight="1" x14ac:dyDescent="0.15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4</v>
      </c>
      <c r="D104" s="71">
        <v>5</v>
      </c>
      <c r="E104" s="44">
        <v>9</v>
      </c>
      <c r="F104" s="45">
        <v>5.2941176470588235E-2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5</v>
      </c>
      <c r="E110" s="44">
        <v>9</v>
      </c>
      <c r="F110" s="45">
        <v>5.2941176470588235E-2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4</v>
      </c>
      <c r="D116" s="71">
        <v>3</v>
      </c>
      <c r="E116" s="44">
        <v>7</v>
      </c>
      <c r="F116" s="45">
        <v>4.1176470588235294E-2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1.7647058823529412E-2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82</v>
      </c>
      <c r="D147" s="77">
        <v>88</v>
      </c>
      <c r="E147" s="77">
        <v>170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8</v>
      </c>
      <c r="D150" s="17">
        <v>9</v>
      </c>
      <c r="E150" s="17">
        <v>17</v>
      </c>
      <c r="F150" s="32">
        <v>0.1</v>
      </c>
    </row>
    <row r="151" spans="1:6" ht="15" customHeight="1" x14ac:dyDescent="0.15">
      <c r="A151" s="18"/>
      <c r="B151" s="18" t="s">
        <v>49</v>
      </c>
      <c r="C151" s="19">
        <v>40</v>
      </c>
      <c r="D151" s="19">
        <v>45</v>
      </c>
      <c r="E151" s="19">
        <v>85</v>
      </c>
      <c r="F151" s="32">
        <v>0.5</v>
      </c>
    </row>
    <row r="152" spans="1:6" ht="15" customHeight="1" x14ac:dyDescent="0.15">
      <c r="A152" s="33"/>
      <c r="B152" s="20" t="s">
        <v>6</v>
      </c>
      <c r="C152" s="21">
        <v>34</v>
      </c>
      <c r="D152" s="21">
        <v>34</v>
      </c>
      <c r="E152" s="21">
        <v>68</v>
      </c>
      <c r="F152" s="32">
        <v>0.4</v>
      </c>
    </row>
    <row r="153" spans="1:6" ht="15" customHeight="1" x14ac:dyDescent="0.15">
      <c r="B153" s="2" t="s">
        <v>8</v>
      </c>
      <c r="C153" s="1">
        <v>82</v>
      </c>
      <c r="D153" s="1">
        <v>88</v>
      </c>
      <c r="E153" s="1">
        <v>170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8</v>
      </c>
      <c r="D155" s="17">
        <v>9</v>
      </c>
      <c r="E155" s="17">
        <v>17</v>
      </c>
      <c r="F155" s="32">
        <v>0.1</v>
      </c>
    </row>
    <row r="156" spans="1:6" ht="15" customHeight="1" x14ac:dyDescent="0.15">
      <c r="A156" s="28"/>
      <c r="B156" s="18" t="s">
        <v>49</v>
      </c>
      <c r="C156" s="19">
        <v>40</v>
      </c>
      <c r="D156" s="19">
        <v>45</v>
      </c>
      <c r="E156" s="19">
        <v>85</v>
      </c>
      <c r="F156" s="32">
        <v>0.5</v>
      </c>
    </row>
    <row r="157" spans="1:6" ht="15" customHeight="1" x14ac:dyDescent="0.15">
      <c r="A157" s="25"/>
      <c r="B157" s="20" t="s">
        <v>10</v>
      </c>
      <c r="C157" s="21">
        <v>17</v>
      </c>
      <c r="D157" s="21">
        <v>15</v>
      </c>
      <c r="E157" s="21">
        <v>32</v>
      </c>
      <c r="F157" s="32">
        <v>0.18823529411764706</v>
      </c>
    </row>
    <row r="158" spans="1:6" ht="15" customHeight="1" x14ac:dyDescent="0.15">
      <c r="A158" s="26"/>
      <c r="B158" s="29" t="s">
        <v>11</v>
      </c>
      <c r="C158" s="27">
        <v>17</v>
      </c>
      <c r="D158" s="27">
        <v>19</v>
      </c>
      <c r="E158" s="27">
        <v>36</v>
      </c>
      <c r="F158" s="32">
        <v>0.21176470588235294</v>
      </c>
    </row>
    <row r="159" spans="1:6" ht="15" customHeight="1" x14ac:dyDescent="0.15">
      <c r="B159" s="2" t="s">
        <v>8</v>
      </c>
      <c r="C159" s="1">
        <v>82</v>
      </c>
      <c r="D159" s="1">
        <v>88</v>
      </c>
      <c r="E159" s="1">
        <v>170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9</v>
      </c>
      <c r="D161" s="31">
        <v>10</v>
      </c>
      <c r="E161" s="31">
        <v>19</v>
      </c>
      <c r="F161" s="32">
        <v>0.11176470588235295</v>
      </c>
    </row>
    <row r="162" spans="1:6" ht="15" customHeight="1" x14ac:dyDescent="0.15">
      <c r="A162" s="30"/>
      <c r="B162" s="23" t="s">
        <v>15</v>
      </c>
      <c r="C162" s="31">
        <v>5</v>
      </c>
      <c r="D162" s="31">
        <v>5</v>
      </c>
      <c r="E162" s="31">
        <v>10</v>
      </c>
      <c r="F162" s="32">
        <v>5.8823529411764705E-2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1.7647058823529412E-2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09">
    <tabColor rgb="FFFF99CC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226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6</v>
      </c>
      <c r="E7" s="95">
        <v>7</v>
      </c>
      <c r="F7" s="32"/>
    </row>
    <row r="8" spans="1:6" ht="15" customHeight="1" x14ac:dyDescent="0.15">
      <c r="A8" s="12"/>
      <c r="B8" s="37" t="s">
        <v>27</v>
      </c>
      <c r="C8" s="70">
        <v>8</v>
      </c>
      <c r="D8" s="70">
        <v>9</v>
      </c>
      <c r="E8" s="38">
        <v>17</v>
      </c>
      <c r="F8" s="39">
        <v>2.7642276422764227E-2</v>
      </c>
    </row>
    <row r="9" spans="1:6" ht="15" customHeight="1" x14ac:dyDescent="0.15">
      <c r="A9" s="12"/>
      <c r="B9" s="35">
        <v>5</v>
      </c>
      <c r="C9" s="94">
        <v>5</v>
      </c>
      <c r="D9" s="94">
        <v>0</v>
      </c>
      <c r="E9" s="95">
        <v>5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15">
      <c r="A11" s="12"/>
      <c r="B11" s="35">
        <v>7</v>
      </c>
      <c r="C11" s="94">
        <v>9</v>
      </c>
      <c r="D11" s="94">
        <v>2</v>
      </c>
      <c r="E11" s="95">
        <v>11</v>
      </c>
      <c r="F11" s="32"/>
    </row>
    <row r="12" spans="1:6" ht="15" customHeight="1" x14ac:dyDescent="0.15">
      <c r="A12" s="12"/>
      <c r="B12" s="35">
        <v>8</v>
      </c>
      <c r="C12" s="94">
        <v>5</v>
      </c>
      <c r="D12" s="94">
        <v>4</v>
      </c>
      <c r="E12" s="95">
        <v>9</v>
      </c>
      <c r="F12" s="32"/>
    </row>
    <row r="13" spans="1:6" ht="15" customHeight="1" x14ac:dyDescent="0.15">
      <c r="A13" s="12"/>
      <c r="B13" s="35">
        <v>9</v>
      </c>
      <c r="C13" s="94">
        <v>4</v>
      </c>
      <c r="D13" s="94">
        <v>4</v>
      </c>
      <c r="E13" s="95">
        <v>8</v>
      </c>
      <c r="F13" s="32"/>
    </row>
    <row r="14" spans="1:6" ht="15" customHeight="1" x14ac:dyDescent="0.15">
      <c r="A14" s="12"/>
      <c r="B14" s="37" t="s">
        <v>28</v>
      </c>
      <c r="C14" s="70">
        <v>26</v>
      </c>
      <c r="D14" s="70">
        <v>11</v>
      </c>
      <c r="E14" s="48">
        <v>37</v>
      </c>
      <c r="F14" s="39">
        <v>6.0162601626016263E-2</v>
      </c>
    </row>
    <row r="15" spans="1:6" ht="15" customHeight="1" x14ac:dyDescent="0.15">
      <c r="A15" s="12"/>
      <c r="B15" s="35">
        <v>10</v>
      </c>
      <c r="C15" s="94">
        <v>3</v>
      </c>
      <c r="D15" s="94">
        <v>6</v>
      </c>
      <c r="E15" s="95">
        <v>9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15">
      <c r="A18" s="12"/>
      <c r="B18" s="35">
        <v>13</v>
      </c>
      <c r="C18" s="94">
        <v>4</v>
      </c>
      <c r="D18" s="94">
        <v>5</v>
      </c>
      <c r="E18" s="95">
        <v>9</v>
      </c>
      <c r="F18" s="32"/>
    </row>
    <row r="19" spans="1:6" ht="15" customHeight="1" x14ac:dyDescent="0.15">
      <c r="A19" s="12"/>
      <c r="B19" s="35">
        <v>14</v>
      </c>
      <c r="C19" s="94">
        <v>6</v>
      </c>
      <c r="D19" s="94">
        <v>3</v>
      </c>
      <c r="E19" s="95">
        <v>9</v>
      </c>
      <c r="F19" s="32"/>
    </row>
    <row r="20" spans="1:6" ht="15" customHeight="1" x14ac:dyDescent="0.15">
      <c r="A20" s="12"/>
      <c r="B20" s="37" t="s">
        <v>29</v>
      </c>
      <c r="C20" s="70">
        <v>17</v>
      </c>
      <c r="D20" s="70">
        <v>18</v>
      </c>
      <c r="E20" s="48">
        <v>35</v>
      </c>
      <c r="F20" s="39">
        <v>5.6910569105691054E-2</v>
      </c>
    </row>
    <row r="21" spans="1:6" ht="15" customHeight="1" x14ac:dyDescent="0.15">
      <c r="A21" s="12"/>
      <c r="B21" s="35">
        <v>15</v>
      </c>
      <c r="C21" s="94">
        <v>2</v>
      </c>
      <c r="D21" s="94">
        <v>4</v>
      </c>
      <c r="E21" s="95">
        <v>6</v>
      </c>
      <c r="F21" s="32"/>
    </row>
    <row r="22" spans="1:6" ht="15" customHeight="1" x14ac:dyDescent="0.15">
      <c r="A22" s="12"/>
      <c r="B22" s="35">
        <v>16</v>
      </c>
      <c r="C22" s="94">
        <v>4</v>
      </c>
      <c r="D22" s="94">
        <v>5</v>
      </c>
      <c r="E22" s="95">
        <v>9</v>
      </c>
      <c r="F22" s="32"/>
    </row>
    <row r="23" spans="1:6" ht="15" customHeight="1" x14ac:dyDescent="0.15">
      <c r="A23" s="12"/>
      <c r="B23" s="35">
        <v>17</v>
      </c>
      <c r="C23" s="94">
        <v>5</v>
      </c>
      <c r="D23" s="94">
        <v>5</v>
      </c>
      <c r="E23" s="95">
        <v>10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4</v>
      </c>
      <c r="E24" s="95">
        <v>7</v>
      </c>
      <c r="F24" s="32"/>
    </row>
    <row r="25" spans="1:6" ht="15" customHeight="1" x14ac:dyDescent="0.15">
      <c r="A25" s="12"/>
      <c r="B25" s="35">
        <v>19</v>
      </c>
      <c r="C25" s="94">
        <v>6</v>
      </c>
      <c r="D25" s="94">
        <v>2</v>
      </c>
      <c r="E25" s="95">
        <v>8</v>
      </c>
      <c r="F25" s="32"/>
    </row>
    <row r="26" spans="1:6" ht="15" customHeight="1" x14ac:dyDescent="0.15">
      <c r="A26" s="12"/>
      <c r="B26" s="40" t="s">
        <v>30</v>
      </c>
      <c r="C26" s="49">
        <v>20</v>
      </c>
      <c r="D26" s="49">
        <v>20</v>
      </c>
      <c r="E26" s="41">
        <v>40</v>
      </c>
      <c r="F26" s="42">
        <v>6.5040650406504072E-2</v>
      </c>
    </row>
    <row r="27" spans="1:6" ht="15" customHeight="1" x14ac:dyDescent="0.15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4</v>
      </c>
      <c r="E29" s="95">
        <v>6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5</v>
      </c>
      <c r="D32" s="49">
        <v>11</v>
      </c>
      <c r="E32" s="41">
        <v>16</v>
      </c>
      <c r="F32" s="42">
        <v>2.6016260162601626E-2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4</v>
      </c>
      <c r="D34" s="94">
        <v>1</v>
      </c>
      <c r="E34" s="95">
        <v>5</v>
      </c>
      <c r="F34" s="32"/>
    </row>
    <row r="35" spans="1:6" ht="15" customHeight="1" x14ac:dyDescent="0.15">
      <c r="A35" s="12"/>
      <c r="B35" s="35">
        <v>27</v>
      </c>
      <c r="C35" s="94">
        <v>4</v>
      </c>
      <c r="D35" s="94">
        <v>1</v>
      </c>
      <c r="E35" s="95">
        <v>5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15">
      <c r="A38" s="12"/>
      <c r="B38" s="40" t="s">
        <v>32</v>
      </c>
      <c r="C38" s="49">
        <v>12</v>
      </c>
      <c r="D38" s="49">
        <v>8</v>
      </c>
      <c r="E38" s="41">
        <v>20</v>
      </c>
      <c r="F38" s="42">
        <v>3.2520325203252036E-2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3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15">
      <c r="A42" s="12"/>
      <c r="B42" s="35">
        <v>33</v>
      </c>
      <c r="C42" s="94">
        <v>6</v>
      </c>
      <c r="D42" s="94">
        <v>2</v>
      </c>
      <c r="E42" s="95">
        <v>8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v>10</v>
      </c>
      <c r="D44" s="49">
        <v>9</v>
      </c>
      <c r="E44" s="41">
        <v>19</v>
      </c>
      <c r="F44" s="42">
        <v>3.0894308943089432E-2</v>
      </c>
    </row>
    <row r="45" spans="1:6" ht="15" customHeight="1" x14ac:dyDescent="0.15">
      <c r="A45" s="12"/>
      <c r="B45" s="35">
        <v>35</v>
      </c>
      <c r="C45" s="94">
        <v>2</v>
      </c>
      <c r="D45" s="94">
        <v>5</v>
      </c>
      <c r="E45" s="95">
        <v>7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15">
      <c r="A48" s="12"/>
      <c r="B48" s="35">
        <v>38</v>
      </c>
      <c r="C48" s="94">
        <v>4</v>
      </c>
      <c r="D48" s="94">
        <v>5</v>
      </c>
      <c r="E48" s="95">
        <v>9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12</v>
      </c>
      <c r="D50" s="49">
        <v>13</v>
      </c>
      <c r="E50" s="41">
        <v>25</v>
      </c>
      <c r="F50" s="42">
        <v>4.065040650406504E-2</v>
      </c>
    </row>
    <row r="51" spans="1:6" ht="15" customHeight="1" x14ac:dyDescent="0.15">
      <c r="A51" s="12"/>
      <c r="B51" s="35">
        <v>40</v>
      </c>
      <c r="C51" s="94">
        <v>4</v>
      </c>
      <c r="D51" s="94">
        <v>10</v>
      </c>
      <c r="E51" s="95">
        <v>14</v>
      </c>
      <c r="F51" s="32"/>
    </row>
    <row r="52" spans="1:6" ht="15" customHeight="1" x14ac:dyDescent="0.15">
      <c r="A52" s="12"/>
      <c r="B52" s="35">
        <v>41</v>
      </c>
      <c r="C52" s="94">
        <v>4</v>
      </c>
      <c r="D52" s="94">
        <v>3</v>
      </c>
      <c r="E52" s="95">
        <v>7</v>
      </c>
      <c r="F52" s="32"/>
    </row>
    <row r="53" spans="1:6" ht="15" customHeight="1" x14ac:dyDescent="0.15">
      <c r="A53" s="12"/>
      <c r="B53" s="35">
        <v>42</v>
      </c>
      <c r="C53" s="94">
        <v>7</v>
      </c>
      <c r="D53" s="94">
        <v>4</v>
      </c>
      <c r="E53" s="95">
        <v>11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6</v>
      </c>
      <c r="E54" s="95">
        <v>9</v>
      </c>
      <c r="F54" s="32"/>
    </row>
    <row r="55" spans="1:6" ht="15" customHeight="1" x14ac:dyDescent="0.15">
      <c r="A55" s="12"/>
      <c r="B55" s="35">
        <v>44</v>
      </c>
      <c r="C55" s="94">
        <v>5</v>
      </c>
      <c r="D55" s="94">
        <v>3</v>
      </c>
      <c r="E55" s="95">
        <v>8</v>
      </c>
      <c r="F55" s="32"/>
    </row>
    <row r="56" spans="1:6" ht="15" customHeight="1" x14ac:dyDescent="0.15">
      <c r="A56" s="12"/>
      <c r="B56" s="40" t="s">
        <v>35</v>
      </c>
      <c r="C56" s="49">
        <v>23</v>
      </c>
      <c r="D56" s="49">
        <v>26</v>
      </c>
      <c r="E56" s="41">
        <v>49</v>
      </c>
      <c r="F56" s="42">
        <v>7.9674796747967486E-2</v>
      </c>
    </row>
    <row r="57" spans="1:6" ht="15" customHeight="1" x14ac:dyDescent="0.15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7</v>
      </c>
      <c r="E58" s="95">
        <v>10</v>
      </c>
      <c r="F58" s="32"/>
    </row>
    <row r="59" spans="1:6" ht="15" customHeight="1" x14ac:dyDescent="0.15">
      <c r="A59" s="12"/>
      <c r="B59" s="35">
        <v>47</v>
      </c>
      <c r="C59" s="94">
        <v>6</v>
      </c>
      <c r="D59" s="94">
        <v>4</v>
      </c>
      <c r="E59" s="95">
        <v>10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5</v>
      </c>
      <c r="E60" s="95">
        <v>6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5</v>
      </c>
      <c r="E61" s="95">
        <v>7</v>
      </c>
      <c r="F61" s="32"/>
    </row>
    <row r="62" spans="1:6" ht="15" customHeight="1" x14ac:dyDescent="0.15">
      <c r="A62" s="12"/>
      <c r="B62" s="40" t="s">
        <v>36</v>
      </c>
      <c r="C62" s="49">
        <v>14</v>
      </c>
      <c r="D62" s="49">
        <v>21</v>
      </c>
      <c r="E62" s="41">
        <v>35</v>
      </c>
      <c r="F62" s="42">
        <v>5.6910569105691054E-2</v>
      </c>
    </row>
    <row r="63" spans="1:6" ht="15" customHeight="1" x14ac:dyDescent="0.15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6</v>
      </c>
      <c r="D64" s="94">
        <v>4</v>
      </c>
      <c r="E64" s="95">
        <v>10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4</v>
      </c>
      <c r="E65" s="95">
        <v>6</v>
      </c>
      <c r="F65" s="32"/>
    </row>
    <row r="66" spans="1:6" ht="15" customHeight="1" x14ac:dyDescent="0.15">
      <c r="A66" s="12"/>
      <c r="B66" s="35">
        <v>53</v>
      </c>
      <c r="C66" s="94">
        <v>5</v>
      </c>
      <c r="D66" s="94">
        <v>2</v>
      </c>
      <c r="E66" s="95">
        <v>7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11</v>
      </c>
      <c r="E67" s="95">
        <v>13</v>
      </c>
      <c r="F67" s="32"/>
    </row>
    <row r="68" spans="1:6" ht="15" customHeight="1" x14ac:dyDescent="0.15">
      <c r="A68" s="12"/>
      <c r="B68" s="40" t="s">
        <v>37</v>
      </c>
      <c r="C68" s="49">
        <v>17</v>
      </c>
      <c r="D68" s="49">
        <v>24</v>
      </c>
      <c r="E68" s="41">
        <v>41</v>
      </c>
      <c r="F68" s="42">
        <v>6.6666666666666666E-2</v>
      </c>
    </row>
    <row r="69" spans="1:6" ht="15" customHeight="1" x14ac:dyDescent="0.15">
      <c r="A69" s="12"/>
      <c r="B69" s="35">
        <v>55</v>
      </c>
      <c r="C69" s="94">
        <v>4</v>
      </c>
      <c r="D69" s="94">
        <v>4</v>
      </c>
      <c r="E69" s="95">
        <v>8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5</v>
      </c>
      <c r="E70" s="95">
        <v>8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5</v>
      </c>
      <c r="E71" s="95">
        <v>8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4</v>
      </c>
      <c r="E72" s="95">
        <v>6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15">
      <c r="A74" s="12"/>
      <c r="B74" s="40" t="s">
        <v>38</v>
      </c>
      <c r="C74" s="49">
        <v>14</v>
      </c>
      <c r="D74" s="49">
        <v>21</v>
      </c>
      <c r="E74" s="41">
        <v>35</v>
      </c>
      <c r="F74" s="42">
        <v>5.6910569105691054E-2</v>
      </c>
    </row>
    <row r="75" spans="1:6" ht="15" customHeight="1" x14ac:dyDescent="0.15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5</v>
      </c>
      <c r="D76" s="94">
        <v>4</v>
      </c>
      <c r="E76" s="95">
        <v>9</v>
      </c>
      <c r="F76" s="32"/>
    </row>
    <row r="77" spans="1:6" ht="15" customHeight="1" x14ac:dyDescent="0.15">
      <c r="A77" s="12"/>
      <c r="B77" s="35">
        <v>62</v>
      </c>
      <c r="C77" s="94">
        <v>5</v>
      </c>
      <c r="D77" s="94">
        <v>4</v>
      </c>
      <c r="E77" s="95">
        <v>9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5</v>
      </c>
      <c r="E78" s="95">
        <v>7</v>
      </c>
      <c r="F78" s="32"/>
    </row>
    <row r="79" spans="1:6" ht="15" customHeight="1" x14ac:dyDescent="0.15">
      <c r="A79" s="12"/>
      <c r="B79" s="35">
        <v>64</v>
      </c>
      <c r="C79" s="94">
        <v>5</v>
      </c>
      <c r="D79" s="94">
        <v>4</v>
      </c>
      <c r="E79" s="95">
        <v>9</v>
      </c>
      <c r="F79" s="32"/>
    </row>
    <row r="80" spans="1:6" ht="15" customHeight="1" x14ac:dyDescent="0.15">
      <c r="A80" s="12"/>
      <c r="B80" s="40" t="s">
        <v>39</v>
      </c>
      <c r="C80" s="49">
        <v>19</v>
      </c>
      <c r="D80" s="49">
        <v>19</v>
      </c>
      <c r="E80" s="41">
        <v>38</v>
      </c>
      <c r="F80" s="42">
        <v>6.1788617886178863E-2</v>
      </c>
    </row>
    <row r="81" spans="1:6" ht="15" customHeight="1" x14ac:dyDescent="0.15">
      <c r="A81" s="12"/>
      <c r="B81" s="35">
        <v>65</v>
      </c>
      <c r="C81" s="94">
        <v>8</v>
      </c>
      <c r="D81" s="94">
        <v>4</v>
      </c>
      <c r="E81" s="95">
        <v>12</v>
      </c>
      <c r="F81" s="32"/>
    </row>
    <row r="82" spans="1:6" ht="15" customHeight="1" x14ac:dyDescent="0.15">
      <c r="A82" s="12"/>
      <c r="B82" s="35">
        <v>66</v>
      </c>
      <c r="C82" s="94">
        <v>5</v>
      </c>
      <c r="D82" s="94">
        <v>6</v>
      </c>
      <c r="E82" s="95">
        <v>11</v>
      </c>
      <c r="F82" s="32"/>
    </row>
    <row r="83" spans="1:6" ht="15" customHeight="1" x14ac:dyDescent="0.15">
      <c r="A83" s="12"/>
      <c r="B83" s="35">
        <v>67</v>
      </c>
      <c r="C83" s="94">
        <v>7</v>
      </c>
      <c r="D83" s="94">
        <v>5</v>
      </c>
      <c r="E83" s="95">
        <v>12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4</v>
      </c>
      <c r="E84" s="95">
        <v>8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5</v>
      </c>
      <c r="E85" s="95">
        <v>9</v>
      </c>
      <c r="F85" s="32"/>
    </row>
    <row r="86" spans="1:6" ht="15" customHeight="1" x14ac:dyDescent="0.15">
      <c r="A86" s="12"/>
      <c r="B86" s="43" t="s">
        <v>40</v>
      </c>
      <c r="C86" s="71">
        <v>28</v>
      </c>
      <c r="D86" s="71">
        <v>24</v>
      </c>
      <c r="E86" s="44">
        <v>52</v>
      </c>
      <c r="F86" s="45">
        <v>8.4552845528455281E-2</v>
      </c>
    </row>
    <row r="87" spans="1:6" ht="15" customHeight="1" x14ac:dyDescent="0.15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7</v>
      </c>
      <c r="D88" s="94">
        <v>2</v>
      </c>
      <c r="E88" s="95">
        <v>9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6</v>
      </c>
      <c r="E89" s="95">
        <v>9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5</v>
      </c>
      <c r="D91" s="94">
        <v>6</v>
      </c>
      <c r="E91" s="95">
        <v>11</v>
      </c>
      <c r="F91" s="32"/>
    </row>
    <row r="92" spans="1:6" ht="15" customHeight="1" x14ac:dyDescent="0.15">
      <c r="A92" s="12"/>
      <c r="B92" s="43" t="s">
        <v>41</v>
      </c>
      <c r="C92" s="71">
        <v>21</v>
      </c>
      <c r="D92" s="71">
        <v>20</v>
      </c>
      <c r="E92" s="44">
        <v>41</v>
      </c>
      <c r="F92" s="45">
        <v>6.6666666666666666E-2</v>
      </c>
    </row>
    <row r="93" spans="1:6" ht="15" customHeight="1" x14ac:dyDescent="0.15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5</v>
      </c>
      <c r="E95" s="95">
        <v>6</v>
      </c>
      <c r="F95" s="32"/>
    </row>
    <row r="96" spans="1:6" ht="15" customHeight="1" x14ac:dyDescent="0.15">
      <c r="A96" s="12"/>
      <c r="B96" s="35">
        <v>78</v>
      </c>
      <c r="C96" s="94">
        <v>6</v>
      </c>
      <c r="D96" s="94">
        <v>3</v>
      </c>
      <c r="E96" s="95">
        <v>9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5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v>15</v>
      </c>
      <c r="D98" s="71">
        <v>20</v>
      </c>
      <c r="E98" s="44">
        <v>35</v>
      </c>
      <c r="F98" s="45">
        <v>5.6910569105691054E-2</v>
      </c>
    </row>
    <row r="99" spans="1:6" ht="15" customHeight="1" x14ac:dyDescent="0.15">
      <c r="A99" s="12"/>
      <c r="B99" s="35">
        <v>80</v>
      </c>
      <c r="C99" s="94">
        <v>5</v>
      </c>
      <c r="D99" s="94">
        <v>5</v>
      </c>
      <c r="E99" s="95">
        <v>10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5</v>
      </c>
      <c r="E101" s="95">
        <v>8</v>
      </c>
      <c r="F101" s="32"/>
    </row>
    <row r="102" spans="1:6" ht="15" customHeight="1" x14ac:dyDescent="0.15">
      <c r="A102" s="12"/>
      <c r="B102" s="35">
        <v>83</v>
      </c>
      <c r="C102" s="94">
        <v>5</v>
      </c>
      <c r="D102" s="94">
        <v>4</v>
      </c>
      <c r="E102" s="95">
        <v>9</v>
      </c>
      <c r="F102" s="32"/>
    </row>
    <row r="103" spans="1:6" ht="15" customHeight="1" x14ac:dyDescent="0.15">
      <c r="A103" s="12"/>
      <c r="B103" s="35">
        <v>84</v>
      </c>
      <c r="C103" s="94">
        <v>5</v>
      </c>
      <c r="D103" s="94">
        <v>2</v>
      </c>
      <c r="E103" s="95">
        <v>7</v>
      </c>
      <c r="F103" s="32"/>
    </row>
    <row r="104" spans="1:6" ht="15" customHeight="1" x14ac:dyDescent="0.15">
      <c r="A104" s="12"/>
      <c r="B104" s="43" t="s">
        <v>43</v>
      </c>
      <c r="C104" s="71">
        <v>18</v>
      </c>
      <c r="D104" s="71">
        <v>17</v>
      </c>
      <c r="E104" s="44">
        <v>35</v>
      </c>
      <c r="F104" s="45">
        <v>5.6910569105691054E-2</v>
      </c>
    </row>
    <row r="105" spans="1:6" ht="15" customHeight="1" x14ac:dyDescent="0.15">
      <c r="A105" s="12"/>
      <c r="B105" s="35">
        <v>85</v>
      </c>
      <c r="C105" s="94">
        <v>5</v>
      </c>
      <c r="D105" s="94">
        <v>5</v>
      </c>
      <c r="E105" s="95">
        <v>10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4</v>
      </c>
      <c r="D108" s="94">
        <v>4</v>
      </c>
      <c r="E108" s="95">
        <v>8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13</v>
      </c>
      <c r="D110" s="71">
        <v>14</v>
      </c>
      <c r="E110" s="44">
        <v>27</v>
      </c>
      <c r="F110" s="45">
        <v>4.3902439024390241E-2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5</v>
      </c>
      <c r="D116" s="71">
        <v>7</v>
      </c>
      <c r="E116" s="44">
        <v>12</v>
      </c>
      <c r="F116" s="45">
        <v>1.9512195121951219E-2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4</v>
      </c>
      <c r="E117" s="95">
        <v>4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8.130081300813009E-3</v>
      </c>
    </row>
    <row r="123" spans="1:6" ht="15" customHeight="1" x14ac:dyDescent="0.15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1.6260162601626016E-3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298</v>
      </c>
      <c r="D147" s="77">
        <v>317</v>
      </c>
      <c r="E147" s="77">
        <v>615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51</v>
      </c>
      <c r="D150" s="17">
        <v>38</v>
      </c>
      <c r="E150" s="17">
        <v>89</v>
      </c>
      <c r="F150" s="32">
        <v>0.14471544715447154</v>
      </c>
    </row>
    <row r="151" spans="1:6" ht="15" customHeight="1" x14ac:dyDescent="0.15">
      <c r="A151" s="18"/>
      <c r="B151" s="18" t="s">
        <v>49</v>
      </c>
      <c r="C151" s="19">
        <v>146</v>
      </c>
      <c r="D151" s="19">
        <v>172</v>
      </c>
      <c r="E151" s="19">
        <v>318</v>
      </c>
      <c r="F151" s="32">
        <v>0.51707317073170733</v>
      </c>
    </row>
    <row r="152" spans="1:6" ht="15" customHeight="1" x14ac:dyDescent="0.15">
      <c r="A152" s="33"/>
      <c r="B152" s="20" t="s">
        <v>6</v>
      </c>
      <c r="C152" s="21">
        <v>101</v>
      </c>
      <c r="D152" s="21">
        <v>107</v>
      </c>
      <c r="E152" s="21">
        <v>208</v>
      </c>
      <c r="F152" s="32">
        <v>0.33821138211382112</v>
      </c>
    </row>
    <row r="153" spans="1:6" ht="15" customHeight="1" x14ac:dyDescent="0.15">
      <c r="B153" s="2" t="s">
        <v>8</v>
      </c>
      <c r="C153" s="1">
        <v>298</v>
      </c>
      <c r="D153" s="1">
        <v>317</v>
      </c>
      <c r="E153" s="1">
        <v>615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51</v>
      </c>
      <c r="D155" s="17">
        <v>38</v>
      </c>
      <c r="E155" s="17">
        <v>89</v>
      </c>
      <c r="F155" s="32">
        <v>0.14471544715447154</v>
      </c>
    </row>
    <row r="156" spans="1:6" ht="15" customHeight="1" x14ac:dyDescent="0.15">
      <c r="A156" s="28"/>
      <c r="B156" s="18" t="s">
        <v>49</v>
      </c>
      <c r="C156" s="19">
        <v>146</v>
      </c>
      <c r="D156" s="19">
        <v>172</v>
      </c>
      <c r="E156" s="19">
        <v>318</v>
      </c>
      <c r="F156" s="32">
        <v>0.51707317073170733</v>
      </c>
    </row>
    <row r="157" spans="1:6" ht="15" customHeight="1" x14ac:dyDescent="0.15">
      <c r="A157" s="25"/>
      <c r="B157" s="20" t="s">
        <v>10</v>
      </c>
      <c r="C157" s="21">
        <v>49</v>
      </c>
      <c r="D157" s="21">
        <v>44</v>
      </c>
      <c r="E157" s="21">
        <v>93</v>
      </c>
      <c r="F157" s="32">
        <v>0.15121951219512195</v>
      </c>
    </row>
    <row r="158" spans="1:6" ht="15" customHeight="1" x14ac:dyDescent="0.15">
      <c r="A158" s="26"/>
      <c r="B158" s="29" t="s">
        <v>11</v>
      </c>
      <c r="C158" s="27">
        <v>52</v>
      </c>
      <c r="D158" s="27">
        <v>63</v>
      </c>
      <c r="E158" s="27">
        <v>115</v>
      </c>
      <c r="F158" s="32">
        <v>0.18699186991869918</v>
      </c>
    </row>
    <row r="159" spans="1:6" ht="15" customHeight="1" x14ac:dyDescent="0.15">
      <c r="B159" s="2" t="s">
        <v>8</v>
      </c>
      <c r="C159" s="1">
        <v>298</v>
      </c>
      <c r="D159" s="1">
        <v>317</v>
      </c>
      <c r="E159" s="1">
        <v>615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19</v>
      </c>
      <c r="D161" s="31">
        <v>26</v>
      </c>
      <c r="E161" s="31">
        <v>45</v>
      </c>
      <c r="F161" s="32">
        <v>7.3170731707317069E-2</v>
      </c>
    </row>
    <row r="162" spans="1:6" ht="15" customHeight="1" x14ac:dyDescent="0.15">
      <c r="A162" s="30"/>
      <c r="B162" s="23" t="s">
        <v>15</v>
      </c>
      <c r="C162" s="31">
        <v>6</v>
      </c>
      <c r="D162" s="31">
        <v>12</v>
      </c>
      <c r="E162" s="31">
        <v>18</v>
      </c>
      <c r="F162" s="32">
        <v>2.9268292682926831E-2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5</v>
      </c>
      <c r="E163" s="31">
        <v>6</v>
      </c>
      <c r="F163" s="32">
        <v>9.7560975609756097E-3</v>
      </c>
    </row>
    <row r="164" spans="1:6" ht="15" customHeight="1" x14ac:dyDescent="0.15">
      <c r="B164" s="4" t="s">
        <v>14</v>
      </c>
      <c r="C164" s="1">
        <v>1</v>
      </c>
      <c r="D164" s="1">
        <v>0</v>
      </c>
      <c r="E164" s="1">
        <v>1</v>
      </c>
      <c r="F164" s="32">
        <v>1.6260162601626016E-3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10">
    <tabColor rgb="FFFF99CC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227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4</v>
      </c>
      <c r="E5" s="95">
        <v>5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7</v>
      </c>
      <c r="D8" s="70">
        <v>7</v>
      </c>
      <c r="E8" s="38">
        <v>14</v>
      </c>
      <c r="F8" s="39">
        <v>3.0973451327433628E-2</v>
      </c>
    </row>
    <row r="9" spans="1:6" ht="15" customHeight="1" x14ac:dyDescent="0.15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0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v>12</v>
      </c>
      <c r="D14" s="70">
        <v>3</v>
      </c>
      <c r="E14" s="48">
        <v>15</v>
      </c>
      <c r="F14" s="39">
        <v>3.3185840707964605E-2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0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7</v>
      </c>
      <c r="D20" s="70">
        <v>9</v>
      </c>
      <c r="E20" s="48">
        <v>16</v>
      </c>
      <c r="F20" s="39">
        <v>3.5398230088495575E-2</v>
      </c>
    </row>
    <row r="21" spans="1:6" ht="15" customHeight="1" x14ac:dyDescent="0.15">
      <c r="A21" s="12"/>
      <c r="B21" s="35">
        <v>15</v>
      </c>
      <c r="C21" s="94">
        <v>4</v>
      </c>
      <c r="D21" s="94">
        <v>1</v>
      </c>
      <c r="E21" s="95">
        <v>5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5</v>
      </c>
      <c r="E22" s="95">
        <v>6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15">
      <c r="A25" s="12"/>
      <c r="B25" s="35">
        <v>19</v>
      </c>
      <c r="C25" s="94">
        <v>4</v>
      </c>
      <c r="D25" s="94">
        <v>5</v>
      </c>
      <c r="E25" s="95">
        <v>9</v>
      </c>
      <c r="F25" s="32"/>
    </row>
    <row r="26" spans="1:6" ht="15" customHeight="1" x14ac:dyDescent="0.15">
      <c r="A26" s="12"/>
      <c r="B26" s="40" t="s">
        <v>30</v>
      </c>
      <c r="C26" s="49">
        <v>11</v>
      </c>
      <c r="D26" s="49">
        <v>16</v>
      </c>
      <c r="E26" s="41">
        <v>27</v>
      </c>
      <c r="F26" s="42">
        <v>5.9734513274336286E-2</v>
      </c>
    </row>
    <row r="27" spans="1:6" ht="15" customHeight="1" x14ac:dyDescent="0.15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15">
      <c r="A32" s="12"/>
      <c r="B32" s="40" t="s">
        <v>31</v>
      </c>
      <c r="C32" s="49">
        <v>9</v>
      </c>
      <c r="D32" s="49">
        <v>6</v>
      </c>
      <c r="E32" s="41">
        <v>15</v>
      </c>
      <c r="F32" s="42">
        <v>3.3185840707964605E-2</v>
      </c>
    </row>
    <row r="33" spans="1:6" ht="15" customHeight="1" x14ac:dyDescent="0.15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4</v>
      </c>
      <c r="E36" s="95">
        <v>4</v>
      </c>
      <c r="F36" s="32"/>
    </row>
    <row r="37" spans="1:6" ht="15" customHeight="1" x14ac:dyDescent="0.15">
      <c r="A37" s="12"/>
      <c r="B37" s="35">
        <v>29</v>
      </c>
      <c r="C37" s="94">
        <v>4</v>
      </c>
      <c r="D37" s="94">
        <v>2</v>
      </c>
      <c r="E37" s="95">
        <v>6</v>
      </c>
      <c r="F37" s="32"/>
    </row>
    <row r="38" spans="1:6" ht="15" customHeight="1" x14ac:dyDescent="0.15">
      <c r="A38" s="12"/>
      <c r="B38" s="40" t="s">
        <v>32</v>
      </c>
      <c r="C38" s="49">
        <v>9</v>
      </c>
      <c r="D38" s="49">
        <v>7</v>
      </c>
      <c r="E38" s="41">
        <v>16</v>
      </c>
      <c r="F38" s="42">
        <v>3.5398230088495575E-2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v>6</v>
      </c>
      <c r="D44" s="49">
        <v>7</v>
      </c>
      <c r="E44" s="41">
        <v>13</v>
      </c>
      <c r="F44" s="42">
        <v>2.8761061946902654E-2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5</v>
      </c>
      <c r="E46" s="95">
        <v>8</v>
      </c>
      <c r="F46" s="32"/>
    </row>
    <row r="47" spans="1:6" ht="15" customHeight="1" x14ac:dyDescent="0.15">
      <c r="A47" s="12"/>
      <c r="B47" s="35">
        <v>37</v>
      </c>
      <c r="C47" s="94">
        <v>5</v>
      </c>
      <c r="D47" s="94">
        <v>2</v>
      </c>
      <c r="E47" s="95">
        <v>7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4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10</v>
      </c>
      <c r="D50" s="49">
        <v>14</v>
      </c>
      <c r="E50" s="41">
        <v>24</v>
      </c>
      <c r="F50" s="42">
        <v>5.3097345132743362E-2</v>
      </c>
    </row>
    <row r="51" spans="1:6" ht="15" customHeight="1" x14ac:dyDescent="0.15">
      <c r="A51" s="12"/>
      <c r="B51" s="35">
        <v>40</v>
      </c>
      <c r="C51" s="94">
        <v>8</v>
      </c>
      <c r="D51" s="94">
        <v>2</v>
      </c>
      <c r="E51" s="95">
        <v>10</v>
      </c>
      <c r="F51" s="32"/>
    </row>
    <row r="52" spans="1:6" ht="15" customHeight="1" x14ac:dyDescent="0.15">
      <c r="A52" s="12"/>
      <c r="B52" s="35">
        <v>41</v>
      </c>
      <c r="C52" s="94">
        <v>4</v>
      </c>
      <c r="D52" s="94">
        <v>1</v>
      </c>
      <c r="E52" s="95">
        <v>5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4</v>
      </c>
      <c r="E53" s="95">
        <v>4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4</v>
      </c>
      <c r="E55" s="95">
        <v>6</v>
      </c>
      <c r="F55" s="32"/>
    </row>
    <row r="56" spans="1:6" ht="15" customHeight="1" x14ac:dyDescent="0.15">
      <c r="A56" s="12"/>
      <c r="B56" s="40" t="s">
        <v>35</v>
      </c>
      <c r="C56" s="49">
        <v>15</v>
      </c>
      <c r="D56" s="49">
        <v>13</v>
      </c>
      <c r="E56" s="41">
        <v>28</v>
      </c>
      <c r="F56" s="42">
        <v>6.1946902654867256E-2</v>
      </c>
    </row>
    <row r="57" spans="1:6" ht="15" customHeight="1" x14ac:dyDescent="0.15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4</v>
      </c>
      <c r="E58" s="95">
        <v>5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15">
      <c r="A61" s="12"/>
      <c r="B61" s="35">
        <v>49</v>
      </c>
      <c r="C61" s="94">
        <v>4</v>
      </c>
      <c r="D61" s="94">
        <v>4</v>
      </c>
      <c r="E61" s="95">
        <v>8</v>
      </c>
      <c r="F61" s="32"/>
    </row>
    <row r="62" spans="1:6" ht="15" customHeight="1" x14ac:dyDescent="0.15">
      <c r="A62" s="12"/>
      <c r="B62" s="40" t="s">
        <v>36</v>
      </c>
      <c r="C62" s="49">
        <v>11</v>
      </c>
      <c r="D62" s="49">
        <v>14</v>
      </c>
      <c r="E62" s="41">
        <v>25</v>
      </c>
      <c r="F62" s="42">
        <v>5.5309734513274339E-2</v>
      </c>
    </row>
    <row r="63" spans="1:6" ht="15" customHeight="1" x14ac:dyDescent="0.15">
      <c r="A63" s="12"/>
      <c r="B63" s="35">
        <v>50</v>
      </c>
      <c r="C63" s="94">
        <v>4</v>
      </c>
      <c r="D63" s="94">
        <v>1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4</v>
      </c>
      <c r="D65" s="94">
        <v>3</v>
      </c>
      <c r="E65" s="95">
        <v>7</v>
      </c>
      <c r="F65" s="32"/>
    </row>
    <row r="66" spans="1:6" ht="15" customHeight="1" x14ac:dyDescent="0.15">
      <c r="A66" s="12"/>
      <c r="B66" s="35">
        <v>53</v>
      </c>
      <c r="C66" s="94">
        <v>6</v>
      </c>
      <c r="D66" s="94">
        <v>1</v>
      </c>
      <c r="E66" s="95">
        <v>7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4</v>
      </c>
      <c r="E67" s="95">
        <v>5</v>
      </c>
      <c r="F67" s="32"/>
    </row>
    <row r="68" spans="1:6" ht="15" customHeight="1" x14ac:dyDescent="0.15">
      <c r="A68" s="12"/>
      <c r="B68" s="40" t="s">
        <v>37</v>
      </c>
      <c r="C68" s="49">
        <v>17</v>
      </c>
      <c r="D68" s="49">
        <v>9</v>
      </c>
      <c r="E68" s="41">
        <v>26</v>
      </c>
      <c r="F68" s="42">
        <v>5.7522123893805309E-2</v>
      </c>
    </row>
    <row r="69" spans="1:6" ht="15" customHeight="1" x14ac:dyDescent="0.15">
      <c r="A69" s="12"/>
      <c r="B69" s="35">
        <v>55</v>
      </c>
      <c r="C69" s="94">
        <v>2</v>
      </c>
      <c r="D69" s="94">
        <v>4</v>
      </c>
      <c r="E69" s="95">
        <v>6</v>
      </c>
      <c r="F69" s="32"/>
    </row>
    <row r="70" spans="1:6" ht="15" customHeight="1" x14ac:dyDescent="0.15">
      <c r="A70" s="12"/>
      <c r="B70" s="35">
        <v>56</v>
      </c>
      <c r="C70" s="94">
        <v>4</v>
      </c>
      <c r="D70" s="94">
        <v>5</v>
      </c>
      <c r="E70" s="95">
        <v>9</v>
      </c>
      <c r="F70" s="32"/>
    </row>
    <row r="71" spans="1:6" ht="15" customHeight="1" x14ac:dyDescent="0.15">
      <c r="A71" s="12"/>
      <c r="B71" s="35">
        <v>57</v>
      </c>
      <c r="C71" s="94">
        <v>4</v>
      </c>
      <c r="D71" s="94">
        <v>2</v>
      </c>
      <c r="E71" s="95">
        <v>6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5</v>
      </c>
      <c r="E73" s="95">
        <v>9</v>
      </c>
      <c r="F73" s="32"/>
    </row>
    <row r="74" spans="1:6" ht="15" customHeight="1" x14ac:dyDescent="0.15">
      <c r="A74" s="12"/>
      <c r="B74" s="40" t="s">
        <v>38</v>
      </c>
      <c r="C74" s="49">
        <v>15</v>
      </c>
      <c r="D74" s="49">
        <v>19</v>
      </c>
      <c r="E74" s="41">
        <v>34</v>
      </c>
      <c r="F74" s="42">
        <v>7.5221238938053103E-2</v>
      </c>
    </row>
    <row r="75" spans="1:6" ht="15" customHeight="1" x14ac:dyDescent="0.15">
      <c r="A75" s="12"/>
      <c r="B75" s="35">
        <v>60</v>
      </c>
      <c r="C75" s="94">
        <v>3</v>
      </c>
      <c r="D75" s="94">
        <v>6</v>
      </c>
      <c r="E75" s="95">
        <v>9</v>
      </c>
      <c r="F75" s="32"/>
    </row>
    <row r="76" spans="1:6" ht="15" customHeight="1" x14ac:dyDescent="0.15">
      <c r="A76" s="12"/>
      <c r="B76" s="35">
        <v>61</v>
      </c>
      <c r="C76" s="94">
        <v>6</v>
      </c>
      <c r="D76" s="94">
        <v>2</v>
      </c>
      <c r="E76" s="95">
        <v>8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v>15</v>
      </c>
      <c r="D80" s="49">
        <v>18</v>
      </c>
      <c r="E80" s="41">
        <v>33</v>
      </c>
      <c r="F80" s="42">
        <v>7.3008849557522126E-2</v>
      </c>
    </row>
    <row r="81" spans="1:6" ht="15" customHeight="1" x14ac:dyDescent="0.15">
      <c r="A81" s="12"/>
      <c r="B81" s="35">
        <v>65</v>
      </c>
      <c r="C81" s="94">
        <v>6</v>
      </c>
      <c r="D81" s="94">
        <v>1</v>
      </c>
      <c r="E81" s="95">
        <v>7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7</v>
      </c>
      <c r="E84" s="95">
        <v>9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3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10</v>
      </c>
      <c r="D86" s="71">
        <v>14</v>
      </c>
      <c r="E86" s="44">
        <v>24</v>
      </c>
      <c r="F86" s="45">
        <v>5.3097345132743362E-2</v>
      </c>
    </row>
    <row r="87" spans="1:6" ht="15" customHeight="1" x14ac:dyDescent="0.15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5</v>
      </c>
      <c r="E88" s="95">
        <v>8</v>
      </c>
      <c r="F88" s="32"/>
    </row>
    <row r="89" spans="1:6" ht="15" customHeight="1" x14ac:dyDescent="0.15">
      <c r="A89" s="12"/>
      <c r="B89" s="35">
        <v>72</v>
      </c>
      <c r="C89" s="94">
        <v>6</v>
      </c>
      <c r="D89" s="94">
        <v>6</v>
      </c>
      <c r="E89" s="95">
        <v>12</v>
      </c>
      <c r="F89" s="32"/>
    </row>
    <row r="90" spans="1:6" ht="15" customHeight="1" x14ac:dyDescent="0.15">
      <c r="A90" s="12"/>
      <c r="B90" s="35">
        <v>73</v>
      </c>
      <c r="C90" s="94">
        <v>6</v>
      </c>
      <c r="D90" s="94">
        <v>5</v>
      </c>
      <c r="E90" s="95">
        <v>11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5</v>
      </c>
      <c r="E91" s="95">
        <v>6</v>
      </c>
      <c r="F91" s="32"/>
    </row>
    <row r="92" spans="1:6" ht="15" customHeight="1" x14ac:dyDescent="0.15">
      <c r="A92" s="12"/>
      <c r="B92" s="43" t="s">
        <v>41</v>
      </c>
      <c r="C92" s="71">
        <v>18</v>
      </c>
      <c r="D92" s="71">
        <v>23</v>
      </c>
      <c r="E92" s="44">
        <v>41</v>
      </c>
      <c r="F92" s="45">
        <v>9.0707964601769914E-2</v>
      </c>
    </row>
    <row r="93" spans="1:6" ht="15" customHeight="1" x14ac:dyDescent="0.15">
      <c r="A93" s="12"/>
      <c r="B93" s="35">
        <v>75</v>
      </c>
      <c r="C93" s="94">
        <v>4</v>
      </c>
      <c r="D93" s="94">
        <v>2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v>12</v>
      </c>
      <c r="D98" s="71">
        <v>10</v>
      </c>
      <c r="E98" s="44">
        <v>22</v>
      </c>
      <c r="F98" s="45">
        <v>4.8672566371681415E-2</v>
      </c>
    </row>
    <row r="99" spans="1:6" ht="15" customHeight="1" x14ac:dyDescent="0.15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5</v>
      </c>
      <c r="E100" s="95">
        <v>6</v>
      </c>
      <c r="F100" s="32"/>
    </row>
    <row r="101" spans="1:6" ht="15" customHeight="1" x14ac:dyDescent="0.15">
      <c r="A101" s="12"/>
      <c r="B101" s="35">
        <v>82</v>
      </c>
      <c r="C101" s="94">
        <v>6</v>
      </c>
      <c r="D101" s="94">
        <v>2</v>
      </c>
      <c r="E101" s="95">
        <v>8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v>11</v>
      </c>
      <c r="D104" s="71">
        <v>14</v>
      </c>
      <c r="E104" s="44">
        <v>25</v>
      </c>
      <c r="F104" s="45">
        <v>5.5309734513274339E-2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3</v>
      </c>
      <c r="D106" s="94">
        <v>4</v>
      </c>
      <c r="E106" s="95">
        <v>7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15">
      <c r="A109" s="12"/>
      <c r="B109" s="35">
        <v>89</v>
      </c>
      <c r="C109" s="94">
        <v>4</v>
      </c>
      <c r="D109" s="94">
        <v>3</v>
      </c>
      <c r="E109" s="95">
        <v>7</v>
      </c>
      <c r="F109" s="32"/>
    </row>
    <row r="110" spans="1:6" ht="15" customHeight="1" x14ac:dyDescent="0.15">
      <c r="A110" s="12"/>
      <c r="B110" s="43" t="s">
        <v>44</v>
      </c>
      <c r="C110" s="71">
        <v>12</v>
      </c>
      <c r="D110" s="71">
        <v>14</v>
      </c>
      <c r="E110" s="44">
        <v>26</v>
      </c>
      <c r="F110" s="45">
        <v>5.7522123893805309E-2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3</v>
      </c>
      <c r="E114" s="95">
        <v>5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7</v>
      </c>
      <c r="D116" s="71">
        <v>11</v>
      </c>
      <c r="E116" s="44">
        <v>18</v>
      </c>
      <c r="F116" s="45">
        <v>3.9823008849557522E-2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1</v>
      </c>
      <c r="D121" s="94">
        <v>1</v>
      </c>
      <c r="E121" s="95">
        <v>2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7</v>
      </c>
      <c r="E122" s="44">
        <v>8</v>
      </c>
      <c r="F122" s="45">
        <v>1.7699115044247787E-2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4.4247787610619468E-3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215</v>
      </c>
      <c r="D147" s="77">
        <v>237</v>
      </c>
      <c r="E147" s="77">
        <v>452</v>
      </c>
      <c r="F147" s="97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26</v>
      </c>
      <c r="D150" s="17">
        <v>19</v>
      </c>
      <c r="E150" s="17">
        <v>45</v>
      </c>
      <c r="F150" s="32">
        <v>9.9557522123893807E-2</v>
      </c>
    </row>
    <row r="151" spans="1:6" ht="15" customHeight="1" x14ac:dyDescent="0.15">
      <c r="A151" s="18"/>
      <c r="B151" s="18" t="s">
        <v>49</v>
      </c>
      <c r="C151" s="19">
        <v>118</v>
      </c>
      <c r="D151" s="19">
        <v>123</v>
      </c>
      <c r="E151" s="19">
        <v>241</v>
      </c>
      <c r="F151" s="32">
        <v>0.5331858407079646</v>
      </c>
    </row>
    <row r="152" spans="1:6" ht="15" customHeight="1" x14ac:dyDescent="0.15">
      <c r="A152" s="33"/>
      <c r="B152" s="20" t="s">
        <v>6</v>
      </c>
      <c r="C152" s="21">
        <v>71</v>
      </c>
      <c r="D152" s="21">
        <v>95</v>
      </c>
      <c r="E152" s="21">
        <v>166</v>
      </c>
      <c r="F152" s="32">
        <v>0.36725663716814161</v>
      </c>
    </row>
    <row r="153" spans="1:6" ht="15" customHeight="1" x14ac:dyDescent="0.15">
      <c r="B153" s="2" t="s">
        <v>8</v>
      </c>
      <c r="C153" s="1">
        <v>215</v>
      </c>
      <c r="D153" s="1">
        <v>237</v>
      </c>
      <c r="E153" s="1">
        <v>452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26</v>
      </c>
      <c r="D155" s="17">
        <v>19</v>
      </c>
      <c r="E155" s="17">
        <v>45</v>
      </c>
      <c r="F155" s="32">
        <v>9.9557522123893807E-2</v>
      </c>
    </row>
    <row r="156" spans="1:6" ht="15" customHeight="1" x14ac:dyDescent="0.15">
      <c r="A156" s="28"/>
      <c r="B156" s="18" t="s">
        <v>49</v>
      </c>
      <c r="C156" s="19">
        <v>118</v>
      </c>
      <c r="D156" s="19">
        <v>123</v>
      </c>
      <c r="E156" s="19">
        <v>241</v>
      </c>
      <c r="F156" s="32">
        <v>0.5331858407079646</v>
      </c>
    </row>
    <row r="157" spans="1:6" ht="15" customHeight="1" x14ac:dyDescent="0.15">
      <c r="A157" s="25"/>
      <c r="B157" s="20" t="s">
        <v>10</v>
      </c>
      <c r="C157" s="21">
        <v>28</v>
      </c>
      <c r="D157" s="21">
        <v>37</v>
      </c>
      <c r="E157" s="21">
        <v>65</v>
      </c>
      <c r="F157" s="32">
        <v>0.14380530973451328</v>
      </c>
    </row>
    <row r="158" spans="1:6" ht="15" customHeight="1" x14ac:dyDescent="0.15">
      <c r="A158" s="26"/>
      <c r="B158" s="29" t="s">
        <v>11</v>
      </c>
      <c r="C158" s="27">
        <v>43</v>
      </c>
      <c r="D158" s="27">
        <v>58</v>
      </c>
      <c r="E158" s="27">
        <v>101</v>
      </c>
      <c r="F158" s="32">
        <v>0.22345132743362831</v>
      </c>
    </row>
    <row r="159" spans="1:6" ht="15" customHeight="1" x14ac:dyDescent="0.15">
      <c r="B159" s="2" t="s">
        <v>8</v>
      </c>
      <c r="C159" s="1">
        <v>215</v>
      </c>
      <c r="D159" s="1">
        <v>237</v>
      </c>
      <c r="E159" s="1">
        <v>452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20</v>
      </c>
      <c r="D161" s="31">
        <v>34</v>
      </c>
      <c r="E161" s="31">
        <v>54</v>
      </c>
      <c r="F161" s="32">
        <v>0.11946902654867257</v>
      </c>
    </row>
    <row r="162" spans="1:6" ht="15" customHeight="1" x14ac:dyDescent="0.15">
      <c r="A162" s="30"/>
      <c r="B162" s="23" t="s">
        <v>15</v>
      </c>
      <c r="C162" s="31">
        <v>8</v>
      </c>
      <c r="D162" s="31">
        <v>20</v>
      </c>
      <c r="E162" s="31">
        <v>28</v>
      </c>
      <c r="F162" s="32">
        <v>6.1946902654867256E-2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9</v>
      </c>
      <c r="E163" s="31">
        <v>10</v>
      </c>
      <c r="F163" s="32">
        <v>2.2123893805309734E-2</v>
      </c>
    </row>
    <row r="164" spans="1:6" ht="15" customHeight="1" x14ac:dyDescent="0.15">
      <c r="B164" s="4" t="s">
        <v>14</v>
      </c>
      <c r="C164" s="1">
        <v>0</v>
      </c>
      <c r="D164" s="1">
        <v>2</v>
      </c>
      <c r="E164" s="1">
        <v>2</v>
      </c>
      <c r="F164" s="32">
        <v>4.4247787610619468E-3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11">
    <tabColor rgb="FFFF99CC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228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4</v>
      </c>
      <c r="E4" s="95">
        <v>4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4</v>
      </c>
      <c r="D6" s="94">
        <v>1</v>
      </c>
      <c r="E6" s="95">
        <v>5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v>6</v>
      </c>
      <c r="D8" s="70">
        <v>10</v>
      </c>
      <c r="E8" s="38">
        <v>16</v>
      </c>
      <c r="F8" s="39">
        <v>4.6109510086455328E-2</v>
      </c>
    </row>
    <row r="9" spans="1:6" ht="15" customHeight="1" x14ac:dyDescent="0.15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4</v>
      </c>
      <c r="D12" s="94">
        <v>3</v>
      </c>
      <c r="E12" s="95">
        <v>7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11</v>
      </c>
      <c r="D14" s="70">
        <v>5</v>
      </c>
      <c r="E14" s="48">
        <v>16</v>
      </c>
      <c r="F14" s="39">
        <v>4.6109510086455328E-2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4</v>
      </c>
      <c r="D16" s="94">
        <v>3</v>
      </c>
      <c r="E16" s="95">
        <v>7</v>
      </c>
      <c r="F16" s="32"/>
    </row>
    <row r="17" spans="1:6" ht="15" customHeight="1" x14ac:dyDescent="0.15">
      <c r="A17" s="12"/>
      <c r="B17" s="35">
        <v>12</v>
      </c>
      <c r="C17" s="94">
        <v>4</v>
      </c>
      <c r="D17" s="94">
        <v>2</v>
      </c>
      <c r="E17" s="95">
        <v>6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4</v>
      </c>
      <c r="E18" s="95">
        <v>5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11</v>
      </c>
      <c r="D20" s="70">
        <v>10</v>
      </c>
      <c r="E20" s="48">
        <v>21</v>
      </c>
      <c r="F20" s="39">
        <v>6.0518731988472622E-2</v>
      </c>
    </row>
    <row r="21" spans="1:6" ht="15" customHeight="1" x14ac:dyDescent="0.15">
      <c r="A21" s="12"/>
      <c r="B21" s="35">
        <v>15</v>
      </c>
      <c r="C21" s="94">
        <v>1</v>
      </c>
      <c r="D21" s="94">
        <v>5</v>
      </c>
      <c r="E21" s="95">
        <v>6</v>
      </c>
      <c r="F21" s="32"/>
    </row>
    <row r="22" spans="1:6" ht="15" customHeight="1" x14ac:dyDescent="0.15">
      <c r="A22" s="12"/>
      <c r="B22" s="35">
        <v>16</v>
      </c>
      <c r="C22" s="94">
        <v>4</v>
      </c>
      <c r="D22" s="94">
        <v>0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4</v>
      </c>
      <c r="E23" s="95">
        <v>6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9</v>
      </c>
      <c r="D26" s="49">
        <v>9</v>
      </c>
      <c r="E26" s="41">
        <v>18</v>
      </c>
      <c r="F26" s="42">
        <v>5.1873198847262249E-2</v>
      </c>
    </row>
    <row r="27" spans="1:6" ht="15" customHeight="1" x14ac:dyDescent="0.15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4</v>
      </c>
      <c r="E29" s="95">
        <v>7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15">
      <c r="A31" s="12"/>
      <c r="B31" s="35">
        <v>24</v>
      </c>
      <c r="C31" s="94">
        <v>4</v>
      </c>
      <c r="D31" s="94">
        <v>1</v>
      </c>
      <c r="E31" s="95">
        <v>5</v>
      </c>
      <c r="F31" s="32"/>
    </row>
    <row r="32" spans="1:6" ht="15" customHeight="1" x14ac:dyDescent="0.15">
      <c r="A32" s="12"/>
      <c r="B32" s="40" t="s">
        <v>31</v>
      </c>
      <c r="C32" s="49">
        <v>10</v>
      </c>
      <c r="D32" s="49">
        <v>10</v>
      </c>
      <c r="E32" s="41">
        <v>20</v>
      </c>
      <c r="F32" s="42">
        <v>5.7636887608069162E-2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4</v>
      </c>
      <c r="E34" s="95">
        <v>6</v>
      </c>
      <c r="F34" s="32"/>
    </row>
    <row r="35" spans="1:6" ht="15" customHeight="1" x14ac:dyDescent="0.15">
      <c r="A35" s="12"/>
      <c r="B35" s="35">
        <v>27</v>
      </c>
      <c r="C35" s="94">
        <v>4</v>
      </c>
      <c r="D35" s="94">
        <v>2</v>
      </c>
      <c r="E35" s="95">
        <v>6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5</v>
      </c>
      <c r="E36" s="95">
        <v>6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15">
      <c r="A38" s="12"/>
      <c r="B38" s="40" t="s">
        <v>32</v>
      </c>
      <c r="C38" s="49">
        <v>8</v>
      </c>
      <c r="D38" s="49">
        <v>14</v>
      </c>
      <c r="E38" s="41">
        <v>22</v>
      </c>
      <c r="F38" s="42">
        <v>6.3400576368876083E-2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v>6</v>
      </c>
      <c r="D44" s="49">
        <v>6</v>
      </c>
      <c r="E44" s="41">
        <v>12</v>
      </c>
      <c r="F44" s="42">
        <v>3.4582132564841501E-2</v>
      </c>
    </row>
    <row r="45" spans="1:6" ht="15" customHeight="1" x14ac:dyDescent="0.15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5</v>
      </c>
      <c r="D46" s="94">
        <v>5</v>
      </c>
      <c r="E46" s="95">
        <v>10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5</v>
      </c>
      <c r="D48" s="94">
        <v>2</v>
      </c>
      <c r="E48" s="95">
        <v>7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12</v>
      </c>
      <c r="D50" s="49">
        <v>11</v>
      </c>
      <c r="E50" s="41">
        <v>23</v>
      </c>
      <c r="F50" s="42">
        <v>6.6282420749279536E-2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3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7</v>
      </c>
      <c r="E53" s="95">
        <v>8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5</v>
      </c>
      <c r="D55" s="94">
        <v>2</v>
      </c>
      <c r="E55" s="95">
        <v>7</v>
      </c>
      <c r="F55" s="32"/>
    </row>
    <row r="56" spans="1:6" ht="15" customHeight="1" x14ac:dyDescent="0.15">
      <c r="A56" s="12"/>
      <c r="B56" s="40" t="s">
        <v>35</v>
      </c>
      <c r="C56" s="49">
        <v>7</v>
      </c>
      <c r="D56" s="49">
        <v>14</v>
      </c>
      <c r="E56" s="41">
        <v>21</v>
      </c>
      <c r="F56" s="42">
        <v>6.0518731988472622E-2</v>
      </c>
    </row>
    <row r="57" spans="1:6" ht="15" customHeight="1" x14ac:dyDescent="0.15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4</v>
      </c>
      <c r="E58" s="95">
        <v>7</v>
      </c>
      <c r="F58" s="32"/>
    </row>
    <row r="59" spans="1:6" ht="15" customHeight="1" x14ac:dyDescent="0.15">
      <c r="A59" s="12"/>
      <c r="B59" s="35">
        <v>47</v>
      </c>
      <c r="C59" s="94">
        <v>5</v>
      </c>
      <c r="D59" s="94">
        <v>2</v>
      </c>
      <c r="E59" s="95">
        <v>7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14</v>
      </c>
      <c r="D62" s="49">
        <v>11</v>
      </c>
      <c r="E62" s="41">
        <v>25</v>
      </c>
      <c r="F62" s="42">
        <v>7.2046109510086456E-2</v>
      </c>
    </row>
    <row r="63" spans="1:6" ht="15" customHeight="1" x14ac:dyDescent="0.15">
      <c r="A63" s="12"/>
      <c r="B63" s="35">
        <v>50</v>
      </c>
      <c r="C63" s="94">
        <v>4</v>
      </c>
      <c r="D63" s="94">
        <v>1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6</v>
      </c>
      <c r="E66" s="95">
        <v>8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v>12</v>
      </c>
      <c r="D68" s="49">
        <v>13</v>
      </c>
      <c r="E68" s="41">
        <v>25</v>
      </c>
      <c r="F68" s="42">
        <v>7.2046109510086456E-2</v>
      </c>
    </row>
    <row r="69" spans="1:6" ht="15" customHeight="1" x14ac:dyDescent="0.15">
      <c r="A69" s="12"/>
      <c r="B69" s="35">
        <v>55</v>
      </c>
      <c r="C69" s="94">
        <v>0</v>
      </c>
      <c r="D69" s="94">
        <v>5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0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4</v>
      </c>
      <c r="D72" s="94">
        <v>2</v>
      </c>
      <c r="E72" s="95">
        <v>6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8</v>
      </c>
      <c r="D74" s="49">
        <v>9</v>
      </c>
      <c r="E74" s="41">
        <v>17</v>
      </c>
      <c r="F74" s="42">
        <v>4.8991354466858789E-2</v>
      </c>
    </row>
    <row r="75" spans="1:6" ht="15" customHeight="1" x14ac:dyDescent="0.15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v>5</v>
      </c>
      <c r="D80" s="49">
        <v>8</v>
      </c>
      <c r="E80" s="41">
        <v>13</v>
      </c>
      <c r="F80" s="42">
        <v>3.7463976945244955E-2</v>
      </c>
    </row>
    <row r="81" spans="1:6" ht="15" customHeight="1" x14ac:dyDescent="0.15">
      <c r="A81" s="12"/>
      <c r="B81" s="35">
        <v>65</v>
      </c>
      <c r="C81" s="94">
        <v>3</v>
      </c>
      <c r="D81" s="94">
        <v>4</v>
      </c>
      <c r="E81" s="95">
        <v>7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7</v>
      </c>
      <c r="D86" s="71">
        <v>9</v>
      </c>
      <c r="E86" s="44">
        <v>16</v>
      </c>
      <c r="F86" s="45">
        <v>4.6109510086455328E-2</v>
      </c>
    </row>
    <row r="87" spans="1:6" ht="15" customHeight="1" x14ac:dyDescent="0.15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8</v>
      </c>
      <c r="D92" s="71">
        <v>12</v>
      </c>
      <c r="E92" s="44">
        <v>20</v>
      </c>
      <c r="F92" s="45">
        <v>5.7636887608069162E-2</v>
      </c>
    </row>
    <row r="93" spans="1:6" ht="15" customHeight="1" x14ac:dyDescent="0.15">
      <c r="A93" s="12"/>
      <c r="B93" s="35">
        <v>75</v>
      </c>
      <c r="C93" s="94">
        <v>4</v>
      </c>
      <c r="D93" s="94">
        <v>4</v>
      </c>
      <c r="E93" s="95">
        <v>8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0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11</v>
      </c>
      <c r="D98" s="71">
        <v>10</v>
      </c>
      <c r="E98" s="44">
        <v>21</v>
      </c>
      <c r="F98" s="45">
        <v>6.0518731988472622E-2</v>
      </c>
    </row>
    <row r="99" spans="1:6" ht="15" customHeight="1" x14ac:dyDescent="0.15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10</v>
      </c>
      <c r="E104" s="44">
        <v>15</v>
      </c>
      <c r="F104" s="45">
        <v>4.3227665706051875E-2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3</v>
      </c>
      <c r="D106" s="94">
        <v>1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4</v>
      </c>
      <c r="E108" s="95">
        <v>6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6</v>
      </c>
      <c r="D110" s="71">
        <v>9</v>
      </c>
      <c r="E110" s="44">
        <v>15</v>
      </c>
      <c r="F110" s="45">
        <v>4.3227665706051875E-2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2.3054755043227664E-2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5.763688760806916E-3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2.881844380403458E-3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159</v>
      </c>
      <c r="D147" s="77">
        <v>188</v>
      </c>
      <c r="E147" s="77">
        <v>347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28</v>
      </c>
      <c r="D150" s="17">
        <v>25</v>
      </c>
      <c r="E150" s="17">
        <v>53</v>
      </c>
      <c r="F150" s="32">
        <v>0.15273775216138327</v>
      </c>
    </row>
    <row r="151" spans="1:6" ht="15" customHeight="1" x14ac:dyDescent="0.15">
      <c r="A151" s="18"/>
      <c r="B151" s="18" t="s">
        <v>49</v>
      </c>
      <c r="C151" s="19">
        <v>91</v>
      </c>
      <c r="D151" s="19">
        <v>105</v>
      </c>
      <c r="E151" s="19">
        <v>196</v>
      </c>
      <c r="F151" s="32">
        <v>0.56484149855907784</v>
      </c>
    </row>
    <row r="152" spans="1:6" ht="15" customHeight="1" x14ac:dyDescent="0.15">
      <c r="A152" s="33"/>
      <c r="B152" s="20" t="s">
        <v>6</v>
      </c>
      <c r="C152" s="21">
        <v>40</v>
      </c>
      <c r="D152" s="21">
        <v>58</v>
      </c>
      <c r="E152" s="21">
        <v>98</v>
      </c>
      <c r="F152" s="32">
        <v>0.28242074927953892</v>
      </c>
    </row>
    <row r="153" spans="1:6" ht="15" customHeight="1" x14ac:dyDescent="0.15">
      <c r="B153" s="2" t="s">
        <v>8</v>
      </c>
      <c r="C153" s="1">
        <v>159</v>
      </c>
      <c r="D153" s="1">
        <v>188</v>
      </c>
      <c r="E153" s="1">
        <v>347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28</v>
      </c>
      <c r="D155" s="17">
        <v>25</v>
      </c>
      <c r="E155" s="17">
        <v>53</v>
      </c>
      <c r="F155" s="32">
        <v>0.15273775216138327</v>
      </c>
    </row>
    <row r="156" spans="1:6" ht="15" customHeight="1" x14ac:dyDescent="0.15">
      <c r="A156" s="28"/>
      <c r="B156" s="18" t="s">
        <v>49</v>
      </c>
      <c r="C156" s="19">
        <v>91</v>
      </c>
      <c r="D156" s="19">
        <v>105</v>
      </c>
      <c r="E156" s="19">
        <v>196</v>
      </c>
      <c r="F156" s="32">
        <v>0.56484149855907784</v>
      </c>
    </row>
    <row r="157" spans="1:6" ht="15" customHeight="1" x14ac:dyDescent="0.15">
      <c r="A157" s="25"/>
      <c r="B157" s="20" t="s">
        <v>10</v>
      </c>
      <c r="C157" s="21">
        <v>15</v>
      </c>
      <c r="D157" s="21">
        <v>21</v>
      </c>
      <c r="E157" s="21">
        <v>36</v>
      </c>
      <c r="F157" s="32">
        <v>0.1037463976945245</v>
      </c>
    </row>
    <row r="158" spans="1:6" ht="15" customHeight="1" x14ac:dyDescent="0.15">
      <c r="A158" s="26"/>
      <c r="B158" s="29" t="s">
        <v>11</v>
      </c>
      <c r="C158" s="27">
        <v>25</v>
      </c>
      <c r="D158" s="27">
        <v>37</v>
      </c>
      <c r="E158" s="27">
        <v>62</v>
      </c>
      <c r="F158" s="32">
        <v>0.17867435158501441</v>
      </c>
    </row>
    <row r="159" spans="1:6" ht="15" customHeight="1" x14ac:dyDescent="0.15">
      <c r="B159" s="2" t="s">
        <v>8</v>
      </c>
      <c r="C159" s="1">
        <v>159</v>
      </c>
      <c r="D159" s="1">
        <v>188</v>
      </c>
      <c r="E159" s="1">
        <v>347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9</v>
      </c>
      <c r="D161" s="31">
        <v>17</v>
      </c>
      <c r="E161" s="31">
        <v>26</v>
      </c>
      <c r="F161" s="32">
        <v>7.492795389048991E-2</v>
      </c>
    </row>
    <row r="162" spans="1:6" ht="15" customHeight="1" x14ac:dyDescent="0.15">
      <c r="A162" s="30"/>
      <c r="B162" s="23" t="s">
        <v>15</v>
      </c>
      <c r="C162" s="31">
        <v>3</v>
      </c>
      <c r="D162" s="31">
        <v>8</v>
      </c>
      <c r="E162" s="31">
        <v>11</v>
      </c>
      <c r="F162" s="32">
        <v>3.1700288184438041E-2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8.6455331412103754E-3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2.881844380403458E-3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12">
    <tabColor rgb="FFFF99CC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229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1</v>
      </c>
      <c r="E8" s="38">
        <v>1</v>
      </c>
      <c r="F8" s="39">
        <v>5.681818181818182E-3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2.8409090909090908E-2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5</v>
      </c>
      <c r="D26" s="49">
        <v>6</v>
      </c>
      <c r="E26" s="41">
        <v>11</v>
      </c>
      <c r="F26" s="42">
        <v>6.25E-2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4</v>
      </c>
      <c r="E32" s="41">
        <v>7</v>
      </c>
      <c r="F32" s="42">
        <v>3.9772727272727272E-2</v>
      </c>
    </row>
    <row r="33" spans="1:6" ht="15" customHeight="1" x14ac:dyDescent="0.15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3</v>
      </c>
      <c r="E38" s="41">
        <v>4</v>
      </c>
      <c r="F38" s="42">
        <v>2.2727272727272728E-2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4</v>
      </c>
      <c r="D44" s="49">
        <v>2</v>
      </c>
      <c r="E44" s="41">
        <v>6</v>
      </c>
      <c r="F44" s="42">
        <v>3.4090909090909088E-2</v>
      </c>
    </row>
    <row r="45" spans="1:6" ht="15" customHeight="1" x14ac:dyDescent="0.15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3</v>
      </c>
      <c r="E50" s="41">
        <v>4</v>
      </c>
      <c r="F50" s="42">
        <v>2.2727272727272728E-2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3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2</v>
      </c>
      <c r="D56" s="49">
        <v>4</v>
      </c>
      <c r="E56" s="41">
        <v>6</v>
      </c>
      <c r="F56" s="42">
        <v>3.4090909090909088E-2</v>
      </c>
    </row>
    <row r="57" spans="1:6" ht="15" customHeight="1" x14ac:dyDescent="0.15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v>6</v>
      </c>
      <c r="D62" s="49">
        <v>6</v>
      </c>
      <c r="E62" s="41">
        <v>12</v>
      </c>
      <c r="F62" s="42">
        <v>6.8181818181818177E-2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v>7</v>
      </c>
      <c r="D68" s="49">
        <v>9</v>
      </c>
      <c r="E68" s="41">
        <v>16</v>
      </c>
      <c r="F68" s="42">
        <v>9.0909090909090912E-2</v>
      </c>
    </row>
    <row r="69" spans="1:6" ht="15" customHeight="1" x14ac:dyDescent="0.15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6</v>
      </c>
      <c r="D74" s="49">
        <v>8</v>
      </c>
      <c r="E74" s="41">
        <v>14</v>
      </c>
      <c r="F74" s="42">
        <v>7.9545454545454544E-2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4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v>6</v>
      </c>
      <c r="D80" s="49">
        <v>10</v>
      </c>
      <c r="E80" s="41">
        <v>16</v>
      </c>
      <c r="F80" s="42">
        <v>9.0909090909090912E-2</v>
      </c>
    </row>
    <row r="81" spans="1:6" ht="15" customHeight="1" x14ac:dyDescent="0.15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0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8</v>
      </c>
      <c r="D86" s="71">
        <v>2</v>
      </c>
      <c r="E86" s="44">
        <v>10</v>
      </c>
      <c r="F86" s="45">
        <v>5.6818181818181816E-2</v>
      </c>
    </row>
    <row r="87" spans="1:6" ht="15" customHeight="1" x14ac:dyDescent="0.15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4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8</v>
      </c>
      <c r="D92" s="71">
        <v>14</v>
      </c>
      <c r="E92" s="44">
        <v>22</v>
      </c>
      <c r="F92" s="45">
        <v>0.125</v>
      </c>
    </row>
    <row r="93" spans="1:6" ht="15" customHeight="1" x14ac:dyDescent="0.15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4</v>
      </c>
      <c r="E94" s="95">
        <v>8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v>10</v>
      </c>
      <c r="D98" s="71">
        <v>11</v>
      </c>
      <c r="E98" s="44">
        <v>21</v>
      </c>
      <c r="F98" s="45">
        <v>0.11931818181818182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4</v>
      </c>
      <c r="E104" s="44">
        <v>9</v>
      </c>
      <c r="F104" s="45">
        <v>5.113636363636364E-2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2.2727272727272728E-2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3.9772727272727272E-2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5.681818181818182E-3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78</v>
      </c>
      <c r="D147" s="77">
        <v>98</v>
      </c>
      <c r="E147" s="77">
        <v>176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3</v>
      </c>
      <c r="D150" s="17">
        <v>3</v>
      </c>
      <c r="E150" s="17">
        <v>6</v>
      </c>
      <c r="F150" s="32">
        <v>3.4090909090909088E-2</v>
      </c>
    </row>
    <row r="151" spans="1:6" ht="15" customHeight="1" x14ac:dyDescent="0.15">
      <c r="A151" s="18"/>
      <c r="B151" s="18" t="s">
        <v>49</v>
      </c>
      <c r="C151" s="19">
        <v>41</v>
      </c>
      <c r="D151" s="19">
        <v>55</v>
      </c>
      <c r="E151" s="19">
        <v>96</v>
      </c>
      <c r="F151" s="32">
        <v>0.54545454545454541</v>
      </c>
    </row>
    <row r="152" spans="1:6" ht="15" customHeight="1" x14ac:dyDescent="0.15">
      <c r="A152" s="33"/>
      <c r="B152" s="20" t="s">
        <v>6</v>
      </c>
      <c r="C152" s="21">
        <v>34</v>
      </c>
      <c r="D152" s="21">
        <v>40</v>
      </c>
      <c r="E152" s="21">
        <v>74</v>
      </c>
      <c r="F152" s="32">
        <v>0.42045454545454547</v>
      </c>
    </row>
    <row r="153" spans="1:6" ht="15" customHeight="1" x14ac:dyDescent="0.15">
      <c r="B153" s="2" t="s">
        <v>8</v>
      </c>
      <c r="C153" s="1">
        <v>78</v>
      </c>
      <c r="D153" s="1">
        <v>98</v>
      </c>
      <c r="E153" s="1">
        <v>176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3</v>
      </c>
      <c r="D155" s="17">
        <v>3</v>
      </c>
      <c r="E155" s="17">
        <v>6</v>
      </c>
      <c r="F155" s="32">
        <v>3.4090909090909088E-2</v>
      </c>
    </row>
    <row r="156" spans="1:6" ht="15" customHeight="1" x14ac:dyDescent="0.15">
      <c r="A156" s="28"/>
      <c r="B156" s="18" t="s">
        <v>49</v>
      </c>
      <c r="C156" s="19">
        <v>41</v>
      </c>
      <c r="D156" s="19">
        <v>55</v>
      </c>
      <c r="E156" s="19">
        <v>96</v>
      </c>
      <c r="F156" s="32">
        <v>0.54545454545454541</v>
      </c>
    </row>
    <row r="157" spans="1:6" ht="15" customHeight="1" x14ac:dyDescent="0.15">
      <c r="A157" s="25"/>
      <c r="B157" s="20" t="s">
        <v>10</v>
      </c>
      <c r="C157" s="21">
        <v>16</v>
      </c>
      <c r="D157" s="21">
        <v>16</v>
      </c>
      <c r="E157" s="21">
        <v>32</v>
      </c>
      <c r="F157" s="32">
        <v>0.18181818181818182</v>
      </c>
    </row>
    <row r="158" spans="1:6" ht="15" customHeight="1" x14ac:dyDescent="0.15">
      <c r="A158" s="26"/>
      <c r="B158" s="29" t="s">
        <v>11</v>
      </c>
      <c r="C158" s="27">
        <v>18</v>
      </c>
      <c r="D158" s="27">
        <v>24</v>
      </c>
      <c r="E158" s="27">
        <v>42</v>
      </c>
      <c r="F158" s="32">
        <v>0.23863636363636365</v>
      </c>
    </row>
    <row r="159" spans="1:6" ht="15" customHeight="1" x14ac:dyDescent="0.15">
      <c r="B159" s="2" t="s">
        <v>8</v>
      </c>
      <c r="C159" s="1">
        <v>78</v>
      </c>
      <c r="D159" s="1">
        <v>98</v>
      </c>
      <c r="E159" s="1">
        <v>176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3</v>
      </c>
      <c r="D161" s="31">
        <v>9</v>
      </c>
      <c r="E161" s="31">
        <v>12</v>
      </c>
      <c r="F161" s="32">
        <v>6.8181818181818177E-2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6</v>
      </c>
      <c r="E162" s="31">
        <v>8</v>
      </c>
      <c r="F162" s="32">
        <v>4.5454545454545456E-2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5.681818181818182E-3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13">
    <tabColor rgb="FFFF99CC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230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2</v>
      </c>
      <c r="E8" s="38">
        <v>3</v>
      </c>
      <c r="F8" s="39">
        <v>1.2345679012345678E-2</v>
      </c>
    </row>
    <row r="9" spans="1:6" ht="15" customHeight="1" x14ac:dyDescent="0.15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4</v>
      </c>
      <c r="D14" s="70">
        <v>4</v>
      </c>
      <c r="E14" s="48">
        <v>8</v>
      </c>
      <c r="F14" s="39">
        <v>3.292181069958848E-2</v>
      </c>
    </row>
    <row r="15" spans="1:6" ht="15" customHeight="1" x14ac:dyDescent="0.15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4</v>
      </c>
      <c r="D20" s="70">
        <v>4</v>
      </c>
      <c r="E20" s="48">
        <v>8</v>
      </c>
      <c r="F20" s="39">
        <v>3.292181069958848E-2</v>
      </c>
    </row>
    <row r="21" spans="1:6" ht="15" customHeight="1" x14ac:dyDescent="0.15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3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4</v>
      </c>
      <c r="E26" s="41">
        <v>6</v>
      </c>
      <c r="F26" s="42">
        <v>2.4691358024691357E-2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1.2345679012345678E-2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1.2345679012345678E-2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4</v>
      </c>
      <c r="E44" s="41">
        <v>5</v>
      </c>
      <c r="F44" s="42">
        <v>2.0576131687242798E-2</v>
      </c>
    </row>
    <row r="45" spans="1:6" ht="15" customHeight="1" x14ac:dyDescent="0.15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v>7</v>
      </c>
      <c r="D50" s="49">
        <v>9</v>
      </c>
      <c r="E50" s="41">
        <v>16</v>
      </c>
      <c r="F50" s="42">
        <v>6.584362139917696E-2</v>
      </c>
    </row>
    <row r="51" spans="1:6" ht="15" customHeight="1" x14ac:dyDescent="0.15">
      <c r="A51" s="12"/>
      <c r="B51" s="35">
        <v>40</v>
      </c>
      <c r="C51" s="94">
        <v>4</v>
      </c>
      <c r="D51" s="94">
        <v>0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4</v>
      </c>
      <c r="D52" s="94">
        <v>1</v>
      </c>
      <c r="E52" s="95">
        <v>5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3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v>10</v>
      </c>
      <c r="D56" s="49">
        <v>6</v>
      </c>
      <c r="E56" s="41">
        <v>16</v>
      </c>
      <c r="F56" s="42">
        <v>6.584362139917696E-2</v>
      </c>
    </row>
    <row r="57" spans="1:6" ht="15" customHeight="1" x14ac:dyDescent="0.15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6</v>
      </c>
      <c r="D62" s="49">
        <v>2</v>
      </c>
      <c r="E62" s="41">
        <v>8</v>
      </c>
      <c r="F62" s="42">
        <v>3.292181069958848E-2</v>
      </c>
    </row>
    <row r="63" spans="1:6" ht="15" customHeight="1" x14ac:dyDescent="0.15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5</v>
      </c>
      <c r="D68" s="49">
        <v>6</v>
      </c>
      <c r="E68" s="41">
        <v>11</v>
      </c>
      <c r="F68" s="42">
        <v>4.5267489711934158E-2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5</v>
      </c>
      <c r="D72" s="94">
        <v>2</v>
      </c>
      <c r="E72" s="95">
        <v>7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7</v>
      </c>
      <c r="D74" s="49">
        <v>6</v>
      </c>
      <c r="E74" s="41">
        <v>13</v>
      </c>
      <c r="F74" s="42">
        <v>5.3497942386831275E-2</v>
      </c>
    </row>
    <row r="75" spans="1:6" ht="15" customHeight="1" x14ac:dyDescent="0.15">
      <c r="A75" s="12"/>
      <c r="B75" s="35">
        <v>60</v>
      </c>
      <c r="C75" s="94">
        <v>4</v>
      </c>
      <c r="D75" s="94">
        <v>3</v>
      </c>
      <c r="E75" s="95">
        <v>7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5</v>
      </c>
      <c r="E76" s="95">
        <v>9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3</v>
      </c>
      <c r="E77" s="95">
        <v>7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15">
      <c r="A79" s="12"/>
      <c r="B79" s="35">
        <v>64</v>
      </c>
      <c r="C79" s="94">
        <v>6</v>
      </c>
      <c r="D79" s="94">
        <v>4</v>
      </c>
      <c r="E79" s="95">
        <v>10</v>
      </c>
      <c r="F79" s="32"/>
    </row>
    <row r="80" spans="1:6" ht="15" customHeight="1" x14ac:dyDescent="0.15">
      <c r="A80" s="12"/>
      <c r="B80" s="40" t="s">
        <v>39</v>
      </c>
      <c r="C80" s="49">
        <v>20</v>
      </c>
      <c r="D80" s="49">
        <v>19</v>
      </c>
      <c r="E80" s="41">
        <v>39</v>
      </c>
      <c r="F80" s="42">
        <v>0.16049382716049382</v>
      </c>
    </row>
    <row r="81" spans="1:6" ht="15" customHeight="1" x14ac:dyDescent="0.15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3</v>
      </c>
      <c r="E83" s="95">
        <v>7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10</v>
      </c>
      <c r="D86" s="71">
        <v>7</v>
      </c>
      <c r="E86" s="44">
        <v>17</v>
      </c>
      <c r="F86" s="45">
        <v>6.9958847736625515E-2</v>
      </c>
    </row>
    <row r="87" spans="1:6" ht="15" customHeight="1" x14ac:dyDescent="0.15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5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5</v>
      </c>
      <c r="D89" s="94">
        <v>3</v>
      </c>
      <c r="E89" s="95">
        <v>8</v>
      </c>
      <c r="F89" s="32"/>
    </row>
    <row r="90" spans="1:6" ht="15" customHeight="1" x14ac:dyDescent="0.15">
      <c r="A90" s="12"/>
      <c r="B90" s="35">
        <v>73</v>
      </c>
      <c r="C90" s="94">
        <v>6</v>
      </c>
      <c r="D90" s="94">
        <v>3</v>
      </c>
      <c r="E90" s="95">
        <v>9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15">
      <c r="A92" s="12"/>
      <c r="B92" s="43" t="s">
        <v>41</v>
      </c>
      <c r="C92" s="71">
        <v>17</v>
      </c>
      <c r="D92" s="71">
        <v>18</v>
      </c>
      <c r="E92" s="44">
        <v>35</v>
      </c>
      <c r="F92" s="45">
        <v>0.1440329218106996</v>
      </c>
    </row>
    <row r="93" spans="1:6" ht="15" customHeight="1" x14ac:dyDescent="0.15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3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6</v>
      </c>
      <c r="D98" s="71">
        <v>7</v>
      </c>
      <c r="E98" s="44">
        <v>13</v>
      </c>
      <c r="F98" s="45">
        <v>5.3497942386831275E-2</v>
      </c>
    </row>
    <row r="99" spans="1:6" ht="15" customHeight="1" x14ac:dyDescent="0.15">
      <c r="A99" s="12"/>
      <c r="B99" s="35">
        <v>80</v>
      </c>
      <c r="C99" s="94">
        <v>3</v>
      </c>
      <c r="D99" s="94">
        <v>0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6</v>
      </c>
      <c r="D104" s="71">
        <v>6</v>
      </c>
      <c r="E104" s="44">
        <v>12</v>
      </c>
      <c r="F104" s="45">
        <v>4.9382716049382713E-2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3</v>
      </c>
      <c r="D108" s="94">
        <v>3</v>
      </c>
      <c r="E108" s="95">
        <v>6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6</v>
      </c>
      <c r="D110" s="71">
        <v>9</v>
      </c>
      <c r="E110" s="44">
        <v>15</v>
      </c>
      <c r="F110" s="45">
        <v>6.1728395061728392E-2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5</v>
      </c>
      <c r="E113" s="95">
        <v>5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8</v>
      </c>
      <c r="E116" s="44">
        <v>10</v>
      </c>
      <c r="F116" s="45">
        <v>4.1152263374485597E-2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8.23045267489712E-3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118</v>
      </c>
      <c r="D147" s="77">
        <v>125</v>
      </c>
      <c r="E147" s="77">
        <v>243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9</v>
      </c>
      <c r="D150" s="17">
        <v>10</v>
      </c>
      <c r="E150" s="17">
        <v>19</v>
      </c>
      <c r="F150" s="32">
        <v>7.8189300411522639E-2</v>
      </c>
    </row>
    <row r="151" spans="1:6" ht="15" customHeight="1" x14ac:dyDescent="0.15">
      <c r="A151" s="18"/>
      <c r="B151" s="18" t="s">
        <v>49</v>
      </c>
      <c r="C151" s="19">
        <v>62</v>
      </c>
      <c r="D151" s="19">
        <v>58</v>
      </c>
      <c r="E151" s="19">
        <v>120</v>
      </c>
      <c r="F151" s="32">
        <v>0.49382716049382713</v>
      </c>
    </row>
    <row r="152" spans="1:6" ht="15" customHeight="1" x14ac:dyDescent="0.15">
      <c r="A152" s="33"/>
      <c r="B152" s="20" t="s">
        <v>6</v>
      </c>
      <c r="C152" s="21">
        <v>47</v>
      </c>
      <c r="D152" s="21">
        <v>57</v>
      </c>
      <c r="E152" s="21">
        <v>104</v>
      </c>
      <c r="F152" s="32">
        <v>0.4279835390946502</v>
      </c>
    </row>
    <row r="153" spans="1:6" ht="15" customHeight="1" x14ac:dyDescent="0.15">
      <c r="B153" s="2" t="s">
        <v>8</v>
      </c>
      <c r="C153" s="1">
        <v>118</v>
      </c>
      <c r="D153" s="1">
        <v>125</v>
      </c>
      <c r="E153" s="1">
        <v>243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9</v>
      </c>
      <c r="D155" s="17">
        <v>10</v>
      </c>
      <c r="E155" s="17">
        <v>19</v>
      </c>
      <c r="F155" s="32">
        <v>7.8189300411522639E-2</v>
      </c>
    </row>
    <row r="156" spans="1:6" ht="15" customHeight="1" x14ac:dyDescent="0.15">
      <c r="A156" s="28"/>
      <c r="B156" s="18" t="s">
        <v>49</v>
      </c>
      <c r="C156" s="19">
        <v>62</v>
      </c>
      <c r="D156" s="19">
        <v>58</v>
      </c>
      <c r="E156" s="19">
        <v>120</v>
      </c>
      <c r="F156" s="32">
        <v>0.49382716049382713</v>
      </c>
    </row>
    <row r="157" spans="1:6" ht="15" customHeight="1" x14ac:dyDescent="0.15">
      <c r="A157" s="25"/>
      <c r="B157" s="20" t="s">
        <v>10</v>
      </c>
      <c r="C157" s="21">
        <v>27</v>
      </c>
      <c r="D157" s="21">
        <v>25</v>
      </c>
      <c r="E157" s="21">
        <v>52</v>
      </c>
      <c r="F157" s="32">
        <v>0.2139917695473251</v>
      </c>
    </row>
    <row r="158" spans="1:6" ht="15" customHeight="1" x14ac:dyDescent="0.15">
      <c r="A158" s="26"/>
      <c r="B158" s="29" t="s">
        <v>11</v>
      </c>
      <c r="C158" s="27">
        <v>20</v>
      </c>
      <c r="D158" s="27">
        <v>32</v>
      </c>
      <c r="E158" s="27">
        <v>52</v>
      </c>
      <c r="F158" s="32">
        <v>0.2139917695473251</v>
      </c>
    </row>
    <row r="159" spans="1:6" ht="15" customHeight="1" x14ac:dyDescent="0.15">
      <c r="B159" s="2" t="s">
        <v>8</v>
      </c>
      <c r="C159" s="1">
        <v>118</v>
      </c>
      <c r="D159" s="1">
        <v>125</v>
      </c>
      <c r="E159" s="1">
        <v>243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8</v>
      </c>
      <c r="D161" s="31">
        <v>19</v>
      </c>
      <c r="E161" s="31">
        <v>27</v>
      </c>
      <c r="F161" s="32">
        <v>0.1111111111111111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10</v>
      </c>
      <c r="E162" s="31">
        <v>12</v>
      </c>
      <c r="F162" s="32">
        <v>4.9382716049382713E-2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8.23045267489712E-3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14">
    <tabColor rgb="FFFF99CC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231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5</v>
      </c>
      <c r="D8" s="70">
        <v>3</v>
      </c>
      <c r="E8" s="38">
        <v>8</v>
      </c>
      <c r="F8" s="39">
        <v>2.4922118380062305E-2</v>
      </c>
    </row>
    <row r="9" spans="1:6" ht="15" customHeight="1" x14ac:dyDescent="0.15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4</v>
      </c>
      <c r="D10" s="94">
        <v>2</v>
      </c>
      <c r="E10" s="95">
        <v>6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6</v>
      </c>
      <c r="D14" s="70">
        <v>5</v>
      </c>
      <c r="E14" s="48">
        <v>11</v>
      </c>
      <c r="F14" s="39">
        <v>3.4267912772585667E-2</v>
      </c>
    </row>
    <row r="15" spans="1:6" ht="15" customHeight="1" x14ac:dyDescent="0.15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6</v>
      </c>
      <c r="D20" s="70">
        <v>3</v>
      </c>
      <c r="E20" s="48">
        <v>9</v>
      </c>
      <c r="F20" s="39">
        <v>2.8037383177570093E-2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6.2305295950155761E-3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3</v>
      </c>
      <c r="E31" s="95">
        <v>4</v>
      </c>
      <c r="F31" s="32"/>
    </row>
    <row r="32" spans="1:6" ht="15" customHeight="1" x14ac:dyDescent="0.15">
      <c r="A32" s="12"/>
      <c r="B32" s="40" t="s">
        <v>31</v>
      </c>
      <c r="C32" s="49">
        <v>5</v>
      </c>
      <c r="D32" s="49">
        <v>5</v>
      </c>
      <c r="E32" s="41">
        <v>10</v>
      </c>
      <c r="F32" s="42">
        <v>3.1152647975077882E-2</v>
      </c>
    </row>
    <row r="33" spans="1:6" ht="15" customHeight="1" x14ac:dyDescent="0.15">
      <c r="A33" s="12"/>
      <c r="B33" s="35">
        <v>25</v>
      </c>
      <c r="C33" s="94">
        <v>4</v>
      </c>
      <c r="D33" s="94">
        <v>3</v>
      </c>
      <c r="E33" s="95">
        <v>7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3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7</v>
      </c>
      <c r="D38" s="49">
        <v>11</v>
      </c>
      <c r="E38" s="41">
        <v>18</v>
      </c>
      <c r="F38" s="42">
        <v>5.6074766355140186E-2</v>
      </c>
    </row>
    <row r="39" spans="1:6" ht="15" customHeight="1" x14ac:dyDescent="0.15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8</v>
      </c>
      <c r="D44" s="49">
        <v>7</v>
      </c>
      <c r="E44" s="41">
        <v>15</v>
      </c>
      <c r="F44" s="42">
        <v>4.6728971962616821E-2</v>
      </c>
    </row>
    <row r="45" spans="1:6" ht="15" customHeight="1" x14ac:dyDescent="0.15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15">
      <c r="A46" s="12"/>
      <c r="B46" s="35">
        <v>36</v>
      </c>
      <c r="C46" s="94">
        <v>4</v>
      </c>
      <c r="D46" s="94">
        <v>2</v>
      </c>
      <c r="E46" s="95">
        <v>6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v>11</v>
      </c>
      <c r="D50" s="49">
        <v>9</v>
      </c>
      <c r="E50" s="41">
        <v>20</v>
      </c>
      <c r="F50" s="42">
        <v>6.2305295950155763E-2</v>
      </c>
    </row>
    <row r="51" spans="1:6" ht="15" customHeight="1" x14ac:dyDescent="0.15">
      <c r="A51" s="12"/>
      <c r="B51" s="35">
        <v>40</v>
      </c>
      <c r="C51" s="94">
        <v>5</v>
      </c>
      <c r="D51" s="94">
        <v>4</v>
      </c>
      <c r="E51" s="95">
        <v>9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5</v>
      </c>
      <c r="E55" s="95">
        <v>8</v>
      </c>
      <c r="F55" s="32"/>
    </row>
    <row r="56" spans="1:6" ht="15" customHeight="1" x14ac:dyDescent="0.15">
      <c r="A56" s="12"/>
      <c r="B56" s="40" t="s">
        <v>35</v>
      </c>
      <c r="C56" s="49">
        <v>11</v>
      </c>
      <c r="D56" s="49">
        <v>12</v>
      </c>
      <c r="E56" s="41">
        <v>23</v>
      </c>
      <c r="F56" s="42">
        <v>7.1651090342679122E-2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v>5</v>
      </c>
      <c r="D62" s="49">
        <v>7</v>
      </c>
      <c r="E62" s="41">
        <v>12</v>
      </c>
      <c r="F62" s="42">
        <v>3.7383177570093455E-2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0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8</v>
      </c>
      <c r="D68" s="49">
        <v>4</v>
      </c>
      <c r="E68" s="41">
        <v>12</v>
      </c>
      <c r="F68" s="42">
        <v>3.7383177570093455E-2</v>
      </c>
    </row>
    <row r="69" spans="1:6" ht="15" customHeight="1" x14ac:dyDescent="0.15">
      <c r="A69" s="12"/>
      <c r="B69" s="35">
        <v>55</v>
      </c>
      <c r="C69" s="94">
        <v>4</v>
      </c>
      <c r="D69" s="94">
        <v>1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11</v>
      </c>
      <c r="D74" s="49">
        <v>11</v>
      </c>
      <c r="E74" s="41">
        <v>22</v>
      </c>
      <c r="F74" s="42">
        <v>6.8535825545171333E-2</v>
      </c>
    </row>
    <row r="75" spans="1:6" ht="15" customHeight="1" x14ac:dyDescent="0.15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5</v>
      </c>
      <c r="E78" s="95">
        <v>7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6</v>
      </c>
      <c r="D80" s="49">
        <v>11</v>
      </c>
      <c r="E80" s="41">
        <v>17</v>
      </c>
      <c r="F80" s="42">
        <v>5.2959501557632398E-2</v>
      </c>
    </row>
    <row r="81" spans="1:6" ht="15" customHeight="1" x14ac:dyDescent="0.15">
      <c r="A81" s="12"/>
      <c r="B81" s="35">
        <v>65</v>
      </c>
      <c r="C81" s="94">
        <v>5</v>
      </c>
      <c r="D81" s="94">
        <v>6</v>
      </c>
      <c r="E81" s="95">
        <v>11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3</v>
      </c>
      <c r="E85" s="95">
        <v>8</v>
      </c>
      <c r="F85" s="32"/>
    </row>
    <row r="86" spans="1:6" ht="15" customHeight="1" x14ac:dyDescent="0.15">
      <c r="A86" s="12"/>
      <c r="B86" s="43" t="s">
        <v>40</v>
      </c>
      <c r="C86" s="71">
        <v>15</v>
      </c>
      <c r="D86" s="71">
        <v>14</v>
      </c>
      <c r="E86" s="44">
        <v>29</v>
      </c>
      <c r="F86" s="45">
        <v>9.0342679127725853E-2</v>
      </c>
    </row>
    <row r="87" spans="1:6" ht="15" customHeight="1" x14ac:dyDescent="0.15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3</v>
      </c>
      <c r="E88" s="95">
        <v>7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1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3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14</v>
      </c>
      <c r="D92" s="71">
        <v>12</v>
      </c>
      <c r="E92" s="44">
        <v>26</v>
      </c>
      <c r="F92" s="45">
        <v>8.0996884735202487E-2</v>
      </c>
    </row>
    <row r="93" spans="1:6" ht="15" customHeight="1" x14ac:dyDescent="0.15">
      <c r="A93" s="12"/>
      <c r="B93" s="35">
        <v>75</v>
      </c>
      <c r="C93" s="94">
        <v>4</v>
      </c>
      <c r="D93" s="94">
        <v>4</v>
      </c>
      <c r="E93" s="95">
        <v>8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v>12</v>
      </c>
      <c r="D98" s="71">
        <v>12</v>
      </c>
      <c r="E98" s="44">
        <v>24</v>
      </c>
      <c r="F98" s="45">
        <v>7.476635514018691E-2</v>
      </c>
    </row>
    <row r="99" spans="1:6" ht="15" customHeight="1" x14ac:dyDescent="0.15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5</v>
      </c>
      <c r="E102" s="95">
        <v>6</v>
      </c>
      <c r="F102" s="32"/>
    </row>
    <row r="103" spans="1:6" ht="15" customHeight="1" x14ac:dyDescent="0.15">
      <c r="A103" s="12"/>
      <c r="B103" s="35">
        <v>84</v>
      </c>
      <c r="C103" s="94">
        <v>6</v>
      </c>
      <c r="D103" s="94">
        <v>3</v>
      </c>
      <c r="E103" s="95">
        <v>9</v>
      </c>
      <c r="F103" s="32"/>
    </row>
    <row r="104" spans="1:6" ht="15" customHeight="1" x14ac:dyDescent="0.15">
      <c r="A104" s="12"/>
      <c r="B104" s="43" t="s">
        <v>43</v>
      </c>
      <c r="C104" s="71">
        <v>12</v>
      </c>
      <c r="D104" s="71">
        <v>14</v>
      </c>
      <c r="E104" s="44">
        <v>26</v>
      </c>
      <c r="F104" s="45">
        <v>8.0996884735202487E-2</v>
      </c>
    </row>
    <row r="105" spans="1:6" ht="15" customHeight="1" x14ac:dyDescent="0.15">
      <c r="A105" s="12"/>
      <c r="B105" s="35">
        <v>85</v>
      </c>
      <c r="C105" s="94">
        <v>5</v>
      </c>
      <c r="D105" s="94">
        <v>7</v>
      </c>
      <c r="E105" s="95">
        <v>12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15">
      <c r="A110" s="12"/>
      <c r="B110" s="43" t="s">
        <v>44</v>
      </c>
      <c r="C110" s="71">
        <v>10</v>
      </c>
      <c r="D110" s="71">
        <v>14</v>
      </c>
      <c r="E110" s="44">
        <v>24</v>
      </c>
      <c r="F110" s="45">
        <v>7.476635514018691E-2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7</v>
      </c>
      <c r="E116" s="44">
        <v>10</v>
      </c>
      <c r="F116" s="45">
        <v>3.1152647975077882E-2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9.3457943925233638E-3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156</v>
      </c>
      <c r="D147" s="77">
        <v>165</v>
      </c>
      <c r="E147" s="77">
        <v>321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17</v>
      </c>
      <c r="D150" s="17">
        <v>11</v>
      </c>
      <c r="E150" s="17">
        <v>28</v>
      </c>
      <c r="F150" s="32">
        <v>8.7227414330218064E-2</v>
      </c>
    </row>
    <row r="151" spans="1:6" ht="15" customHeight="1" x14ac:dyDescent="0.15">
      <c r="A151" s="18"/>
      <c r="B151" s="18" t="s">
        <v>49</v>
      </c>
      <c r="C151" s="19">
        <v>73</v>
      </c>
      <c r="D151" s="19">
        <v>78</v>
      </c>
      <c r="E151" s="19">
        <v>151</v>
      </c>
      <c r="F151" s="32">
        <v>0.47040498442367601</v>
      </c>
    </row>
    <row r="152" spans="1:6" ht="15" customHeight="1" x14ac:dyDescent="0.15">
      <c r="A152" s="33"/>
      <c r="B152" s="20" t="s">
        <v>6</v>
      </c>
      <c r="C152" s="21">
        <v>66</v>
      </c>
      <c r="D152" s="21">
        <v>76</v>
      </c>
      <c r="E152" s="21">
        <v>142</v>
      </c>
      <c r="F152" s="32">
        <v>0.44236760124610591</v>
      </c>
    </row>
    <row r="153" spans="1:6" ht="15" customHeight="1" x14ac:dyDescent="0.15">
      <c r="B153" s="2" t="s">
        <v>8</v>
      </c>
      <c r="C153" s="1">
        <v>156</v>
      </c>
      <c r="D153" s="1">
        <v>165</v>
      </c>
      <c r="E153" s="1">
        <v>321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17</v>
      </c>
      <c r="D155" s="17">
        <v>11</v>
      </c>
      <c r="E155" s="17">
        <v>28</v>
      </c>
      <c r="F155" s="32">
        <v>8.7227414330218064E-2</v>
      </c>
    </row>
    <row r="156" spans="1:6" ht="15" customHeight="1" x14ac:dyDescent="0.15">
      <c r="A156" s="28"/>
      <c r="B156" s="18" t="s">
        <v>49</v>
      </c>
      <c r="C156" s="19">
        <v>73</v>
      </c>
      <c r="D156" s="19">
        <v>78</v>
      </c>
      <c r="E156" s="19">
        <v>151</v>
      </c>
      <c r="F156" s="32">
        <v>0.47040498442367601</v>
      </c>
    </row>
    <row r="157" spans="1:6" ht="15" customHeight="1" x14ac:dyDescent="0.15">
      <c r="A157" s="25"/>
      <c r="B157" s="20" t="s">
        <v>10</v>
      </c>
      <c r="C157" s="21">
        <v>29</v>
      </c>
      <c r="D157" s="21">
        <v>26</v>
      </c>
      <c r="E157" s="21">
        <v>55</v>
      </c>
      <c r="F157" s="32">
        <v>0.17133956386292834</v>
      </c>
    </row>
    <row r="158" spans="1:6" ht="15" customHeight="1" x14ac:dyDescent="0.15">
      <c r="A158" s="26"/>
      <c r="B158" s="29" t="s">
        <v>11</v>
      </c>
      <c r="C158" s="27">
        <v>37</v>
      </c>
      <c r="D158" s="27">
        <v>50</v>
      </c>
      <c r="E158" s="27">
        <v>87</v>
      </c>
      <c r="F158" s="32">
        <v>0.27102803738317754</v>
      </c>
    </row>
    <row r="159" spans="1:6" ht="15" customHeight="1" x14ac:dyDescent="0.15">
      <c r="B159" s="2" t="s">
        <v>8</v>
      </c>
      <c r="C159" s="1">
        <v>156</v>
      </c>
      <c r="D159" s="1">
        <v>165</v>
      </c>
      <c r="E159" s="1">
        <v>321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13</v>
      </c>
      <c r="D161" s="31">
        <v>24</v>
      </c>
      <c r="E161" s="31">
        <v>37</v>
      </c>
      <c r="F161" s="32">
        <v>0.11526479750778816</v>
      </c>
    </row>
    <row r="162" spans="1:6" ht="15" customHeight="1" x14ac:dyDescent="0.15">
      <c r="A162" s="30"/>
      <c r="B162" s="23" t="s">
        <v>15</v>
      </c>
      <c r="C162" s="31">
        <v>3</v>
      </c>
      <c r="D162" s="31">
        <v>10</v>
      </c>
      <c r="E162" s="31">
        <v>13</v>
      </c>
      <c r="F162" s="32">
        <v>4.0498442367601244E-2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9.3457943925233638E-3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15">
    <tabColor rgb="FFFF99CC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232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3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4</v>
      </c>
      <c r="E8" s="38">
        <v>7</v>
      </c>
      <c r="F8" s="39">
        <v>5.0359712230215826E-2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3</v>
      </c>
      <c r="E14" s="48">
        <v>3</v>
      </c>
      <c r="F14" s="39">
        <v>2.1582733812949641E-2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1.4388489208633094E-2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2.1582733812949641E-2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3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4</v>
      </c>
      <c r="D32" s="49">
        <v>6</v>
      </c>
      <c r="E32" s="41">
        <v>10</v>
      </c>
      <c r="F32" s="42">
        <v>7.1942446043165464E-2</v>
      </c>
    </row>
    <row r="33" spans="1:6" ht="15" customHeight="1" x14ac:dyDescent="0.15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9</v>
      </c>
      <c r="E38" s="41">
        <v>12</v>
      </c>
      <c r="F38" s="42">
        <v>8.6330935251798566E-2</v>
      </c>
    </row>
    <row r="39" spans="1:6" ht="15" customHeight="1" x14ac:dyDescent="0.15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4</v>
      </c>
      <c r="D40" s="94">
        <v>2</v>
      </c>
      <c r="E40" s="95">
        <v>6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10</v>
      </c>
      <c r="D44" s="49">
        <v>3</v>
      </c>
      <c r="E44" s="41">
        <v>13</v>
      </c>
      <c r="F44" s="42">
        <v>9.3525179856115109E-2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3</v>
      </c>
      <c r="D50" s="49">
        <v>4</v>
      </c>
      <c r="E50" s="41">
        <v>7</v>
      </c>
      <c r="F50" s="42">
        <v>5.0359712230215826E-2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4</v>
      </c>
      <c r="D56" s="49">
        <v>2</v>
      </c>
      <c r="E56" s="41">
        <v>6</v>
      </c>
      <c r="F56" s="42">
        <v>4.3165467625899283E-2</v>
      </c>
    </row>
    <row r="57" spans="1:6" ht="15" customHeight="1" x14ac:dyDescent="0.15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v>8</v>
      </c>
      <c r="D62" s="49">
        <v>2</v>
      </c>
      <c r="E62" s="41">
        <v>10</v>
      </c>
      <c r="F62" s="42">
        <v>7.1942446043165464E-2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2</v>
      </c>
      <c r="D68" s="49">
        <v>4</v>
      </c>
      <c r="E68" s="41">
        <v>6</v>
      </c>
      <c r="F68" s="42">
        <v>4.3165467625899283E-2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2.8776978417266189E-2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0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v>8</v>
      </c>
      <c r="D80" s="49">
        <v>3</v>
      </c>
      <c r="E80" s="41">
        <v>11</v>
      </c>
      <c r="F80" s="42">
        <v>7.9136690647482008E-2</v>
      </c>
    </row>
    <row r="81" spans="1:6" ht="15" customHeight="1" x14ac:dyDescent="0.15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3</v>
      </c>
      <c r="D86" s="71">
        <v>3</v>
      </c>
      <c r="E86" s="44">
        <v>6</v>
      </c>
      <c r="F86" s="45">
        <v>4.3165467625899283E-2</v>
      </c>
    </row>
    <row r="87" spans="1:6" ht="15" customHeight="1" x14ac:dyDescent="0.15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0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7</v>
      </c>
      <c r="D92" s="71">
        <v>6</v>
      </c>
      <c r="E92" s="44">
        <v>13</v>
      </c>
      <c r="F92" s="45">
        <v>9.3525179856115109E-2</v>
      </c>
    </row>
    <row r="93" spans="1:6" ht="15" customHeight="1" x14ac:dyDescent="0.15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3</v>
      </c>
      <c r="D98" s="71">
        <v>6</v>
      </c>
      <c r="E98" s="44">
        <v>9</v>
      </c>
      <c r="F98" s="45">
        <v>6.4748201438848921E-2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4</v>
      </c>
      <c r="D104" s="71">
        <v>3</v>
      </c>
      <c r="E104" s="44">
        <v>7</v>
      </c>
      <c r="F104" s="45">
        <v>5.0359712230215826E-2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2</v>
      </c>
      <c r="E110" s="44">
        <v>6</v>
      </c>
      <c r="F110" s="45">
        <v>4.3165467625899283E-2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7.1942446043165471E-3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2.1582733812949641E-2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71</v>
      </c>
      <c r="D147" s="77">
        <v>68</v>
      </c>
      <c r="E147" s="77">
        <v>139</v>
      </c>
      <c r="F147" s="97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4</v>
      </c>
      <c r="D150" s="17">
        <v>8</v>
      </c>
      <c r="E150" s="17">
        <v>12</v>
      </c>
      <c r="F150" s="32">
        <v>8.6330935251798566E-2</v>
      </c>
    </row>
    <row r="151" spans="1:6" ht="15" customHeight="1" x14ac:dyDescent="0.15">
      <c r="A151" s="18"/>
      <c r="B151" s="18" t="s">
        <v>49</v>
      </c>
      <c r="C151" s="19">
        <v>45</v>
      </c>
      <c r="D151" s="19">
        <v>37</v>
      </c>
      <c r="E151" s="19">
        <v>82</v>
      </c>
      <c r="F151" s="32">
        <v>0.58992805755395683</v>
      </c>
    </row>
    <row r="152" spans="1:6" ht="15" customHeight="1" x14ac:dyDescent="0.15">
      <c r="A152" s="33"/>
      <c r="B152" s="20" t="s">
        <v>6</v>
      </c>
      <c r="C152" s="21">
        <v>22</v>
      </c>
      <c r="D152" s="21">
        <v>23</v>
      </c>
      <c r="E152" s="21">
        <v>45</v>
      </c>
      <c r="F152" s="32">
        <v>0.32374100719424459</v>
      </c>
    </row>
    <row r="153" spans="1:6" ht="15" customHeight="1" x14ac:dyDescent="0.15">
      <c r="B153" s="2" t="s">
        <v>8</v>
      </c>
      <c r="C153" s="1">
        <v>71</v>
      </c>
      <c r="D153" s="1">
        <v>68</v>
      </c>
      <c r="E153" s="1">
        <v>139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4</v>
      </c>
      <c r="D155" s="17">
        <v>8</v>
      </c>
      <c r="E155" s="17">
        <v>12</v>
      </c>
      <c r="F155" s="32">
        <v>8.6330935251798566E-2</v>
      </c>
    </row>
    <row r="156" spans="1:6" ht="15" customHeight="1" x14ac:dyDescent="0.15">
      <c r="A156" s="28"/>
      <c r="B156" s="18" t="s">
        <v>49</v>
      </c>
      <c r="C156" s="19">
        <v>45</v>
      </c>
      <c r="D156" s="19">
        <v>37</v>
      </c>
      <c r="E156" s="19">
        <v>82</v>
      </c>
      <c r="F156" s="32">
        <v>0.58992805755395683</v>
      </c>
    </row>
    <row r="157" spans="1:6" ht="15" customHeight="1" x14ac:dyDescent="0.15">
      <c r="A157" s="25"/>
      <c r="B157" s="20" t="s">
        <v>10</v>
      </c>
      <c r="C157" s="21">
        <v>10</v>
      </c>
      <c r="D157" s="21">
        <v>9</v>
      </c>
      <c r="E157" s="21">
        <v>19</v>
      </c>
      <c r="F157" s="32">
        <v>0.1366906474820144</v>
      </c>
    </row>
    <row r="158" spans="1:6" ht="15" customHeight="1" x14ac:dyDescent="0.15">
      <c r="A158" s="26"/>
      <c r="B158" s="29" t="s">
        <v>11</v>
      </c>
      <c r="C158" s="27">
        <v>12</v>
      </c>
      <c r="D158" s="27">
        <v>14</v>
      </c>
      <c r="E158" s="27">
        <v>26</v>
      </c>
      <c r="F158" s="32">
        <v>0.18705035971223022</v>
      </c>
    </row>
    <row r="159" spans="1:6" ht="15" customHeight="1" x14ac:dyDescent="0.15">
      <c r="B159" s="2" t="s">
        <v>8</v>
      </c>
      <c r="C159" s="1">
        <v>71</v>
      </c>
      <c r="D159" s="1">
        <v>68</v>
      </c>
      <c r="E159" s="1">
        <v>139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5</v>
      </c>
      <c r="D161" s="31">
        <v>5</v>
      </c>
      <c r="E161" s="31">
        <v>10</v>
      </c>
      <c r="F161" s="32">
        <v>7.1942446043165464E-2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3</v>
      </c>
      <c r="E162" s="31">
        <v>4</v>
      </c>
      <c r="F162" s="32">
        <v>2.8776978417266189E-2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2.1582733812949641E-2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16">
    <tabColor rgb="FFFF99CC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233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5</v>
      </c>
      <c r="E8" s="38">
        <v>8</v>
      </c>
      <c r="F8" s="39">
        <v>1.8390804597701149E-2</v>
      </c>
    </row>
    <row r="9" spans="1:6" ht="15" customHeight="1" x14ac:dyDescent="0.15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3</v>
      </c>
      <c r="E10" s="95">
        <v>5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4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4</v>
      </c>
      <c r="D14" s="70">
        <v>14</v>
      </c>
      <c r="E14" s="48">
        <v>18</v>
      </c>
      <c r="F14" s="39">
        <v>4.1379310344827586E-2</v>
      </c>
    </row>
    <row r="15" spans="1:6" ht="15" customHeight="1" x14ac:dyDescent="0.15">
      <c r="A15" s="12"/>
      <c r="B15" s="35">
        <v>10</v>
      </c>
      <c r="C15" s="94">
        <v>5</v>
      </c>
      <c r="D15" s="94">
        <v>3</v>
      </c>
      <c r="E15" s="95">
        <v>8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5</v>
      </c>
      <c r="E18" s="95">
        <v>7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15">
      <c r="A20" s="12"/>
      <c r="B20" s="37" t="s">
        <v>29</v>
      </c>
      <c r="C20" s="70">
        <v>14</v>
      </c>
      <c r="D20" s="70">
        <v>12</v>
      </c>
      <c r="E20" s="48">
        <v>26</v>
      </c>
      <c r="F20" s="39">
        <v>5.9770114942528735E-2</v>
      </c>
    </row>
    <row r="21" spans="1:6" ht="15" customHeight="1" x14ac:dyDescent="0.15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4</v>
      </c>
      <c r="D22" s="94">
        <v>1</v>
      </c>
      <c r="E22" s="95">
        <v>5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15">
      <c r="A25" s="12"/>
      <c r="B25" s="35">
        <v>19</v>
      </c>
      <c r="C25" s="94">
        <v>5</v>
      </c>
      <c r="D25" s="94">
        <v>3</v>
      </c>
      <c r="E25" s="95">
        <v>8</v>
      </c>
      <c r="F25" s="32"/>
    </row>
    <row r="26" spans="1:6" ht="15" customHeight="1" x14ac:dyDescent="0.15">
      <c r="A26" s="12"/>
      <c r="B26" s="40" t="s">
        <v>30</v>
      </c>
      <c r="C26" s="49">
        <v>15</v>
      </c>
      <c r="D26" s="49">
        <v>8</v>
      </c>
      <c r="E26" s="41">
        <v>23</v>
      </c>
      <c r="F26" s="42">
        <v>5.2873563218390804E-2</v>
      </c>
    </row>
    <row r="27" spans="1:6" ht="15" customHeight="1" x14ac:dyDescent="0.15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6</v>
      </c>
      <c r="D28" s="94">
        <v>1</v>
      </c>
      <c r="E28" s="95">
        <v>7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5</v>
      </c>
      <c r="E31" s="95">
        <v>7</v>
      </c>
      <c r="F31" s="32"/>
    </row>
    <row r="32" spans="1:6" ht="15" customHeight="1" x14ac:dyDescent="0.15">
      <c r="A32" s="12"/>
      <c r="B32" s="40" t="s">
        <v>31</v>
      </c>
      <c r="C32" s="49">
        <v>12</v>
      </c>
      <c r="D32" s="49">
        <v>9</v>
      </c>
      <c r="E32" s="41">
        <v>21</v>
      </c>
      <c r="F32" s="42">
        <v>4.8275862068965517E-2</v>
      </c>
    </row>
    <row r="33" spans="1:6" ht="15" customHeight="1" x14ac:dyDescent="0.15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8</v>
      </c>
      <c r="D38" s="49">
        <v>6</v>
      </c>
      <c r="E38" s="41">
        <v>14</v>
      </c>
      <c r="F38" s="42">
        <v>3.2183908045977011E-2</v>
      </c>
    </row>
    <row r="39" spans="1:6" ht="15" customHeight="1" x14ac:dyDescent="0.15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4</v>
      </c>
      <c r="E40" s="95">
        <v>5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v>6</v>
      </c>
      <c r="D44" s="49">
        <v>10</v>
      </c>
      <c r="E44" s="41">
        <v>16</v>
      </c>
      <c r="F44" s="42">
        <v>3.6781609195402298E-2</v>
      </c>
    </row>
    <row r="45" spans="1:6" ht="15" customHeight="1" x14ac:dyDescent="0.15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4</v>
      </c>
      <c r="D46" s="94">
        <v>4</v>
      </c>
      <c r="E46" s="95">
        <v>8</v>
      </c>
      <c r="F46" s="32"/>
    </row>
    <row r="47" spans="1:6" ht="15" customHeight="1" x14ac:dyDescent="0.15">
      <c r="A47" s="12"/>
      <c r="B47" s="35">
        <v>37</v>
      </c>
      <c r="C47" s="94">
        <v>4</v>
      </c>
      <c r="D47" s="94">
        <v>7</v>
      </c>
      <c r="E47" s="95">
        <v>11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v>15</v>
      </c>
      <c r="D50" s="49">
        <v>15</v>
      </c>
      <c r="E50" s="41">
        <v>30</v>
      </c>
      <c r="F50" s="42">
        <v>6.8965517241379309E-2</v>
      </c>
    </row>
    <row r="51" spans="1:6" ht="15" customHeight="1" x14ac:dyDescent="0.15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4</v>
      </c>
      <c r="D53" s="94">
        <v>0</v>
      </c>
      <c r="E53" s="95">
        <v>4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3</v>
      </c>
      <c r="E54" s="95">
        <v>6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4</v>
      </c>
      <c r="E55" s="95">
        <v>7</v>
      </c>
      <c r="F55" s="32"/>
    </row>
    <row r="56" spans="1:6" ht="15" customHeight="1" x14ac:dyDescent="0.15">
      <c r="A56" s="12"/>
      <c r="B56" s="40" t="s">
        <v>35</v>
      </c>
      <c r="C56" s="49">
        <v>15</v>
      </c>
      <c r="D56" s="49">
        <v>9</v>
      </c>
      <c r="E56" s="41">
        <v>24</v>
      </c>
      <c r="F56" s="42">
        <v>5.5172413793103448E-2</v>
      </c>
    </row>
    <row r="57" spans="1:6" ht="15" customHeight="1" x14ac:dyDescent="0.15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6</v>
      </c>
      <c r="D58" s="94">
        <v>4</v>
      </c>
      <c r="E58" s="95">
        <v>10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4</v>
      </c>
      <c r="D61" s="94">
        <v>4</v>
      </c>
      <c r="E61" s="95">
        <v>8</v>
      </c>
      <c r="F61" s="32"/>
    </row>
    <row r="62" spans="1:6" ht="15" customHeight="1" x14ac:dyDescent="0.15">
      <c r="A62" s="12"/>
      <c r="B62" s="40" t="s">
        <v>36</v>
      </c>
      <c r="C62" s="49">
        <v>16</v>
      </c>
      <c r="D62" s="49">
        <v>10</v>
      </c>
      <c r="E62" s="41">
        <v>26</v>
      </c>
      <c r="F62" s="42">
        <v>5.9770114942528735E-2</v>
      </c>
    </row>
    <row r="63" spans="1:6" ht="15" customHeight="1" x14ac:dyDescent="0.15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6</v>
      </c>
      <c r="D65" s="94">
        <v>6</v>
      </c>
      <c r="E65" s="95">
        <v>12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4</v>
      </c>
      <c r="E66" s="95">
        <v>7</v>
      </c>
      <c r="F66" s="32"/>
    </row>
    <row r="67" spans="1:6" ht="15" customHeight="1" x14ac:dyDescent="0.15">
      <c r="A67" s="12"/>
      <c r="B67" s="35">
        <v>54</v>
      </c>
      <c r="C67" s="94">
        <v>8</v>
      </c>
      <c r="D67" s="94">
        <v>5</v>
      </c>
      <c r="E67" s="95">
        <v>13</v>
      </c>
      <c r="F67" s="32"/>
    </row>
    <row r="68" spans="1:6" ht="15" customHeight="1" x14ac:dyDescent="0.15">
      <c r="A68" s="12"/>
      <c r="B68" s="40" t="s">
        <v>37</v>
      </c>
      <c r="C68" s="49">
        <v>18</v>
      </c>
      <c r="D68" s="49">
        <v>19</v>
      </c>
      <c r="E68" s="41">
        <v>37</v>
      </c>
      <c r="F68" s="42">
        <v>8.5057471264367815E-2</v>
      </c>
    </row>
    <row r="69" spans="1:6" ht="15" customHeight="1" x14ac:dyDescent="0.15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4</v>
      </c>
      <c r="E72" s="95">
        <v>7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3</v>
      </c>
      <c r="E73" s="95">
        <v>7</v>
      </c>
      <c r="F73" s="32"/>
    </row>
    <row r="74" spans="1:6" ht="15" customHeight="1" x14ac:dyDescent="0.15">
      <c r="A74" s="12"/>
      <c r="B74" s="40" t="s">
        <v>38</v>
      </c>
      <c r="C74" s="49">
        <v>12</v>
      </c>
      <c r="D74" s="49">
        <v>12</v>
      </c>
      <c r="E74" s="41">
        <v>24</v>
      </c>
      <c r="F74" s="42">
        <v>5.5172413793103448E-2</v>
      </c>
    </row>
    <row r="75" spans="1:6" ht="15" customHeight="1" x14ac:dyDescent="0.15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5</v>
      </c>
      <c r="D78" s="94">
        <v>5</v>
      </c>
      <c r="E78" s="95">
        <v>10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11</v>
      </c>
      <c r="D80" s="49">
        <v>16</v>
      </c>
      <c r="E80" s="41">
        <v>27</v>
      </c>
      <c r="F80" s="42">
        <v>6.2068965517241378E-2</v>
      </c>
    </row>
    <row r="81" spans="1:6" ht="15" customHeight="1" x14ac:dyDescent="0.15">
      <c r="A81" s="12"/>
      <c r="B81" s="35">
        <v>65</v>
      </c>
      <c r="C81" s="94">
        <v>4</v>
      </c>
      <c r="D81" s="94">
        <v>2</v>
      </c>
      <c r="E81" s="95">
        <v>6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1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4</v>
      </c>
      <c r="E84" s="95">
        <v>7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14</v>
      </c>
      <c r="D86" s="71">
        <v>10</v>
      </c>
      <c r="E86" s="44">
        <v>24</v>
      </c>
      <c r="F86" s="45">
        <v>5.5172413793103448E-2</v>
      </c>
    </row>
    <row r="87" spans="1:6" ht="15" customHeight="1" x14ac:dyDescent="0.15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6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5</v>
      </c>
      <c r="E91" s="95">
        <v>7</v>
      </c>
      <c r="F91" s="32"/>
    </row>
    <row r="92" spans="1:6" ht="15" customHeight="1" x14ac:dyDescent="0.15">
      <c r="A92" s="12"/>
      <c r="B92" s="43" t="s">
        <v>41</v>
      </c>
      <c r="C92" s="71">
        <v>8</v>
      </c>
      <c r="D92" s="71">
        <v>16</v>
      </c>
      <c r="E92" s="44">
        <v>24</v>
      </c>
      <c r="F92" s="45">
        <v>5.5172413793103448E-2</v>
      </c>
    </row>
    <row r="93" spans="1:6" ht="15" customHeight="1" x14ac:dyDescent="0.15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5</v>
      </c>
      <c r="D95" s="94">
        <v>3</v>
      </c>
      <c r="E95" s="95">
        <v>8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v>13</v>
      </c>
      <c r="D98" s="71">
        <v>13</v>
      </c>
      <c r="E98" s="44">
        <v>26</v>
      </c>
      <c r="F98" s="45">
        <v>5.9770114942528735E-2</v>
      </c>
    </row>
    <row r="99" spans="1:6" ht="15" customHeight="1" x14ac:dyDescent="0.15">
      <c r="A99" s="12"/>
      <c r="B99" s="35">
        <v>80</v>
      </c>
      <c r="C99" s="94">
        <v>5</v>
      </c>
      <c r="D99" s="94">
        <v>5</v>
      </c>
      <c r="E99" s="95">
        <v>10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3</v>
      </c>
      <c r="E101" s="95">
        <v>6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11</v>
      </c>
      <c r="D104" s="71">
        <v>13</v>
      </c>
      <c r="E104" s="44">
        <v>24</v>
      </c>
      <c r="F104" s="45">
        <v>5.5172413793103448E-2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5</v>
      </c>
      <c r="E107" s="95">
        <v>7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5</v>
      </c>
      <c r="E108" s="95">
        <v>6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7</v>
      </c>
      <c r="D110" s="71">
        <v>12</v>
      </c>
      <c r="E110" s="44">
        <v>19</v>
      </c>
      <c r="F110" s="45">
        <v>4.3678160919540229E-2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12</v>
      </c>
      <c r="E116" s="44">
        <v>13</v>
      </c>
      <c r="F116" s="45">
        <v>2.9885057471264367E-2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6</v>
      </c>
      <c r="E122" s="44">
        <v>7</v>
      </c>
      <c r="F122" s="45">
        <v>1.6091954022988506E-2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4</v>
      </c>
      <c r="E128" s="44">
        <v>4</v>
      </c>
      <c r="F128" s="45">
        <v>9.1954022988505746E-3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204</v>
      </c>
      <c r="D147" s="77">
        <v>231</v>
      </c>
      <c r="E147" s="77">
        <v>435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21</v>
      </c>
      <c r="D150" s="17">
        <v>31</v>
      </c>
      <c r="E150" s="17">
        <v>52</v>
      </c>
      <c r="F150" s="32">
        <v>0.11954022988505747</v>
      </c>
    </row>
    <row r="151" spans="1:6" ht="15" customHeight="1" x14ac:dyDescent="0.15">
      <c r="A151" s="18"/>
      <c r="B151" s="18" t="s">
        <v>49</v>
      </c>
      <c r="C151" s="19">
        <v>128</v>
      </c>
      <c r="D151" s="19">
        <v>114</v>
      </c>
      <c r="E151" s="19">
        <v>242</v>
      </c>
      <c r="F151" s="32">
        <v>0.55632183908045973</v>
      </c>
    </row>
    <row r="152" spans="1:6" ht="15" customHeight="1" x14ac:dyDescent="0.15">
      <c r="A152" s="33"/>
      <c r="B152" s="20" t="s">
        <v>6</v>
      </c>
      <c r="C152" s="21">
        <v>55</v>
      </c>
      <c r="D152" s="21">
        <v>86</v>
      </c>
      <c r="E152" s="21">
        <v>141</v>
      </c>
      <c r="F152" s="32">
        <v>0.32413793103448274</v>
      </c>
    </row>
    <row r="153" spans="1:6" ht="15" customHeight="1" x14ac:dyDescent="0.15">
      <c r="B153" s="2" t="s">
        <v>8</v>
      </c>
      <c r="C153" s="1">
        <v>204</v>
      </c>
      <c r="D153" s="1">
        <v>231</v>
      </c>
      <c r="E153" s="1">
        <v>435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21</v>
      </c>
      <c r="D155" s="17">
        <v>31</v>
      </c>
      <c r="E155" s="17">
        <v>52</v>
      </c>
      <c r="F155" s="32">
        <v>0.11954022988505747</v>
      </c>
    </row>
    <row r="156" spans="1:6" ht="15" customHeight="1" x14ac:dyDescent="0.15">
      <c r="A156" s="28"/>
      <c r="B156" s="18" t="s">
        <v>49</v>
      </c>
      <c r="C156" s="19">
        <v>128</v>
      </c>
      <c r="D156" s="19">
        <v>114</v>
      </c>
      <c r="E156" s="19">
        <v>242</v>
      </c>
      <c r="F156" s="32">
        <v>0.55632183908045973</v>
      </c>
    </row>
    <row r="157" spans="1:6" ht="15" customHeight="1" x14ac:dyDescent="0.15">
      <c r="A157" s="25"/>
      <c r="B157" s="20" t="s">
        <v>10</v>
      </c>
      <c r="C157" s="21">
        <v>22</v>
      </c>
      <c r="D157" s="21">
        <v>26</v>
      </c>
      <c r="E157" s="21">
        <v>48</v>
      </c>
      <c r="F157" s="32">
        <v>0.1103448275862069</v>
      </c>
    </row>
    <row r="158" spans="1:6" ht="15" customHeight="1" x14ac:dyDescent="0.15">
      <c r="A158" s="26"/>
      <c r="B158" s="29" t="s">
        <v>11</v>
      </c>
      <c r="C158" s="27">
        <v>33</v>
      </c>
      <c r="D158" s="27">
        <v>60</v>
      </c>
      <c r="E158" s="27">
        <v>93</v>
      </c>
      <c r="F158" s="32">
        <v>0.21379310344827587</v>
      </c>
    </row>
    <row r="159" spans="1:6" ht="15" customHeight="1" x14ac:dyDescent="0.15">
      <c r="B159" s="2" t="s">
        <v>8</v>
      </c>
      <c r="C159" s="1">
        <v>204</v>
      </c>
      <c r="D159" s="1">
        <v>231</v>
      </c>
      <c r="E159" s="1">
        <v>435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9</v>
      </c>
      <c r="D161" s="31">
        <v>34</v>
      </c>
      <c r="E161" s="31">
        <v>43</v>
      </c>
      <c r="F161" s="32">
        <v>9.8850574712643677E-2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22</v>
      </c>
      <c r="E162" s="31">
        <v>24</v>
      </c>
      <c r="F162" s="32">
        <v>5.5172413793103448E-2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10</v>
      </c>
      <c r="E163" s="31">
        <v>11</v>
      </c>
      <c r="F163" s="32">
        <v>2.528735632183908E-2</v>
      </c>
    </row>
    <row r="164" spans="1:6" ht="15" customHeight="1" x14ac:dyDescent="0.15">
      <c r="B164" s="4" t="s">
        <v>14</v>
      </c>
      <c r="C164" s="1">
        <v>0</v>
      </c>
      <c r="D164" s="1">
        <v>4</v>
      </c>
      <c r="E164" s="1">
        <v>4</v>
      </c>
      <c r="F164" s="32">
        <v>9.1954022988505746E-3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>
    <tabColor indexed="45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130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4</v>
      </c>
      <c r="E3" s="95">
        <v>5</v>
      </c>
      <c r="F3" s="32"/>
    </row>
    <row r="4" spans="1:6" ht="15" customHeight="1" x14ac:dyDescent="0.15">
      <c r="A4" s="12"/>
      <c r="B4" s="35">
        <v>1</v>
      </c>
      <c r="C4" s="94">
        <v>8</v>
      </c>
      <c r="D4" s="94">
        <v>1</v>
      </c>
      <c r="E4" s="95">
        <v>9</v>
      </c>
      <c r="F4" s="32"/>
    </row>
    <row r="5" spans="1:6" ht="15" customHeight="1" x14ac:dyDescent="0.15">
      <c r="A5" s="12"/>
      <c r="B5" s="35">
        <v>2</v>
      </c>
      <c r="C5" s="94">
        <v>3</v>
      </c>
      <c r="D5" s="94">
        <v>2</v>
      </c>
      <c r="E5" s="95">
        <v>5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7</v>
      </c>
      <c r="E6" s="95">
        <v>9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4</v>
      </c>
      <c r="E7" s="95">
        <v>5</v>
      </c>
      <c r="F7" s="32"/>
    </row>
    <row r="8" spans="1:6" ht="15" customHeight="1" x14ac:dyDescent="0.15">
      <c r="A8" s="12"/>
      <c r="B8" s="37" t="s">
        <v>27</v>
      </c>
      <c r="C8" s="70">
        <v>15</v>
      </c>
      <c r="D8" s="70">
        <v>18</v>
      </c>
      <c r="E8" s="38">
        <v>33</v>
      </c>
      <c r="F8" s="39">
        <v>4.0740740740740744E-2</v>
      </c>
    </row>
    <row r="9" spans="1:6" ht="15" customHeight="1" x14ac:dyDescent="0.15">
      <c r="A9" s="12"/>
      <c r="B9" s="35">
        <v>5</v>
      </c>
      <c r="C9" s="94">
        <v>4</v>
      </c>
      <c r="D9" s="94">
        <v>3</v>
      </c>
      <c r="E9" s="95">
        <v>7</v>
      </c>
      <c r="F9" s="32"/>
    </row>
    <row r="10" spans="1:6" ht="15" customHeight="1" x14ac:dyDescent="0.15">
      <c r="A10" s="12"/>
      <c r="B10" s="35">
        <v>6</v>
      </c>
      <c r="C10" s="94">
        <v>6</v>
      </c>
      <c r="D10" s="94">
        <v>3</v>
      </c>
      <c r="E10" s="95">
        <v>9</v>
      </c>
      <c r="F10" s="32"/>
    </row>
    <row r="11" spans="1:6" ht="15" customHeight="1" x14ac:dyDescent="0.15">
      <c r="A11" s="12"/>
      <c r="B11" s="35">
        <v>7</v>
      </c>
      <c r="C11" s="94">
        <v>5</v>
      </c>
      <c r="D11" s="94">
        <v>4</v>
      </c>
      <c r="E11" s="95">
        <v>9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7</v>
      </c>
      <c r="E12" s="95">
        <v>9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2</v>
      </c>
      <c r="E13" s="95">
        <v>5</v>
      </c>
      <c r="F13" s="32"/>
    </row>
    <row r="14" spans="1:6" ht="15" customHeight="1" x14ac:dyDescent="0.15">
      <c r="A14" s="12"/>
      <c r="B14" s="37" t="s">
        <v>28</v>
      </c>
      <c r="C14" s="70">
        <v>20</v>
      </c>
      <c r="D14" s="70">
        <v>19</v>
      </c>
      <c r="E14" s="48">
        <v>39</v>
      </c>
      <c r="F14" s="39">
        <v>4.8148148148148148E-2</v>
      </c>
    </row>
    <row r="15" spans="1:6" ht="15" customHeight="1" x14ac:dyDescent="0.15">
      <c r="A15" s="12"/>
      <c r="B15" s="35">
        <v>10</v>
      </c>
      <c r="C15" s="94">
        <v>3</v>
      </c>
      <c r="D15" s="94">
        <v>5</v>
      </c>
      <c r="E15" s="95">
        <v>8</v>
      </c>
      <c r="F15" s="32"/>
    </row>
    <row r="16" spans="1:6" ht="15" customHeight="1" x14ac:dyDescent="0.15">
      <c r="A16" s="12"/>
      <c r="B16" s="35">
        <v>11</v>
      </c>
      <c r="C16" s="94">
        <v>4</v>
      </c>
      <c r="D16" s="94">
        <v>3</v>
      </c>
      <c r="E16" s="95">
        <v>7</v>
      </c>
      <c r="F16" s="32"/>
    </row>
    <row r="17" spans="1:6" ht="15" customHeight="1" x14ac:dyDescent="0.15">
      <c r="A17" s="12"/>
      <c r="B17" s="35">
        <v>12</v>
      </c>
      <c r="C17" s="94">
        <v>4</v>
      </c>
      <c r="D17" s="94">
        <v>1</v>
      </c>
      <c r="E17" s="95">
        <v>5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5</v>
      </c>
      <c r="E18" s="95">
        <v>6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15">
      <c r="A20" s="12"/>
      <c r="B20" s="37" t="s">
        <v>29</v>
      </c>
      <c r="C20" s="70">
        <v>15</v>
      </c>
      <c r="D20" s="70">
        <v>16</v>
      </c>
      <c r="E20" s="48">
        <v>31</v>
      </c>
      <c r="F20" s="39">
        <v>3.8271604938271607E-2</v>
      </c>
    </row>
    <row r="21" spans="1:6" ht="15" customHeight="1" x14ac:dyDescent="0.15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5</v>
      </c>
      <c r="D22" s="94">
        <v>7</v>
      </c>
      <c r="E22" s="95">
        <v>12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8</v>
      </c>
      <c r="E23" s="95">
        <v>9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4</v>
      </c>
      <c r="D25" s="94">
        <v>11</v>
      </c>
      <c r="E25" s="95">
        <v>15</v>
      </c>
      <c r="F25" s="32"/>
    </row>
    <row r="26" spans="1:6" ht="15" customHeight="1" x14ac:dyDescent="0.15">
      <c r="A26" s="12"/>
      <c r="B26" s="40" t="s">
        <v>30</v>
      </c>
      <c r="C26" s="49">
        <v>13</v>
      </c>
      <c r="D26" s="49">
        <v>29</v>
      </c>
      <c r="E26" s="41">
        <v>42</v>
      </c>
      <c r="F26" s="42">
        <v>5.185185185185185E-2</v>
      </c>
    </row>
    <row r="27" spans="1:6" ht="15" customHeight="1" x14ac:dyDescent="0.15">
      <c r="A27" s="12"/>
      <c r="B27" s="35">
        <v>20</v>
      </c>
      <c r="C27" s="94">
        <v>0</v>
      </c>
      <c r="D27" s="94">
        <v>4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7</v>
      </c>
      <c r="D28" s="94">
        <v>0</v>
      </c>
      <c r="E28" s="95">
        <v>7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5</v>
      </c>
      <c r="D30" s="94">
        <v>2</v>
      </c>
      <c r="E30" s="95">
        <v>7</v>
      </c>
      <c r="F30" s="32"/>
    </row>
    <row r="31" spans="1:6" ht="15" customHeight="1" x14ac:dyDescent="0.15">
      <c r="A31" s="12"/>
      <c r="B31" s="35">
        <v>24</v>
      </c>
      <c r="C31" s="94">
        <v>8</v>
      </c>
      <c r="D31" s="94">
        <v>4</v>
      </c>
      <c r="E31" s="95">
        <v>12</v>
      </c>
      <c r="F31" s="32"/>
    </row>
    <row r="32" spans="1:6" ht="15" customHeight="1" x14ac:dyDescent="0.15">
      <c r="A32" s="12"/>
      <c r="B32" s="40" t="s">
        <v>31</v>
      </c>
      <c r="C32" s="49">
        <v>22</v>
      </c>
      <c r="D32" s="49">
        <v>12</v>
      </c>
      <c r="E32" s="41">
        <v>34</v>
      </c>
      <c r="F32" s="42">
        <v>4.1975308641975309E-2</v>
      </c>
    </row>
    <row r="33" spans="1:6" ht="15" customHeight="1" x14ac:dyDescent="0.15">
      <c r="A33" s="12"/>
      <c r="B33" s="35">
        <v>25</v>
      </c>
      <c r="C33" s="94">
        <v>4</v>
      </c>
      <c r="D33" s="94">
        <v>2</v>
      </c>
      <c r="E33" s="95">
        <v>6</v>
      </c>
      <c r="F33" s="32"/>
    </row>
    <row r="34" spans="1:6" ht="15" customHeight="1" x14ac:dyDescent="0.15">
      <c r="A34" s="12"/>
      <c r="B34" s="35">
        <v>26</v>
      </c>
      <c r="C34" s="94">
        <v>4</v>
      </c>
      <c r="D34" s="94">
        <v>2</v>
      </c>
      <c r="E34" s="95">
        <v>6</v>
      </c>
      <c r="F34" s="32"/>
    </row>
    <row r="35" spans="1:6" ht="15" customHeight="1" x14ac:dyDescent="0.15">
      <c r="A35" s="12"/>
      <c r="B35" s="35">
        <v>27</v>
      </c>
      <c r="C35" s="94">
        <v>9</v>
      </c>
      <c r="D35" s="94">
        <v>3</v>
      </c>
      <c r="E35" s="95">
        <v>12</v>
      </c>
      <c r="F35" s="32"/>
    </row>
    <row r="36" spans="1:6" ht="15" customHeight="1" x14ac:dyDescent="0.15">
      <c r="A36" s="12"/>
      <c r="B36" s="35">
        <v>28</v>
      </c>
      <c r="C36" s="94">
        <v>4</v>
      </c>
      <c r="D36" s="94">
        <v>3</v>
      </c>
      <c r="E36" s="95">
        <v>7</v>
      </c>
      <c r="F36" s="32"/>
    </row>
    <row r="37" spans="1:6" ht="15" customHeight="1" x14ac:dyDescent="0.15">
      <c r="A37" s="12"/>
      <c r="B37" s="35">
        <v>29</v>
      </c>
      <c r="C37" s="94">
        <v>4</v>
      </c>
      <c r="D37" s="94">
        <v>3</v>
      </c>
      <c r="E37" s="95">
        <v>7</v>
      </c>
      <c r="F37" s="32"/>
    </row>
    <row r="38" spans="1:6" ht="15" customHeight="1" x14ac:dyDescent="0.15">
      <c r="A38" s="12"/>
      <c r="B38" s="40" t="s">
        <v>32</v>
      </c>
      <c r="C38" s="49">
        <v>25</v>
      </c>
      <c r="D38" s="49">
        <v>13</v>
      </c>
      <c r="E38" s="41">
        <v>38</v>
      </c>
      <c r="F38" s="42">
        <v>4.6913580246913583E-2</v>
      </c>
    </row>
    <row r="39" spans="1:6" ht="15" customHeight="1" x14ac:dyDescent="0.15">
      <c r="A39" s="12"/>
      <c r="B39" s="35">
        <v>30</v>
      </c>
      <c r="C39" s="94">
        <v>8</v>
      </c>
      <c r="D39" s="94">
        <v>5</v>
      </c>
      <c r="E39" s="95">
        <v>13</v>
      </c>
      <c r="F39" s="32"/>
    </row>
    <row r="40" spans="1:6" ht="15" customHeight="1" x14ac:dyDescent="0.15">
      <c r="A40" s="12"/>
      <c r="B40" s="35">
        <v>31</v>
      </c>
      <c r="C40" s="94">
        <v>5</v>
      </c>
      <c r="D40" s="94">
        <v>6</v>
      </c>
      <c r="E40" s="95">
        <v>11</v>
      </c>
      <c r="F40" s="32"/>
    </row>
    <row r="41" spans="1:6" ht="15" customHeight="1" x14ac:dyDescent="0.15">
      <c r="A41" s="12"/>
      <c r="B41" s="35">
        <v>32</v>
      </c>
      <c r="C41" s="94">
        <v>4</v>
      </c>
      <c r="D41" s="94">
        <v>4</v>
      </c>
      <c r="E41" s="95">
        <v>8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4</v>
      </c>
      <c r="E42" s="95">
        <v>6</v>
      </c>
      <c r="F42" s="32"/>
    </row>
    <row r="43" spans="1:6" ht="15" customHeight="1" x14ac:dyDescent="0.15">
      <c r="A43" s="12"/>
      <c r="B43" s="35">
        <v>34</v>
      </c>
      <c r="C43" s="94">
        <v>5</v>
      </c>
      <c r="D43" s="94">
        <v>3</v>
      </c>
      <c r="E43" s="95">
        <v>8</v>
      </c>
      <c r="F43" s="32"/>
    </row>
    <row r="44" spans="1:6" ht="15" customHeight="1" x14ac:dyDescent="0.15">
      <c r="A44" s="12"/>
      <c r="B44" s="40" t="s">
        <v>33</v>
      </c>
      <c r="C44" s="49">
        <v>24</v>
      </c>
      <c r="D44" s="49">
        <v>22</v>
      </c>
      <c r="E44" s="41">
        <v>46</v>
      </c>
      <c r="F44" s="42">
        <v>5.6790123456790124E-2</v>
      </c>
    </row>
    <row r="45" spans="1:6" ht="15" customHeight="1" x14ac:dyDescent="0.15">
      <c r="A45" s="12"/>
      <c r="B45" s="35">
        <v>35</v>
      </c>
      <c r="C45" s="94">
        <v>4</v>
      </c>
      <c r="D45" s="94">
        <v>5</v>
      </c>
      <c r="E45" s="95">
        <v>9</v>
      </c>
      <c r="F45" s="32"/>
    </row>
    <row r="46" spans="1:6" ht="15" customHeight="1" x14ac:dyDescent="0.15">
      <c r="A46" s="12"/>
      <c r="B46" s="35">
        <v>36</v>
      </c>
      <c r="C46" s="94">
        <v>4</v>
      </c>
      <c r="D46" s="94">
        <v>4</v>
      </c>
      <c r="E46" s="95">
        <v>8</v>
      </c>
      <c r="F46" s="32"/>
    </row>
    <row r="47" spans="1:6" ht="15" customHeight="1" x14ac:dyDescent="0.15">
      <c r="A47" s="12"/>
      <c r="B47" s="35">
        <v>37</v>
      </c>
      <c r="C47" s="94">
        <v>4</v>
      </c>
      <c r="D47" s="94">
        <v>7</v>
      </c>
      <c r="E47" s="95">
        <v>11</v>
      </c>
      <c r="F47" s="32"/>
    </row>
    <row r="48" spans="1:6" ht="15" customHeight="1" x14ac:dyDescent="0.15">
      <c r="A48" s="12"/>
      <c r="B48" s="35">
        <v>38</v>
      </c>
      <c r="C48" s="94">
        <v>5</v>
      </c>
      <c r="D48" s="94">
        <v>2</v>
      </c>
      <c r="E48" s="95">
        <v>7</v>
      </c>
      <c r="F48" s="32"/>
    </row>
    <row r="49" spans="1:6" ht="15" customHeight="1" x14ac:dyDescent="0.15">
      <c r="A49" s="12"/>
      <c r="B49" s="35">
        <v>39</v>
      </c>
      <c r="C49" s="94">
        <v>6</v>
      </c>
      <c r="D49" s="94">
        <v>12</v>
      </c>
      <c r="E49" s="95">
        <v>18</v>
      </c>
      <c r="F49" s="32"/>
    </row>
    <row r="50" spans="1:6" ht="15" customHeight="1" x14ac:dyDescent="0.15">
      <c r="A50" s="12"/>
      <c r="B50" s="40" t="s">
        <v>34</v>
      </c>
      <c r="C50" s="49">
        <v>23</v>
      </c>
      <c r="D50" s="49">
        <v>30</v>
      </c>
      <c r="E50" s="41">
        <v>53</v>
      </c>
      <c r="F50" s="42">
        <v>6.5432098765432101E-2</v>
      </c>
    </row>
    <row r="51" spans="1:6" ht="15" customHeight="1" x14ac:dyDescent="0.15">
      <c r="A51" s="12"/>
      <c r="B51" s="35">
        <v>40</v>
      </c>
      <c r="C51" s="94">
        <v>11</v>
      </c>
      <c r="D51" s="94">
        <v>4</v>
      </c>
      <c r="E51" s="95">
        <v>15</v>
      </c>
      <c r="F51" s="32"/>
    </row>
    <row r="52" spans="1:6" ht="15" customHeight="1" x14ac:dyDescent="0.15">
      <c r="A52" s="12"/>
      <c r="B52" s="35">
        <v>41</v>
      </c>
      <c r="C52" s="94">
        <v>9</v>
      </c>
      <c r="D52" s="94">
        <v>3</v>
      </c>
      <c r="E52" s="95">
        <v>12</v>
      </c>
      <c r="F52" s="32"/>
    </row>
    <row r="53" spans="1:6" ht="15" customHeight="1" x14ac:dyDescent="0.15">
      <c r="A53" s="12"/>
      <c r="B53" s="35">
        <v>42</v>
      </c>
      <c r="C53" s="94">
        <v>6</v>
      </c>
      <c r="D53" s="94">
        <v>4</v>
      </c>
      <c r="E53" s="95">
        <v>10</v>
      </c>
      <c r="F53" s="32"/>
    </row>
    <row r="54" spans="1:6" ht="15" customHeight="1" x14ac:dyDescent="0.15">
      <c r="A54" s="12"/>
      <c r="B54" s="35">
        <v>43</v>
      </c>
      <c r="C54" s="94">
        <v>9</v>
      </c>
      <c r="D54" s="94">
        <v>10</v>
      </c>
      <c r="E54" s="95">
        <v>19</v>
      </c>
      <c r="F54" s="32"/>
    </row>
    <row r="55" spans="1:6" ht="15" customHeight="1" x14ac:dyDescent="0.15">
      <c r="A55" s="12"/>
      <c r="B55" s="35">
        <v>44</v>
      </c>
      <c r="C55" s="94">
        <v>6</v>
      </c>
      <c r="D55" s="94">
        <v>2</v>
      </c>
      <c r="E55" s="95">
        <v>8</v>
      </c>
      <c r="F55" s="32"/>
    </row>
    <row r="56" spans="1:6" ht="15" customHeight="1" x14ac:dyDescent="0.15">
      <c r="A56" s="12"/>
      <c r="B56" s="40" t="s">
        <v>35</v>
      </c>
      <c r="C56" s="49">
        <v>41</v>
      </c>
      <c r="D56" s="49">
        <v>23</v>
      </c>
      <c r="E56" s="41">
        <v>64</v>
      </c>
      <c r="F56" s="42">
        <v>7.9012345679012344E-2</v>
      </c>
    </row>
    <row r="57" spans="1:6" ht="15" customHeight="1" x14ac:dyDescent="0.15">
      <c r="A57" s="12"/>
      <c r="B57" s="35">
        <v>45</v>
      </c>
      <c r="C57" s="94">
        <v>5</v>
      </c>
      <c r="D57" s="94">
        <v>8</v>
      </c>
      <c r="E57" s="95">
        <v>13</v>
      </c>
      <c r="F57" s="32"/>
    </row>
    <row r="58" spans="1:6" ht="15" customHeight="1" x14ac:dyDescent="0.15">
      <c r="A58" s="12"/>
      <c r="B58" s="35">
        <v>46</v>
      </c>
      <c r="C58" s="94">
        <v>6</v>
      </c>
      <c r="D58" s="94">
        <v>4</v>
      </c>
      <c r="E58" s="95">
        <v>10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5</v>
      </c>
      <c r="E59" s="95">
        <v>9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4</v>
      </c>
      <c r="E60" s="95">
        <v>6</v>
      </c>
      <c r="F60" s="32"/>
    </row>
    <row r="61" spans="1:6" ht="15" customHeight="1" x14ac:dyDescent="0.15">
      <c r="A61" s="12"/>
      <c r="B61" s="35">
        <v>49</v>
      </c>
      <c r="C61" s="94">
        <v>8</v>
      </c>
      <c r="D61" s="94">
        <v>8</v>
      </c>
      <c r="E61" s="95">
        <v>16</v>
      </c>
      <c r="F61" s="32"/>
    </row>
    <row r="62" spans="1:6" ht="15" customHeight="1" x14ac:dyDescent="0.15">
      <c r="A62" s="12"/>
      <c r="B62" s="40" t="s">
        <v>36</v>
      </c>
      <c r="C62" s="49">
        <v>25</v>
      </c>
      <c r="D62" s="49">
        <v>29</v>
      </c>
      <c r="E62" s="41">
        <v>54</v>
      </c>
      <c r="F62" s="42">
        <v>6.6666666666666666E-2</v>
      </c>
    </row>
    <row r="63" spans="1:6" ht="15" customHeight="1" x14ac:dyDescent="0.15">
      <c r="A63" s="12"/>
      <c r="B63" s="35">
        <v>50</v>
      </c>
      <c r="C63" s="94">
        <v>6</v>
      </c>
      <c r="D63" s="94">
        <v>9</v>
      </c>
      <c r="E63" s="95">
        <v>15</v>
      </c>
      <c r="F63" s="32"/>
    </row>
    <row r="64" spans="1:6" ht="15" customHeight="1" x14ac:dyDescent="0.15">
      <c r="A64" s="12"/>
      <c r="B64" s="35">
        <v>51</v>
      </c>
      <c r="C64" s="94">
        <v>9</v>
      </c>
      <c r="D64" s="94">
        <v>3</v>
      </c>
      <c r="E64" s="95">
        <v>12</v>
      </c>
      <c r="F64" s="32"/>
    </row>
    <row r="65" spans="1:6" ht="15" customHeight="1" x14ac:dyDescent="0.15">
      <c r="A65" s="12"/>
      <c r="B65" s="35">
        <v>52</v>
      </c>
      <c r="C65" s="94">
        <v>6</v>
      </c>
      <c r="D65" s="94">
        <v>4</v>
      </c>
      <c r="E65" s="95">
        <v>10</v>
      </c>
      <c r="F65" s="32"/>
    </row>
    <row r="66" spans="1:6" ht="15" customHeight="1" x14ac:dyDescent="0.15">
      <c r="A66" s="12"/>
      <c r="B66" s="35">
        <v>53</v>
      </c>
      <c r="C66" s="94">
        <v>5</v>
      </c>
      <c r="D66" s="94">
        <v>3</v>
      </c>
      <c r="E66" s="95">
        <v>8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5</v>
      </c>
      <c r="E67" s="95">
        <v>7</v>
      </c>
      <c r="F67" s="32"/>
    </row>
    <row r="68" spans="1:6" ht="15" customHeight="1" x14ac:dyDescent="0.15">
      <c r="A68" s="12"/>
      <c r="B68" s="40" t="s">
        <v>37</v>
      </c>
      <c r="C68" s="49">
        <v>28</v>
      </c>
      <c r="D68" s="49">
        <v>24</v>
      </c>
      <c r="E68" s="41">
        <v>52</v>
      </c>
      <c r="F68" s="42">
        <v>6.4197530864197536E-2</v>
      </c>
    </row>
    <row r="69" spans="1:6" ht="15" customHeight="1" x14ac:dyDescent="0.15">
      <c r="A69" s="12"/>
      <c r="B69" s="35">
        <v>55</v>
      </c>
      <c r="C69" s="94">
        <v>4</v>
      </c>
      <c r="D69" s="94">
        <v>4</v>
      </c>
      <c r="E69" s="95">
        <v>8</v>
      </c>
      <c r="F69" s="32"/>
    </row>
    <row r="70" spans="1:6" ht="15" customHeight="1" x14ac:dyDescent="0.15">
      <c r="A70" s="12"/>
      <c r="B70" s="35">
        <v>56</v>
      </c>
      <c r="C70" s="94">
        <v>5</v>
      </c>
      <c r="D70" s="94">
        <v>5</v>
      </c>
      <c r="E70" s="95">
        <v>10</v>
      </c>
      <c r="F70" s="32"/>
    </row>
    <row r="71" spans="1:6" ht="15" customHeight="1" x14ac:dyDescent="0.15">
      <c r="A71" s="12"/>
      <c r="B71" s="35">
        <v>57</v>
      </c>
      <c r="C71" s="94">
        <v>4</v>
      </c>
      <c r="D71" s="94">
        <v>7</v>
      </c>
      <c r="E71" s="95">
        <v>11</v>
      </c>
      <c r="F71" s="32"/>
    </row>
    <row r="72" spans="1:6" ht="15" customHeight="1" x14ac:dyDescent="0.15">
      <c r="A72" s="12"/>
      <c r="B72" s="35">
        <v>58</v>
      </c>
      <c r="C72" s="94">
        <v>4</v>
      </c>
      <c r="D72" s="94">
        <v>5</v>
      </c>
      <c r="E72" s="95">
        <v>9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19</v>
      </c>
      <c r="D74" s="49">
        <v>21</v>
      </c>
      <c r="E74" s="41">
        <v>40</v>
      </c>
      <c r="F74" s="42">
        <v>4.9382716049382713E-2</v>
      </c>
    </row>
    <row r="75" spans="1:6" ht="15" customHeight="1" x14ac:dyDescent="0.15">
      <c r="A75" s="12"/>
      <c r="B75" s="35">
        <v>60</v>
      </c>
      <c r="C75" s="94">
        <v>3</v>
      </c>
      <c r="D75" s="94">
        <v>6</v>
      </c>
      <c r="E75" s="95">
        <v>9</v>
      </c>
      <c r="F75" s="32"/>
    </row>
    <row r="76" spans="1:6" ht="15" customHeight="1" x14ac:dyDescent="0.15">
      <c r="A76" s="12"/>
      <c r="B76" s="35">
        <v>61</v>
      </c>
      <c r="C76" s="94">
        <v>8</v>
      </c>
      <c r="D76" s="94">
        <v>3</v>
      </c>
      <c r="E76" s="95">
        <v>11</v>
      </c>
      <c r="F76" s="32"/>
    </row>
    <row r="77" spans="1:6" ht="15" customHeight="1" x14ac:dyDescent="0.15">
      <c r="A77" s="12"/>
      <c r="B77" s="35">
        <v>62</v>
      </c>
      <c r="C77" s="94">
        <v>8</v>
      </c>
      <c r="D77" s="94">
        <v>6</v>
      </c>
      <c r="E77" s="95">
        <v>14</v>
      </c>
      <c r="F77" s="32"/>
    </row>
    <row r="78" spans="1:6" ht="15" customHeight="1" x14ac:dyDescent="0.15">
      <c r="A78" s="12"/>
      <c r="B78" s="35">
        <v>63</v>
      </c>
      <c r="C78" s="94">
        <v>5</v>
      </c>
      <c r="D78" s="94">
        <v>4</v>
      </c>
      <c r="E78" s="95">
        <v>9</v>
      </c>
      <c r="F78" s="32"/>
    </row>
    <row r="79" spans="1:6" ht="15" customHeight="1" x14ac:dyDescent="0.15">
      <c r="A79" s="12"/>
      <c r="B79" s="35">
        <v>64</v>
      </c>
      <c r="C79" s="94">
        <v>5</v>
      </c>
      <c r="D79" s="94">
        <v>2</v>
      </c>
      <c r="E79" s="95">
        <v>7</v>
      </c>
      <c r="F79" s="32"/>
    </row>
    <row r="80" spans="1:6" ht="15" customHeight="1" x14ac:dyDescent="0.15">
      <c r="A80" s="12"/>
      <c r="B80" s="40" t="s">
        <v>39</v>
      </c>
      <c r="C80" s="49">
        <v>29</v>
      </c>
      <c r="D80" s="49">
        <v>21</v>
      </c>
      <c r="E80" s="41">
        <v>50</v>
      </c>
      <c r="F80" s="42">
        <v>6.1728395061728392E-2</v>
      </c>
    </row>
    <row r="81" spans="1:6" ht="15" customHeight="1" x14ac:dyDescent="0.15">
      <c r="A81" s="12"/>
      <c r="B81" s="35">
        <v>65</v>
      </c>
      <c r="C81" s="94">
        <v>5</v>
      </c>
      <c r="D81" s="94">
        <v>2</v>
      </c>
      <c r="E81" s="95">
        <v>7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5</v>
      </c>
      <c r="D84" s="94">
        <v>2</v>
      </c>
      <c r="E84" s="95">
        <v>7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4</v>
      </c>
      <c r="E85" s="95">
        <v>9</v>
      </c>
      <c r="F85" s="32"/>
    </row>
    <row r="86" spans="1:6" ht="15" customHeight="1" x14ac:dyDescent="0.15">
      <c r="A86" s="12"/>
      <c r="B86" s="43" t="s">
        <v>40</v>
      </c>
      <c r="C86" s="71">
        <v>21</v>
      </c>
      <c r="D86" s="71">
        <v>14</v>
      </c>
      <c r="E86" s="44">
        <v>35</v>
      </c>
      <c r="F86" s="45">
        <v>4.3209876543209874E-2</v>
      </c>
    </row>
    <row r="87" spans="1:6" ht="15" customHeight="1" x14ac:dyDescent="0.15">
      <c r="A87" s="12"/>
      <c r="B87" s="35">
        <v>70</v>
      </c>
      <c r="C87" s="94">
        <v>6</v>
      </c>
      <c r="D87" s="94">
        <v>7</v>
      </c>
      <c r="E87" s="95">
        <v>13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6</v>
      </c>
      <c r="D89" s="94">
        <v>7</v>
      </c>
      <c r="E89" s="95">
        <v>13</v>
      </c>
      <c r="F89" s="32"/>
    </row>
    <row r="90" spans="1:6" ht="15" customHeight="1" x14ac:dyDescent="0.15">
      <c r="A90" s="12"/>
      <c r="B90" s="35">
        <v>73</v>
      </c>
      <c r="C90" s="94">
        <v>7</v>
      </c>
      <c r="D90" s="94">
        <v>7</v>
      </c>
      <c r="E90" s="95">
        <v>14</v>
      </c>
      <c r="F90" s="32"/>
    </row>
    <row r="91" spans="1:6" ht="15" customHeight="1" x14ac:dyDescent="0.15">
      <c r="A91" s="12"/>
      <c r="B91" s="35">
        <v>74</v>
      </c>
      <c r="C91" s="94">
        <v>6</v>
      </c>
      <c r="D91" s="94">
        <v>10</v>
      </c>
      <c r="E91" s="95">
        <v>16</v>
      </c>
      <c r="F91" s="32"/>
    </row>
    <row r="92" spans="1:6" ht="15" customHeight="1" x14ac:dyDescent="0.15">
      <c r="A92" s="12"/>
      <c r="B92" s="43" t="s">
        <v>41</v>
      </c>
      <c r="C92" s="71">
        <v>26</v>
      </c>
      <c r="D92" s="71">
        <v>35</v>
      </c>
      <c r="E92" s="44">
        <v>61</v>
      </c>
      <c r="F92" s="45">
        <v>7.5308641975308649E-2</v>
      </c>
    </row>
    <row r="93" spans="1:6" ht="15" customHeight="1" x14ac:dyDescent="0.15">
      <c r="A93" s="12"/>
      <c r="B93" s="35">
        <v>75</v>
      </c>
      <c r="C93" s="94">
        <v>7</v>
      </c>
      <c r="D93" s="94">
        <v>6</v>
      </c>
      <c r="E93" s="95">
        <v>13</v>
      </c>
      <c r="F93" s="32"/>
    </row>
    <row r="94" spans="1:6" ht="15" customHeight="1" x14ac:dyDescent="0.15">
      <c r="A94" s="12"/>
      <c r="B94" s="35">
        <v>76</v>
      </c>
      <c r="C94" s="94">
        <v>5</v>
      </c>
      <c r="D94" s="94">
        <v>7</v>
      </c>
      <c r="E94" s="95">
        <v>12</v>
      </c>
      <c r="F94" s="32"/>
    </row>
    <row r="95" spans="1:6" ht="15" customHeight="1" x14ac:dyDescent="0.15">
      <c r="A95" s="12"/>
      <c r="B95" s="35">
        <v>77</v>
      </c>
      <c r="C95" s="94">
        <v>4</v>
      </c>
      <c r="D95" s="94">
        <v>5</v>
      </c>
      <c r="E95" s="95">
        <v>9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7</v>
      </c>
      <c r="E96" s="95">
        <v>7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4</v>
      </c>
      <c r="E97" s="95">
        <v>7</v>
      </c>
      <c r="F97" s="32"/>
    </row>
    <row r="98" spans="1:6" ht="15" customHeight="1" x14ac:dyDescent="0.15">
      <c r="A98" s="12"/>
      <c r="B98" s="43" t="s">
        <v>42</v>
      </c>
      <c r="C98" s="71">
        <v>19</v>
      </c>
      <c r="D98" s="71">
        <v>29</v>
      </c>
      <c r="E98" s="44">
        <v>48</v>
      </c>
      <c r="F98" s="45">
        <v>5.9259259259259262E-2</v>
      </c>
    </row>
    <row r="99" spans="1:6" ht="15" customHeight="1" x14ac:dyDescent="0.15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7</v>
      </c>
      <c r="E100" s="95">
        <v>9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3</v>
      </c>
      <c r="E101" s="95">
        <v>6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6</v>
      </c>
      <c r="E102" s="95">
        <v>7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4</v>
      </c>
      <c r="E103" s="95">
        <v>7</v>
      </c>
      <c r="F103" s="32"/>
    </row>
    <row r="104" spans="1:6" ht="15" customHeight="1" x14ac:dyDescent="0.15">
      <c r="A104" s="12"/>
      <c r="B104" s="43" t="s">
        <v>43</v>
      </c>
      <c r="C104" s="71">
        <v>10</v>
      </c>
      <c r="D104" s="71">
        <v>24</v>
      </c>
      <c r="E104" s="44">
        <v>34</v>
      </c>
      <c r="F104" s="45">
        <v>4.1975308641975309E-2</v>
      </c>
    </row>
    <row r="105" spans="1:6" ht="15" customHeight="1" x14ac:dyDescent="0.15">
      <c r="A105" s="12"/>
      <c r="B105" s="35">
        <v>85</v>
      </c>
      <c r="C105" s="94">
        <v>7</v>
      </c>
      <c r="D105" s="94">
        <v>2</v>
      </c>
      <c r="E105" s="95">
        <v>9</v>
      </c>
      <c r="F105" s="32"/>
    </row>
    <row r="106" spans="1:6" ht="15" customHeight="1" x14ac:dyDescent="0.15">
      <c r="A106" s="12"/>
      <c r="B106" s="35">
        <v>86</v>
      </c>
      <c r="C106" s="94">
        <v>5</v>
      </c>
      <c r="D106" s="94">
        <v>7</v>
      </c>
      <c r="E106" s="95">
        <v>12</v>
      </c>
      <c r="F106" s="32"/>
    </row>
    <row r="107" spans="1:6" ht="15" customHeight="1" x14ac:dyDescent="0.15">
      <c r="A107" s="12"/>
      <c r="B107" s="35">
        <v>87</v>
      </c>
      <c r="C107" s="94">
        <v>3</v>
      </c>
      <c r="D107" s="94">
        <v>1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4</v>
      </c>
      <c r="E108" s="95">
        <v>6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15">
      <c r="A110" s="12"/>
      <c r="B110" s="43" t="s">
        <v>44</v>
      </c>
      <c r="C110" s="71">
        <v>19</v>
      </c>
      <c r="D110" s="71">
        <v>17</v>
      </c>
      <c r="E110" s="44">
        <v>36</v>
      </c>
      <c r="F110" s="45">
        <v>4.4444444444444446E-2</v>
      </c>
    </row>
    <row r="111" spans="1:6" ht="15" customHeight="1" x14ac:dyDescent="0.15">
      <c r="A111" s="12"/>
      <c r="B111" s="35">
        <v>90</v>
      </c>
      <c r="C111" s="94">
        <v>3</v>
      </c>
      <c r="D111" s="94">
        <v>2</v>
      </c>
      <c r="E111" s="95">
        <v>5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v>5</v>
      </c>
      <c r="D116" s="71">
        <v>10</v>
      </c>
      <c r="E116" s="44">
        <v>15</v>
      </c>
      <c r="F116" s="45">
        <v>1.8518518518518517E-2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1</v>
      </c>
      <c r="D121" s="94">
        <v>1</v>
      </c>
      <c r="E121" s="95">
        <v>2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6.1728395061728392E-3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400</v>
      </c>
      <c r="D147" s="77">
        <v>410</v>
      </c>
      <c r="E147" s="77">
        <v>810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50</v>
      </c>
      <c r="D150" s="17">
        <v>53</v>
      </c>
      <c r="E150" s="17">
        <v>103</v>
      </c>
      <c r="F150" s="32">
        <v>0.12716049382716049</v>
      </c>
    </row>
    <row r="151" spans="1:6" ht="15" customHeight="1" x14ac:dyDescent="0.15">
      <c r="A151" s="18"/>
      <c r="B151" s="18" t="s">
        <v>49</v>
      </c>
      <c r="C151" s="19">
        <v>249</v>
      </c>
      <c r="D151" s="19">
        <v>224</v>
      </c>
      <c r="E151" s="19">
        <v>473</v>
      </c>
      <c r="F151" s="32">
        <v>0.58395061728395059</v>
      </c>
    </row>
    <row r="152" spans="1:6" ht="15" customHeight="1" x14ac:dyDescent="0.15">
      <c r="A152" s="33"/>
      <c r="B152" s="20" t="s">
        <v>6</v>
      </c>
      <c r="C152" s="21">
        <v>101</v>
      </c>
      <c r="D152" s="21">
        <v>133</v>
      </c>
      <c r="E152" s="21">
        <v>234</v>
      </c>
      <c r="F152" s="32">
        <v>0.28888888888888886</v>
      </c>
    </row>
    <row r="153" spans="1:6" ht="15" customHeight="1" x14ac:dyDescent="0.15">
      <c r="B153" s="2" t="s">
        <v>8</v>
      </c>
      <c r="C153" s="1">
        <v>400</v>
      </c>
      <c r="D153" s="1">
        <v>410</v>
      </c>
      <c r="E153" s="1">
        <v>810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50</v>
      </c>
      <c r="D155" s="17">
        <v>53</v>
      </c>
      <c r="E155" s="17">
        <v>103</v>
      </c>
      <c r="F155" s="32">
        <v>0.12716049382716049</v>
      </c>
    </row>
    <row r="156" spans="1:6" ht="15" customHeight="1" x14ac:dyDescent="0.15">
      <c r="A156" s="28"/>
      <c r="B156" s="18" t="s">
        <v>49</v>
      </c>
      <c r="C156" s="19">
        <v>249</v>
      </c>
      <c r="D156" s="19">
        <v>224</v>
      </c>
      <c r="E156" s="19">
        <v>473</v>
      </c>
      <c r="F156" s="32">
        <v>0.58395061728395059</v>
      </c>
    </row>
    <row r="157" spans="1:6" ht="15" customHeight="1" x14ac:dyDescent="0.15">
      <c r="A157" s="25"/>
      <c r="B157" s="20" t="s">
        <v>10</v>
      </c>
      <c r="C157" s="21">
        <v>47</v>
      </c>
      <c r="D157" s="21">
        <v>49</v>
      </c>
      <c r="E157" s="21">
        <v>96</v>
      </c>
      <c r="F157" s="32">
        <v>0.11851851851851852</v>
      </c>
    </row>
    <row r="158" spans="1:6" ht="15" customHeight="1" x14ac:dyDescent="0.15">
      <c r="A158" s="26"/>
      <c r="B158" s="29" t="s">
        <v>11</v>
      </c>
      <c r="C158" s="27">
        <v>54</v>
      </c>
      <c r="D158" s="27">
        <v>84</v>
      </c>
      <c r="E158" s="27">
        <v>138</v>
      </c>
      <c r="F158" s="32">
        <v>0.17037037037037037</v>
      </c>
    </row>
    <row r="159" spans="1:6" ht="15" customHeight="1" x14ac:dyDescent="0.15">
      <c r="B159" s="2" t="s">
        <v>8</v>
      </c>
      <c r="C159" s="1">
        <v>400</v>
      </c>
      <c r="D159" s="1">
        <v>410</v>
      </c>
      <c r="E159" s="1">
        <v>810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25</v>
      </c>
      <c r="D161" s="31">
        <v>31</v>
      </c>
      <c r="E161" s="31">
        <v>56</v>
      </c>
      <c r="F161" s="32">
        <v>6.9135802469135796E-2</v>
      </c>
    </row>
    <row r="162" spans="1:6" ht="15" customHeight="1" x14ac:dyDescent="0.15">
      <c r="A162" s="30"/>
      <c r="B162" s="23" t="s">
        <v>15</v>
      </c>
      <c r="C162" s="31">
        <v>6</v>
      </c>
      <c r="D162" s="31">
        <v>14</v>
      </c>
      <c r="E162" s="31">
        <v>20</v>
      </c>
      <c r="F162" s="32">
        <v>2.4691358024691357E-2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4</v>
      </c>
      <c r="E163" s="31">
        <v>5</v>
      </c>
      <c r="F163" s="32">
        <v>6.1728395061728392E-3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17">
    <tabColor rgb="FFFF99CC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234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3</v>
      </c>
      <c r="D4" s="94">
        <v>0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3</v>
      </c>
      <c r="D7" s="94">
        <v>2</v>
      </c>
      <c r="E7" s="95">
        <v>5</v>
      </c>
      <c r="F7" s="32"/>
    </row>
    <row r="8" spans="1:6" ht="15" customHeight="1" x14ac:dyDescent="0.15">
      <c r="A8" s="12"/>
      <c r="B8" s="37" t="s">
        <v>27</v>
      </c>
      <c r="C8" s="70">
        <v>9</v>
      </c>
      <c r="D8" s="70">
        <v>4</v>
      </c>
      <c r="E8" s="38">
        <v>13</v>
      </c>
      <c r="F8" s="39">
        <v>4.3918918918918921E-2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4</v>
      </c>
      <c r="D12" s="94">
        <v>1</v>
      </c>
      <c r="E12" s="95">
        <v>5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v>8</v>
      </c>
      <c r="D14" s="70">
        <v>6</v>
      </c>
      <c r="E14" s="48">
        <v>14</v>
      </c>
      <c r="F14" s="39">
        <v>4.72972972972973E-2</v>
      </c>
    </row>
    <row r="15" spans="1:6" ht="15" customHeight="1" x14ac:dyDescent="0.15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4</v>
      </c>
      <c r="E17" s="95">
        <v>7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15">
      <c r="A20" s="12"/>
      <c r="B20" s="37" t="s">
        <v>29</v>
      </c>
      <c r="C20" s="70">
        <v>11</v>
      </c>
      <c r="D20" s="70">
        <v>11</v>
      </c>
      <c r="E20" s="48">
        <v>22</v>
      </c>
      <c r="F20" s="39">
        <v>7.4324324324324328E-2</v>
      </c>
    </row>
    <row r="21" spans="1:6" ht="15" customHeight="1" x14ac:dyDescent="0.15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3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5</v>
      </c>
      <c r="D26" s="49">
        <v>8</v>
      </c>
      <c r="E26" s="41">
        <v>13</v>
      </c>
      <c r="F26" s="42">
        <v>4.3918918918918921E-2</v>
      </c>
    </row>
    <row r="27" spans="1:6" ht="15" customHeight="1" x14ac:dyDescent="0.15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4</v>
      </c>
      <c r="D32" s="49">
        <v>3</v>
      </c>
      <c r="E32" s="41">
        <v>7</v>
      </c>
      <c r="F32" s="42">
        <v>2.364864864864865E-2</v>
      </c>
    </row>
    <row r="33" spans="1:6" ht="15" customHeight="1" x14ac:dyDescent="0.15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9</v>
      </c>
      <c r="D38" s="49">
        <v>5</v>
      </c>
      <c r="E38" s="41">
        <v>14</v>
      </c>
      <c r="F38" s="42">
        <v>4.72972972972973E-2</v>
      </c>
    </row>
    <row r="39" spans="1:6" ht="15" customHeight="1" x14ac:dyDescent="0.15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15">
      <c r="A44" s="12"/>
      <c r="B44" s="40" t="s">
        <v>33</v>
      </c>
      <c r="C44" s="49">
        <v>7</v>
      </c>
      <c r="D44" s="49">
        <v>8</v>
      </c>
      <c r="E44" s="41">
        <v>15</v>
      </c>
      <c r="F44" s="42">
        <v>5.0675675675675678E-2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4</v>
      </c>
      <c r="D49" s="94">
        <v>1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v>9</v>
      </c>
      <c r="D50" s="49">
        <v>9</v>
      </c>
      <c r="E50" s="41">
        <v>18</v>
      </c>
      <c r="F50" s="42">
        <v>6.0810810810810814E-2</v>
      </c>
    </row>
    <row r="51" spans="1:6" ht="15" customHeight="1" x14ac:dyDescent="0.15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15">
      <c r="A56" s="12"/>
      <c r="B56" s="40" t="s">
        <v>35</v>
      </c>
      <c r="C56" s="49">
        <v>10</v>
      </c>
      <c r="D56" s="49">
        <v>7</v>
      </c>
      <c r="E56" s="41">
        <v>17</v>
      </c>
      <c r="F56" s="42">
        <v>5.7432432432432436E-2</v>
      </c>
    </row>
    <row r="57" spans="1:6" ht="15" customHeight="1" x14ac:dyDescent="0.15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6</v>
      </c>
      <c r="D62" s="49">
        <v>8</v>
      </c>
      <c r="E62" s="41">
        <v>14</v>
      </c>
      <c r="F62" s="42">
        <v>4.72972972972973E-2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2</v>
      </c>
      <c r="E64" s="95">
        <v>6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5</v>
      </c>
      <c r="D66" s="94">
        <v>3</v>
      </c>
      <c r="E66" s="95">
        <v>8</v>
      </c>
      <c r="F66" s="32"/>
    </row>
    <row r="67" spans="1:6" ht="15" customHeight="1" x14ac:dyDescent="0.15">
      <c r="A67" s="12"/>
      <c r="B67" s="35">
        <v>54</v>
      </c>
      <c r="C67" s="94">
        <v>4</v>
      </c>
      <c r="D67" s="94">
        <v>1</v>
      </c>
      <c r="E67" s="95">
        <v>5</v>
      </c>
      <c r="F67" s="32"/>
    </row>
    <row r="68" spans="1:6" ht="15" customHeight="1" x14ac:dyDescent="0.15">
      <c r="A68" s="12"/>
      <c r="B68" s="40" t="s">
        <v>37</v>
      </c>
      <c r="C68" s="49">
        <v>16</v>
      </c>
      <c r="D68" s="49">
        <v>6</v>
      </c>
      <c r="E68" s="41">
        <v>22</v>
      </c>
      <c r="F68" s="42">
        <v>7.4324324324324328E-2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4</v>
      </c>
      <c r="D71" s="94">
        <v>2</v>
      </c>
      <c r="E71" s="95">
        <v>6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5</v>
      </c>
      <c r="D74" s="49">
        <v>5</v>
      </c>
      <c r="E74" s="41">
        <v>10</v>
      </c>
      <c r="F74" s="42">
        <v>3.3783783783783786E-2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6</v>
      </c>
      <c r="D80" s="49">
        <v>3</v>
      </c>
      <c r="E80" s="41">
        <v>9</v>
      </c>
      <c r="F80" s="42">
        <v>3.0405405405405407E-2</v>
      </c>
    </row>
    <row r="81" spans="1:6" ht="15" customHeight="1" x14ac:dyDescent="0.15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4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8</v>
      </c>
      <c r="D86" s="71">
        <v>11</v>
      </c>
      <c r="E86" s="44">
        <v>19</v>
      </c>
      <c r="F86" s="45">
        <v>6.4189189189189186E-2</v>
      </c>
    </row>
    <row r="87" spans="1:6" ht="15" customHeight="1" x14ac:dyDescent="0.15">
      <c r="A87" s="12"/>
      <c r="B87" s="35">
        <v>70</v>
      </c>
      <c r="C87" s="94">
        <v>2</v>
      </c>
      <c r="D87" s="94">
        <v>6</v>
      </c>
      <c r="E87" s="95">
        <v>8</v>
      </c>
      <c r="F87" s="32"/>
    </row>
    <row r="88" spans="1:6" ht="15" customHeight="1" x14ac:dyDescent="0.15">
      <c r="A88" s="12"/>
      <c r="B88" s="35">
        <v>71</v>
      </c>
      <c r="C88" s="94">
        <v>5</v>
      </c>
      <c r="D88" s="94">
        <v>2</v>
      </c>
      <c r="E88" s="95">
        <v>7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4</v>
      </c>
      <c r="E90" s="95">
        <v>8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14</v>
      </c>
      <c r="D92" s="71">
        <v>18</v>
      </c>
      <c r="E92" s="44">
        <v>32</v>
      </c>
      <c r="F92" s="45">
        <v>0.10810810810810811</v>
      </c>
    </row>
    <row r="93" spans="1:6" ht="15" customHeight="1" x14ac:dyDescent="0.15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7</v>
      </c>
      <c r="D98" s="71">
        <v>9</v>
      </c>
      <c r="E98" s="44">
        <v>16</v>
      </c>
      <c r="F98" s="45">
        <v>5.4054054054054057E-2</v>
      </c>
    </row>
    <row r="99" spans="1:6" ht="15" customHeight="1" x14ac:dyDescent="0.15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3</v>
      </c>
      <c r="E102" s="95">
        <v>6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8</v>
      </c>
      <c r="D104" s="71">
        <v>11</v>
      </c>
      <c r="E104" s="44">
        <v>19</v>
      </c>
      <c r="F104" s="45">
        <v>6.4189189189189186E-2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10</v>
      </c>
      <c r="E110" s="44">
        <v>13</v>
      </c>
      <c r="F110" s="45">
        <v>4.3918918918918921E-2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6.7567567567567571E-3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1.6891891891891893E-2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1</v>
      </c>
      <c r="D126" s="94">
        <v>0</v>
      </c>
      <c r="E126" s="95">
        <v>1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6.7567567567567571E-3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147</v>
      </c>
      <c r="D147" s="77">
        <v>149</v>
      </c>
      <c r="E147" s="77">
        <v>296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28</v>
      </c>
      <c r="D150" s="17">
        <v>21</v>
      </c>
      <c r="E150" s="17">
        <v>49</v>
      </c>
      <c r="F150" s="32">
        <v>0.16554054054054054</v>
      </c>
    </row>
    <row r="151" spans="1:6" ht="15" customHeight="1" x14ac:dyDescent="0.15">
      <c r="A151" s="18"/>
      <c r="B151" s="18" t="s">
        <v>49</v>
      </c>
      <c r="C151" s="19">
        <v>77</v>
      </c>
      <c r="D151" s="19">
        <v>62</v>
      </c>
      <c r="E151" s="19">
        <v>139</v>
      </c>
      <c r="F151" s="32">
        <v>0.46959459459459457</v>
      </c>
    </row>
    <row r="152" spans="1:6" ht="15" customHeight="1" x14ac:dyDescent="0.15">
      <c r="A152" s="33"/>
      <c r="B152" s="20" t="s">
        <v>6</v>
      </c>
      <c r="C152" s="21">
        <v>42</v>
      </c>
      <c r="D152" s="21">
        <v>66</v>
      </c>
      <c r="E152" s="21">
        <v>108</v>
      </c>
      <c r="F152" s="32">
        <v>0.36486486486486486</v>
      </c>
    </row>
    <row r="153" spans="1:6" ht="15" customHeight="1" x14ac:dyDescent="0.15">
      <c r="B153" s="2" t="s">
        <v>8</v>
      </c>
      <c r="C153" s="1">
        <v>147</v>
      </c>
      <c r="D153" s="1">
        <v>149</v>
      </c>
      <c r="E153" s="1">
        <v>296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28</v>
      </c>
      <c r="D155" s="17">
        <v>21</v>
      </c>
      <c r="E155" s="17">
        <v>49</v>
      </c>
      <c r="F155" s="32">
        <v>0.16554054054054054</v>
      </c>
    </row>
    <row r="156" spans="1:6" ht="15" customHeight="1" x14ac:dyDescent="0.15">
      <c r="A156" s="28"/>
      <c r="B156" s="18" t="s">
        <v>49</v>
      </c>
      <c r="C156" s="19">
        <v>77</v>
      </c>
      <c r="D156" s="19">
        <v>62</v>
      </c>
      <c r="E156" s="19">
        <v>139</v>
      </c>
      <c r="F156" s="32">
        <v>0.46959459459459457</v>
      </c>
    </row>
    <row r="157" spans="1:6" ht="15" customHeight="1" x14ac:dyDescent="0.15">
      <c r="A157" s="25"/>
      <c r="B157" s="20" t="s">
        <v>10</v>
      </c>
      <c r="C157" s="21">
        <v>22</v>
      </c>
      <c r="D157" s="21">
        <v>29</v>
      </c>
      <c r="E157" s="21">
        <v>51</v>
      </c>
      <c r="F157" s="32">
        <v>0.17229729729729729</v>
      </c>
    </row>
    <row r="158" spans="1:6" ht="15" customHeight="1" x14ac:dyDescent="0.15">
      <c r="A158" s="26"/>
      <c r="B158" s="29" t="s">
        <v>11</v>
      </c>
      <c r="C158" s="27">
        <v>20</v>
      </c>
      <c r="D158" s="27">
        <v>37</v>
      </c>
      <c r="E158" s="27">
        <v>57</v>
      </c>
      <c r="F158" s="32">
        <v>0.19256756756756757</v>
      </c>
    </row>
    <row r="159" spans="1:6" ht="15" customHeight="1" x14ac:dyDescent="0.15">
      <c r="B159" s="2" t="s">
        <v>8</v>
      </c>
      <c r="C159" s="1">
        <v>147</v>
      </c>
      <c r="D159" s="1">
        <v>149</v>
      </c>
      <c r="E159" s="1">
        <v>296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5</v>
      </c>
      <c r="D161" s="31">
        <v>17</v>
      </c>
      <c r="E161" s="31">
        <v>22</v>
      </c>
      <c r="F161" s="32">
        <v>7.4324324324324328E-2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7</v>
      </c>
      <c r="E162" s="31">
        <v>9</v>
      </c>
      <c r="F162" s="32">
        <v>3.0405405405405407E-2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6</v>
      </c>
      <c r="E163" s="31">
        <v>7</v>
      </c>
      <c r="F163" s="32">
        <v>2.364864864864865E-2</v>
      </c>
    </row>
    <row r="164" spans="1:6" ht="15" customHeight="1" x14ac:dyDescent="0.15">
      <c r="B164" s="4" t="s">
        <v>14</v>
      </c>
      <c r="C164" s="1">
        <v>1</v>
      </c>
      <c r="D164" s="1">
        <v>1</v>
      </c>
      <c r="E164" s="1">
        <v>2</v>
      </c>
      <c r="F164" s="32">
        <v>6.7567567567567571E-3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18">
    <tabColor rgb="FFFF99CC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373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3</v>
      </c>
      <c r="E4" s="95">
        <v>5</v>
      </c>
      <c r="F4" s="32"/>
    </row>
    <row r="5" spans="1:6" ht="15" customHeight="1" x14ac:dyDescent="0.15">
      <c r="A5" s="12"/>
      <c r="B5" s="35">
        <v>2</v>
      </c>
      <c r="C5" s="94">
        <v>6</v>
      </c>
      <c r="D5" s="94">
        <v>1</v>
      </c>
      <c r="E5" s="95">
        <v>7</v>
      </c>
      <c r="F5" s="32"/>
    </row>
    <row r="6" spans="1:6" ht="15" customHeight="1" x14ac:dyDescent="0.15">
      <c r="A6" s="12"/>
      <c r="B6" s="35">
        <v>3</v>
      </c>
      <c r="C6" s="94">
        <v>3</v>
      </c>
      <c r="D6" s="94">
        <v>3</v>
      </c>
      <c r="E6" s="95">
        <v>6</v>
      </c>
      <c r="F6" s="32"/>
    </row>
    <row r="7" spans="1:6" ht="15" customHeight="1" x14ac:dyDescent="0.15">
      <c r="A7" s="12"/>
      <c r="B7" s="35">
        <v>4</v>
      </c>
      <c r="C7" s="94">
        <v>5</v>
      </c>
      <c r="D7" s="94">
        <v>7</v>
      </c>
      <c r="E7" s="95">
        <v>12</v>
      </c>
      <c r="F7" s="32"/>
    </row>
    <row r="8" spans="1:6" ht="15" customHeight="1" x14ac:dyDescent="0.15">
      <c r="A8" s="12"/>
      <c r="B8" s="37" t="s">
        <v>27</v>
      </c>
      <c r="C8" s="70">
        <v>18</v>
      </c>
      <c r="D8" s="70">
        <v>14</v>
      </c>
      <c r="E8" s="38">
        <v>32</v>
      </c>
      <c r="F8" s="39">
        <v>6.9565217391304349E-2</v>
      </c>
    </row>
    <row r="9" spans="1:6" ht="15" customHeight="1" x14ac:dyDescent="0.15">
      <c r="A9" s="12"/>
      <c r="B9" s="35">
        <v>5</v>
      </c>
      <c r="C9" s="94">
        <v>3</v>
      </c>
      <c r="D9" s="94">
        <v>2</v>
      </c>
      <c r="E9" s="95">
        <v>5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2</v>
      </c>
      <c r="E10" s="95">
        <v>5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2</v>
      </c>
      <c r="E11" s="95">
        <v>5</v>
      </c>
      <c r="F11" s="32"/>
    </row>
    <row r="12" spans="1:6" ht="15" customHeight="1" x14ac:dyDescent="0.15">
      <c r="A12" s="12"/>
      <c r="B12" s="35">
        <v>8</v>
      </c>
      <c r="C12" s="94">
        <v>4</v>
      </c>
      <c r="D12" s="94">
        <v>3</v>
      </c>
      <c r="E12" s="95">
        <v>7</v>
      </c>
      <c r="F12" s="32"/>
    </row>
    <row r="13" spans="1:6" ht="15" customHeight="1" x14ac:dyDescent="0.15">
      <c r="A13" s="12"/>
      <c r="B13" s="35">
        <v>9</v>
      </c>
      <c r="C13" s="94">
        <v>4</v>
      </c>
      <c r="D13" s="94">
        <v>1</v>
      </c>
      <c r="E13" s="95">
        <v>5</v>
      </c>
      <c r="F13" s="32"/>
    </row>
    <row r="14" spans="1:6" ht="15" customHeight="1" x14ac:dyDescent="0.15">
      <c r="A14" s="12"/>
      <c r="B14" s="37" t="s">
        <v>28</v>
      </c>
      <c r="C14" s="70">
        <v>17</v>
      </c>
      <c r="D14" s="70">
        <v>10</v>
      </c>
      <c r="E14" s="48">
        <v>27</v>
      </c>
      <c r="F14" s="39">
        <v>5.8695652173913045E-2</v>
      </c>
    </row>
    <row r="15" spans="1:6" ht="15" customHeight="1" x14ac:dyDescent="0.15">
      <c r="A15" s="12"/>
      <c r="B15" s="35">
        <v>10</v>
      </c>
      <c r="C15" s="94">
        <v>5</v>
      </c>
      <c r="D15" s="94">
        <v>5</v>
      </c>
      <c r="E15" s="95">
        <v>10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4</v>
      </c>
      <c r="E16" s="95">
        <v>7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5</v>
      </c>
      <c r="E17" s="95">
        <v>8</v>
      </c>
      <c r="F17" s="32"/>
    </row>
    <row r="18" spans="1:6" ht="15" customHeight="1" x14ac:dyDescent="0.15">
      <c r="A18" s="12"/>
      <c r="B18" s="35">
        <v>13</v>
      </c>
      <c r="C18" s="94">
        <v>4</v>
      </c>
      <c r="D18" s="94">
        <v>1</v>
      </c>
      <c r="E18" s="95">
        <v>5</v>
      </c>
      <c r="F18" s="32"/>
    </row>
    <row r="19" spans="1:6" ht="15" customHeight="1" x14ac:dyDescent="0.15">
      <c r="A19" s="12"/>
      <c r="B19" s="35">
        <v>14</v>
      </c>
      <c r="C19" s="94">
        <v>5</v>
      </c>
      <c r="D19" s="94">
        <v>3</v>
      </c>
      <c r="E19" s="95">
        <v>8</v>
      </c>
      <c r="F19" s="32"/>
    </row>
    <row r="20" spans="1:6" ht="15" customHeight="1" x14ac:dyDescent="0.15">
      <c r="A20" s="12"/>
      <c r="B20" s="37" t="s">
        <v>29</v>
      </c>
      <c r="C20" s="70">
        <v>20</v>
      </c>
      <c r="D20" s="70">
        <v>18</v>
      </c>
      <c r="E20" s="48">
        <v>38</v>
      </c>
      <c r="F20" s="39">
        <v>8.2608695652173908E-2</v>
      </c>
    </row>
    <row r="21" spans="1:6" ht="15" customHeight="1" x14ac:dyDescent="0.15">
      <c r="A21" s="12"/>
      <c r="B21" s="35">
        <v>15</v>
      </c>
      <c r="C21" s="94">
        <v>11</v>
      </c>
      <c r="D21" s="94">
        <v>3</v>
      </c>
      <c r="E21" s="95">
        <v>14</v>
      </c>
      <c r="F21" s="32"/>
    </row>
    <row r="22" spans="1:6" ht="15" customHeight="1" x14ac:dyDescent="0.15">
      <c r="A22" s="12"/>
      <c r="B22" s="35">
        <v>16</v>
      </c>
      <c r="C22" s="94">
        <v>4</v>
      </c>
      <c r="D22" s="94">
        <v>4</v>
      </c>
      <c r="E22" s="95">
        <v>8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4</v>
      </c>
      <c r="E25" s="95">
        <v>6</v>
      </c>
      <c r="F25" s="32"/>
    </row>
    <row r="26" spans="1:6" ht="15" customHeight="1" x14ac:dyDescent="0.15">
      <c r="A26" s="12"/>
      <c r="B26" s="40" t="s">
        <v>30</v>
      </c>
      <c r="C26" s="49">
        <v>22</v>
      </c>
      <c r="D26" s="49">
        <v>15</v>
      </c>
      <c r="E26" s="41">
        <v>37</v>
      </c>
      <c r="F26" s="42">
        <v>8.0434782608695646E-2</v>
      </c>
    </row>
    <row r="27" spans="1:6" ht="15" customHeight="1" x14ac:dyDescent="0.15">
      <c r="A27" s="12"/>
      <c r="B27" s="35">
        <v>20</v>
      </c>
      <c r="C27" s="94">
        <v>2</v>
      </c>
      <c r="D27" s="94">
        <v>3</v>
      </c>
      <c r="E27" s="95">
        <v>5</v>
      </c>
      <c r="F27" s="32"/>
    </row>
    <row r="28" spans="1:6" ht="15" customHeight="1" x14ac:dyDescent="0.15">
      <c r="A28" s="12"/>
      <c r="B28" s="35">
        <v>21</v>
      </c>
      <c r="C28" s="94">
        <v>4</v>
      </c>
      <c r="D28" s="94">
        <v>1</v>
      </c>
      <c r="E28" s="95">
        <v>5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8</v>
      </c>
      <c r="D32" s="49">
        <v>5</v>
      </c>
      <c r="E32" s="41">
        <v>13</v>
      </c>
      <c r="F32" s="42">
        <v>2.8260869565217391E-2</v>
      </c>
    </row>
    <row r="33" spans="1:6" ht="15" customHeight="1" x14ac:dyDescent="0.15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3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3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9</v>
      </c>
      <c r="E38" s="41">
        <v>11</v>
      </c>
      <c r="F38" s="42">
        <v>2.391304347826087E-2</v>
      </c>
    </row>
    <row r="39" spans="1:6" ht="15" customHeight="1" x14ac:dyDescent="0.15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v>7</v>
      </c>
      <c r="D44" s="49">
        <v>8</v>
      </c>
      <c r="E44" s="41">
        <v>15</v>
      </c>
      <c r="F44" s="42">
        <v>3.2608695652173912E-2</v>
      </c>
    </row>
    <row r="45" spans="1:6" ht="15" customHeight="1" x14ac:dyDescent="0.15">
      <c r="A45" s="12"/>
      <c r="B45" s="35">
        <v>35</v>
      </c>
      <c r="C45" s="94">
        <v>5</v>
      </c>
      <c r="D45" s="94">
        <v>2</v>
      </c>
      <c r="E45" s="95">
        <v>7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3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7</v>
      </c>
      <c r="E47" s="95">
        <v>10</v>
      </c>
      <c r="F47" s="32"/>
    </row>
    <row r="48" spans="1:6" ht="15" customHeight="1" x14ac:dyDescent="0.15">
      <c r="A48" s="12"/>
      <c r="B48" s="35">
        <v>38</v>
      </c>
      <c r="C48" s="94">
        <v>5</v>
      </c>
      <c r="D48" s="94">
        <v>6</v>
      </c>
      <c r="E48" s="95">
        <v>11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v>16</v>
      </c>
      <c r="D50" s="49">
        <v>19</v>
      </c>
      <c r="E50" s="41">
        <v>35</v>
      </c>
      <c r="F50" s="42">
        <v>7.6086956521739135E-2</v>
      </c>
    </row>
    <row r="51" spans="1:6" ht="15" customHeight="1" x14ac:dyDescent="0.15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4</v>
      </c>
      <c r="E52" s="95">
        <v>7</v>
      </c>
      <c r="F52" s="32"/>
    </row>
    <row r="53" spans="1:6" ht="15" customHeight="1" x14ac:dyDescent="0.15">
      <c r="A53" s="12"/>
      <c r="B53" s="35">
        <v>42</v>
      </c>
      <c r="C53" s="94">
        <v>4</v>
      </c>
      <c r="D53" s="94">
        <v>3</v>
      </c>
      <c r="E53" s="95">
        <v>7</v>
      </c>
      <c r="F53" s="32"/>
    </row>
    <row r="54" spans="1:6" ht="15" customHeight="1" x14ac:dyDescent="0.15">
      <c r="A54" s="12"/>
      <c r="B54" s="35">
        <v>43</v>
      </c>
      <c r="C54" s="94">
        <v>4</v>
      </c>
      <c r="D54" s="94">
        <v>7</v>
      </c>
      <c r="E54" s="95">
        <v>11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2</v>
      </c>
      <c r="E55" s="95">
        <v>6</v>
      </c>
      <c r="F55" s="32"/>
    </row>
    <row r="56" spans="1:6" ht="15" customHeight="1" x14ac:dyDescent="0.15">
      <c r="A56" s="12"/>
      <c r="B56" s="40" t="s">
        <v>35</v>
      </c>
      <c r="C56" s="49">
        <v>17</v>
      </c>
      <c r="D56" s="49">
        <v>16</v>
      </c>
      <c r="E56" s="41">
        <v>33</v>
      </c>
      <c r="F56" s="42">
        <v>7.1739130434782611E-2</v>
      </c>
    </row>
    <row r="57" spans="1:6" ht="15" customHeight="1" x14ac:dyDescent="0.15">
      <c r="A57" s="12"/>
      <c r="B57" s="35">
        <v>45</v>
      </c>
      <c r="C57" s="94">
        <v>2</v>
      </c>
      <c r="D57" s="94">
        <v>5</v>
      </c>
      <c r="E57" s="95">
        <v>7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15">
      <c r="A59" s="12"/>
      <c r="B59" s="35">
        <v>47</v>
      </c>
      <c r="C59" s="94">
        <v>7</v>
      </c>
      <c r="D59" s="94">
        <v>5</v>
      </c>
      <c r="E59" s="95">
        <v>12</v>
      </c>
      <c r="F59" s="32"/>
    </row>
    <row r="60" spans="1:6" ht="15" customHeight="1" x14ac:dyDescent="0.15">
      <c r="A60" s="12"/>
      <c r="B60" s="35">
        <v>48</v>
      </c>
      <c r="C60" s="94">
        <v>4</v>
      </c>
      <c r="D60" s="94">
        <v>7</v>
      </c>
      <c r="E60" s="95">
        <v>11</v>
      </c>
      <c r="F60" s="32"/>
    </row>
    <row r="61" spans="1:6" ht="15" customHeight="1" x14ac:dyDescent="0.15">
      <c r="A61" s="12"/>
      <c r="B61" s="35">
        <v>49</v>
      </c>
      <c r="C61" s="94">
        <v>4</v>
      </c>
      <c r="D61" s="94">
        <v>3</v>
      </c>
      <c r="E61" s="95">
        <v>7</v>
      </c>
      <c r="F61" s="32"/>
    </row>
    <row r="62" spans="1:6" ht="15" customHeight="1" x14ac:dyDescent="0.15">
      <c r="A62" s="12"/>
      <c r="B62" s="40" t="s">
        <v>36</v>
      </c>
      <c r="C62" s="49">
        <v>19</v>
      </c>
      <c r="D62" s="49">
        <v>23</v>
      </c>
      <c r="E62" s="41">
        <v>42</v>
      </c>
      <c r="F62" s="42">
        <v>9.1304347826086957E-2</v>
      </c>
    </row>
    <row r="63" spans="1:6" ht="15" customHeight="1" x14ac:dyDescent="0.15">
      <c r="A63" s="12"/>
      <c r="B63" s="35">
        <v>50</v>
      </c>
      <c r="C63" s="94">
        <v>6</v>
      </c>
      <c r="D63" s="94">
        <v>3</v>
      </c>
      <c r="E63" s="95">
        <v>9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5</v>
      </c>
      <c r="E64" s="95">
        <v>8</v>
      </c>
      <c r="F64" s="32"/>
    </row>
    <row r="65" spans="1:6" ht="15" customHeight="1" x14ac:dyDescent="0.15">
      <c r="A65" s="12"/>
      <c r="B65" s="35">
        <v>52</v>
      </c>
      <c r="C65" s="94">
        <v>4</v>
      </c>
      <c r="D65" s="94">
        <v>5</v>
      </c>
      <c r="E65" s="95">
        <v>9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15">
      <c r="A67" s="12"/>
      <c r="B67" s="35">
        <v>54</v>
      </c>
      <c r="C67" s="94">
        <v>4</v>
      </c>
      <c r="D67" s="94">
        <v>7</v>
      </c>
      <c r="E67" s="95">
        <v>11</v>
      </c>
      <c r="F67" s="32"/>
    </row>
    <row r="68" spans="1:6" ht="15" customHeight="1" x14ac:dyDescent="0.15">
      <c r="A68" s="12"/>
      <c r="B68" s="40" t="s">
        <v>37</v>
      </c>
      <c r="C68" s="49">
        <v>20</v>
      </c>
      <c r="D68" s="49">
        <v>23</v>
      </c>
      <c r="E68" s="41">
        <v>43</v>
      </c>
      <c r="F68" s="42">
        <v>9.3478260869565219E-2</v>
      </c>
    </row>
    <row r="69" spans="1:6" ht="15" customHeight="1" x14ac:dyDescent="0.15">
      <c r="A69" s="12"/>
      <c r="B69" s="35">
        <v>55</v>
      </c>
      <c r="C69" s="94">
        <v>4</v>
      </c>
      <c r="D69" s="94">
        <v>2</v>
      </c>
      <c r="E69" s="95">
        <v>6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15">
      <c r="A72" s="12"/>
      <c r="B72" s="35">
        <v>58</v>
      </c>
      <c r="C72" s="94">
        <v>4</v>
      </c>
      <c r="D72" s="94">
        <v>1</v>
      </c>
      <c r="E72" s="95">
        <v>5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15">
      <c r="A74" s="12"/>
      <c r="B74" s="40" t="s">
        <v>38</v>
      </c>
      <c r="C74" s="49">
        <v>14</v>
      </c>
      <c r="D74" s="49">
        <v>11</v>
      </c>
      <c r="E74" s="41">
        <v>25</v>
      </c>
      <c r="F74" s="42">
        <v>5.434782608695652E-2</v>
      </c>
    </row>
    <row r="75" spans="1:6" ht="15" customHeight="1" x14ac:dyDescent="0.15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1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4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5</v>
      </c>
      <c r="D80" s="49">
        <v>11</v>
      </c>
      <c r="E80" s="41">
        <v>16</v>
      </c>
      <c r="F80" s="42">
        <v>3.4782608695652174E-2</v>
      </c>
    </row>
    <row r="81" spans="1:6" ht="15" customHeight="1" x14ac:dyDescent="0.15">
      <c r="A81" s="12"/>
      <c r="B81" s="35">
        <v>65</v>
      </c>
      <c r="C81" s="94">
        <v>4</v>
      </c>
      <c r="D81" s="94">
        <v>5</v>
      </c>
      <c r="E81" s="95">
        <v>9</v>
      </c>
      <c r="F81" s="32"/>
    </row>
    <row r="82" spans="1:6" ht="15" customHeight="1" x14ac:dyDescent="0.15">
      <c r="A82" s="12"/>
      <c r="B82" s="35">
        <v>66</v>
      </c>
      <c r="C82" s="94">
        <v>6</v>
      </c>
      <c r="D82" s="94">
        <v>2</v>
      </c>
      <c r="E82" s="95">
        <v>8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17</v>
      </c>
      <c r="D86" s="71">
        <v>13</v>
      </c>
      <c r="E86" s="44">
        <v>30</v>
      </c>
      <c r="F86" s="45">
        <v>6.5217391304347824E-2</v>
      </c>
    </row>
    <row r="87" spans="1:6" ht="15" customHeight="1" x14ac:dyDescent="0.15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5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9</v>
      </c>
      <c r="D92" s="71">
        <v>15</v>
      </c>
      <c r="E92" s="44">
        <v>24</v>
      </c>
      <c r="F92" s="45">
        <v>5.2173913043478258E-2</v>
      </c>
    </row>
    <row r="93" spans="1:6" ht="15" customHeight="1" x14ac:dyDescent="0.15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12</v>
      </c>
      <c r="D98" s="71">
        <v>6</v>
      </c>
      <c r="E98" s="44">
        <v>18</v>
      </c>
      <c r="F98" s="45">
        <v>3.9130434782608699E-2</v>
      </c>
    </row>
    <row r="99" spans="1:6" ht="15" customHeight="1" x14ac:dyDescent="0.15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7</v>
      </c>
      <c r="D104" s="71">
        <v>5</v>
      </c>
      <c r="E104" s="44">
        <v>12</v>
      </c>
      <c r="F104" s="45">
        <v>2.6086956521739129E-2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1.3043478260869565E-2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6.5217391304347823E-3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234</v>
      </c>
      <c r="D147" s="77">
        <v>226</v>
      </c>
      <c r="E147" s="77">
        <v>460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55</v>
      </c>
      <c r="D150" s="17">
        <v>42</v>
      </c>
      <c r="E150" s="17">
        <v>97</v>
      </c>
      <c r="F150" s="32">
        <v>0.21086956521739131</v>
      </c>
    </row>
    <row r="151" spans="1:6" ht="15" customHeight="1" x14ac:dyDescent="0.15">
      <c r="A151" s="18"/>
      <c r="B151" s="18" t="s">
        <v>49</v>
      </c>
      <c r="C151" s="19">
        <v>130</v>
      </c>
      <c r="D151" s="19">
        <v>140</v>
      </c>
      <c r="E151" s="19">
        <v>270</v>
      </c>
      <c r="F151" s="32">
        <v>0.58695652173913049</v>
      </c>
    </row>
    <row r="152" spans="1:6" ht="15" customHeight="1" x14ac:dyDescent="0.15">
      <c r="A152" s="33"/>
      <c r="B152" s="20" t="s">
        <v>6</v>
      </c>
      <c r="C152" s="21">
        <v>49</v>
      </c>
      <c r="D152" s="21">
        <v>44</v>
      </c>
      <c r="E152" s="21">
        <v>93</v>
      </c>
      <c r="F152" s="32">
        <v>0.20217391304347826</v>
      </c>
    </row>
    <row r="153" spans="1:6" ht="15" customHeight="1" x14ac:dyDescent="0.15">
      <c r="B153" s="2" t="s">
        <v>8</v>
      </c>
      <c r="C153" s="1">
        <v>234</v>
      </c>
      <c r="D153" s="1">
        <v>226</v>
      </c>
      <c r="E153" s="1">
        <v>460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55</v>
      </c>
      <c r="D155" s="17">
        <v>42</v>
      </c>
      <c r="E155" s="17">
        <v>97</v>
      </c>
      <c r="F155" s="32">
        <v>0.21086956521739131</v>
      </c>
    </row>
    <row r="156" spans="1:6" ht="15" customHeight="1" x14ac:dyDescent="0.15">
      <c r="A156" s="28"/>
      <c r="B156" s="18" t="s">
        <v>49</v>
      </c>
      <c r="C156" s="19">
        <v>130</v>
      </c>
      <c r="D156" s="19">
        <v>140</v>
      </c>
      <c r="E156" s="19">
        <v>270</v>
      </c>
      <c r="F156" s="32">
        <v>0.58695652173913049</v>
      </c>
    </row>
    <row r="157" spans="1:6" ht="15" customHeight="1" x14ac:dyDescent="0.15">
      <c r="A157" s="25"/>
      <c r="B157" s="20" t="s">
        <v>10</v>
      </c>
      <c r="C157" s="21">
        <v>26</v>
      </c>
      <c r="D157" s="21">
        <v>28</v>
      </c>
      <c r="E157" s="21">
        <v>54</v>
      </c>
      <c r="F157" s="32">
        <v>0.11739130434782609</v>
      </c>
    </row>
    <row r="158" spans="1:6" ht="15" customHeight="1" x14ac:dyDescent="0.15">
      <c r="A158" s="26"/>
      <c r="B158" s="29" t="s">
        <v>11</v>
      </c>
      <c r="C158" s="27">
        <v>23</v>
      </c>
      <c r="D158" s="27">
        <v>16</v>
      </c>
      <c r="E158" s="27">
        <v>39</v>
      </c>
      <c r="F158" s="32">
        <v>8.478260869565217E-2</v>
      </c>
    </row>
    <row r="159" spans="1:6" ht="15" customHeight="1" x14ac:dyDescent="0.15">
      <c r="B159" s="2" t="s">
        <v>8</v>
      </c>
      <c r="C159" s="1">
        <v>234</v>
      </c>
      <c r="D159" s="1">
        <v>226</v>
      </c>
      <c r="E159" s="1">
        <v>460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4</v>
      </c>
      <c r="D161" s="31">
        <v>5</v>
      </c>
      <c r="E161" s="31">
        <v>9</v>
      </c>
      <c r="F161" s="32">
        <v>1.9565217391304349E-2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2</v>
      </c>
      <c r="E162" s="31">
        <v>3</v>
      </c>
      <c r="F162" s="32">
        <v>6.5217391304347823E-3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19">
    <tabColor rgb="FFFF99CC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235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3</v>
      </c>
      <c r="E3" s="95">
        <v>5</v>
      </c>
      <c r="F3" s="32"/>
    </row>
    <row r="4" spans="1:6" ht="15" customHeight="1" x14ac:dyDescent="0.15">
      <c r="A4" s="12"/>
      <c r="B4" s="35">
        <v>1</v>
      </c>
      <c r="C4" s="94">
        <v>4</v>
      </c>
      <c r="D4" s="94">
        <v>3</v>
      </c>
      <c r="E4" s="95">
        <v>7</v>
      </c>
      <c r="F4" s="32"/>
    </row>
    <row r="5" spans="1:6" ht="15" customHeight="1" x14ac:dyDescent="0.15">
      <c r="A5" s="12"/>
      <c r="B5" s="35">
        <v>2</v>
      </c>
      <c r="C5" s="94">
        <v>5</v>
      </c>
      <c r="D5" s="94">
        <v>2</v>
      </c>
      <c r="E5" s="95">
        <v>7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4</v>
      </c>
      <c r="E6" s="95">
        <v>6</v>
      </c>
      <c r="F6" s="32"/>
    </row>
    <row r="7" spans="1:6" ht="15" customHeight="1" x14ac:dyDescent="0.15">
      <c r="A7" s="12"/>
      <c r="B7" s="35">
        <v>4</v>
      </c>
      <c r="C7" s="94">
        <v>3</v>
      </c>
      <c r="D7" s="94">
        <v>6</v>
      </c>
      <c r="E7" s="95">
        <v>9</v>
      </c>
      <c r="F7" s="32"/>
    </row>
    <row r="8" spans="1:6" ht="15" customHeight="1" x14ac:dyDescent="0.15">
      <c r="A8" s="12"/>
      <c r="B8" s="37" t="s">
        <v>27</v>
      </c>
      <c r="C8" s="70">
        <v>16</v>
      </c>
      <c r="D8" s="70">
        <v>18</v>
      </c>
      <c r="E8" s="38">
        <v>34</v>
      </c>
      <c r="F8" s="39">
        <v>4.1820418204182044E-2</v>
      </c>
    </row>
    <row r="9" spans="1:6" ht="15" customHeight="1" x14ac:dyDescent="0.15">
      <c r="A9" s="12"/>
      <c r="B9" s="35">
        <v>5</v>
      </c>
      <c r="C9" s="94">
        <v>4</v>
      </c>
      <c r="D9" s="94">
        <v>6</v>
      </c>
      <c r="E9" s="95">
        <v>10</v>
      </c>
      <c r="F9" s="32"/>
    </row>
    <row r="10" spans="1:6" ht="15" customHeight="1" x14ac:dyDescent="0.15">
      <c r="A10" s="12"/>
      <c r="B10" s="35">
        <v>6</v>
      </c>
      <c r="C10" s="94">
        <v>8</v>
      </c>
      <c r="D10" s="94">
        <v>6</v>
      </c>
      <c r="E10" s="95">
        <v>14</v>
      </c>
      <c r="F10" s="32"/>
    </row>
    <row r="11" spans="1:6" ht="15" customHeight="1" x14ac:dyDescent="0.15">
      <c r="A11" s="12"/>
      <c r="B11" s="35">
        <v>7</v>
      </c>
      <c r="C11" s="94">
        <v>4</v>
      </c>
      <c r="D11" s="94">
        <v>6</v>
      </c>
      <c r="E11" s="95">
        <v>10</v>
      </c>
      <c r="F11" s="32"/>
    </row>
    <row r="12" spans="1:6" ht="15" customHeight="1" x14ac:dyDescent="0.15">
      <c r="A12" s="12"/>
      <c r="B12" s="35">
        <v>8</v>
      </c>
      <c r="C12" s="94">
        <v>5</v>
      </c>
      <c r="D12" s="94">
        <v>3</v>
      </c>
      <c r="E12" s="95">
        <v>8</v>
      </c>
      <c r="F12" s="32"/>
    </row>
    <row r="13" spans="1:6" ht="15" customHeight="1" x14ac:dyDescent="0.15">
      <c r="A13" s="12"/>
      <c r="B13" s="35">
        <v>9</v>
      </c>
      <c r="C13" s="94">
        <v>4</v>
      </c>
      <c r="D13" s="94">
        <v>5</v>
      </c>
      <c r="E13" s="95">
        <v>9</v>
      </c>
      <c r="F13" s="32"/>
    </row>
    <row r="14" spans="1:6" ht="15" customHeight="1" x14ac:dyDescent="0.15">
      <c r="A14" s="12"/>
      <c r="B14" s="37" t="s">
        <v>28</v>
      </c>
      <c r="C14" s="70">
        <v>25</v>
      </c>
      <c r="D14" s="70">
        <v>26</v>
      </c>
      <c r="E14" s="48">
        <v>51</v>
      </c>
      <c r="F14" s="39">
        <v>6.273062730627306E-2</v>
      </c>
    </row>
    <row r="15" spans="1:6" ht="15" customHeight="1" x14ac:dyDescent="0.15">
      <c r="A15" s="12"/>
      <c r="B15" s="35">
        <v>10</v>
      </c>
      <c r="C15" s="94">
        <v>5</v>
      </c>
      <c r="D15" s="94">
        <v>5</v>
      </c>
      <c r="E15" s="95">
        <v>10</v>
      </c>
      <c r="F15" s="32"/>
    </row>
    <row r="16" spans="1:6" ht="15" customHeight="1" x14ac:dyDescent="0.15">
      <c r="A16" s="12"/>
      <c r="B16" s="35">
        <v>11</v>
      </c>
      <c r="C16" s="94">
        <v>7</v>
      </c>
      <c r="D16" s="94">
        <v>6</v>
      </c>
      <c r="E16" s="95">
        <v>13</v>
      </c>
      <c r="F16" s="32"/>
    </row>
    <row r="17" spans="1:6" ht="15" customHeight="1" x14ac:dyDescent="0.15">
      <c r="A17" s="12"/>
      <c r="B17" s="35">
        <v>12</v>
      </c>
      <c r="C17" s="94">
        <v>8</v>
      </c>
      <c r="D17" s="94">
        <v>1</v>
      </c>
      <c r="E17" s="95">
        <v>9</v>
      </c>
      <c r="F17" s="32"/>
    </row>
    <row r="18" spans="1:6" ht="15" customHeight="1" x14ac:dyDescent="0.15">
      <c r="A18" s="12"/>
      <c r="B18" s="35">
        <v>13</v>
      </c>
      <c r="C18" s="94">
        <v>4</v>
      </c>
      <c r="D18" s="94">
        <v>3</v>
      </c>
      <c r="E18" s="95">
        <v>7</v>
      </c>
      <c r="F18" s="32"/>
    </row>
    <row r="19" spans="1:6" ht="15" customHeight="1" x14ac:dyDescent="0.15">
      <c r="A19" s="12"/>
      <c r="B19" s="35">
        <v>14</v>
      </c>
      <c r="C19" s="94">
        <v>5</v>
      </c>
      <c r="D19" s="94">
        <v>3</v>
      </c>
      <c r="E19" s="95">
        <v>8</v>
      </c>
      <c r="F19" s="32"/>
    </row>
    <row r="20" spans="1:6" ht="15" customHeight="1" x14ac:dyDescent="0.15">
      <c r="A20" s="12"/>
      <c r="B20" s="37" t="s">
        <v>29</v>
      </c>
      <c r="C20" s="70">
        <v>29</v>
      </c>
      <c r="D20" s="70">
        <v>18</v>
      </c>
      <c r="E20" s="48">
        <v>47</v>
      </c>
      <c r="F20" s="39">
        <v>5.7810578105781059E-2</v>
      </c>
    </row>
    <row r="21" spans="1:6" ht="15" customHeight="1" x14ac:dyDescent="0.15">
      <c r="A21" s="12"/>
      <c r="B21" s="35">
        <v>15</v>
      </c>
      <c r="C21" s="94">
        <v>5</v>
      </c>
      <c r="D21" s="94">
        <v>2</v>
      </c>
      <c r="E21" s="95">
        <v>7</v>
      </c>
      <c r="F21" s="32"/>
    </row>
    <row r="22" spans="1:6" ht="15" customHeight="1" x14ac:dyDescent="0.15">
      <c r="A22" s="12"/>
      <c r="B22" s="35">
        <v>16</v>
      </c>
      <c r="C22" s="94">
        <v>4</v>
      </c>
      <c r="D22" s="94">
        <v>1</v>
      </c>
      <c r="E22" s="95">
        <v>5</v>
      </c>
      <c r="F22" s="32"/>
    </row>
    <row r="23" spans="1:6" ht="15" customHeight="1" x14ac:dyDescent="0.15">
      <c r="A23" s="12"/>
      <c r="B23" s="35">
        <v>17</v>
      </c>
      <c r="C23" s="94">
        <v>4</v>
      </c>
      <c r="D23" s="94">
        <v>0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4</v>
      </c>
      <c r="D24" s="94">
        <v>2</v>
      </c>
      <c r="E24" s="95">
        <v>6</v>
      </c>
      <c r="F24" s="32"/>
    </row>
    <row r="25" spans="1:6" ht="15" customHeight="1" x14ac:dyDescent="0.15">
      <c r="A25" s="12"/>
      <c r="B25" s="35">
        <v>19</v>
      </c>
      <c r="C25" s="94">
        <v>5</v>
      </c>
      <c r="D25" s="94">
        <v>0</v>
      </c>
      <c r="E25" s="95">
        <v>5</v>
      </c>
      <c r="F25" s="32"/>
    </row>
    <row r="26" spans="1:6" ht="15" customHeight="1" x14ac:dyDescent="0.15">
      <c r="A26" s="12"/>
      <c r="B26" s="40" t="s">
        <v>30</v>
      </c>
      <c r="C26" s="49">
        <v>22</v>
      </c>
      <c r="D26" s="49">
        <v>5</v>
      </c>
      <c r="E26" s="41">
        <v>27</v>
      </c>
      <c r="F26" s="42">
        <v>3.3210332103321034E-2</v>
      </c>
    </row>
    <row r="27" spans="1:6" ht="15" customHeight="1" x14ac:dyDescent="0.15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5</v>
      </c>
      <c r="D28" s="94">
        <v>6</v>
      </c>
      <c r="E28" s="95">
        <v>11</v>
      </c>
      <c r="F28" s="32"/>
    </row>
    <row r="29" spans="1:6" ht="15" customHeight="1" x14ac:dyDescent="0.15">
      <c r="A29" s="12"/>
      <c r="B29" s="35">
        <v>22</v>
      </c>
      <c r="C29" s="94">
        <v>4</v>
      </c>
      <c r="D29" s="94">
        <v>2</v>
      </c>
      <c r="E29" s="95">
        <v>6</v>
      </c>
      <c r="F29" s="32"/>
    </row>
    <row r="30" spans="1:6" ht="15" customHeight="1" x14ac:dyDescent="0.15">
      <c r="A30" s="12"/>
      <c r="B30" s="35">
        <v>23</v>
      </c>
      <c r="C30" s="94">
        <v>8</v>
      </c>
      <c r="D30" s="94">
        <v>2</v>
      </c>
      <c r="E30" s="95">
        <v>10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15">
      <c r="A32" s="12"/>
      <c r="B32" s="40" t="s">
        <v>31</v>
      </c>
      <c r="C32" s="49">
        <v>22</v>
      </c>
      <c r="D32" s="49">
        <v>13</v>
      </c>
      <c r="E32" s="41">
        <v>35</v>
      </c>
      <c r="F32" s="42">
        <v>4.3050430504305043E-2</v>
      </c>
    </row>
    <row r="33" spans="1:6" ht="15" customHeight="1" x14ac:dyDescent="0.15">
      <c r="A33" s="12"/>
      <c r="B33" s="35">
        <v>25</v>
      </c>
      <c r="C33" s="94">
        <v>4</v>
      </c>
      <c r="D33" s="94">
        <v>2</v>
      </c>
      <c r="E33" s="95">
        <v>6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4</v>
      </c>
      <c r="E34" s="95">
        <v>5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4</v>
      </c>
      <c r="E35" s="95">
        <v>6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4</v>
      </c>
      <c r="E37" s="95">
        <v>7</v>
      </c>
      <c r="F37" s="32"/>
    </row>
    <row r="38" spans="1:6" ht="15" customHeight="1" x14ac:dyDescent="0.15">
      <c r="A38" s="12"/>
      <c r="B38" s="40" t="s">
        <v>32</v>
      </c>
      <c r="C38" s="49">
        <v>11</v>
      </c>
      <c r="D38" s="49">
        <v>15</v>
      </c>
      <c r="E38" s="41">
        <v>26</v>
      </c>
      <c r="F38" s="42">
        <v>3.1980319803198029E-2</v>
      </c>
    </row>
    <row r="39" spans="1:6" ht="15" customHeight="1" x14ac:dyDescent="0.15">
      <c r="A39" s="12"/>
      <c r="B39" s="35">
        <v>30</v>
      </c>
      <c r="C39" s="94">
        <v>4</v>
      </c>
      <c r="D39" s="94">
        <v>2</v>
      </c>
      <c r="E39" s="95">
        <v>6</v>
      </c>
      <c r="F39" s="32"/>
    </row>
    <row r="40" spans="1:6" ht="15" customHeight="1" x14ac:dyDescent="0.15">
      <c r="A40" s="12"/>
      <c r="B40" s="35">
        <v>31</v>
      </c>
      <c r="C40" s="94">
        <v>4</v>
      </c>
      <c r="D40" s="94">
        <v>5</v>
      </c>
      <c r="E40" s="95">
        <v>9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4</v>
      </c>
      <c r="E41" s="95">
        <v>6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15">
      <c r="A43" s="12"/>
      <c r="B43" s="35">
        <v>34</v>
      </c>
      <c r="C43" s="94">
        <v>6</v>
      </c>
      <c r="D43" s="94">
        <v>2</v>
      </c>
      <c r="E43" s="95">
        <v>8</v>
      </c>
      <c r="F43" s="32"/>
    </row>
    <row r="44" spans="1:6" ht="15" customHeight="1" x14ac:dyDescent="0.15">
      <c r="A44" s="12"/>
      <c r="B44" s="40" t="s">
        <v>33</v>
      </c>
      <c r="C44" s="49">
        <v>18</v>
      </c>
      <c r="D44" s="49">
        <v>16</v>
      </c>
      <c r="E44" s="41">
        <v>34</v>
      </c>
      <c r="F44" s="42">
        <v>4.1820418204182044E-2</v>
      </c>
    </row>
    <row r="45" spans="1:6" ht="15" customHeight="1" x14ac:dyDescent="0.15">
      <c r="A45" s="12"/>
      <c r="B45" s="35">
        <v>35</v>
      </c>
      <c r="C45" s="94">
        <v>7</v>
      </c>
      <c r="D45" s="94">
        <v>6</v>
      </c>
      <c r="E45" s="95">
        <v>13</v>
      </c>
      <c r="F45" s="32"/>
    </row>
    <row r="46" spans="1:6" ht="15" customHeight="1" x14ac:dyDescent="0.15">
      <c r="A46" s="12"/>
      <c r="B46" s="35">
        <v>36</v>
      </c>
      <c r="C46" s="94">
        <v>8</v>
      </c>
      <c r="D46" s="94">
        <v>9</v>
      </c>
      <c r="E46" s="95">
        <v>17</v>
      </c>
      <c r="F46" s="32"/>
    </row>
    <row r="47" spans="1:6" ht="15" customHeight="1" x14ac:dyDescent="0.15">
      <c r="A47" s="12"/>
      <c r="B47" s="35">
        <v>37</v>
      </c>
      <c r="C47" s="94">
        <v>6</v>
      </c>
      <c r="D47" s="94">
        <v>3</v>
      </c>
      <c r="E47" s="95">
        <v>9</v>
      </c>
      <c r="F47" s="32"/>
    </row>
    <row r="48" spans="1:6" ht="15" customHeight="1" x14ac:dyDescent="0.15">
      <c r="A48" s="12"/>
      <c r="B48" s="35">
        <v>38</v>
      </c>
      <c r="C48" s="94">
        <v>6</v>
      </c>
      <c r="D48" s="94">
        <v>9</v>
      </c>
      <c r="E48" s="95">
        <v>15</v>
      </c>
      <c r="F48" s="32"/>
    </row>
    <row r="49" spans="1:6" ht="15" customHeight="1" x14ac:dyDescent="0.15">
      <c r="A49" s="12"/>
      <c r="B49" s="35">
        <v>39</v>
      </c>
      <c r="C49" s="94">
        <v>6</v>
      </c>
      <c r="D49" s="94">
        <v>4</v>
      </c>
      <c r="E49" s="95">
        <v>10</v>
      </c>
      <c r="F49" s="32"/>
    </row>
    <row r="50" spans="1:6" ht="15" customHeight="1" x14ac:dyDescent="0.15">
      <c r="A50" s="12"/>
      <c r="B50" s="40" t="s">
        <v>34</v>
      </c>
      <c r="C50" s="49">
        <v>33</v>
      </c>
      <c r="D50" s="49">
        <v>31</v>
      </c>
      <c r="E50" s="41">
        <v>64</v>
      </c>
      <c r="F50" s="42">
        <v>7.8720787207872081E-2</v>
      </c>
    </row>
    <row r="51" spans="1:6" ht="15" customHeight="1" x14ac:dyDescent="0.15">
      <c r="A51" s="12"/>
      <c r="B51" s="35">
        <v>40</v>
      </c>
      <c r="C51" s="94">
        <v>4</v>
      </c>
      <c r="D51" s="94">
        <v>6</v>
      </c>
      <c r="E51" s="95">
        <v>10</v>
      </c>
      <c r="F51" s="32"/>
    </row>
    <row r="52" spans="1:6" ht="15" customHeight="1" x14ac:dyDescent="0.15">
      <c r="A52" s="12"/>
      <c r="B52" s="35">
        <v>41</v>
      </c>
      <c r="C52" s="94">
        <v>4</v>
      </c>
      <c r="D52" s="94">
        <v>6</v>
      </c>
      <c r="E52" s="95">
        <v>10</v>
      </c>
      <c r="F52" s="32"/>
    </row>
    <row r="53" spans="1:6" ht="15" customHeight="1" x14ac:dyDescent="0.15">
      <c r="A53" s="12"/>
      <c r="B53" s="35">
        <v>42</v>
      </c>
      <c r="C53" s="94">
        <v>10</v>
      </c>
      <c r="D53" s="94">
        <v>5</v>
      </c>
      <c r="E53" s="95">
        <v>15</v>
      </c>
      <c r="F53" s="32"/>
    </row>
    <row r="54" spans="1:6" ht="15" customHeight="1" x14ac:dyDescent="0.15">
      <c r="A54" s="12"/>
      <c r="B54" s="35">
        <v>43</v>
      </c>
      <c r="C54" s="94">
        <v>5</v>
      </c>
      <c r="D54" s="94">
        <v>7</v>
      </c>
      <c r="E54" s="95">
        <v>12</v>
      </c>
      <c r="F54" s="32"/>
    </row>
    <row r="55" spans="1:6" ht="15" customHeight="1" x14ac:dyDescent="0.15">
      <c r="A55" s="12"/>
      <c r="B55" s="35">
        <v>44</v>
      </c>
      <c r="C55" s="94">
        <v>9</v>
      </c>
      <c r="D55" s="94">
        <v>7</v>
      </c>
      <c r="E55" s="95">
        <v>16</v>
      </c>
      <c r="F55" s="32"/>
    </row>
    <row r="56" spans="1:6" ht="15" customHeight="1" x14ac:dyDescent="0.15">
      <c r="A56" s="12"/>
      <c r="B56" s="40" t="s">
        <v>35</v>
      </c>
      <c r="C56" s="49">
        <v>32</v>
      </c>
      <c r="D56" s="49">
        <v>31</v>
      </c>
      <c r="E56" s="41">
        <v>63</v>
      </c>
      <c r="F56" s="42">
        <v>7.7490774907749083E-2</v>
      </c>
    </row>
    <row r="57" spans="1:6" ht="15" customHeight="1" x14ac:dyDescent="0.15">
      <c r="A57" s="12"/>
      <c r="B57" s="35">
        <v>45</v>
      </c>
      <c r="C57" s="94">
        <v>4</v>
      </c>
      <c r="D57" s="94">
        <v>5</v>
      </c>
      <c r="E57" s="95">
        <v>9</v>
      </c>
      <c r="F57" s="32"/>
    </row>
    <row r="58" spans="1:6" ht="15" customHeight="1" x14ac:dyDescent="0.15">
      <c r="A58" s="12"/>
      <c r="B58" s="35">
        <v>46</v>
      </c>
      <c r="C58" s="94">
        <v>6</v>
      </c>
      <c r="D58" s="94">
        <v>6</v>
      </c>
      <c r="E58" s="95">
        <v>12</v>
      </c>
      <c r="F58" s="32"/>
    </row>
    <row r="59" spans="1:6" ht="15" customHeight="1" x14ac:dyDescent="0.15">
      <c r="A59" s="12"/>
      <c r="B59" s="35">
        <v>47</v>
      </c>
      <c r="C59" s="94">
        <v>6</v>
      </c>
      <c r="D59" s="94">
        <v>4</v>
      </c>
      <c r="E59" s="95">
        <v>10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4</v>
      </c>
      <c r="E60" s="95">
        <v>7</v>
      </c>
      <c r="F60" s="32"/>
    </row>
    <row r="61" spans="1:6" ht="15" customHeight="1" x14ac:dyDescent="0.15">
      <c r="A61" s="12"/>
      <c r="B61" s="35">
        <v>49</v>
      </c>
      <c r="C61" s="94">
        <v>7</v>
      </c>
      <c r="D61" s="94">
        <v>8</v>
      </c>
      <c r="E61" s="95">
        <v>15</v>
      </c>
      <c r="F61" s="32"/>
    </row>
    <row r="62" spans="1:6" ht="15" customHeight="1" x14ac:dyDescent="0.15">
      <c r="A62" s="12"/>
      <c r="B62" s="40" t="s">
        <v>36</v>
      </c>
      <c r="C62" s="49">
        <v>26</v>
      </c>
      <c r="D62" s="49">
        <v>27</v>
      </c>
      <c r="E62" s="41">
        <v>53</v>
      </c>
      <c r="F62" s="42">
        <v>6.519065190651907E-2</v>
      </c>
    </row>
    <row r="63" spans="1:6" ht="15" customHeight="1" x14ac:dyDescent="0.15">
      <c r="A63" s="12"/>
      <c r="B63" s="35">
        <v>50</v>
      </c>
      <c r="C63" s="94">
        <v>4</v>
      </c>
      <c r="D63" s="94">
        <v>3</v>
      </c>
      <c r="E63" s="95">
        <v>7</v>
      </c>
      <c r="F63" s="32"/>
    </row>
    <row r="64" spans="1:6" ht="15" customHeight="1" x14ac:dyDescent="0.15">
      <c r="A64" s="12"/>
      <c r="B64" s="35">
        <v>51</v>
      </c>
      <c r="C64" s="94">
        <v>7</v>
      </c>
      <c r="D64" s="94">
        <v>6</v>
      </c>
      <c r="E64" s="95">
        <v>13</v>
      </c>
      <c r="F64" s="32"/>
    </row>
    <row r="65" spans="1:6" ht="15" customHeight="1" x14ac:dyDescent="0.15">
      <c r="A65" s="12"/>
      <c r="B65" s="35">
        <v>52</v>
      </c>
      <c r="C65" s="94">
        <v>6</v>
      </c>
      <c r="D65" s="94">
        <v>2</v>
      </c>
      <c r="E65" s="95">
        <v>8</v>
      </c>
      <c r="F65" s="32"/>
    </row>
    <row r="66" spans="1:6" ht="15" customHeight="1" x14ac:dyDescent="0.15">
      <c r="A66" s="12"/>
      <c r="B66" s="35">
        <v>53</v>
      </c>
      <c r="C66" s="94">
        <v>7</v>
      </c>
      <c r="D66" s="94">
        <v>2</v>
      </c>
      <c r="E66" s="95">
        <v>9</v>
      </c>
      <c r="F66" s="32"/>
    </row>
    <row r="67" spans="1:6" ht="15" customHeight="1" x14ac:dyDescent="0.15">
      <c r="A67" s="12"/>
      <c r="B67" s="35">
        <v>54</v>
      </c>
      <c r="C67" s="94">
        <v>7</v>
      </c>
      <c r="D67" s="94">
        <v>9</v>
      </c>
      <c r="E67" s="95">
        <v>16</v>
      </c>
      <c r="F67" s="32"/>
    </row>
    <row r="68" spans="1:6" ht="15" customHeight="1" x14ac:dyDescent="0.15">
      <c r="A68" s="12"/>
      <c r="B68" s="40" t="s">
        <v>37</v>
      </c>
      <c r="C68" s="49">
        <v>31</v>
      </c>
      <c r="D68" s="49">
        <v>22</v>
      </c>
      <c r="E68" s="41">
        <v>53</v>
      </c>
      <c r="F68" s="42">
        <v>6.519065190651907E-2</v>
      </c>
    </row>
    <row r="69" spans="1:6" ht="15" customHeight="1" x14ac:dyDescent="0.15">
      <c r="A69" s="12"/>
      <c r="B69" s="35">
        <v>55</v>
      </c>
      <c r="C69" s="94">
        <v>3</v>
      </c>
      <c r="D69" s="94">
        <v>4</v>
      </c>
      <c r="E69" s="95">
        <v>7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6</v>
      </c>
      <c r="E70" s="95">
        <v>8</v>
      </c>
      <c r="F70" s="32"/>
    </row>
    <row r="71" spans="1:6" ht="15" customHeight="1" x14ac:dyDescent="0.15">
      <c r="A71" s="12"/>
      <c r="B71" s="35">
        <v>57</v>
      </c>
      <c r="C71" s="94">
        <v>4</v>
      </c>
      <c r="D71" s="94">
        <v>5</v>
      </c>
      <c r="E71" s="95">
        <v>9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5</v>
      </c>
      <c r="E73" s="95">
        <v>9</v>
      </c>
      <c r="F73" s="32"/>
    </row>
    <row r="74" spans="1:6" ht="15" customHeight="1" x14ac:dyDescent="0.15">
      <c r="A74" s="12"/>
      <c r="B74" s="40" t="s">
        <v>38</v>
      </c>
      <c r="C74" s="49">
        <v>15</v>
      </c>
      <c r="D74" s="49">
        <v>23</v>
      </c>
      <c r="E74" s="41">
        <v>38</v>
      </c>
      <c r="F74" s="42">
        <v>4.6740467404674045E-2</v>
      </c>
    </row>
    <row r="75" spans="1:6" ht="15" customHeight="1" x14ac:dyDescent="0.15">
      <c r="A75" s="12"/>
      <c r="B75" s="35">
        <v>60</v>
      </c>
      <c r="C75" s="94">
        <v>6</v>
      </c>
      <c r="D75" s="94">
        <v>5</v>
      </c>
      <c r="E75" s="95">
        <v>11</v>
      </c>
      <c r="F75" s="32"/>
    </row>
    <row r="76" spans="1:6" ht="15" customHeight="1" x14ac:dyDescent="0.15">
      <c r="A76" s="12"/>
      <c r="B76" s="35">
        <v>61</v>
      </c>
      <c r="C76" s="94">
        <v>8</v>
      </c>
      <c r="D76" s="94">
        <v>4</v>
      </c>
      <c r="E76" s="95">
        <v>12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6</v>
      </c>
      <c r="D78" s="94">
        <v>9</v>
      </c>
      <c r="E78" s="95">
        <v>15</v>
      </c>
      <c r="F78" s="32"/>
    </row>
    <row r="79" spans="1:6" ht="15" customHeight="1" x14ac:dyDescent="0.15">
      <c r="A79" s="12"/>
      <c r="B79" s="35">
        <v>64</v>
      </c>
      <c r="C79" s="94">
        <v>6</v>
      </c>
      <c r="D79" s="94">
        <v>4</v>
      </c>
      <c r="E79" s="95">
        <v>10</v>
      </c>
      <c r="F79" s="32"/>
    </row>
    <row r="80" spans="1:6" ht="15" customHeight="1" x14ac:dyDescent="0.15">
      <c r="A80" s="12"/>
      <c r="B80" s="40" t="s">
        <v>39</v>
      </c>
      <c r="C80" s="49">
        <v>28</v>
      </c>
      <c r="D80" s="49">
        <v>24</v>
      </c>
      <c r="E80" s="41">
        <v>52</v>
      </c>
      <c r="F80" s="42">
        <v>6.3960639606396058E-2</v>
      </c>
    </row>
    <row r="81" spans="1:6" ht="15" customHeight="1" x14ac:dyDescent="0.15">
      <c r="A81" s="12"/>
      <c r="B81" s="35">
        <v>65</v>
      </c>
      <c r="C81" s="94">
        <v>6</v>
      </c>
      <c r="D81" s="94">
        <v>6</v>
      </c>
      <c r="E81" s="95">
        <v>12</v>
      </c>
      <c r="F81" s="32"/>
    </row>
    <row r="82" spans="1:6" ht="15" customHeight="1" x14ac:dyDescent="0.15">
      <c r="A82" s="12"/>
      <c r="B82" s="35">
        <v>66</v>
      </c>
      <c r="C82" s="94">
        <v>7</v>
      </c>
      <c r="D82" s="94">
        <v>3</v>
      </c>
      <c r="E82" s="95">
        <v>10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6</v>
      </c>
      <c r="E83" s="95">
        <v>9</v>
      </c>
      <c r="F83" s="32"/>
    </row>
    <row r="84" spans="1:6" ht="15" customHeight="1" x14ac:dyDescent="0.15">
      <c r="A84" s="12"/>
      <c r="B84" s="35">
        <v>68</v>
      </c>
      <c r="C84" s="94">
        <v>8</v>
      </c>
      <c r="D84" s="94">
        <v>8</v>
      </c>
      <c r="E84" s="95">
        <v>16</v>
      </c>
      <c r="F84" s="32"/>
    </row>
    <row r="85" spans="1:6" ht="15" customHeight="1" x14ac:dyDescent="0.15">
      <c r="A85" s="12"/>
      <c r="B85" s="35">
        <v>69</v>
      </c>
      <c r="C85" s="94">
        <v>12</v>
      </c>
      <c r="D85" s="94">
        <v>4</v>
      </c>
      <c r="E85" s="95">
        <v>16</v>
      </c>
      <c r="F85" s="32"/>
    </row>
    <row r="86" spans="1:6" ht="15" customHeight="1" x14ac:dyDescent="0.15">
      <c r="A86" s="12"/>
      <c r="B86" s="43" t="s">
        <v>40</v>
      </c>
      <c r="C86" s="71">
        <v>36</v>
      </c>
      <c r="D86" s="71">
        <v>27</v>
      </c>
      <c r="E86" s="44">
        <v>63</v>
      </c>
      <c r="F86" s="45">
        <v>7.7490774907749083E-2</v>
      </c>
    </row>
    <row r="87" spans="1:6" ht="15" customHeight="1" x14ac:dyDescent="0.15">
      <c r="A87" s="12"/>
      <c r="B87" s="35">
        <v>70</v>
      </c>
      <c r="C87" s="94">
        <v>6</v>
      </c>
      <c r="D87" s="94">
        <v>5</v>
      </c>
      <c r="E87" s="95">
        <v>11</v>
      </c>
      <c r="F87" s="32"/>
    </row>
    <row r="88" spans="1:6" ht="15" customHeight="1" x14ac:dyDescent="0.15">
      <c r="A88" s="12"/>
      <c r="B88" s="35">
        <v>71</v>
      </c>
      <c r="C88" s="94">
        <v>6</v>
      </c>
      <c r="D88" s="94">
        <v>5</v>
      </c>
      <c r="E88" s="95">
        <v>11</v>
      </c>
      <c r="F88" s="32"/>
    </row>
    <row r="89" spans="1:6" ht="15" customHeight="1" x14ac:dyDescent="0.15">
      <c r="A89" s="12"/>
      <c r="B89" s="35">
        <v>72</v>
      </c>
      <c r="C89" s="94">
        <v>6</v>
      </c>
      <c r="D89" s="94">
        <v>6</v>
      </c>
      <c r="E89" s="95">
        <v>12</v>
      </c>
      <c r="F89" s="32"/>
    </row>
    <row r="90" spans="1:6" ht="15" customHeight="1" x14ac:dyDescent="0.15">
      <c r="A90" s="12"/>
      <c r="B90" s="35">
        <v>73</v>
      </c>
      <c r="C90" s="94">
        <v>9</v>
      </c>
      <c r="D90" s="94">
        <v>8</v>
      </c>
      <c r="E90" s="95">
        <v>17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6</v>
      </c>
      <c r="E91" s="95">
        <v>9</v>
      </c>
      <c r="F91" s="32"/>
    </row>
    <row r="92" spans="1:6" ht="15" customHeight="1" x14ac:dyDescent="0.15">
      <c r="A92" s="12"/>
      <c r="B92" s="43" t="s">
        <v>41</v>
      </c>
      <c r="C92" s="71">
        <v>30</v>
      </c>
      <c r="D92" s="71">
        <v>30</v>
      </c>
      <c r="E92" s="44">
        <v>60</v>
      </c>
      <c r="F92" s="45">
        <v>7.3800738007380073E-2</v>
      </c>
    </row>
    <row r="93" spans="1:6" ht="15" customHeight="1" x14ac:dyDescent="0.15">
      <c r="A93" s="12"/>
      <c r="B93" s="35">
        <v>75</v>
      </c>
      <c r="C93" s="94">
        <v>4</v>
      </c>
      <c r="D93" s="94">
        <v>5</v>
      </c>
      <c r="E93" s="95">
        <v>9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6</v>
      </c>
      <c r="E94" s="95">
        <v>8</v>
      </c>
      <c r="F94" s="32"/>
    </row>
    <row r="95" spans="1:6" ht="15" customHeight="1" x14ac:dyDescent="0.15">
      <c r="A95" s="12"/>
      <c r="B95" s="35">
        <v>77</v>
      </c>
      <c r="C95" s="94">
        <v>6</v>
      </c>
      <c r="D95" s="94">
        <v>4</v>
      </c>
      <c r="E95" s="95">
        <v>10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6</v>
      </c>
      <c r="E96" s="95">
        <v>8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5</v>
      </c>
      <c r="E97" s="95">
        <v>7</v>
      </c>
      <c r="F97" s="32"/>
    </row>
    <row r="98" spans="1:6" ht="15" customHeight="1" x14ac:dyDescent="0.15">
      <c r="A98" s="12"/>
      <c r="B98" s="43" t="s">
        <v>42</v>
      </c>
      <c r="C98" s="71">
        <v>16</v>
      </c>
      <c r="D98" s="71">
        <v>26</v>
      </c>
      <c r="E98" s="44">
        <v>42</v>
      </c>
      <c r="F98" s="45">
        <v>5.1660516605166053E-2</v>
      </c>
    </row>
    <row r="99" spans="1:6" ht="15" customHeight="1" x14ac:dyDescent="0.15">
      <c r="A99" s="12"/>
      <c r="B99" s="35">
        <v>80</v>
      </c>
      <c r="C99" s="94">
        <v>5</v>
      </c>
      <c r="D99" s="94">
        <v>9</v>
      </c>
      <c r="E99" s="95">
        <v>14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4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4</v>
      </c>
      <c r="D101" s="94">
        <v>4</v>
      </c>
      <c r="E101" s="95">
        <v>8</v>
      </c>
      <c r="F101" s="32"/>
    </row>
    <row r="102" spans="1:6" ht="15" customHeight="1" x14ac:dyDescent="0.15">
      <c r="A102" s="12"/>
      <c r="B102" s="35">
        <v>83</v>
      </c>
      <c r="C102" s="94">
        <v>4</v>
      </c>
      <c r="D102" s="94">
        <v>5</v>
      </c>
      <c r="E102" s="95">
        <v>9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5</v>
      </c>
      <c r="E103" s="95">
        <v>7</v>
      </c>
      <c r="F103" s="32"/>
    </row>
    <row r="104" spans="1:6" ht="15" customHeight="1" x14ac:dyDescent="0.15">
      <c r="A104" s="12"/>
      <c r="B104" s="43" t="s">
        <v>43</v>
      </c>
      <c r="C104" s="71">
        <v>15</v>
      </c>
      <c r="D104" s="71">
        <v>27</v>
      </c>
      <c r="E104" s="44">
        <v>42</v>
      </c>
      <c r="F104" s="45">
        <v>5.1660516605166053E-2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4</v>
      </c>
      <c r="E108" s="95">
        <v>5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5</v>
      </c>
      <c r="E109" s="95">
        <v>6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11</v>
      </c>
      <c r="E110" s="44">
        <v>16</v>
      </c>
      <c r="F110" s="45">
        <v>1.968019680196802E-2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2</v>
      </c>
      <c r="D115" s="94">
        <v>0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5</v>
      </c>
      <c r="D116" s="71">
        <v>3</v>
      </c>
      <c r="E116" s="44">
        <v>8</v>
      </c>
      <c r="F116" s="45">
        <v>9.8400984009840101E-3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2</v>
      </c>
      <c r="D121" s="94">
        <v>0</v>
      </c>
      <c r="E121" s="95">
        <v>2</v>
      </c>
      <c r="F121" s="32"/>
    </row>
    <row r="122" spans="1:6" ht="15" customHeight="1" x14ac:dyDescent="0.15">
      <c r="A122" s="12"/>
      <c r="B122" s="43" t="s">
        <v>46</v>
      </c>
      <c r="C122" s="71">
        <v>3</v>
      </c>
      <c r="D122" s="71">
        <v>2</v>
      </c>
      <c r="E122" s="44">
        <v>5</v>
      </c>
      <c r="F122" s="45">
        <v>6.1500615006150061E-3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418</v>
      </c>
      <c r="D147" s="77">
        <v>395</v>
      </c>
      <c r="E147" s="77">
        <v>813</v>
      </c>
      <c r="F147" s="97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70</v>
      </c>
      <c r="D150" s="17">
        <v>62</v>
      </c>
      <c r="E150" s="17">
        <v>132</v>
      </c>
      <c r="F150" s="32">
        <v>0.16236162361623616</v>
      </c>
    </row>
    <row r="151" spans="1:6" ht="15" customHeight="1" x14ac:dyDescent="0.15">
      <c r="A151" s="18"/>
      <c r="B151" s="18" t="s">
        <v>49</v>
      </c>
      <c r="C151" s="19">
        <v>238</v>
      </c>
      <c r="D151" s="19">
        <v>207</v>
      </c>
      <c r="E151" s="19">
        <v>445</v>
      </c>
      <c r="F151" s="32">
        <v>0.54735547355473557</v>
      </c>
    </row>
    <row r="152" spans="1:6" ht="15" customHeight="1" x14ac:dyDescent="0.15">
      <c r="A152" s="33"/>
      <c r="B152" s="20" t="s">
        <v>6</v>
      </c>
      <c r="C152" s="21">
        <v>110</v>
      </c>
      <c r="D152" s="21">
        <v>126</v>
      </c>
      <c r="E152" s="21">
        <v>236</v>
      </c>
      <c r="F152" s="32">
        <v>0.2902829028290283</v>
      </c>
    </row>
    <row r="153" spans="1:6" ht="15" customHeight="1" x14ac:dyDescent="0.15">
      <c r="B153" s="2" t="s">
        <v>8</v>
      </c>
      <c r="C153" s="1">
        <v>418</v>
      </c>
      <c r="D153" s="1">
        <v>395</v>
      </c>
      <c r="E153" s="1">
        <v>813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70</v>
      </c>
      <c r="D155" s="17">
        <v>62</v>
      </c>
      <c r="E155" s="17">
        <v>132</v>
      </c>
      <c r="F155" s="32">
        <v>0.16236162361623616</v>
      </c>
    </row>
    <row r="156" spans="1:6" ht="15" customHeight="1" x14ac:dyDescent="0.15">
      <c r="A156" s="28"/>
      <c r="B156" s="18" t="s">
        <v>49</v>
      </c>
      <c r="C156" s="19">
        <v>238</v>
      </c>
      <c r="D156" s="19">
        <v>207</v>
      </c>
      <c r="E156" s="19">
        <v>445</v>
      </c>
      <c r="F156" s="32">
        <v>0.54735547355473557</v>
      </c>
    </row>
    <row r="157" spans="1:6" ht="15" customHeight="1" x14ac:dyDescent="0.15">
      <c r="A157" s="25"/>
      <c r="B157" s="20" t="s">
        <v>10</v>
      </c>
      <c r="C157" s="21">
        <v>66</v>
      </c>
      <c r="D157" s="21">
        <v>57</v>
      </c>
      <c r="E157" s="21">
        <v>123</v>
      </c>
      <c r="F157" s="32">
        <v>0.15129151291512916</v>
      </c>
    </row>
    <row r="158" spans="1:6" ht="15" customHeight="1" x14ac:dyDescent="0.15">
      <c r="A158" s="26"/>
      <c r="B158" s="29" t="s">
        <v>11</v>
      </c>
      <c r="C158" s="27">
        <v>44</v>
      </c>
      <c r="D158" s="27">
        <v>69</v>
      </c>
      <c r="E158" s="27">
        <v>113</v>
      </c>
      <c r="F158" s="32">
        <v>0.13899138991389914</v>
      </c>
    </row>
    <row r="159" spans="1:6" ht="15" customHeight="1" x14ac:dyDescent="0.15">
      <c r="B159" s="2" t="s">
        <v>8</v>
      </c>
      <c r="C159" s="1">
        <v>418</v>
      </c>
      <c r="D159" s="1">
        <v>395</v>
      </c>
      <c r="E159" s="1">
        <v>813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13</v>
      </c>
      <c r="D161" s="31">
        <v>16</v>
      </c>
      <c r="E161" s="31">
        <v>29</v>
      </c>
      <c r="F161" s="32">
        <v>3.5670356703567038E-2</v>
      </c>
    </row>
    <row r="162" spans="1:6" ht="15" customHeight="1" x14ac:dyDescent="0.15">
      <c r="A162" s="30"/>
      <c r="B162" s="23" t="s">
        <v>15</v>
      </c>
      <c r="C162" s="31">
        <v>8</v>
      </c>
      <c r="D162" s="31">
        <v>5</v>
      </c>
      <c r="E162" s="31">
        <v>13</v>
      </c>
      <c r="F162" s="32">
        <v>1.5990159901599015E-2</v>
      </c>
    </row>
    <row r="163" spans="1:6" ht="15" customHeight="1" x14ac:dyDescent="0.15">
      <c r="A163" s="30"/>
      <c r="B163" s="23" t="s">
        <v>13</v>
      </c>
      <c r="C163" s="31">
        <v>3</v>
      </c>
      <c r="D163" s="31">
        <v>2</v>
      </c>
      <c r="E163" s="31">
        <v>5</v>
      </c>
      <c r="F163" s="32">
        <v>6.1500615006150061E-3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270">
    <tabColor indexed="51"/>
  </sheetPr>
  <dimension ref="A1:F167"/>
  <sheetViews>
    <sheetView zoomScaleNormal="100" workbookViewId="0">
      <selection activeCell="B2" sqref="B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">
      <c r="A2" s="66" t="s">
        <v>113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松井!C3+町下!C3+町中!C3+町上!C3+肬水!C3+中村!C3+相立!C3+苦水!C3+大月!C3+黒田!C3</f>
        <v>0</v>
      </c>
      <c r="D3" s="74">
        <f>松井!D3+町下!D3+町中!D3+町上!D3+肬水!D3+中村!D3+相立!D3+苦水!D3+大月!D3+黒田!D3</f>
        <v>3</v>
      </c>
      <c r="E3" s="9">
        <f>松井!E3+町下!E3+町中!E3+町上!E3+肬水!E3+中村!E3+相立!E3+苦水!E3+大月!E3+黒田!E3</f>
        <v>3</v>
      </c>
      <c r="F3" s="32"/>
    </row>
    <row r="4" spans="1:6" ht="15" customHeight="1" x14ac:dyDescent="0.15">
      <c r="A4" s="12"/>
      <c r="B4" s="35">
        <v>1</v>
      </c>
      <c r="C4" s="75">
        <f>松井!C4+町下!C4+町中!C4+町上!C4+肬水!C4+中村!C4+相立!C4+苦水!C4+大月!C4+黒田!C4</f>
        <v>3</v>
      </c>
      <c r="D4" s="75">
        <f>松井!D4+町下!D4+町中!D4+町上!D4+肬水!D4+中村!D4+相立!D4+苦水!D4+大月!D4+黒田!D4</f>
        <v>1</v>
      </c>
      <c r="E4" s="10">
        <f>松井!E4+町下!E4+町中!E4+町上!E4+肬水!E4+中村!E4+相立!E4+苦水!E4+大月!E4+黒田!E4</f>
        <v>4</v>
      </c>
      <c r="F4" s="32"/>
    </row>
    <row r="5" spans="1:6" ht="15" customHeight="1" x14ac:dyDescent="0.15">
      <c r="A5" s="12"/>
      <c r="B5" s="35">
        <v>2</v>
      </c>
      <c r="C5" s="75">
        <f>松井!C5+町下!C5+町中!C5+町上!C5+肬水!C5+中村!C5+相立!C5+苦水!C5+大月!C5+黒田!C5</f>
        <v>5</v>
      </c>
      <c r="D5" s="75">
        <f>松井!D5+町下!D5+町中!D5+町上!D5+肬水!D5+中村!D5+相立!D5+苦水!D5+大月!D5+黒田!D5</f>
        <v>5</v>
      </c>
      <c r="E5" s="10">
        <f>松井!E5+町下!E5+町中!E5+町上!E5+肬水!E5+中村!E5+相立!E5+苦水!E5+大月!E5+黒田!E5</f>
        <v>10</v>
      </c>
      <c r="F5" s="32"/>
    </row>
    <row r="6" spans="1:6" ht="15" customHeight="1" x14ac:dyDescent="0.15">
      <c r="A6" s="12"/>
      <c r="B6" s="35">
        <v>3</v>
      </c>
      <c r="C6" s="75">
        <f>松井!C6+町下!C6+町中!C6+町上!C6+肬水!C6+中村!C6+相立!C6+苦水!C6+大月!C6+黒田!C6</f>
        <v>3</v>
      </c>
      <c r="D6" s="75">
        <f>松井!D6+町下!D6+町中!D6+町上!D6+肬水!D6+中村!D6+相立!D6+苦水!D6+大月!D6+黒田!D6</f>
        <v>3</v>
      </c>
      <c r="E6" s="10">
        <f>松井!E6+町下!E6+町中!E6+町上!E6+肬水!E6+中村!E6+相立!E6+苦水!E6+大月!E6+黒田!E6</f>
        <v>6</v>
      </c>
      <c r="F6" s="32"/>
    </row>
    <row r="7" spans="1:6" ht="15" customHeight="1" x14ac:dyDescent="0.15">
      <c r="A7" s="12"/>
      <c r="B7" s="35">
        <v>4</v>
      </c>
      <c r="C7" s="75">
        <f>松井!C7+町下!C7+町中!C7+町上!C7+肬水!C7+中村!C7+相立!C7+苦水!C7+大月!C7+黒田!C7</f>
        <v>4</v>
      </c>
      <c r="D7" s="75">
        <f>松井!D7+町下!D7+町中!D7+町上!D7+肬水!D7+中村!D7+相立!D7+苦水!D7+大月!D7+黒田!D7</f>
        <v>6</v>
      </c>
      <c r="E7" s="10">
        <f>松井!E7+町下!E7+町中!E7+町上!E7+肬水!E7+中村!E7+相立!E7+苦水!E7+大月!E7+黒田!E7</f>
        <v>10</v>
      </c>
      <c r="F7" s="32"/>
    </row>
    <row r="8" spans="1:6" ht="15" customHeight="1" x14ac:dyDescent="0.15">
      <c r="A8" s="12"/>
      <c r="B8" s="37" t="s">
        <v>50</v>
      </c>
      <c r="C8" s="70">
        <f>松井!C8+町下!C8+町中!C8+町上!C8+肬水!C8+中村!C8+相立!C8+苦水!C8+大月!C8+黒田!C8</f>
        <v>15</v>
      </c>
      <c r="D8" s="70">
        <f>松井!D8+町下!D8+町中!D8+町上!D8+肬水!D8+中村!D8+相立!D8+苦水!D8+大月!D8+黒田!D8</f>
        <v>18</v>
      </c>
      <c r="E8" s="38">
        <f>松井!E8+町下!E8+町中!E8+町上!E8+肬水!E8+中村!E8+相立!E8+苦水!E8+大月!E8+黒田!E8</f>
        <v>33</v>
      </c>
      <c r="F8" s="39">
        <f>E8/E147</f>
        <v>2.1897810218978103E-2</v>
      </c>
    </row>
    <row r="9" spans="1:6" ht="15" customHeight="1" x14ac:dyDescent="0.15">
      <c r="A9" s="12"/>
      <c r="B9" s="35">
        <v>5</v>
      </c>
      <c r="C9" s="75">
        <f>松井!C9+町下!C9+町中!C9+町上!C9+肬水!C9+中村!C9+相立!C9+苦水!C9+大月!C9+黒田!C9</f>
        <v>3</v>
      </c>
      <c r="D9" s="75">
        <f>松井!D9+町下!D9+町中!D9+町上!D9+肬水!D9+中村!D9+相立!D9+苦水!D9+大月!D9+黒田!D9</f>
        <v>5</v>
      </c>
      <c r="E9" s="10">
        <f>松井!E9+町下!E9+町中!E9+町上!E9+肬水!E9+中村!E9+相立!E9+苦水!E9+大月!E9+黒田!E9</f>
        <v>8</v>
      </c>
      <c r="F9" s="32"/>
    </row>
    <row r="10" spans="1:6" ht="15" customHeight="1" x14ac:dyDescent="0.15">
      <c r="A10" s="12"/>
      <c r="B10" s="35">
        <v>6</v>
      </c>
      <c r="C10" s="75">
        <f>松井!C10+町下!C10+町中!C10+町上!C10+肬水!C10+中村!C10+相立!C10+苦水!C10+大月!C10+黒田!C10</f>
        <v>6</v>
      </c>
      <c r="D10" s="75">
        <f>松井!D10+町下!D10+町中!D10+町上!D10+肬水!D10+中村!D10+相立!D10+苦水!D10+大月!D10+黒田!D10</f>
        <v>6</v>
      </c>
      <c r="E10" s="10">
        <f>松井!E10+町下!E10+町中!E10+町上!E10+肬水!E10+中村!E10+相立!E10+苦水!E10+大月!E10+黒田!E10</f>
        <v>12</v>
      </c>
      <c r="F10" s="32"/>
    </row>
    <row r="11" spans="1:6" ht="15" customHeight="1" x14ac:dyDescent="0.15">
      <c r="A11" s="12"/>
      <c r="B11" s="35">
        <v>7</v>
      </c>
      <c r="C11" s="75">
        <f>松井!C11+町下!C11+町中!C11+町上!C11+肬水!C11+中村!C11+相立!C11+苦水!C11+大月!C11+黒田!C11</f>
        <v>4</v>
      </c>
      <c r="D11" s="75">
        <f>松井!D11+町下!D11+町中!D11+町上!D11+肬水!D11+中村!D11+相立!D11+苦水!D11+大月!D11+黒田!D11</f>
        <v>2</v>
      </c>
      <c r="E11" s="10">
        <f>松井!E11+町下!E11+町中!E11+町上!E11+肬水!E11+中村!E11+相立!E11+苦水!E11+大月!E11+黒田!E11</f>
        <v>6</v>
      </c>
      <c r="F11" s="32"/>
    </row>
    <row r="12" spans="1:6" ht="15" customHeight="1" x14ac:dyDescent="0.15">
      <c r="A12" s="12"/>
      <c r="B12" s="35">
        <v>8</v>
      </c>
      <c r="C12" s="75">
        <f>松井!C12+町下!C12+町中!C12+町上!C12+肬水!C12+中村!C12+相立!C12+苦水!C12+大月!C12+黒田!C12</f>
        <v>11</v>
      </c>
      <c r="D12" s="75">
        <f>松井!D12+町下!D12+町中!D12+町上!D12+肬水!D12+中村!D12+相立!D12+苦水!D12+大月!D12+黒田!D12</f>
        <v>8</v>
      </c>
      <c r="E12" s="10">
        <f>松井!E12+町下!E12+町中!E12+町上!E12+肬水!E12+中村!E12+相立!E12+苦水!E12+大月!E12+黒田!E12</f>
        <v>19</v>
      </c>
      <c r="F12" s="32"/>
    </row>
    <row r="13" spans="1:6" ht="15" customHeight="1" x14ac:dyDescent="0.15">
      <c r="A13" s="12"/>
      <c r="B13" s="35">
        <v>9</v>
      </c>
      <c r="C13" s="75">
        <f>松井!C13+町下!C13+町中!C13+町上!C13+肬水!C13+中村!C13+相立!C13+苦水!C13+大月!C13+黒田!C13</f>
        <v>5</v>
      </c>
      <c r="D13" s="75">
        <f>松井!D13+町下!D13+町中!D13+町上!D13+肬水!D13+中村!D13+相立!D13+苦水!D13+大月!D13+黒田!D13</f>
        <v>3</v>
      </c>
      <c r="E13" s="10">
        <f>松井!E13+町下!E13+町中!E13+町上!E13+肬水!E13+中村!E13+相立!E13+苦水!E13+大月!E13+黒田!E13</f>
        <v>8</v>
      </c>
      <c r="F13" s="32"/>
    </row>
    <row r="14" spans="1:6" ht="15" customHeight="1" x14ac:dyDescent="0.15">
      <c r="A14" s="12"/>
      <c r="B14" s="37" t="s">
        <v>51</v>
      </c>
      <c r="C14" s="70">
        <f>松井!C14+町下!C14+町中!C14+町上!C14+肬水!C14+中村!C14+相立!C14+苦水!C14+大月!C14+黒田!C14</f>
        <v>29</v>
      </c>
      <c r="D14" s="70">
        <f>松井!D14+町下!D14+町中!D14+町上!D14+肬水!D14+中村!D14+相立!D14+苦水!D14+大月!D14+黒田!D14</f>
        <v>24</v>
      </c>
      <c r="E14" s="48">
        <f>松井!E14+町下!E14+町中!E14+町上!E14+肬水!E14+中村!E14+相立!E14+苦水!E14+大月!E14+黒田!E14</f>
        <v>53</v>
      </c>
      <c r="F14" s="39">
        <f>E14/E147</f>
        <v>3.5169210351692105E-2</v>
      </c>
    </row>
    <row r="15" spans="1:6" ht="15" customHeight="1" x14ac:dyDescent="0.15">
      <c r="A15" s="12"/>
      <c r="B15" s="35">
        <v>10</v>
      </c>
      <c r="C15" s="75">
        <f>松井!C15+町下!C15+町中!C15+町上!C15+肬水!C15+中村!C15+相立!C15+苦水!C15+大月!C15+黒田!C15</f>
        <v>10</v>
      </c>
      <c r="D15" s="75">
        <f>松井!D15+町下!D15+町中!D15+町上!D15+肬水!D15+中村!D15+相立!D15+苦水!D15+大月!D15+黒田!D15</f>
        <v>6</v>
      </c>
      <c r="E15" s="10">
        <f>松井!E15+町下!E15+町中!E15+町上!E15+肬水!E15+中村!E15+相立!E15+苦水!E15+大月!E15+黒田!E15</f>
        <v>16</v>
      </c>
      <c r="F15" s="32"/>
    </row>
    <row r="16" spans="1:6" ht="15" customHeight="1" x14ac:dyDescent="0.15">
      <c r="A16" s="12"/>
      <c r="B16" s="35">
        <v>11</v>
      </c>
      <c r="C16" s="75">
        <f>松井!C16+町下!C16+町中!C16+町上!C16+肬水!C16+中村!C16+相立!C16+苦水!C16+大月!C16+黒田!C16</f>
        <v>5</v>
      </c>
      <c r="D16" s="75">
        <f>松井!D16+町下!D16+町中!D16+町上!D16+肬水!D16+中村!D16+相立!D16+苦水!D16+大月!D16+黒田!D16</f>
        <v>7</v>
      </c>
      <c r="E16" s="10">
        <f>松井!E16+町下!E16+町中!E16+町上!E16+肬水!E16+中村!E16+相立!E16+苦水!E16+大月!E16+黒田!E16</f>
        <v>12</v>
      </c>
      <c r="F16" s="32"/>
    </row>
    <row r="17" spans="1:6" ht="15" customHeight="1" x14ac:dyDescent="0.15">
      <c r="A17" s="12"/>
      <c r="B17" s="35">
        <v>12</v>
      </c>
      <c r="C17" s="75">
        <f>松井!C17+町下!C17+町中!C17+町上!C17+肬水!C17+中村!C17+相立!C17+苦水!C17+大月!C17+黒田!C17</f>
        <v>8</v>
      </c>
      <c r="D17" s="75">
        <f>松井!D17+町下!D17+町中!D17+町上!D17+肬水!D17+中村!D17+相立!D17+苦水!D17+大月!D17+黒田!D17</f>
        <v>4</v>
      </c>
      <c r="E17" s="10">
        <f>松井!E17+町下!E17+町中!E17+町上!E17+肬水!E17+中村!E17+相立!E17+苦水!E17+大月!E17+黒田!E17</f>
        <v>12</v>
      </c>
      <c r="F17" s="32"/>
    </row>
    <row r="18" spans="1:6" ht="15" customHeight="1" x14ac:dyDescent="0.15">
      <c r="A18" s="12"/>
      <c r="B18" s="35">
        <v>13</v>
      </c>
      <c r="C18" s="75">
        <f>松井!C18+町下!C18+町中!C18+町上!C18+肬水!C18+中村!C18+相立!C18+苦水!C18+大月!C18+黒田!C18</f>
        <v>6</v>
      </c>
      <c r="D18" s="75">
        <f>松井!D18+町下!D18+町中!D18+町上!D18+肬水!D18+中村!D18+相立!D18+苦水!D18+大月!D18+黒田!D18</f>
        <v>10</v>
      </c>
      <c r="E18" s="10">
        <f>松井!E18+町下!E18+町中!E18+町上!E18+肬水!E18+中村!E18+相立!E18+苦水!E18+大月!E18+黒田!E18</f>
        <v>16</v>
      </c>
      <c r="F18" s="32"/>
    </row>
    <row r="19" spans="1:6" ht="15" customHeight="1" x14ac:dyDescent="0.15">
      <c r="A19" s="12"/>
      <c r="B19" s="35">
        <v>14</v>
      </c>
      <c r="C19" s="75">
        <f>松井!C19+町下!C19+町中!C19+町上!C19+肬水!C19+中村!C19+相立!C19+苦水!C19+大月!C19+黒田!C19</f>
        <v>5</v>
      </c>
      <c r="D19" s="75">
        <f>松井!D19+町下!D19+町中!D19+町上!D19+肬水!D19+中村!D19+相立!D19+苦水!D19+大月!D19+黒田!D19</f>
        <v>3</v>
      </c>
      <c r="E19" s="10">
        <f>松井!E19+町下!E19+町中!E19+町上!E19+肬水!E19+中村!E19+相立!E19+苦水!E19+大月!E19+黒田!E19</f>
        <v>8</v>
      </c>
      <c r="F19" s="32"/>
    </row>
    <row r="20" spans="1:6" ht="15" customHeight="1" x14ac:dyDescent="0.15">
      <c r="A20" s="12"/>
      <c r="B20" s="37" t="s">
        <v>52</v>
      </c>
      <c r="C20" s="70">
        <f>松井!C20+町下!C20+町中!C20+町上!C20+肬水!C20+中村!C20+相立!C20+苦水!C20+大月!C20+黒田!C20</f>
        <v>34</v>
      </c>
      <c r="D20" s="70">
        <f>松井!D20+町下!D20+町中!D20+町上!D20+肬水!D20+中村!D20+相立!D20+苦水!D20+大月!D20+黒田!D20</f>
        <v>30</v>
      </c>
      <c r="E20" s="48">
        <f>松井!E20+町下!E20+町中!E20+町上!E20+肬水!E20+中村!E20+相立!E20+苦水!E20+大月!E20+黒田!E20</f>
        <v>64</v>
      </c>
      <c r="F20" s="39">
        <f>E20/E147</f>
        <v>4.2468480424684804E-2</v>
      </c>
    </row>
    <row r="21" spans="1:6" ht="15" customHeight="1" x14ac:dyDescent="0.15">
      <c r="A21" s="12"/>
      <c r="B21" s="35">
        <v>15</v>
      </c>
      <c r="C21" s="75">
        <f>松井!C21+町下!C21+町中!C21+町上!C21+肬水!C21+中村!C21+相立!C21+苦水!C21+大月!C21+黒田!C21</f>
        <v>7</v>
      </c>
      <c r="D21" s="75">
        <f>松井!D21+町下!D21+町中!D21+町上!D21+肬水!D21+中村!D21+相立!D21+苦水!D21+大月!D21+黒田!D21</f>
        <v>5</v>
      </c>
      <c r="E21" s="10">
        <f>松井!E21+町下!E21+町中!E21+町上!E21+肬水!E21+中村!E21+相立!E21+苦水!E21+大月!E21+黒田!E21</f>
        <v>12</v>
      </c>
      <c r="F21" s="32"/>
    </row>
    <row r="22" spans="1:6" ht="15" customHeight="1" x14ac:dyDescent="0.15">
      <c r="A22" s="12"/>
      <c r="B22" s="35">
        <v>16</v>
      </c>
      <c r="C22" s="75">
        <f>松井!C22+町下!C22+町中!C22+町上!C22+肬水!C22+中村!C22+相立!C22+苦水!C22+大月!C22+黒田!C22</f>
        <v>4</v>
      </c>
      <c r="D22" s="75">
        <f>松井!D22+町下!D22+町中!D22+町上!D22+肬水!D22+中村!D22+相立!D22+苦水!D22+大月!D22+黒田!D22</f>
        <v>5</v>
      </c>
      <c r="E22" s="10">
        <f>松井!E22+町下!E22+町中!E22+町上!E22+肬水!E22+中村!E22+相立!E22+苦水!E22+大月!E22+黒田!E22</f>
        <v>9</v>
      </c>
      <c r="F22" s="32"/>
    </row>
    <row r="23" spans="1:6" ht="15" customHeight="1" x14ac:dyDescent="0.15">
      <c r="A23" s="12"/>
      <c r="B23" s="35">
        <v>17</v>
      </c>
      <c r="C23" s="75">
        <f>松井!C23+町下!C23+町中!C23+町上!C23+肬水!C23+中村!C23+相立!C23+苦水!C23+大月!C23+黒田!C23</f>
        <v>7</v>
      </c>
      <c r="D23" s="75">
        <f>松井!D23+町下!D23+町中!D23+町上!D23+肬水!D23+中村!D23+相立!D23+苦水!D23+大月!D23+黒田!D23</f>
        <v>6</v>
      </c>
      <c r="E23" s="10">
        <f>松井!E23+町下!E23+町中!E23+町上!E23+肬水!E23+中村!E23+相立!E23+苦水!E23+大月!E23+黒田!E23</f>
        <v>13</v>
      </c>
      <c r="F23" s="32"/>
    </row>
    <row r="24" spans="1:6" ht="15" customHeight="1" x14ac:dyDescent="0.15">
      <c r="A24" s="12"/>
      <c r="B24" s="35">
        <v>18</v>
      </c>
      <c r="C24" s="75">
        <f>松井!C24+町下!C24+町中!C24+町上!C24+肬水!C24+中村!C24+相立!C24+苦水!C24+大月!C24+黒田!C24</f>
        <v>4</v>
      </c>
      <c r="D24" s="75">
        <f>松井!D24+町下!D24+町中!D24+町上!D24+肬水!D24+中村!D24+相立!D24+苦水!D24+大月!D24+黒田!D24</f>
        <v>4</v>
      </c>
      <c r="E24" s="10">
        <f>松井!E24+町下!E24+町中!E24+町上!E24+肬水!E24+中村!E24+相立!E24+苦水!E24+大月!E24+黒田!E24</f>
        <v>8</v>
      </c>
      <c r="F24" s="32"/>
    </row>
    <row r="25" spans="1:6" ht="15" customHeight="1" x14ac:dyDescent="0.15">
      <c r="A25" s="12"/>
      <c r="B25" s="35">
        <v>19</v>
      </c>
      <c r="C25" s="75">
        <f>松井!C25+町下!C25+町中!C25+町上!C25+肬水!C25+中村!C25+相立!C25+苦水!C25+大月!C25+黒田!C25</f>
        <v>3</v>
      </c>
      <c r="D25" s="75">
        <f>松井!D25+町下!D25+町中!D25+町上!D25+肬水!D25+中村!D25+相立!D25+苦水!D25+大月!D25+黒田!D25</f>
        <v>5</v>
      </c>
      <c r="E25" s="10">
        <f>松井!E25+町下!E25+町中!E25+町上!E25+肬水!E25+中村!E25+相立!E25+苦水!E25+大月!E25+黒田!E25</f>
        <v>8</v>
      </c>
      <c r="F25" s="32"/>
    </row>
    <row r="26" spans="1:6" ht="15" customHeight="1" x14ac:dyDescent="0.15">
      <c r="A26" s="12"/>
      <c r="B26" s="40" t="s">
        <v>53</v>
      </c>
      <c r="C26" s="49">
        <f>松井!C26+町下!C26+町中!C26+町上!C26+肬水!C26+中村!C26+相立!C26+苦水!C26+大月!C26+黒田!C26</f>
        <v>25</v>
      </c>
      <c r="D26" s="49">
        <f>松井!D26+町下!D26+町中!D26+町上!D26+肬水!D26+中村!D26+相立!D26+苦水!D26+大月!D26+黒田!D26</f>
        <v>25</v>
      </c>
      <c r="E26" s="41">
        <f>松井!E26+町下!E26+町中!E26+町上!E26+肬水!E26+中村!E26+相立!E26+苦水!E26+大月!E26+黒田!E26</f>
        <v>50</v>
      </c>
      <c r="F26" s="42">
        <f>E26/E147</f>
        <v>3.3178500331785002E-2</v>
      </c>
    </row>
    <row r="27" spans="1:6" ht="15" customHeight="1" x14ac:dyDescent="0.15">
      <c r="A27" s="12"/>
      <c r="B27" s="35">
        <v>20</v>
      </c>
      <c r="C27" s="75">
        <f>松井!C27+町下!C27+町中!C27+町上!C27+肬水!C27+中村!C27+相立!C27+苦水!C27+大月!C27+黒田!C27</f>
        <v>2</v>
      </c>
      <c r="D27" s="75">
        <f>松井!D27+町下!D27+町中!D27+町上!D27+肬水!D27+中村!D27+相立!D27+苦水!D27+大月!D27+黒田!D27</f>
        <v>2</v>
      </c>
      <c r="E27" s="10">
        <f>松井!E27+町下!E27+町中!E27+町上!E27+肬水!E27+中村!E27+相立!E27+苦水!E27+大月!E27+黒田!E27</f>
        <v>4</v>
      </c>
      <c r="F27" s="32"/>
    </row>
    <row r="28" spans="1:6" ht="15" customHeight="1" x14ac:dyDescent="0.15">
      <c r="A28" s="12"/>
      <c r="B28" s="35">
        <v>21</v>
      </c>
      <c r="C28" s="75">
        <f>松井!C28+町下!C28+町中!C28+町上!C28+肬水!C28+中村!C28+相立!C28+苦水!C28+大月!C28+黒田!C28</f>
        <v>4</v>
      </c>
      <c r="D28" s="75">
        <f>松井!D28+町下!D28+町中!D28+町上!D28+肬水!D28+中村!D28+相立!D28+苦水!D28+大月!D28+黒田!D28</f>
        <v>2</v>
      </c>
      <c r="E28" s="10">
        <f>松井!E28+町下!E28+町中!E28+町上!E28+肬水!E28+中村!E28+相立!E28+苦水!E28+大月!E28+黒田!E28</f>
        <v>6</v>
      </c>
      <c r="F28" s="32"/>
    </row>
    <row r="29" spans="1:6" ht="15" customHeight="1" x14ac:dyDescent="0.15">
      <c r="A29" s="12"/>
      <c r="B29" s="35">
        <v>22</v>
      </c>
      <c r="C29" s="75">
        <f>松井!C29+町下!C29+町中!C29+町上!C29+肬水!C29+中村!C29+相立!C29+苦水!C29+大月!C29+黒田!C29</f>
        <v>6</v>
      </c>
      <c r="D29" s="75">
        <f>松井!D29+町下!D29+町中!D29+町上!D29+肬水!D29+中村!D29+相立!D29+苦水!D29+大月!D29+黒田!D29</f>
        <v>3</v>
      </c>
      <c r="E29" s="10">
        <f>松井!E29+町下!E29+町中!E29+町上!E29+肬水!E29+中村!E29+相立!E29+苦水!E29+大月!E29+黒田!E29</f>
        <v>9</v>
      </c>
      <c r="F29" s="32"/>
    </row>
    <row r="30" spans="1:6" ht="15" customHeight="1" x14ac:dyDescent="0.15">
      <c r="A30" s="12"/>
      <c r="B30" s="35">
        <v>23</v>
      </c>
      <c r="C30" s="75">
        <f>松井!C30+町下!C30+町中!C30+町上!C30+肬水!C30+中村!C30+相立!C30+苦水!C30+大月!C30+黒田!C30</f>
        <v>4</v>
      </c>
      <c r="D30" s="75">
        <f>松井!D30+町下!D30+町中!D30+町上!D30+肬水!D30+中村!D30+相立!D30+苦水!D30+大月!D30+黒田!D30</f>
        <v>3</v>
      </c>
      <c r="E30" s="10">
        <f>松井!E30+町下!E30+町中!E30+町上!E30+肬水!E30+中村!E30+相立!E30+苦水!E30+大月!E30+黒田!E30</f>
        <v>7</v>
      </c>
      <c r="F30" s="32"/>
    </row>
    <row r="31" spans="1:6" ht="15" customHeight="1" x14ac:dyDescent="0.15">
      <c r="A31" s="12"/>
      <c r="B31" s="35">
        <v>24</v>
      </c>
      <c r="C31" s="75">
        <f>松井!C31+町下!C31+町中!C31+町上!C31+肬水!C31+中村!C31+相立!C31+苦水!C31+大月!C31+黒田!C31</f>
        <v>4</v>
      </c>
      <c r="D31" s="75">
        <f>松井!D31+町下!D31+町中!D31+町上!D31+肬水!D31+中村!D31+相立!D31+苦水!D31+大月!D31+黒田!D31</f>
        <v>4</v>
      </c>
      <c r="E31" s="10">
        <f>松井!E31+町下!E31+町中!E31+町上!E31+肬水!E31+中村!E31+相立!E31+苦水!E31+大月!E31+黒田!E31</f>
        <v>8</v>
      </c>
      <c r="F31" s="32"/>
    </row>
    <row r="32" spans="1:6" ht="15" customHeight="1" x14ac:dyDescent="0.15">
      <c r="A32" s="12"/>
      <c r="B32" s="40" t="s">
        <v>54</v>
      </c>
      <c r="C32" s="49">
        <f>松井!C32+町下!C32+町中!C32+町上!C32+肬水!C32+中村!C32+相立!C32+苦水!C32+大月!C32+黒田!C32</f>
        <v>20</v>
      </c>
      <c r="D32" s="49">
        <f>松井!D32+町下!D32+町中!D32+町上!D32+肬水!D32+中村!D32+相立!D32+苦水!D32+大月!D32+黒田!D32</f>
        <v>14</v>
      </c>
      <c r="E32" s="41">
        <f>松井!E32+町下!E32+町中!E32+町上!E32+肬水!E32+中村!E32+相立!E32+苦水!E32+大月!E32+黒田!E32</f>
        <v>34</v>
      </c>
      <c r="F32" s="42">
        <f>E32/E147</f>
        <v>2.2561380225613801E-2</v>
      </c>
    </row>
    <row r="33" spans="1:6" ht="15" customHeight="1" x14ac:dyDescent="0.15">
      <c r="A33" s="12"/>
      <c r="B33" s="35">
        <v>25</v>
      </c>
      <c r="C33" s="75">
        <f>松井!C33+町下!C33+町中!C33+町上!C33+肬水!C33+中村!C33+相立!C33+苦水!C33+大月!C33+黒田!C33</f>
        <v>3</v>
      </c>
      <c r="D33" s="75">
        <f>松井!D33+町下!D33+町中!D33+町上!D33+肬水!D33+中村!D33+相立!D33+苦水!D33+大月!D33+黒田!D33</f>
        <v>3</v>
      </c>
      <c r="E33" s="10">
        <f>松井!E33+町下!E33+町中!E33+町上!E33+肬水!E33+中村!E33+相立!E33+苦水!E33+大月!E33+黒田!E33</f>
        <v>6</v>
      </c>
      <c r="F33" s="32"/>
    </row>
    <row r="34" spans="1:6" ht="15" customHeight="1" x14ac:dyDescent="0.15">
      <c r="A34" s="12"/>
      <c r="B34" s="35">
        <v>26</v>
      </c>
      <c r="C34" s="75">
        <f>松井!C34+町下!C34+町中!C34+町上!C34+肬水!C34+中村!C34+相立!C34+苦水!C34+大月!C34+黒田!C34</f>
        <v>6</v>
      </c>
      <c r="D34" s="75">
        <f>松井!D34+町下!D34+町中!D34+町上!D34+肬水!D34+中村!D34+相立!D34+苦水!D34+大月!D34+黒田!D34</f>
        <v>6</v>
      </c>
      <c r="E34" s="10">
        <f>松井!E34+町下!E34+町中!E34+町上!E34+肬水!E34+中村!E34+相立!E34+苦水!E34+大月!E34+黒田!E34</f>
        <v>12</v>
      </c>
      <c r="F34" s="32"/>
    </row>
    <row r="35" spans="1:6" ht="15" customHeight="1" x14ac:dyDescent="0.15">
      <c r="A35" s="12"/>
      <c r="B35" s="35">
        <v>27</v>
      </c>
      <c r="C35" s="75">
        <f>松井!C35+町下!C35+町中!C35+町上!C35+肬水!C35+中村!C35+相立!C35+苦水!C35+大月!C35+黒田!C35</f>
        <v>9</v>
      </c>
      <c r="D35" s="75">
        <f>松井!D35+町下!D35+町中!D35+町上!D35+肬水!D35+中村!D35+相立!D35+苦水!D35+大月!D35+黒田!D35</f>
        <v>5</v>
      </c>
      <c r="E35" s="10">
        <f>松井!E35+町下!E35+町中!E35+町上!E35+肬水!E35+中村!E35+相立!E35+苦水!E35+大月!E35+黒田!E35</f>
        <v>14</v>
      </c>
      <c r="F35" s="32"/>
    </row>
    <row r="36" spans="1:6" ht="15" customHeight="1" x14ac:dyDescent="0.15">
      <c r="A36" s="12"/>
      <c r="B36" s="35">
        <v>28</v>
      </c>
      <c r="C36" s="75">
        <f>松井!C36+町下!C36+町中!C36+町上!C36+肬水!C36+中村!C36+相立!C36+苦水!C36+大月!C36+黒田!C36</f>
        <v>4</v>
      </c>
      <c r="D36" s="75">
        <f>松井!D36+町下!D36+町中!D36+町上!D36+肬水!D36+中村!D36+相立!D36+苦水!D36+大月!D36+黒田!D36</f>
        <v>5</v>
      </c>
      <c r="E36" s="10">
        <f>松井!E36+町下!E36+町中!E36+町上!E36+肬水!E36+中村!E36+相立!E36+苦水!E36+大月!E36+黒田!E36</f>
        <v>9</v>
      </c>
      <c r="F36" s="32"/>
    </row>
    <row r="37" spans="1:6" ht="15" customHeight="1" x14ac:dyDescent="0.15">
      <c r="A37" s="12"/>
      <c r="B37" s="35">
        <v>29</v>
      </c>
      <c r="C37" s="75">
        <f>松井!C37+町下!C37+町中!C37+町上!C37+肬水!C37+中村!C37+相立!C37+苦水!C37+大月!C37+黒田!C37</f>
        <v>6</v>
      </c>
      <c r="D37" s="75">
        <f>松井!D37+町下!D37+町中!D37+町上!D37+肬水!D37+中村!D37+相立!D37+苦水!D37+大月!D37+黒田!D37</f>
        <v>6</v>
      </c>
      <c r="E37" s="10">
        <f>松井!E37+町下!E37+町中!E37+町上!E37+肬水!E37+中村!E37+相立!E37+苦水!E37+大月!E37+黒田!E37</f>
        <v>12</v>
      </c>
      <c r="F37" s="32"/>
    </row>
    <row r="38" spans="1:6" ht="15" customHeight="1" x14ac:dyDescent="0.15">
      <c r="A38" s="12"/>
      <c r="B38" s="40" t="s">
        <v>55</v>
      </c>
      <c r="C38" s="49">
        <f>松井!C38+町下!C38+町中!C38+町上!C38+肬水!C38+中村!C38+相立!C38+苦水!C38+大月!C38+黒田!C38</f>
        <v>28</v>
      </c>
      <c r="D38" s="49">
        <f>松井!D38+町下!D38+町中!D38+町上!D38+肬水!D38+中村!D38+相立!D38+苦水!D38+大月!D38+黒田!D38</f>
        <v>25</v>
      </c>
      <c r="E38" s="41">
        <f>松井!E38+町下!E38+町中!E38+町上!E38+肬水!E38+中村!E38+相立!E38+苦水!E38+大月!E38+黒田!E38</f>
        <v>53</v>
      </c>
      <c r="F38" s="42">
        <f>E38/E147</f>
        <v>3.5169210351692105E-2</v>
      </c>
    </row>
    <row r="39" spans="1:6" ht="15" customHeight="1" x14ac:dyDescent="0.15">
      <c r="A39" s="12"/>
      <c r="B39" s="35">
        <v>30</v>
      </c>
      <c r="C39" s="75">
        <f>松井!C39+町下!C39+町中!C39+町上!C39+肬水!C39+中村!C39+相立!C39+苦水!C39+大月!C39+黒田!C39</f>
        <v>9</v>
      </c>
      <c r="D39" s="75">
        <f>松井!D39+町下!D39+町中!D39+町上!D39+肬水!D39+中村!D39+相立!D39+苦水!D39+大月!D39+黒田!D39</f>
        <v>2</v>
      </c>
      <c r="E39" s="10">
        <f>松井!E39+町下!E39+町中!E39+町上!E39+肬水!E39+中村!E39+相立!E39+苦水!E39+大月!E39+黒田!E39</f>
        <v>11</v>
      </c>
      <c r="F39" s="32"/>
    </row>
    <row r="40" spans="1:6" ht="15" customHeight="1" x14ac:dyDescent="0.15">
      <c r="A40" s="12"/>
      <c r="B40" s="35">
        <v>31</v>
      </c>
      <c r="C40" s="75">
        <f>松井!C40+町下!C40+町中!C40+町上!C40+肬水!C40+中村!C40+相立!C40+苦水!C40+大月!C40+黒田!C40</f>
        <v>13</v>
      </c>
      <c r="D40" s="75">
        <f>松井!D40+町下!D40+町中!D40+町上!D40+肬水!D40+中村!D40+相立!D40+苦水!D40+大月!D40+黒田!D40</f>
        <v>5</v>
      </c>
      <c r="E40" s="10">
        <f>松井!E40+町下!E40+町中!E40+町上!E40+肬水!E40+中村!E40+相立!E40+苦水!E40+大月!E40+黒田!E40</f>
        <v>18</v>
      </c>
      <c r="F40" s="32"/>
    </row>
    <row r="41" spans="1:6" ht="15" customHeight="1" x14ac:dyDescent="0.15">
      <c r="A41" s="12"/>
      <c r="B41" s="35">
        <v>32</v>
      </c>
      <c r="C41" s="75">
        <f>松井!C41+町下!C41+町中!C41+町上!C41+肬水!C41+中村!C41+相立!C41+苦水!C41+大月!C41+黒田!C41</f>
        <v>6</v>
      </c>
      <c r="D41" s="75">
        <f>松井!D41+町下!D41+町中!D41+町上!D41+肬水!D41+中村!D41+相立!D41+苦水!D41+大月!D41+黒田!D41</f>
        <v>6</v>
      </c>
      <c r="E41" s="10">
        <f>松井!E41+町下!E41+町中!E41+町上!E41+肬水!E41+中村!E41+相立!E41+苦水!E41+大月!E41+黒田!E41</f>
        <v>12</v>
      </c>
      <c r="F41" s="32"/>
    </row>
    <row r="42" spans="1:6" ht="15" customHeight="1" x14ac:dyDescent="0.15">
      <c r="A42" s="12"/>
      <c r="B42" s="35">
        <v>33</v>
      </c>
      <c r="C42" s="75">
        <f>松井!C42+町下!C42+町中!C42+町上!C42+肬水!C42+中村!C42+相立!C42+苦水!C42+大月!C42+黒田!C42</f>
        <v>7</v>
      </c>
      <c r="D42" s="75">
        <f>松井!D42+町下!D42+町中!D42+町上!D42+肬水!D42+中村!D42+相立!D42+苦水!D42+大月!D42+黒田!D42</f>
        <v>4</v>
      </c>
      <c r="E42" s="10">
        <f>松井!E42+町下!E42+町中!E42+町上!E42+肬水!E42+中村!E42+相立!E42+苦水!E42+大月!E42+黒田!E42</f>
        <v>11</v>
      </c>
      <c r="F42" s="32"/>
    </row>
    <row r="43" spans="1:6" ht="15" customHeight="1" x14ac:dyDescent="0.15">
      <c r="A43" s="12"/>
      <c r="B43" s="35">
        <v>34</v>
      </c>
      <c r="C43" s="75">
        <f>松井!C43+町下!C43+町中!C43+町上!C43+肬水!C43+中村!C43+相立!C43+苦水!C43+大月!C43+黒田!C43</f>
        <v>4</v>
      </c>
      <c r="D43" s="75">
        <f>松井!D43+町下!D43+町中!D43+町上!D43+肬水!D43+中村!D43+相立!D43+苦水!D43+大月!D43+黒田!D43</f>
        <v>7</v>
      </c>
      <c r="E43" s="10">
        <f>松井!E43+町下!E43+町中!E43+町上!E43+肬水!E43+中村!E43+相立!E43+苦水!E43+大月!E43+黒田!E43</f>
        <v>11</v>
      </c>
      <c r="F43" s="32"/>
    </row>
    <row r="44" spans="1:6" ht="15" customHeight="1" x14ac:dyDescent="0.15">
      <c r="A44" s="12"/>
      <c r="B44" s="40" t="s">
        <v>56</v>
      </c>
      <c r="C44" s="49">
        <f>松井!C44+町下!C44+町中!C44+町上!C44+肬水!C44+中村!C44+相立!C44+苦水!C44+大月!C44+黒田!C44</f>
        <v>39</v>
      </c>
      <c r="D44" s="49">
        <f>松井!D44+町下!D44+町中!D44+町上!D44+肬水!D44+中村!D44+相立!D44+苦水!D44+大月!D44+黒田!D44</f>
        <v>24</v>
      </c>
      <c r="E44" s="41">
        <f>松井!E44+町下!E44+町中!E44+町上!E44+肬水!E44+中村!E44+相立!E44+苦水!E44+大月!E44+黒田!E44</f>
        <v>63</v>
      </c>
      <c r="F44" s="42">
        <f>E44/E147</f>
        <v>4.1804910418049103E-2</v>
      </c>
    </row>
    <row r="45" spans="1:6" ht="15" customHeight="1" x14ac:dyDescent="0.15">
      <c r="A45" s="12"/>
      <c r="B45" s="35">
        <v>35</v>
      </c>
      <c r="C45" s="75">
        <f>松井!C45+町下!C45+町中!C45+町上!C45+肬水!C45+中村!C45+相立!C45+苦水!C45+大月!C45+黒田!C45</f>
        <v>8</v>
      </c>
      <c r="D45" s="75">
        <f>松井!D45+町下!D45+町中!D45+町上!D45+肬水!D45+中村!D45+相立!D45+苦水!D45+大月!D45+黒田!D45</f>
        <v>5</v>
      </c>
      <c r="E45" s="10">
        <f>松井!E45+町下!E45+町中!E45+町上!E45+肬水!E45+中村!E45+相立!E45+苦水!E45+大月!E45+黒田!E45</f>
        <v>13</v>
      </c>
      <c r="F45" s="32"/>
    </row>
    <row r="46" spans="1:6" ht="15" customHeight="1" x14ac:dyDescent="0.15">
      <c r="A46" s="12"/>
      <c r="B46" s="35">
        <v>36</v>
      </c>
      <c r="C46" s="75">
        <f>松井!C46+町下!C46+町中!C46+町上!C46+肬水!C46+中村!C46+相立!C46+苦水!C46+大月!C46+黒田!C46</f>
        <v>9</v>
      </c>
      <c r="D46" s="75">
        <f>松井!D46+町下!D46+町中!D46+町上!D46+肬水!D46+中村!D46+相立!D46+苦水!D46+大月!D46+黒田!D46</f>
        <v>11</v>
      </c>
      <c r="E46" s="10">
        <f>松井!E46+町下!E46+町中!E46+町上!E46+肬水!E46+中村!E46+相立!E46+苦水!E46+大月!E46+黒田!E46</f>
        <v>20</v>
      </c>
      <c r="F46" s="32"/>
    </row>
    <row r="47" spans="1:6" ht="15" customHeight="1" x14ac:dyDescent="0.15">
      <c r="A47" s="12"/>
      <c r="B47" s="35">
        <v>37</v>
      </c>
      <c r="C47" s="75">
        <f>松井!C47+町下!C47+町中!C47+町上!C47+肬水!C47+中村!C47+相立!C47+苦水!C47+大月!C47+黒田!C47</f>
        <v>7</v>
      </c>
      <c r="D47" s="75">
        <f>松井!D47+町下!D47+町中!D47+町上!D47+肬水!D47+中村!D47+相立!D47+苦水!D47+大月!D47+黒田!D47</f>
        <v>4</v>
      </c>
      <c r="E47" s="10">
        <f>松井!E47+町下!E47+町中!E47+町上!E47+肬水!E47+中村!E47+相立!E47+苦水!E47+大月!E47+黒田!E47</f>
        <v>11</v>
      </c>
      <c r="F47" s="32"/>
    </row>
    <row r="48" spans="1:6" ht="15" customHeight="1" x14ac:dyDescent="0.15">
      <c r="A48" s="12"/>
      <c r="B48" s="35">
        <v>38</v>
      </c>
      <c r="C48" s="75">
        <f>松井!C48+町下!C48+町中!C48+町上!C48+肬水!C48+中村!C48+相立!C48+苦水!C48+大月!C48+黒田!C48</f>
        <v>13</v>
      </c>
      <c r="D48" s="75">
        <f>松井!D48+町下!D48+町中!D48+町上!D48+肬水!D48+中村!D48+相立!D48+苦水!D48+大月!D48+黒田!D48</f>
        <v>13</v>
      </c>
      <c r="E48" s="10">
        <f>松井!E48+町下!E48+町中!E48+町上!E48+肬水!E48+中村!E48+相立!E48+苦水!E48+大月!E48+黒田!E48</f>
        <v>26</v>
      </c>
      <c r="F48" s="32"/>
    </row>
    <row r="49" spans="1:6" ht="15" customHeight="1" x14ac:dyDescent="0.15">
      <c r="A49" s="12"/>
      <c r="B49" s="35">
        <v>39</v>
      </c>
      <c r="C49" s="75">
        <f>松井!C49+町下!C49+町中!C49+町上!C49+肬水!C49+中村!C49+相立!C49+苦水!C49+大月!C49+黒田!C49</f>
        <v>6</v>
      </c>
      <c r="D49" s="75">
        <f>松井!D49+町下!D49+町中!D49+町上!D49+肬水!D49+中村!D49+相立!D49+苦水!D49+大月!D49+黒田!D49</f>
        <v>5</v>
      </c>
      <c r="E49" s="10">
        <f>松井!E49+町下!E49+町中!E49+町上!E49+肬水!E49+中村!E49+相立!E49+苦水!E49+大月!E49+黒田!E49</f>
        <v>11</v>
      </c>
      <c r="F49" s="32"/>
    </row>
    <row r="50" spans="1:6" ht="15" customHeight="1" x14ac:dyDescent="0.15">
      <c r="A50" s="12"/>
      <c r="B50" s="40" t="s">
        <v>57</v>
      </c>
      <c r="C50" s="49">
        <f>松井!C50+町下!C50+町中!C50+町上!C50+肬水!C50+中村!C50+相立!C50+苦水!C50+大月!C50+黒田!C50</f>
        <v>43</v>
      </c>
      <c r="D50" s="49">
        <f>松井!D50+町下!D50+町中!D50+町上!D50+肬水!D50+中村!D50+相立!D50+苦水!D50+大月!D50+黒田!D50</f>
        <v>38</v>
      </c>
      <c r="E50" s="41">
        <f>松井!E50+町下!E50+町中!E50+町上!E50+肬水!E50+中村!E50+相立!E50+苦水!E50+大月!E50+黒田!E50</f>
        <v>81</v>
      </c>
      <c r="F50" s="42">
        <f>E50/E147</f>
        <v>5.3749170537491703E-2</v>
      </c>
    </row>
    <row r="51" spans="1:6" ht="15" customHeight="1" x14ac:dyDescent="0.15">
      <c r="A51" s="12"/>
      <c r="B51" s="35">
        <v>40</v>
      </c>
      <c r="C51" s="75">
        <f>松井!C51+町下!C51+町中!C51+町上!C51+肬水!C51+中村!C51+相立!C51+苦水!C51+大月!C51+黒田!C51</f>
        <v>7</v>
      </c>
      <c r="D51" s="75">
        <f>松井!D51+町下!D51+町中!D51+町上!D51+肬水!D51+中村!D51+相立!D51+苦水!D51+大月!D51+黒田!D51</f>
        <v>15</v>
      </c>
      <c r="E51" s="10">
        <f>松井!E51+町下!E51+町中!E51+町上!E51+肬水!E51+中村!E51+相立!E51+苦水!E51+大月!E51+黒田!E51</f>
        <v>22</v>
      </c>
      <c r="F51" s="32"/>
    </row>
    <row r="52" spans="1:6" ht="15" customHeight="1" x14ac:dyDescent="0.15">
      <c r="A52" s="12"/>
      <c r="B52" s="35">
        <v>41</v>
      </c>
      <c r="C52" s="75">
        <f>松井!C52+町下!C52+町中!C52+町上!C52+肬水!C52+中村!C52+相立!C52+苦水!C52+大月!C52+黒田!C52</f>
        <v>12</v>
      </c>
      <c r="D52" s="75">
        <f>松井!D52+町下!D52+町中!D52+町上!D52+肬水!D52+中村!D52+相立!D52+苦水!D52+大月!D52+黒田!D52</f>
        <v>7</v>
      </c>
      <c r="E52" s="10">
        <f>松井!E52+町下!E52+町中!E52+町上!E52+肬水!E52+中村!E52+相立!E52+苦水!E52+大月!E52+黒田!E52</f>
        <v>19</v>
      </c>
      <c r="F52" s="32"/>
    </row>
    <row r="53" spans="1:6" ht="15" customHeight="1" x14ac:dyDescent="0.15">
      <c r="A53" s="12"/>
      <c r="B53" s="35">
        <v>42</v>
      </c>
      <c r="C53" s="75">
        <f>松井!C53+町下!C53+町中!C53+町上!C53+肬水!C53+中村!C53+相立!C53+苦水!C53+大月!C53+黒田!C53</f>
        <v>11</v>
      </c>
      <c r="D53" s="75">
        <f>松井!D53+町下!D53+町中!D53+町上!D53+肬水!D53+中村!D53+相立!D53+苦水!D53+大月!D53+黒田!D53</f>
        <v>7</v>
      </c>
      <c r="E53" s="10">
        <f>松井!E53+町下!E53+町中!E53+町上!E53+肬水!E53+中村!E53+相立!E53+苦水!E53+大月!E53+黒田!E53</f>
        <v>18</v>
      </c>
      <c r="F53" s="32"/>
    </row>
    <row r="54" spans="1:6" ht="15" customHeight="1" x14ac:dyDescent="0.15">
      <c r="A54" s="12"/>
      <c r="B54" s="35">
        <v>43</v>
      </c>
      <c r="C54" s="75">
        <f>松井!C54+町下!C54+町中!C54+町上!C54+肬水!C54+中村!C54+相立!C54+苦水!C54+大月!C54+黒田!C54</f>
        <v>11</v>
      </c>
      <c r="D54" s="75">
        <f>松井!D54+町下!D54+町中!D54+町上!D54+肬水!D54+中村!D54+相立!D54+苦水!D54+大月!D54+黒田!D54</f>
        <v>8</v>
      </c>
      <c r="E54" s="10">
        <f>松井!E54+町下!E54+町中!E54+町上!E54+肬水!E54+中村!E54+相立!E54+苦水!E54+大月!E54+黒田!E54</f>
        <v>19</v>
      </c>
      <c r="F54" s="32"/>
    </row>
    <row r="55" spans="1:6" ht="15" customHeight="1" x14ac:dyDescent="0.15">
      <c r="A55" s="12"/>
      <c r="B55" s="35">
        <v>44</v>
      </c>
      <c r="C55" s="75">
        <f>松井!C55+町下!C55+町中!C55+町上!C55+肬水!C55+中村!C55+相立!C55+苦水!C55+大月!C55+黒田!C55</f>
        <v>9</v>
      </c>
      <c r="D55" s="75">
        <f>松井!D55+町下!D55+町中!D55+町上!D55+肬水!D55+中村!D55+相立!D55+苦水!D55+大月!D55+黒田!D55</f>
        <v>6</v>
      </c>
      <c r="E55" s="10">
        <f>松井!E55+町下!E55+町中!E55+町上!E55+肬水!E55+中村!E55+相立!E55+苦水!E55+大月!E55+黒田!E55</f>
        <v>15</v>
      </c>
      <c r="F55" s="32"/>
    </row>
    <row r="56" spans="1:6" ht="15" customHeight="1" x14ac:dyDescent="0.15">
      <c r="A56" s="12"/>
      <c r="B56" s="40" t="s">
        <v>58</v>
      </c>
      <c r="C56" s="49">
        <f>松井!C56+町下!C56+町中!C56+町上!C56+肬水!C56+中村!C56+相立!C56+苦水!C56+大月!C56+黒田!C56</f>
        <v>50</v>
      </c>
      <c r="D56" s="49">
        <f>松井!D56+町下!D56+町中!D56+町上!D56+肬水!D56+中村!D56+相立!D56+苦水!D56+大月!D56+黒田!D56</f>
        <v>43</v>
      </c>
      <c r="E56" s="41">
        <f>松井!E56+町下!E56+町中!E56+町上!E56+肬水!E56+中村!E56+相立!E56+苦水!E56+大月!E56+黒田!E56</f>
        <v>93</v>
      </c>
      <c r="F56" s="42">
        <f>E56/E147</f>
        <v>6.1712010617120103E-2</v>
      </c>
    </row>
    <row r="57" spans="1:6" ht="15" customHeight="1" x14ac:dyDescent="0.15">
      <c r="A57" s="12"/>
      <c r="B57" s="35">
        <v>45</v>
      </c>
      <c r="C57" s="75">
        <f>松井!C57+町下!C57+町中!C57+町上!C57+肬水!C57+中村!C57+相立!C57+苦水!C57+大月!C57+黒田!C57</f>
        <v>11</v>
      </c>
      <c r="D57" s="75">
        <f>松井!D57+町下!D57+町中!D57+町上!D57+肬水!D57+中村!D57+相立!D57+苦水!D57+大月!D57+黒田!D57</f>
        <v>3</v>
      </c>
      <c r="E57" s="10">
        <f>松井!E57+町下!E57+町中!E57+町上!E57+肬水!E57+中村!E57+相立!E57+苦水!E57+大月!E57+黒田!E57</f>
        <v>14</v>
      </c>
      <c r="F57" s="32"/>
    </row>
    <row r="58" spans="1:6" ht="15" customHeight="1" x14ac:dyDescent="0.15">
      <c r="A58" s="12"/>
      <c r="B58" s="35">
        <v>46</v>
      </c>
      <c r="C58" s="75">
        <f>松井!C58+町下!C58+町中!C58+町上!C58+肬水!C58+中村!C58+相立!C58+苦水!C58+大月!C58+黒田!C58</f>
        <v>7</v>
      </c>
      <c r="D58" s="75">
        <f>松井!D58+町下!D58+町中!D58+町上!D58+肬水!D58+中村!D58+相立!D58+苦水!D58+大月!D58+黒田!D58</f>
        <v>5</v>
      </c>
      <c r="E58" s="10">
        <f>松井!E58+町下!E58+町中!E58+町上!E58+肬水!E58+中村!E58+相立!E58+苦水!E58+大月!E58+黒田!E58</f>
        <v>12</v>
      </c>
      <c r="F58" s="32"/>
    </row>
    <row r="59" spans="1:6" ht="15" customHeight="1" x14ac:dyDescent="0.15">
      <c r="A59" s="12"/>
      <c r="B59" s="35">
        <v>47</v>
      </c>
      <c r="C59" s="75">
        <f>松井!C59+町下!C59+町中!C59+町上!C59+肬水!C59+中村!C59+相立!C59+苦水!C59+大月!C59+黒田!C59</f>
        <v>10</v>
      </c>
      <c r="D59" s="75">
        <f>松井!D59+町下!D59+町中!D59+町上!D59+肬水!D59+中村!D59+相立!D59+苦水!D59+大月!D59+黒田!D59</f>
        <v>8</v>
      </c>
      <c r="E59" s="10">
        <f>松井!E59+町下!E59+町中!E59+町上!E59+肬水!E59+中村!E59+相立!E59+苦水!E59+大月!E59+黒田!E59</f>
        <v>18</v>
      </c>
      <c r="F59" s="32"/>
    </row>
    <row r="60" spans="1:6" ht="15" customHeight="1" x14ac:dyDescent="0.15">
      <c r="A60" s="12"/>
      <c r="B60" s="35">
        <v>48</v>
      </c>
      <c r="C60" s="75">
        <f>松井!C60+町下!C60+町中!C60+町上!C60+肬水!C60+中村!C60+相立!C60+苦水!C60+大月!C60+黒田!C60</f>
        <v>6</v>
      </c>
      <c r="D60" s="75">
        <f>松井!D60+町下!D60+町中!D60+町上!D60+肬水!D60+中村!D60+相立!D60+苦水!D60+大月!D60+黒田!D60</f>
        <v>8</v>
      </c>
      <c r="E60" s="10">
        <f>松井!E60+町下!E60+町中!E60+町上!E60+肬水!E60+中村!E60+相立!E60+苦水!E60+大月!E60+黒田!E60</f>
        <v>14</v>
      </c>
      <c r="F60" s="32"/>
    </row>
    <row r="61" spans="1:6" ht="15" customHeight="1" x14ac:dyDescent="0.15">
      <c r="A61" s="12"/>
      <c r="B61" s="35">
        <v>49</v>
      </c>
      <c r="C61" s="75">
        <f>松井!C61+町下!C61+町中!C61+町上!C61+肬水!C61+中村!C61+相立!C61+苦水!C61+大月!C61+黒田!C61</f>
        <v>11</v>
      </c>
      <c r="D61" s="75">
        <f>松井!D61+町下!D61+町中!D61+町上!D61+肬水!D61+中村!D61+相立!D61+苦水!D61+大月!D61+黒田!D61</f>
        <v>9</v>
      </c>
      <c r="E61" s="10">
        <f>松井!E61+町下!E61+町中!E61+町上!E61+肬水!E61+中村!E61+相立!E61+苦水!E61+大月!E61+黒田!E61</f>
        <v>20</v>
      </c>
      <c r="F61" s="32"/>
    </row>
    <row r="62" spans="1:6" ht="15" customHeight="1" x14ac:dyDescent="0.15">
      <c r="A62" s="12"/>
      <c r="B62" s="40" t="s">
        <v>59</v>
      </c>
      <c r="C62" s="49">
        <f>松井!C62+町下!C62+町中!C62+町上!C62+肬水!C62+中村!C62+相立!C62+苦水!C62+大月!C62+黒田!C62</f>
        <v>45</v>
      </c>
      <c r="D62" s="49">
        <f>松井!D62+町下!D62+町中!D62+町上!D62+肬水!D62+中村!D62+相立!D62+苦水!D62+大月!D62+黒田!D62</f>
        <v>33</v>
      </c>
      <c r="E62" s="41">
        <f>松井!E62+町下!E62+町中!E62+町上!E62+肬水!E62+中村!E62+相立!E62+苦水!E62+大月!E62+黒田!E62</f>
        <v>78</v>
      </c>
      <c r="F62" s="42">
        <f>E62/E147</f>
        <v>5.1758460517584606E-2</v>
      </c>
    </row>
    <row r="63" spans="1:6" ht="15" customHeight="1" x14ac:dyDescent="0.15">
      <c r="A63" s="12"/>
      <c r="B63" s="35">
        <v>50</v>
      </c>
      <c r="C63" s="75">
        <f>松井!C63+町下!C63+町中!C63+町上!C63+肬水!C63+中村!C63+相立!C63+苦水!C63+大月!C63+黒田!C63</f>
        <v>8</v>
      </c>
      <c r="D63" s="75">
        <f>松井!D63+町下!D63+町中!D63+町上!D63+肬水!D63+中村!D63+相立!D63+苦水!D63+大月!D63+黒田!D63</f>
        <v>10</v>
      </c>
      <c r="E63" s="10">
        <f>松井!E63+町下!E63+町中!E63+町上!E63+肬水!E63+中村!E63+相立!E63+苦水!E63+大月!E63+黒田!E63</f>
        <v>18</v>
      </c>
      <c r="F63" s="32"/>
    </row>
    <row r="64" spans="1:6" ht="15" customHeight="1" x14ac:dyDescent="0.15">
      <c r="A64" s="12"/>
      <c r="B64" s="35">
        <v>51</v>
      </c>
      <c r="C64" s="75">
        <f>松井!C64+町下!C64+町中!C64+町上!C64+肬水!C64+中村!C64+相立!C64+苦水!C64+大月!C64+黒田!C64</f>
        <v>9</v>
      </c>
      <c r="D64" s="75">
        <f>松井!D64+町下!D64+町中!D64+町上!D64+肬水!D64+中村!D64+相立!D64+苦水!D64+大月!D64+黒田!D64</f>
        <v>9</v>
      </c>
      <c r="E64" s="10">
        <f>松井!E64+町下!E64+町中!E64+町上!E64+肬水!E64+中村!E64+相立!E64+苦水!E64+大月!E64+黒田!E64</f>
        <v>18</v>
      </c>
      <c r="F64" s="32"/>
    </row>
    <row r="65" spans="1:6" ht="15" customHeight="1" x14ac:dyDescent="0.15">
      <c r="A65" s="12"/>
      <c r="B65" s="35">
        <v>52</v>
      </c>
      <c r="C65" s="75">
        <f>松井!C65+町下!C65+町中!C65+町上!C65+肬水!C65+中村!C65+相立!C65+苦水!C65+大月!C65+黒田!C65</f>
        <v>12</v>
      </c>
      <c r="D65" s="75">
        <f>松井!D65+町下!D65+町中!D65+町上!D65+肬水!D65+中村!D65+相立!D65+苦水!D65+大月!D65+黒田!D65</f>
        <v>7</v>
      </c>
      <c r="E65" s="10">
        <f>松井!E65+町下!E65+町中!E65+町上!E65+肬水!E65+中村!E65+相立!E65+苦水!E65+大月!E65+黒田!E65</f>
        <v>19</v>
      </c>
      <c r="F65" s="32"/>
    </row>
    <row r="66" spans="1:6" ht="15" customHeight="1" x14ac:dyDescent="0.15">
      <c r="A66" s="12"/>
      <c r="B66" s="35">
        <v>53</v>
      </c>
      <c r="C66" s="75">
        <f>松井!C66+町下!C66+町中!C66+町上!C66+肬水!C66+中村!C66+相立!C66+苦水!C66+大月!C66+黒田!C66</f>
        <v>7</v>
      </c>
      <c r="D66" s="75">
        <f>松井!D66+町下!D66+町中!D66+町上!D66+肬水!D66+中村!D66+相立!D66+苦水!D66+大月!D66+黒田!D66</f>
        <v>14</v>
      </c>
      <c r="E66" s="10">
        <f>松井!E66+町下!E66+町中!E66+町上!E66+肬水!E66+中村!E66+相立!E66+苦水!E66+大月!E66+黒田!E66</f>
        <v>21</v>
      </c>
      <c r="F66" s="32"/>
    </row>
    <row r="67" spans="1:6" ht="15" customHeight="1" x14ac:dyDescent="0.15">
      <c r="A67" s="12"/>
      <c r="B67" s="35">
        <v>54</v>
      </c>
      <c r="C67" s="75">
        <f>松井!C67+町下!C67+町中!C67+町上!C67+肬水!C67+中村!C67+相立!C67+苦水!C67+大月!C67+黒田!C67</f>
        <v>7</v>
      </c>
      <c r="D67" s="75">
        <f>松井!D67+町下!D67+町中!D67+町上!D67+肬水!D67+中村!D67+相立!D67+苦水!D67+大月!D67+黒田!D67</f>
        <v>9</v>
      </c>
      <c r="E67" s="10">
        <f>松井!E67+町下!E67+町中!E67+町上!E67+肬水!E67+中村!E67+相立!E67+苦水!E67+大月!E67+黒田!E67</f>
        <v>16</v>
      </c>
      <c r="F67" s="32"/>
    </row>
    <row r="68" spans="1:6" ht="15" customHeight="1" x14ac:dyDescent="0.15">
      <c r="A68" s="12"/>
      <c r="B68" s="40" t="s">
        <v>60</v>
      </c>
      <c r="C68" s="49">
        <f>松井!C68+町下!C68+町中!C68+町上!C68+肬水!C68+中村!C68+相立!C68+苦水!C68+大月!C68+黒田!C68</f>
        <v>43</v>
      </c>
      <c r="D68" s="49">
        <f>松井!D68+町下!D68+町中!D68+町上!D68+肬水!D68+中村!D68+相立!D68+苦水!D68+大月!D68+黒田!D68</f>
        <v>49</v>
      </c>
      <c r="E68" s="41">
        <f>松井!E68+町下!E68+町中!E68+町上!E68+肬水!E68+中村!E68+相立!E68+苦水!E68+大月!E68+黒田!E68</f>
        <v>92</v>
      </c>
      <c r="F68" s="42">
        <f>E68/E147</f>
        <v>6.1048440610484409E-2</v>
      </c>
    </row>
    <row r="69" spans="1:6" ht="15" customHeight="1" x14ac:dyDescent="0.15">
      <c r="A69" s="12"/>
      <c r="B69" s="35">
        <v>55</v>
      </c>
      <c r="C69" s="75">
        <f>松井!C69+町下!C69+町中!C69+町上!C69+肬水!C69+中村!C69+相立!C69+苦水!C69+大月!C69+黒田!C69</f>
        <v>4</v>
      </c>
      <c r="D69" s="75">
        <f>松井!D69+町下!D69+町中!D69+町上!D69+肬水!D69+中村!D69+相立!D69+苦水!D69+大月!D69+黒田!D69</f>
        <v>7</v>
      </c>
      <c r="E69" s="10">
        <f>松井!E69+町下!E69+町中!E69+町上!E69+肬水!E69+中村!E69+相立!E69+苦水!E69+大月!E69+黒田!E69</f>
        <v>11</v>
      </c>
      <c r="F69" s="32"/>
    </row>
    <row r="70" spans="1:6" ht="15" customHeight="1" x14ac:dyDescent="0.15">
      <c r="A70" s="12"/>
      <c r="B70" s="35">
        <v>56</v>
      </c>
      <c r="C70" s="75">
        <f>松井!C70+町下!C70+町中!C70+町上!C70+肬水!C70+中村!C70+相立!C70+苦水!C70+大月!C70+黒田!C70</f>
        <v>9</v>
      </c>
      <c r="D70" s="75">
        <f>松井!D70+町下!D70+町中!D70+町上!D70+肬水!D70+中村!D70+相立!D70+苦水!D70+大月!D70+黒田!D70</f>
        <v>14</v>
      </c>
      <c r="E70" s="10">
        <f>松井!E70+町下!E70+町中!E70+町上!E70+肬水!E70+中村!E70+相立!E70+苦水!E70+大月!E70+黒田!E70</f>
        <v>23</v>
      </c>
      <c r="F70" s="32"/>
    </row>
    <row r="71" spans="1:6" ht="15" customHeight="1" x14ac:dyDescent="0.15">
      <c r="A71" s="12"/>
      <c r="B71" s="35">
        <v>57</v>
      </c>
      <c r="C71" s="75">
        <f>松井!C71+町下!C71+町中!C71+町上!C71+肬水!C71+中村!C71+相立!C71+苦水!C71+大月!C71+黒田!C71</f>
        <v>9</v>
      </c>
      <c r="D71" s="75">
        <f>松井!D71+町下!D71+町中!D71+町上!D71+肬水!D71+中村!D71+相立!D71+苦水!D71+大月!D71+黒田!D71</f>
        <v>2</v>
      </c>
      <c r="E71" s="10">
        <f>松井!E71+町下!E71+町中!E71+町上!E71+肬水!E71+中村!E71+相立!E71+苦水!E71+大月!E71+黒田!E71</f>
        <v>11</v>
      </c>
      <c r="F71" s="32"/>
    </row>
    <row r="72" spans="1:6" ht="15" customHeight="1" x14ac:dyDescent="0.15">
      <c r="A72" s="12"/>
      <c r="B72" s="35">
        <v>58</v>
      </c>
      <c r="C72" s="75">
        <f>松井!C72+町下!C72+町中!C72+町上!C72+肬水!C72+中村!C72+相立!C72+苦水!C72+大月!C72+黒田!C72</f>
        <v>11</v>
      </c>
      <c r="D72" s="75">
        <f>松井!D72+町下!D72+町中!D72+町上!D72+肬水!D72+中村!D72+相立!D72+苦水!D72+大月!D72+黒田!D72</f>
        <v>10</v>
      </c>
      <c r="E72" s="10">
        <f>松井!E72+町下!E72+町中!E72+町上!E72+肬水!E72+中村!E72+相立!E72+苦水!E72+大月!E72+黒田!E72</f>
        <v>21</v>
      </c>
      <c r="F72" s="32"/>
    </row>
    <row r="73" spans="1:6" ht="15" customHeight="1" x14ac:dyDescent="0.15">
      <c r="A73" s="12"/>
      <c r="B73" s="35">
        <v>59</v>
      </c>
      <c r="C73" s="75">
        <f>松井!C73+町下!C73+町中!C73+町上!C73+肬水!C73+中村!C73+相立!C73+苦水!C73+大月!C73+黒田!C73</f>
        <v>8</v>
      </c>
      <c r="D73" s="75">
        <f>松井!D73+町下!D73+町中!D73+町上!D73+肬水!D73+中村!D73+相立!D73+苦水!D73+大月!D73+黒田!D73</f>
        <v>11</v>
      </c>
      <c r="E73" s="10">
        <f>松井!E73+町下!E73+町中!E73+町上!E73+肬水!E73+中村!E73+相立!E73+苦水!E73+大月!E73+黒田!E73</f>
        <v>19</v>
      </c>
      <c r="F73" s="32"/>
    </row>
    <row r="74" spans="1:6" ht="15" customHeight="1" x14ac:dyDescent="0.15">
      <c r="A74" s="12"/>
      <c r="B74" s="40" t="s">
        <v>61</v>
      </c>
      <c r="C74" s="49">
        <f>松井!C74+町下!C74+町中!C74+町上!C74+肬水!C74+中村!C74+相立!C74+苦水!C74+大月!C74+黒田!C74</f>
        <v>41</v>
      </c>
      <c r="D74" s="49">
        <f>松井!D74+町下!D74+町中!D74+町上!D74+肬水!D74+中村!D74+相立!D74+苦水!D74+大月!D74+黒田!D74</f>
        <v>44</v>
      </c>
      <c r="E74" s="41">
        <f>松井!E74+町下!E74+町中!E74+町上!E74+肬水!E74+中村!E74+相立!E74+苦水!E74+大月!E74+黒田!E74</f>
        <v>85</v>
      </c>
      <c r="F74" s="42">
        <f>E74/E147</f>
        <v>5.6403450564034507E-2</v>
      </c>
    </row>
    <row r="75" spans="1:6" ht="15" customHeight="1" x14ac:dyDescent="0.15">
      <c r="A75" s="12"/>
      <c r="B75" s="35">
        <v>60</v>
      </c>
      <c r="C75" s="75">
        <f>松井!C75+町下!C75+町中!C75+町上!C75+肬水!C75+中村!C75+相立!C75+苦水!C75+大月!C75+黒田!C75</f>
        <v>6</v>
      </c>
      <c r="D75" s="75">
        <f>松井!D75+町下!D75+町中!D75+町上!D75+肬水!D75+中村!D75+相立!D75+苦水!D75+大月!D75+黒田!D75</f>
        <v>19</v>
      </c>
      <c r="E75" s="10">
        <f>松井!E75+町下!E75+町中!E75+町上!E75+肬水!E75+中村!E75+相立!E75+苦水!E75+大月!E75+黒田!E75</f>
        <v>25</v>
      </c>
      <c r="F75" s="32"/>
    </row>
    <row r="76" spans="1:6" ht="15" customHeight="1" x14ac:dyDescent="0.15">
      <c r="A76" s="12"/>
      <c r="B76" s="35">
        <v>61</v>
      </c>
      <c r="C76" s="75">
        <f>松井!C76+町下!C76+町中!C76+町上!C76+肬水!C76+中村!C76+相立!C76+苦水!C76+大月!C76+黒田!C76</f>
        <v>10</v>
      </c>
      <c r="D76" s="75">
        <f>松井!D76+町下!D76+町中!D76+町上!D76+肬水!D76+中村!D76+相立!D76+苦水!D76+大月!D76+黒田!D76</f>
        <v>8</v>
      </c>
      <c r="E76" s="10">
        <f>松井!E76+町下!E76+町中!E76+町上!E76+肬水!E76+中村!E76+相立!E76+苦水!E76+大月!E76+黒田!E76</f>
        <v>18</v>
      </c>
      <c r="F76" s="32"/>
    </row>
    <row r="77" spans="1:6" ht="15" customHeight="1" x14ac:dyDescent="0.15">
      <c r="A77" s="12"/>
      <c r="B77" s="35">
        <v>62</v>
      </c>
      <c r="C77" s="75">
        <f>松井!C77+町下!C77+町中!C77+町上!C77+肬水!C77+中村!C77+相立!C77+苦水!C77+大月!C77+黒田!C77</f>
        <v>14</v>
      </c>
      <c r="D77" s="75">
        <f>松井!D77+町下!D77+町中!D77+町上!D77+肬水!D77+中村!D77+相立!D77+苦水!D77+大月!D77+黒田!D77</f>
        <v>3</v>
      </c>
      <c r="E77" s="10">
        <f>松井!E77+町下!E77+町中!E77+町上!E77+肬水!E77+中村!E77+相立!E77+苦水!E77+大月!E77+黒田!E77</f>
        <v>17</v>
      </c>
      <c r="F77" s="32"/>
    </row>
    <row r="78" spans="1:6" ht="15" customHeight="1" x14ac:dyDescent="0.15">
      <c r="A78" s="12"/>
      <c r="B78" s="35">
        <v>63</v>
      </c>
      <c r="C78" s="75">
        <f>松井!C78+町下!C78+町中!C78+町上!C78+肬水!C78+中村!C78+相立!C78+苦水!C78+大月!C78+黒田!C78</f>
        <v>15</v>
      </c>
      <c r="D78" s="75">
        <f>松井!D78+町下!D78+町中!D78+町上!D78+肬水!D78+中村!D78+相立!D78+苦水!D78+大月!D78+黒田!D78</f>
        <v>14</v>
      </c>
      <c r="E78" s="10">
        <f>松井!E78+町下!E78+町中!E78+町上!E78+肬水!E78+中村!E78+相立!E78+苦水!E78+大月!E78+黒田!E78</f>
        <v>29</v>
      </c>
      <c r="F78" s="32"/>
    </row>
    <row r="79" spans="1:6" ht="15" customHeight="1" x14ac:dyDescent="0.15">
      <c r="A79" s="12"/>
      <c r="B79" s="35">
        <v>64</v>
      </c>
      <c r="C79" s="75">
        <f>松井!C79+町下!C79+町中!C79+町上!C79+肬水!C79+中村!C79+相立!C79+苦水!C79+大月!C79+黒田!C79</f>
        <v>12</v>
      </c>
      <c r="D79" s="75">
        <f>松井!D79+町下!D79+町中!D79+町上!D79+肬水!D79+中村!D79+相立!D79+苦水!D79+大月!D79+黒田!D79</f>
        <v>8</v>
      </c>
      <c r="E79" s="10">
        <f>松井!E79+町下!E79+町中!E79+町上!E79+肬水!E79+中村!E79+相立!E79+苦水!E79+大月!E79+黒田!E79</f>
        <v>20</v>
      </c>
      <c r="F79" s="32"/>
    </row>
    <row r="80" spans="1:6" ht="15" customHeight="1" x14ac:dyDescent="0.15">
      <c r="A80" s="12"/>
      <c r="B80" s="40" t="s">
        <v>62</v>
      </c>
      <c r="C80" s="49">
        <f>松井!C80+町下!C80+町中!C80+町上!C80+肬水!C80+中村!C80+相立!C80+苦水!C80+大月!C80+黒田!C80</f>
        <v>57</v>
      </c>
      <c r="D80" s="49">
        <f>松井!D80+町下!D80+町中!D80+町上!D80+肬水!D80+中村!D80+相立!D80+苦水!D80+大月!D80+黒田!D80</f>
        <v>52</v>
      </c>
      <c r="E80" s="41">
        <f>松井!E80+町下!E80+町中!E80+町上!E80+肬水!E80+中村!E80+相立!E80+苦水!E80+大月!E80+黒田!E80</f>
        <v>109</v>
      </c>
      <c r="F80" s="42">
        <f>E80/E147</f>
        <v>7.2329130723291307E-2</v>
      </c>
    </row>
    <row r="81" spans="1:6" ht="15" customHeight="1" x14ac:dyDescent="0.15">
      <c r="A81" s="12"/>
      <c r="B81" s="35">
        <v>65</v>
      </c>
      <c r="C81" s="75">
        <f>松井!C81+町下!C81+町中!C81+町上!C81+肬水!C81+中村!C81+相立!C81+苦水!C81+大月!C81+黒田!C81</f>
        <v>8</v>
      </c>
      <c r="D81" s="75">
        <f>松井!D81+町下!D81+町中!D81+町上!D81+肬水!D81+中村!D81+相立!D81+苦水!D81+大月!D81+黒田!D81</f>
        <v>7</v>
      </c>
      <c r="E81" s="10">
        <f>松井!E81+町下!E81+町中!E81+町上!E81+肬水!E81+中村!E81+相立!E81+苦水!E81+大月!E81+黒田!E81</f>
        <v>15</v>
      </c>
      <c r="F81" s="32"/>
    </row>
    <row r="82" spans="1:6" ht="15" customHeight="1" x14ac:dyDescent="0.15">
      <c r="A82" s="12"/>
      <c r="B82" s="35">
        <v>66</v>
      </c>
      <c r="C82" s="75">
        <f>松井!C82+町下!C82+町中!C82+町上!C82+肬水!C82+中村!C82+相立!C82+苦水!C82+大月!C82+黒田!C82</f>
        <v>15</v>
      </c>
      <c r="D82" s="75">
        <f>松井!D82+町下!D82+町中!D82+町上!D82+肬水!D82+中村!D82+相立!D82+苦水!D82+大月!D82+黒田!D82</f>
        <v>19</v>
      </c>
      <c r="E82" s="10">
        <f>松井!E82+町下!E82+町中!E82+町上!E82+肬水!E82+中村!E82+相立!E82+苦水!E82+大月!E82+黒田!E82</f>
        <v>34</v>
      </c>
      <c r="F82" s="32"/>
    </row>
    <row r="83" spans="1:6" ht="15" customHeight="1" x14ac:dyDescent="0.15">
      <c r="A83" s="12"/>
      <c r="B83" s="35">
        <v>67</v>
      </c>
      <c r="C83" s="75">
        <f>松井!C83+町下!C83+町中!C83+町上!C83+肬水!C83+中村!C83+相立!C83+苦水!C83+大月!C83+黒田!C83</f>
        <v>22</v>
      </c>
      <c r="D83" s="75">
        <f>松井!D83+町下!D83+町中!D83+町上!D83+肬水!D83+中村!D83+相立!D83+苦水!D83+大月!D83+黒田!D83</f>
        <v>14</v>
      </c>
      <c r="E83" s="10">
        <f>松井!E83+町下!E83+町中!E83+町上!E83+肬水!E83+中村!E83+相立!E83+苦水!E83+大月!E83+黒田!E83</f>
        <v>36</v>
      </c>
      <c r="F83" s="32"/>
    </row>
    <row r="84" spans="1:6" ht="15" customHeight="1" x14ac:dyDescent="0.15">
      <c r="A84" s="12"/>
      <c r="B84" s="35">
        <v>68</v>
      </c>
      <c r="C84" s="75">
        <f>松井!C84+町下!C84+町中!C84+町上!C84+肬水!C84+中村!C84+相立!C84+苦水!C84+大月!C84+黒田!C84</f>
        <v>15</v>
      </c>
      <c r="D84" s="75">
        <f>松井!D84+町下!D84+町中!D84+町上!D84+肬水!D84+中村!D84+相立!D84+苦水!D84+大月!D84+黒田!D84</f>
        <v>13</v>
      </c>
      <c r="E84" s="10">
        <f>松井!E84+町下!E84+町中!E84+町上!E84+肬水!E84+中村!E84+相立!E84+苦水!E84+大月!E84+黒田!E84</f>
        <v>28</v>
      </c>
      <c r="F84" s="32"/>
    </row>
    <row r="85" spans="1:6" ht="15" customHeight="1" x14ac:dyDescent="0.15">
      <c r="A85" s="12"/>
      <c r="B85" s="35">
        <v>69</v>
      </c>
      <c r="C85" s="75">
        <f>松井!C85+町下!C85+町中!C85+町上!C85+肬水!C85+中村!C85+相立!C85+苦水!C85+大月!C85+黒田!C85</f>
        <v>11</v>
      </c>
      <c r="D85" s="75">
        <f>松井!D85+町下!D85+町中!D85+町上!D85+肬水!D85+中村!D85+相立!D85+苦水!D85+大月!D85+黒田!D85</f>
        <v>9</v>
      </c>
      <c r="E85" s="10">
        <f>松井!E85+町下!E85+町中!E85+町上!E85+肬水!E85+中村!E85+相立!E85+苦水!E85+大月!E85+黒田!E85</f>
        <v>20</v>
      </c>
      <c r="F85" s="32"/>
    </row>
    <row r="86" spans="1:6" ht="15" customHeight="1" x14ac:dyDescent="0.15">
      <c r="A86" s="12"/>
      <c r="B86" s="43" t="s">
        <v>63</v>
      </c>
      <c r="C86" s="71">
        <f>松井!C86+町下!C86+町中!C86+町上!C86+肬水!C86+中村!C86+相立!C86+苦水!C86+大月!C86+黒田!C86</f>
        <v>71</v>
      </c>
      <c r="D86" s="71">
        <f>松井!D86+町下!D86+町中!D86+町上!D86+肬水!D86+中村!D86+相立!D86+苦水!D86+大月!D86+黒田!D86</f>
        <v>62</v>
      </c>
      <c r="E86" s="44">
        <f>松井!E86+町下!E86+町中!E86+町上!E86+肬水!E86+中村!E86+相立!E86+苦水!E86+大月!E86+黒田!E86</f>
        <v>133</v>
      </c>
      <c r="F86" s="45">
        <f>E86/E147</f>
        <v>8.8254810882548107E-2</v>
      </c>
    </row>
    <row r="87" spans="1:6" ht="15" customHeight="1" x14ac:dyDescent="0.15">
      <c r="A87" s="12"/>
      <c r="B87" s="35">
        <v>70</v>
      </c>
      <c r="C87" s="75">
        <f>松井!C87+町下!C87+町中!C87+町上!C87+肬水!C87+中村!C87+相立!C87+苦水!C87+大月!C87+黒田!C87</f>
        <v>15</v>
      </c>
      <c r="D87" s="75">
        <f>松井!D87+町下!D87+町中!D87+町上!D87+肬水!D87+中村!D87+相立!D87+苦水!D87+大月!D87+黒田!D87</f>
        <v>21</v>
      </c>
      <c r="E87" s="10">
        <f>松井!E87+町下!E87+町中!E87+町上!E87+肬水!E87+中村!E87+相立!E87+苦水!E87+大月!E87+黒田!E87</f>
        <v>36</v>
      </c>
      <c r="F87" s="32"/>
    </row>
    <row r="88" spans="1:6" ht="15" customHeight="1" x14ac:dyDescent="0.15">
      <c r="A88" s="12"/>
      <c r="B88" s="35">
        <v>71</v>
      </c>
      <c r="C88" s="75">
        <f>松井!C88+町下!C88+町中!C88+町上!C88+肬水!C88+中村!C88+相立!C88+苦水!C88+大月!C88+黒田!C88</f>
        <v>14</v>
      </c>
      <c r="D88" s="75">
        <f>松井!D88+町下!D88+町中!D88+町上!D88+肬水!D88+中村!D88+相立!D88+苦水!D88+大月!D88+黒田!D88</f>
        <v>11</v>
      </c>
      <c r="E88" s="10">
        <f>松井!E88+町下!E88+町中!E88+町上!E88+肬水!E88+中村!E88+相立!E88+苦水!E88+大月!E88+黒田!E88</f>
        <v>25</v>
      </c>
      <c r="F88" s="32"/>
    </row>
    <row r="89" spans="1:6" ht="15" customHeight="1" x14ac:dyDescent="0.15">
      <c r="A89" s="12"/>
      <c r="B89" s="35">
        <v>72</v>
      </c>
      <c r="C89" s="75">
        <f>松井!C89+町下!C89+町中!C89+町上!C89+肬水!C89+中村!C89+相立!C89+苦水!C89+大月!C89+黒田!C89</f>
        <v>13</v>
      </c>
      <c r="D89" s="75">
        <f>松井!D89+町下!D89+町中!D89+町上!D89+肬水!D89+中村!D89+相立!D89+苦水!D89+大月!D89+黒田!D89</f>
        <v>11</v>
      </c>
      <c r="E89" s="10">
        <f>松井!E89+町下!E89+町中!E89+町上!E89+肬水!E89+中村!E89+相立!E89+苦水!E89+大月!E89+黒田!E89</f>
        <v>24</v>
      </c>
      <c r="F89" s="32"/>
    </row>
    <row r="90" spans="1:6" ht="15" customHeight="1" x14ac:dyDescent="0.15">
      <c r="A90" s="12"/>
      <c r="B90" s="35">
        <v>73</v>
      </c>
      <c r="C90" s="75">
        <f>松井!C90+町下!C90+町中!C90+町上!C90+肬水!C90+中村!C90+相立!C90+苦水!C90+大月!C90+黒田!C90</f>
        <v>11</v>
      </c>
      <c r="D90" s="75">
        <f>松井!D90+町下!D90+町中!D90+町上!D90+肬水!D90+中村!D90+相立!D90+苦水!D90+大月!D90+黒田!D90</f>
        <v>16</v>
      </c>
      <c r="E90" s="10">
        <f>松井!E90+町下!E90+町中!E90+町上!E90+肬水!E90+中村!E90+相立!E90+苦水!E90+大月!E90+黒田!E90</f>
        <v>27</v>
      </c>
      <c r="F90" s="32"/>
    </row>
    <row r="91" spans="1:6" ht="15" customHeight="1" x14ac:dyDescent="0.15">
      <c r="A91" s="12"/>
      <c r="B91" s="35">
        <v>74</v>
      </c>
      <c r="C91" s="75">
        <f>松井!C91+町下!C91+町中!C91+町上!C91+肬水!C91+中村!C91+相立!C91+苦水!C91+大月!C91+黒田!C91</f>
        <v>21</v>
      </c>
      <c r="D91" s="75">
        <f>松井!D91+町下!D91+町中!D91+町上!D91+肬水!D91+中村!D91+相立!D91+苦水!D91+大月!D91+黒田!D91</f>
        <v>19</v>
      </c>
      <c r="E91" s="10">
        <f>松井!E91+町下!E91+町中!E91+町上!E91+肬水!E91+中村!E91+相立!E91+苦水!E91+大月!E91+黒田!E91</f>
        <v>40</v>
      </c>
      <c r="F91" s="32"/>
    </row>
    <row r="92" spans="1:6" ht="15" customHeight="1" x14ac:dyDescent="0.15">
      <c r="A92" s="12"/>
      <c r="B92" s="43" t="s">
        <v>64</v>
      </c>
      <c r="C92" s="71">
        <f>松井!C92+町下!C92+町中!C92+町上!C92+肬水!C92+中村!C92+相立!C92+苦水!C92+大月!C92+黒田!C92</f>
        <v>74</v>
      </c>
      <c r="D92" s="71">
        <f>松井!D92+町下!D92+町中!D92+町上!D92+肬水!D92+中村!D92+相立!D92+苦水!D92+大月!D92+黒田!D92</f>
        <v>78</v>
      </c>
      <c r="E92" s="44">
        <f>松井!E92+町下!E92+町中!E92+町上!E92+肬水!E92+中村!E92+相立!E92+苦水!E92+大月!E92+黒田!E92</f>
        <v>152</v>
      </c>
      <c r="F92" s="45">
        <f>E92/E147</f>
        <v>0.10086264100862641</v>
      </c>
    </row>
    <row r="93" spans="1:6" ht="15" customHeight="1" x14ac:dyDescent="0.15">
      <c r="A93" s="12"/>
      <c r="B93" s="35">
        <v>75</v>
      </c>
      <c r="C93" s="75">
        <f>松井!C93+町下!C93+町中!C93+町上!C93+肬水!C93+中村!C93+相立!C93+苦水!C93+大月!C93+黒田!C93</f>
        <v>19</v>
      </c>
      <c r="D93" s="75">
        <f>松井!D93+町下!D93+町中!D93+町上!D93+肬水!D93+中村!D93+相立!D93+苦水!D93+大月!D93+黒田!D93</f>
        <v>11</v>
      </c>
      <c r="E93" s="10">
        <f>松井!E93+町下!E93+町中!E93+町上!E93+肬水!E93+中村!E93+相立!E93+苦水!E93+大月!E93+黒田!E93</f>
        <v>30</v>
      </c>
      <c r="F93" s="32"/>
    </row>
    <row r="94" spans="1:6" ht="15" customHeight="1" x14ac:dyDescent="0.15">
      <c r="A94" s="12"/>
      <c r="B94" s="35">
        <v>76</v>
      </c>
      <c r="C94" s="75">
        <f>松井!C94+町下!C94+町中!C94+町上!C94+肬水!C94+中村!C94+相立!C94+苦水!C94+大月!C94+黒田!C94</f>
        <v>11</v>
      </c>
      <c r="D94" s="75">
        <f>松井!D94+町下!D94+町中!D94+町上!D94+肬水!D94+中村!D94+相立!D94+苦水!D94+大月!D94+黒田!D94</f>
        <v>13</v>
      </c>
      <c r="E94" s="10">
        <f>松井!E94+町下!E94+町中!E94+町上!E94+肬水!E94+中村!E94+相立!E94+苦水!E94+大月!E94+黒田!E94</f>
        <v>24</v>
      </c>
      <c r="F94" s="32"/>
    </row>
    <row r="95" spans="1:6" ht="15" customHeight="1" x14ac:dyDescent="0.15">
      <c r="A95" s="12"/>
      <c r="B95" s="35">
        <v>77</v>
      </c>
      <c r="C95" s="75">
        <f>松井!C95+町下!C95+町中!C95+町上!C95+肬水!C95+中村!C95+相立!C95+苦水!C95+大月!C95+黒田!C95</f>
        <v>13</v>
      </c>
      <c r="D95" s="75">
        <f>松井!D95+町下!D95+町中!D95+町上!D95+肬水!D95+中村!D95+相立!D95+苦水!D95+大月!D95+黒田!D95</f>
        <v>5</v>
      </c>
      <c r="E95" s="10">
        <f>松井!E95+町下!E95+町中!E95+町上!E95+肬水!E95+中村!E95+相立!E95+苦水!E95+大月!E95+黒田!E95</f>
        <v>18</v>
      </c>
      <c r="F95" s="32"/>
    </row>
    <row r="96" spans="1:6" ht="15" customHeight="1" x14ac:dyDescent="0.15">
      <c r="A96" s="12"/>
      <c r="B96" s="35">
        <v>78</v>
      </c>
      <c r="C96" s="75">
        <f>松井!C96+町下!C96+町中!C96+町上!C96+肬水!C96+中村!C96+相立!C96+苦水!C96+大月!C96+黒田!C96</f>
        <v>5</v>
      </c>
      <c r="D96" s="75">
        <f>松井!D96+町下!D96+町中!D96+町上!D96+肬水!D96+中村!D96+相立!D96+苦水!D96+大月!D96+黒田!D96</f>
        <v>11</v>
      </c>
      <c r="E96" s="10">
        <f>松井!E96+町下!E96+町中!E96+町上!E96+肬水!E96+中村!E96+相立!E96+苦水!E96+大月!E96+黒田!E96</f>
        <v>16</v>
      </c>
      <c r="F96" s="32"/>
    </row>
    <row r="97" spans="1:6" ht="15" customHeight="1" x14ac:dyDescent="0.15">
      <c r="A97" s="12"/>
      <c r="B97" s="35">
        <v>79</v>
      </c>
      <c r="C97" s="75">
        <f>松井!C97+町下!C97+町中!C97+町上!C97+肬水!C97+中村!C97+相立!C97+苦水!C97+大月!C97+黒田!C97</f>
        <v>7</v>
      </c>
      <c r="D97" s="75">
        <f>松井!D97+町下!D97+町中!D97+町上!D97+肬水!D97+中村!D97+相立!D97+苦水!D97+大月!D97+黒田!D97</f>
        <v>10</v>
      </c>
      <c r="E97" s="10">
        <f>松井!E97+町下!E97+町中!E97+町上!E97+肬水!E97+中村!E97+相立!E97+苦水!E97+大月!E97+黒田!E97</f>
        <v>17</v>
      </c>
      <c r="F97" s="32"/>
    </row>
    <row r="98" spans="1:6" ht="15" customHeight="1" x14ac:dyDescent="0.15">
      <c r="A98" s="12"/>
      <c r="B98" s="43" t="s">
        <v>65</v>
      </c>
      <c r="C98" s="71">
        <f>松井!C98+町下!C98+町中!C98+町上!C98+肬水!C98+中村!C98+相立!C98+苦水!C98+大月!C98+黒田!C98</f>
        <v>55</v>
      </c>
      <c r="D98" s="71">
        <f>松井!D98+町下!D98+町中!D98+町上!D98+肬水!D98+中村!D98+相立!D98+苦水!D98+大月!D98+黒田!D98</f>
        <v>50</v>
      </c>
      <c r="E98" s="44">
        <f>松井!E98+町下!E98+町中!E98+町上!E98+肬水!E98+中村!E98+相立!E98+苦水!E98+大月!E98+黒田!E98</f>
        <v>105</v>
      </c>
      <c r="F98" s="45">
        <f>E98/E147</f>
        <v>6.9674850696748503E-2</v>
      </c>
    </row>
    <row r="99" spans="1:6" ht="15" customHeight="1" x14ac:dyDescent="0.15">
      <c r="A99" s="12"/>
      <c r="B99" s="35">
        <v>80</v>
      </c>
      <c r="C99" s="75">
        <f>松井!C99+町下!C99+町中!C99+町上!C99+肬水!C99+中村!C99+相立!C99+苦水!C99+大月!C99+黒田!C99</f>
        <v>13</v>
      </c>
      <c r="D99" s="75">
        <f>松井!D99+町下!D99+町中!D99+町上!D99+肬水!D99+中村!D99+相立!D99+苦水!D99+大月!D99+黒田!D99</f>
        <v>6</v>
      </c>
      <c r="E99" s="10">
        <f>松井!E99+町下!E99+町中!E99+町上!E99+肬水!E99+中村!E99+相立!E99+苦水!E99+大月!E99+黒田!E99</f>
        <v>19</v>
      </c>
      <c r="F99" s="32"/>
    </row>
    <row r="100" spans="1:6" ht="15" customHeight="1" x14ac:dyDescent="0.15">
      <c r="A100" s="12"/>
      <c r="B100" s="35">
        <v>81</v>
      </c>
      <c r="C100" s="75">
        <f>松井!C100+町下!C100+町中!C100+町上!C100+肬水!C100+中村!C100+相立!C100+苦水!C100+大月!C100+黒田!C100</f>
        <v>7</v>
      </c>
      <c r="D100" s="75">
        <f>松井!D100+町下!D100+町中!D100+町上!D100+肬水!D100+中村!D100+相立!D100+苦水!D100+大月!D100+黒田!D100</f>
        <v>13</v>
      </c>
      <c r="E100" s="10">
        <f>松井!E100+町下!E100+町中!E100+町上!E100+肬水!E100+中村!E100+相立!E100+苦水!E100+大月!E100+黒田!E100</f>
        <v>20</v>
      </c>
      <c r="F100" s="32"/>
    </row>
    <row r="101" spans="1:6" ht="15" customHeight="1" x14ac:dyDescent="0.15">
      <c r="A101" s="12"/>
      <c r="B101" s="35">
        <v>82</v>
      </c>
      <c r="C101" s="75">
        <f>松井!C101+町下!C101+町中!C101+町上!C101+肬水!C101+中村!C101+相立!C101+苦水!C101+大月!C101+黒田!C101</f>
        <v>8</v>
      </c>
      <c r="D101" s="75">
        <f>松井!D101+町下!D101+町中!D101+町上!D101+肬水!D101+中村!D101+相立!D101+苦水!D101+大月!D101+黒田!D101</f>
        <v>10</v>
      </c>
      <c r="E101" s="10">
        <f>松井!E101+町下!E101+町中!E101+町上!E101+肬水!E101+中村!E101+相立!E101+苦水!E101+大月!E101+黒田!E101</f>
        <v>18</v>
      </c>
      <c r="F101" s="32"/>
    </row>
    <row r="102" spans="1:6" ht="15" customHeight="1" x14ac:dyDescent="0.15">
      <c r="A102" s="12"/>
      <c r="B102" s="35">
        <v>83</v>
      </c>
      <c r="C102" s="75">
        <f>松井!C102+町下!C102+町中!C102+町上!C102+肬水!C102+中村!C102+相立!C102+苦水!C102+大月!C102+黒田!C102</f>
        <v>3</v>
      </c>
      <c r="D102" s="75">
        <f>松井!D102+町下!D102+町中!D102+町上!D102+肬水!D102+中村!D102+相立!D102+苦水!D102+大月!D102+黒田!D102</f>
        <v>8</v>
      </c>
      <c r="E102" s="10">
        <f>松井!E102+町下!E102+町中!E102+町上!E102+肬水!E102+中村!E102+相立!E102+苦水!E102+大月!E102+黒田!E102</f>
        <v>11</v>
      </c>
      <c r="F102" s="32"/>
    </row>
    <row r="103" spans="1:6" ht="15" customHeight="1" x14ac:dyDescent="0.15">
      <c r="A103" s="12"/>
      <c r="B103" s="35">
        <v>84</v>
      </c>
      <c r="C103" s="75">
        <f>松井!C103+町下!C103+町中!C103+町上!C103+肬水!C103+中村!C103+相立!C103+苦水!C103+大月!C103+黒田!C103</f>
        <v>6</v>
      </c>
      <c r="D103" s="75">
        <f>松井!D103+町下!D103+町中!D103+町上!D103+肬水!D103+中村!D103+相立!D103+苦水!D103+大月!D103+黒田!D103</f>
        <v>14</v>
      </c>
      <c r="E103" s="10">
        <f>松井!E103+町下!E103+町中!E103+町上!E103+肬水!E103+中村!E103+相立!E103+苦水!E103+大月!E103+黒田!E103</f>
        <v>20</v>
      </c>
      <c r="F103" s="32"/>
    </row>
    <row r="104" spans="1:6" ht="15" customHeight="1" x14ac:dyDescent="0.15">
      <c r="A104" s="12"/>
      <c r="B104" s="43" t="s">
        <v>66</v>
      </c>
      <c r="C104" s="71">
        <f>松井!C104+町下!C104+町中!C104+町上!C104+肬水!C104+中村!C104+相立!C104+苦水!C104+大月!C104+黒田!C104</f>
        <v>37</v>
      </c>
      <c r="D104" s="71">
        <f>松井!D104+町下!D104+町中!D104+町上!D104+肬水!D104+中村!D104+相立!D104+苦水!D104+大月!D104+黒田!D104</f>
        <v>51</v>
      </c>
      <c r="E104" s="44">
        <f>松井!E104+町下!E104+町中!E104+町上!E104+肬水!E104+中村!E104+相立!E104+苦水!E104+大月!E104+黒田!E104</f>
        <v>88</v>
      </c>
      <c r="F104" s="45">
        <f>E104/E147</f>
        <v>5.8394160583941604E-2</v>
      </c>
    </row>
    <row r="105" spans="1:6" ht="15" customHeight="1" x14ac:dyDescent="0.15">
      <c r="A105" s="12"/>
      <c r="B105" s="35">
        <v>85</v>
      </c>
      <c r="C105" s="75">
        <f>松井!C105+町下!C105+町中!C105+町上!C105+肬水!C105+中村!C105+相立!C105+苦水!C105+大月!C105+黒田!C105</f>
        <v>8</v>
      </c>
      <c r="D105" s="75">
        <f>松井!D105+町下!D105+町中!D105+町上!D105+肬水!D105+中村!D105+相立!D105+苦水!D105+大月!D105+黒田!D105</f>
        <v>6</v>
      </c>
      <c r="E105" s="10">
        <f>松井!E105+町下!E105+町中!E105+町上!E105+肬水!E105+中村!E105+相立!E105+苦水!E105+大月!E105+黒田!E105</f>
        <v>14</v>
      </c>
      <c r="F105" s="32"/>
    </row>
    <row r="106" spans="1:6" ht="15" customHeight="1" x14ac:dyDescent="0.15">
      <c r="A106" s="12"/>
      <c r="B106" s="35">
        <v>86</v>
      </c>
      <c r="C106" s="75">
        <f>松井!C106+町下!C106+町中!C106+町上!C106+肬水!C106+中村!C106+相立!C106+苦水!C106+大月!C106+黒田!C106</f>
        <v>4</v>
      </c>
      <c r="D106" s="75">
        <f>松井!D106+町下!D106+町中!D106+町上!D106+肬水!D106+中村!D106+相立!D106+苦水!D106+大月!D106+黒田!D106</f>
        <v>11</v>
      </c>
      <c r="E106" s="10">
        <f>松井!E106+町下!E106+町中!E106+町上!E106+肬水!E106+中村!E106+相立!E106+苦水!E106+大月!E106+黒田!E106</f>
        <v>15</v>
      </c>
      <c r="F106" s="32"/>
    </row>
    <row r="107" spans="1:6" ht="15" customHeight="1" x14ac:dyDescent="0.15">
      <c r="A107" s="12"/>
      <c r="B107" s="35">
        <v>87</v>
      </c>
      <c r="C107" s="75">
        <f>松井!C107+町下!C107+町中!C107+町上!C107+肬水!C107+中村!C107+相立!C107+苦水!C107+大月!C107+黒田!C107</f>
        <v>5</v>
      </c>
      <c r="D107" s="75">
        <f>松井!D107+町下!D107+町中!D107+町上!D107+肬水!D107+中村!D107+相立!D107+苦水!D107+大月!D107+黒田!D107</f>
        <v>10</v>
      </c>
      <c r="E107" s="10">
        <f>松井!E107+町下!E107+町中!E107+町上!E107+肬水!E107+中村!E107+相立!E107+苦水!E107+大月!E107+黒田!E107</f>
        <v>15</v>
      </c>
      <c r="F107" s="32"/>
    </row>
    <row r="108" spans="1:6" ht="15" customHeight="1" x14ac:dyDescent="0.15">
      <c r="A108" s="12"/>
      <c r="B108" s="35">
        <v>88</v>
      </c>
      <c r="C108" s="75">
        <f>松井!C108+町下!C108+町中!C108+町上!C108+肬水!C108+中村!C108+相立!C108+苦水!C108+大月!C108+黒田!C108</f>
        <v>3</v>
      </c>
      <c r="D108" s="75">
        <f>松井!D108+町下!D108+町中!D108+町上!D108+肬水!D108+中村!D108+相立!D108+苦水!D108+大月!D108+黒田!D108</f>
        <v>7</v>
      </c>
      <c r="E108" s="10">
        <f>松井!E108+町下!E108+町中!E108+町上!E108+肬水!E108+中村!E108+相立!E108+苦水!E108+大月!E108+黒田!E108</f>
        <v>10</v>
      </c>
      <c r="F108" s="32"/>
    </row>
    <row r="109" spans="1:6" ht="15" customHeight="1" x14ac:dyDescent="0.15">
      <c r="A109" s="12"/>
      <c r="B109" s="35">
        <v>89</v>
      </c>
      <c r="C109" s="75">
        <f>松井!C109+町下!C109+町中!C109+町上!C109+肬水!C109+中村!C109+相立!C109+苦水!C109+大月!C109+黒田!C109</f>
        <v>8</v>
      </c>
      <c r="D109" s="75">
        <f>松井!D109+町下!D109+町中!D109+町上!D109+肬水!D109+中村!D109+相立!D109+苦水!D109+大月!D109+黒田!D109</f>
        <v>9</v>
      </c>
      <c r="E109" s="10">
        <f>松井!E109+町下!E109+町中!E109+町上!E109+肬水!E109+中村!E109+相立!E109+苦水!E109+大月!E109+黒田!E109</f>
        <v>17</v>
      </c>
      <c r="F109" s="32"/>
    </row>
    <row r="110" spans="1:6" ht="15" customHeight="1" x14ac:dyDescent="0.15">
      <c r="A110" s="12"/>
      <c r="B110" s="43" t="s">
        <v>67</v>
      </c>
      <c r="C110" s="71">
        <f>松井!C110+町下!C110+町中!C110+町上!C110+肬水!C110+中村!C110+相立!C110+苦水!C110+大月!C110+黒田!C110</f>
        <v>28</v>
      </c>
      <c r="D110" s="71">
        <f>松井!D110+町下!D110+町中!D110+町上!D110+肬水!D110+中村!D110+相立!D110+苦水!D110+大月!D110+黒田!D110</f>
        <v>43</v>
      </c>
      <c r="E110" s="44">
        <f>松井!E110+町下!E110+町中!E110+町上!E110+肬水!E110+中村!E110+相立!E110+苦水!E110+大月!E110+黒田!E110</f>
        <v>71</v>
      </c>
      <c r="F110" s="45">
        <f>E110/E147</f>
        <v>4.7113470471134705E-2</v>
      </c>
    </row>
    <row r="111" spans="1:6" ht="15" customHeight="1" x14ac:dyDescent="0.15">
      <c r="A111" s="12"/>
      <c r="B111" s="35">
        <v>90</v>
      </c>
      <c r="C111" s="75">
        <f>松井!C111+町下!C111+町中!C111+町上!C111+肬水!C111+中村!C111+相立!C111+苦水!C111+大月!C111+黒田!C111</f>
        <v>6</v>
      </c>
      <c r="D111" s="75">
        <f>松井!D111+町下!D111+町中!D111+町上!D111+肬水!D111+中村!D111+相立!D111+苦水!D111+大月!D111+黒田!D111</f>
        <v>6</v>
      </c>
      <c r="E111" s="10">
        <f>松井!E111+町下!E111+町中!E111+町上!E111+肬水!E111+中村!E111+相立!E111+苦水!E111+大月!E111+黒田!E111</f>
        <v>12</v>
      </c>
      <c r="F111" s="32"/>
    </row>
    <row r="112" spans="1:6" ht="15" customHeight="1" x14ac:dyDescent="0.15">
      <c r="A112" s="12"/>
      <c r="B112" s="35">
        <v>91</v>
      </c>
      <c r="C112" s="75">
        <f>松井!C112+町下!C112+町中!C112+町上!C112+肬水!C112+中村!C112+相立!C112+苦水!C112+大月!C112+黒田!C112</f>
        <v>3</v>
      </c>
      <c r="D112" s="75">
        <f>松井!D112+町下!D112+町中!D112+町上!D112+肬水!D112+中村!D112+相立!D112+苦水!D112+大月!D112+黒田!D112</f>
        <v>7</v>
      </c>
      <c r="E112" s="10">
        <f>松井!E112+町下!E112+町中!E112+町上!E112+肬水!E112+中村!E112+相立!E112+苦水!E112+大月!E112+黒田!E112</f>
        <v>10</v>
      </c>
      <c r="F112" s="32"/>
    </row>
    <row r="113" spans="1:6" ht="15" customHeight="1" x14ac:dyDescent="0.15">
      <c r="A113" s="12"/>
      <c r="B113" s="35">
        <v>92</v>
      </c>
      <c r="C113" s="75">
        <f>松井!C113+町下!C113+町中!C113+町上!C113+肬水!C113+中村!C113+相立!C113+苦水!C113+大月!C113+黒田!C113</f>
        <v>3</v>
      </c>
      <c r="D113" s="75">
        <f>松井!D113+町下!D113+町中!D113+町上!D113+肬水!D113+中村!D113+相立!D113+苦水!D113+大月!D113+黒田!D113</f>
        <v>4</v>
      </c>
      <c r="E113" s="10">
        <f>松井!E113+町下!E113+町中!E113+町上!E113+肬水!E113+中村!E113+相立!E113+苦水!E113+大月!E113+黒田!E113</f>
        <v>7</v>
      </c>
      <c r="F113" s="32"/>
    </row>
    <row r="114" spans="1:6" ht="15" customHeight="1" x14ac:dyDescent="0.15">
      <c r="A114" s="12"/>
      <c r="B114" s="35">
        <v>93</v>
      </c>
      <c r="C114" s="75">
        <f>松井!C114+町下!C114+町中!C114+町上!C114+肬水!C114+中村!C114+相立!C114+苦水!C114+大月!C114+黒田!C114</f>
        <v>1</v>
      </c>
      <c r="D114" s="75">
        <f>松井!D114+町下!D114+町中!D114+町上!D114+肬水!D114+中村!D114+相立!D114+苦水!D114+大月!D114+黒田!D114</f>
        <v>6</v>
      </c>
      <c r="E114" s="10">
        <f>松井!E114+町下!E114+町中!E114+町上!E114+肬水!E114+中村!E114+相立!E114+苦水!E114+大月!E114+黒田!E114</f>
        <v>7</v>
      </c>
      <c r="F114" s="32"/>
    </row>
    <row r="115" spans="1:6" ht="15" customHeight="1" x14ac:dyDescent="0.15">
      <c r="A115" s="12"/>
      <c r="B115" s="35">
        <v>94</v>
      </c>
      <c r="C115" s="75">
        <f>松井!C115+町下!C115+町中!C115+町上!C115+肬水!C115+中村!C115+相立!C115+苦水!C115+大月!C115+黒田!C115</f>
        <v>0</v>
      </c>
      <c r="D115" s="75">
        <f>松井!D115+町下!D115+町中!D115+町上!D115+肬水!D115+中村!D115+相立!D115+苦水!D115+大月!D115+黒田!D115</f>
        <v>7</v>
      </c>
      <c r="E115" s="10">
        <f>松井!E115+町下!E115+町中!E115+町上!E115+肬水!E115+中村!E115+相立!E115+苦水!E115+大月!E115+黒田!E115</f>
        <v>7</v>
      </c>
      <c r="F115" s="32"/>
    </row>
    <row r="116" spans="1:6" ht="15" customHeight="1" x14ac:dyDescent="0.15">
      <c r="A116" s="12"/>
      <c r="B116" s="43" t="s">
        <v>68</v>
      </c>
      <c r="C116" s="71">
        <f>松井!C116+町下!C116+町中!C116+町上!C116+肬水!C116+中村!C116+相立!C116+苦水!C116+大月!C116+黒田!C116</f>
        <v>13</v>
      </c>
      <c r="D116" s="71">
        <f>松井!D116+町下!D116+町中!D116+町上!D116+肬水!D116+中村!D116+相立!D116+苦水!D116+大月!D116+黒田!D116</f>
        <v>30</v>
      </c>
      <c r="E116" s="44">
        <f>松井!E116+町下!E116+町中!E116+町上!E116+肬水!E116+中村!E116+相立!E116+苦水!E116+大月!E116+黒田!E116</f>
        <v>43</v>
      </c>
      <c r="F116" s="45">
        <f>E116/E147</f>
        <v>2.8533510285335104E-2</v>
      </c>
    </row>
    <row r="117" spans="1:6" ht="15" customHeight="1" x14ac:dyDescent="0.15">
      <c r="A117" s="12"/>
      <c r="B117" s="35">
        <v>95</v>
      </c>
      <c r="C117" s="75">
        <f>松井!C117+町下!C117+町中!C117+町上!C117+肬水!C117+中村!C117+相立!C117+苦水!C117+大月!C117+黒田!C117</f>
        <v>3</v>
      </c>
      <c r="D117" s="75">
        <f>松井!D117+町下!D117+町中!D117+町上!D117+肬水!D117+中村!D117+相立!D117+苦水!D117+大月!D117+黒田!D117</f>
        <v>5</v>
      </c>
      <c r="E117" s="10">
        <f>松井!E117+町下!E117+町中!E117+町上!E117+肬水!E117+中村!E117+相立!E117+苦水!E117+大月!E117+黒田!E117</f>
        <v>8</v>
      </c>
      <c r="F117" s="32"/>
    </row>
    <row r="118" spans="1:6" ht="15" customHeight="1" x14ac:dyDescent="0.15">
      <c r="A118" s="12"/>
      <c r="B118" s="35">
        <v>96</v>
      </c>
      <c r="C118" s="75">
        <f>松井!C118+町下!C118+町中!C118+町上!C118+肬水!C118+中村!C118+相立!C118+苦水!C118+大月!C118+黒田!C118</f>
        <v>0</v>
      </c>
      <c r="D118" s="75">
        <f>松井!D118+町下!D118+町中!D118+町上!D118+肬水!D118+中村!D118+相立!D118+苦水!D118+大月!D118+黒田!D118</f>
        <v>6</v>
      </c>
      <c r="E118" s="10">
        <f>松井!E118+町下!E118+町中!E118+町上!E118+肬水!E118+中村!E118+相立!E118+苦水!E118+大月!E118+黒田!E118</f>
        <v>6</v>
      </c>
      <c r="F118" s="32"/>
    </row>
    <row r="119" spans="1:6" ht="15" customHeight="1" x14ac:dyDescent="0.15">
      <c r="A119" s="12"/>
      <c r="B119" s="35">
        <v>97</v>
      </c>
      <c r="C119" s="75">
        <f>松井!C119+町下!C119+町中!C119+町上!C119+肬水!C119+中村!C119+相立!C119+苦水!C119+大月!C119+黒田!C119</f>
        <v>0</v>
      </c>
      <c r="D119" s="75">
        <f>松井!D119+町下!D119+町中!D119+町上!D119+肬水!D119+中村!D119+相立!D119+苦水!D119+大月!D119+黒田!D119</f>
        <v>4</v>
      </c>
      <c r="E119" s="10">
        <f>松井!E119+町下!E119+町中!E119+町上!E119+肬水!E119+中村!E119+相立!E119+苦水!E119+大月!E119+黒田!E119</f>
        <v>4</v>
      </c>
      <c r="F119" s="32"/>
    </row>
    <row r="120" spans="1:6" ht="15" customHeight="1" x14ac:dyDescent="0.15">
      <c r="A120" s="12"/>
      <c r="B120" s="35">
        <v>98</v>
      </c>
      <c r="C120" s="75">
        <f>松井!C120+町下!C120+町中!C120+町上!C120+肬水!C120+中村!C120+相立!C120+苦水!C120+大月!C120+黒田!C120</f>
        <v>2</v>
      </c>
      <c r="D120" s="75">
        <f>松井!D120+町下!D120+町中!D120+町上!D120+肬水!D120+中村!D120+相立!D120+苦水!D120+大月!D120+黒田!D120</f>
        <v>2</v>
      </c>
      <c r="E120" s="10">
        <f>松井!E120+町下!E120+町中!E120+町上!E120+肬水!E120+中村!E120+相立!E120+苦水!E120+大月!E120+黒田!E120</f>
        <v>4</v>
      </c>
      <c r="F120" s="32"/>
    </row>
    <row r="121" spans="1:6" ht="15" customHeight="1" x14ac:dyDescent="0.15">
      <c r="A121" s="12"/>
      <c r="B121" s="35">
        <v>99</v>
      </c>
      <c r="C121" s="75">
        <f>松井!C121+町下!C121+町中!C121+町上!C121+肬水!C121+中村!C121+相立!C121+苦水!C121+大月!C121+黒田!C121</f>
        <v>1</v>
      </c>
      <c r="D121" s="75">
        <f>松井!D121+町下!D121+町中!D121+町上!D121+肬水!D121+中村!D121+相立!D121+苦水!D121+大月!D121+黒田!D121</f>
        <v>1</v>
      </c>
      <c r="E121" s="10">
        <f>松井!E121+町下!E121+町中!E121+町上!E121+肬水!E121+中村!E121+相立!E121+苦水!E121+大月!E121+黒田!E121</f>
        <v>2</v>
      </c>
      <c r="F121" s="32"/>
    </row>
    <row r="122" spans="1:6" ht="15" customHeight="1" x14ac:dyDescent="0.15">
      <c r="A122" s="12"/>
      <c r="B122" s="43" t="s">
        <v>69</v>
      </c>
      <c r="C122" s="71">
        <f>松井!C122+町下!C122+町中!C122+町上!C122+肬水!C122+中村!C122+相立!C122+苦水!C122+大月!C122+黒田!C122</f>
        <v>6</v>
      </c>
      <c r="D122" s="71">
        <f>松井!D122+町下!D122+町中!D122+町上!D122+肬水!D122+中村!D122+相立!D122+苦水!D122+大月!D122+黒田!D122</f>
        <v>18</v>
      </c>
      <c r="E122" s="44">
        <f>松井!E122+町下!E122+町中!E122+町上!E122+肬水!E122+中村!E122+相立!E122+苦水!E122+大月!E122+黒田!E122</f>
        <v>24</v>
      </c>
      <c r="F122" s="45">
        <f>E122/E147</f>
        <v>1.5925680159256803E-2</v>
      </c>
    </row>
    <row r="123" spans="1:6" ht="15" customHeight="1" x14ac:dyDescent="0.15">
      <c r="A123" s="12"/>
      <c r="B123" s="35">
        <v>100</v>
      </c>
      <c r="C123" s="75">
        <f>松井!C123+町下!C123+町中!C123+町上!C123+肬水!C123+中村!C123+相立!C123+苦水!C123+大月!C123+黒田!C123</f>
        <v>0</v>
      </c>
      <c r="D123" s="75">
        <f>松井!D123+町下!D123+町中!D123+町上!D123+肬水!D123+中村!D123+相立!D123+苦水!D123+大月!D123+黒田!D123</f>
        <v>1</v>
      </c>
      <c r="E123" s="10">
        <f>松井!E123+町下!E123+町中!E123+町上!E123+肬水!E123+中村!E123+相立!E123+苦水!E123+大月!E123+黒田!E123</f>
        <v>1</v>
      </c>
      <c r="F123" s="32"/>
    </row>
    <row r="124" spans="1:6" ht="15" customHeight="1" x14ac:dyDescent="0.15">
      <c r="A124" s="12"/>
      <c r="B124" s="35">
        <v>101</v>
      </c>
      <c r="C124" s="75">
        <f>松井!C124+町下!C124+町中!C124+町上!C124+肬水!C124+中村!C124+相立!C124+苦水!C124+大月!C124+黒田!C124</f>
        <v>0</v>
      </c>
      <c r="D124" s="75">
        <f>松井!D124+町下!D124+町中!D124+町上!D124+肬水!D124+中村!D124+相立!D124+苦水!D124+大月!D124+黒田!D124</f>
        <v>0</v>
      </c>
      <c r="E124" s="10">
        <f>松井!E124+町下!E124+町中!E124+町上!E124+肬水!E124+中村!E124+相立!E124+苦水!E124+大月!E124+黒田!E124</f>
        <v>0</v>
      </c>
      <c r="F124" s="32"/>
    </row>
    <row r="125" spans="1:6" ht="15" customHeight="1" x14ac:dyDescent="0.15">
      <c r="A125" s="12"/>
      <c r="B125" s="35">
        <v>102</v>
      </c>
      <c r="C125" s="75">
        <f>松井!C125+町下!C125+町中!C125+町上!C125+肬水!C125+中村!C125+相立!C125+苦水!C125+大月!C125+黒田!C125</f>
        <v>0</v>
      </c>
      <c r="D125" s="75">
        <f>松井!D125+町下!D125+町中!D125+町上!D125+肬水!D125+中村!D125+相立!D125+苦水!D125+大月!D125+黒田!D125</f>
        <v>1</v>
      </c>
      <c r="E125" s="10">
        <f>松井!E125+町下!E125+町中!E125+町上!E125+肬水!E125+中村!E125+相立!E125+苦水!E125+大月!E125+黒田!E125</f>
        <v>1</v>
      </c>
      <c r="F125" s="32"/>
    </row>
    <row r="126" spans="1:6" ht="15" customHeight="1" x14ac:dyDescent="0.15">
      <c r="A126" s="12"/>
      <c r="B126" s="35">
        <v>103</v>
      </c>
      <c r="C126" s="75">
        <f>松井!C126+町下!C126+町中!C126+町上!C126+肬水!C126+中村!C126+相立!C126+苦水!C126+大月!C126+黒田!C126</f>
        <v>0</v>
      </c>
      <c r="D126" s="75">
        <f>松井!D126+町下!D126+町中!D126+町上!D126+肬水!D126+中村!D126+相立!D126+苦水!D126+大月!D126+黒田!D126</f>
        <v>1</v>
      </c>
      <c r="E126" s="10">
        <f>松井!E126+町下!E126+町中!E126+町上!E126+肬水!E126+中村!E126+相立!E126+苦水!E126+大月!E126+黒田!E126</f>
        <v>1</v>
      </c>
      <c r="F126" s="32"/>
    </row>
    <row r="127" spans="1:6" ht="15" customHeight="1" x14ac:dyDescent="0.15">
      <c r="A127" s="12"/>
      <c r="B127" s="35">
        <v>104</v>
      </c>
      <c r="C127" s="75">
        <f>松井!C127+町下!C127+町中!C127+町上!C127+肬水!C127+中村!C127+相立!C127+苦水!C127+大月!C127+黒田!C127</f>
        <v>0</v>
      </c>
      <c r="D127" s="75">
        <f>松井!D127+町下!D127+町中!D127+町上!D127+肬水!D127+中村!D127+相立!D127+苦水!D127+大月!D127+黒田!D127</f>
        <v>0</v>
      </c>
      <c r="E127" s="10">
        <f>松井!E127+町下!E127+町中!E127+町上!E127+肬水!E127+中村!E127+相立!E127+苦水!E127+大月!E127+黒田!E127</f>
        <v>0</v>
      </c>
      <c r="F127" s="32"/>
    </row>
    <row r="128" spans="1:6" ht="15" customHeight="1" x14ac:dyDescent="0.15">
      <c r="A128" s="12"/>
      <c r="B128" s="43" t="s">
        <v>70</v>
      </c>
      <c r="C128" s="71">
        <f>松井!C128+町下!C128+町中!C128+町上!C128+肬水!C128+中村!C128+相立!C128+苦水!C128+大月!C128+黒田!C128</f>
        <v>0</v>
      </c>
      <c r="D128" s="71">
        <f>松井!D128+町下!D128+町中!D128+町上!D128+肬水!D128+中村!D128+相立!D128+苦水!D128+大月!D128+黒田!D128</f>
        <v>3</v>
      </c>
      <c r="E128" s="44">
        <f>松井!E128+町下!E128+町中!E128+町上!E128+肬水!E128+中村!E128+相立!E128+苦水!E128+大月!E128+黒田!E128</f>
        <v>3</v>
      </c>
      <c r="F128" s="45">
        <f>E128/E147</f>
        <v>1.9907100199071004E-3</v>
      </c>
    </row>
    <row r="129" spans="1:6" ht="15" customHeight="1" x14ac:dyDescent="0.15">
      <c r="A129" s="12"/>
      <c r="B129" s="35">
        <v>105</v>
      </c>
      <c r="C129" s="75">
        <f>松井!C129+町下!C129+町中!C129+町上!C129+肬水!C129+中村!C129+相立!C129+苦水!C129+大月!C129+黒田!C129</f>
        <v>0</v>
      </c>
      <c r="D129" s="75">
        <f>松井!D129+町下!D129+町中!D129+町上!D129+肬水!D129+中村!D129+相立!D129+苦水!D129+大月!D129+黒田!D129</f>
        <v>0</v>
      </c>
      <c r="E129" s="10">
        <f>松井!E129+町下!E129+町中!E129+町上!E129+肬水!E129+中村!E129+相立!E129+苦水!E129+大月!E129+黒田!E129</f>
        <v>0</v>
      </c>
      <c r="F129" s="32"/>
    </row>
    <row r="130" spans="1:6" ht="15" customHeight="1" x14ac:dyDescent="0.15">
      <c r="A130" s="12"/>
      <c r="B130" s="35">
        <v>106</v>
      </c>
      <c r="C130" s="75">
        <f>松井!C130+町下!C130+町中!C130+町上!C130+肬水!C130+中村!C130+相立!C130+苦水!C130+大月!C130+黒田!C130</f>
        <v>0</v>
      </c>
      <c r="D130" s="75">
        <f>松井!D130+町下!D130+町中!D130+町上!D130+肬水!D130+中村!D130+相立!D130+苦水!D130+大月!D130+黒田!D130</f>
        <v>0</v>
      </c>
      <c r="E130" s="10">
        <f>松井!E130+町下!E130+町中!E130+町上!E130+肬水!E130+中村!E130+相立!E130+苦水!E130+大月!E130+黒田!E130</f>
        <v>0</v>
      </c>
      <c r="F130" s="32"/>
    </row>
    <row r="131" spans="1:6" ht="15" customHeight="1" x14ac:dyDescent="0.15">
      <c r="A131" s="12"/>
      <c r="B131" s="35">
        <v>107</v>
      </c>
      <c r="C131" s="75">
        <f>松井!C131+町下!C131+町中!C131+町上!C131+肬水!C131+中村!C131+相立!C131+苦水!C131+大月!C131+黒田!C131</f>
        <v>0</v>
      </c>
      <c r="D131" s="75">
        <f>松井!D131+町下!D131+町中!D131+町上!D131+肬水!D131+中村!D131+相立!D131+苦水!D131+大月!D131+黒田!D131</f>
        <v>0</v>
      </c>
      <c r="E131" s="10">
        <f>松井!E131+町下!E131+町中!E131+町上!E131+肬水!E131+中村!E131+相立!E131+苦水!E131+大月!E131+黒田!E131</f>
        <v>0</v>
      </c>
      <c r="F131" s="32"/>
    </row>
    <row r="132" spans="1:6" ht="15" customHeight="1" x14ac:dyDescent="0.15">
      <c r="A132" s="12"/>
      <c r="B132" s="35">
        <v>108</v>
      </c>
      <c r="C132" s="75">
        <f>松井!C132+町下!C132+町中!C132+町上!C132+肬水!C132+中村!C132+相立!C132+苦水!C132+大月!C132+黒田!C132</f>
        <v>0</v>
      </c>
      <c r="D132" s="75">
        <f>松井!D132+町下!D132+町中!D132+町上!D132+肬水!D132+中村!D132+相立!D132+苦水!D132+大月!D132+黒田!D132</f>
        <v>0</v>
      </c>
      <c r="E132" s="10">
        <f>松井!E132+町下!E132+町中!E132+町上!E132+肬水!E132+中村!E132+相立!E132+苦水!E132+大月!E132+黒田!E132</f>
        <v>0</v>
      </c>
      <c r="F132" s="32"/>
    </row>
    <row r="133" spans="1:6" ht="15" customHeight="1" x14ac:dyDescent="0.15">
      <c r="A133" s="12"/>
      <c r="B133" s="35">
        <v>109</v>
      </c>
      <c r="C133" s="75">
        <f>松井!C133+町下!C133+町中!C133+町上!C133+肬水!C133+中村!C133+相立!C133+苦水!C133+大月!C133+黒田!C133</f>
        <v>0</v>
      </c>
      <c r="D133" s="75">
        <f>松井!D133+町下!D133+町中!D133+町上!D133+肬水!D133+中村!D133+相立!D133+苦水!D133+大月!D133+黒田!D133</f>
        <v>0</v>
      </c>
      <c r="E133" s="10">
        <f>松井!E133+町下!E133+町中!E133+町上!E133+肬水!E133+中村!E133+相立!E133+苦水!E133+大月!E133+黒田!E133</f>
        <v>0</v>
      </c>
      <c r="F133" s="32"/>
    </row>
    <row r="134" spans="1:6" ht="15" customHeight="1" x14ac:dyDescent="0.15">
      <c r="A134" s="36"/>
      <c r="B134" s="46" t="s">
        <v>71</v>
      </c>
      <c r="C134" s="71">
        <f>松井!C134+町下!C134+町中!C134+町上!C134+肬水!C134+中村!C134+相立!C134+苦水!C134+大月!C134+黒田!C134</f>
        <v>0</v>
      </c>
      <c r="D134" s="71">
        <f>松井!D134+町下!D134+町中!D134+町上!D134+肬水!D134+中村!D134+相立!D134+苦水!D134+大月!D134+黒田!D134</f>
        <v>0</v>
      </c>
      <c r="E134" s="44">
        <f>松井!E134+町下!E134+町中!E134+町上!E134+肬水!E134+中村!E134+相立!E134+苦水!E134+大月!E134+黒田!E134</f>
        <v>0</v>
      </c>
      <c r="F134" s="45">
        <f>E134/E147</f>
        <v>0</v>
      </c>
    </row>
    <row r="135" spans="1:6" ht="15" customHeight="1" x14ac:dyDescent="0.15">
      <c r="A135" s="36"/>
      <c r="B135" s="35">
        <v>110</v>
      </c>
      <c r="C135" s="75">
        <f>松井!C135+町下!C135+町中!C135+町上!C135+肬水!C135+中村!C135+相立!C135+苦水!C135+大月!C135+黒田!C135</f>
        <v>0</v>
      </c>
      <c r="D135" s="75">
        <f>松井!D135+町下!D135+町中!D135+町上!D135+肬水!D135+中村!D135+相立!D135+苦水!D135+大月!D135+黒田!D135</f>
        <v>0</v>
      </c>
      <c r="E135" s="10">
        <f>松井!E135+町下!E135+町中!E135+町上!E135+肬水!E135+中村!E135+相立!E135+苦水!E135+大月!E135+黒田!E135</f>
        <v>0</v>
      </c>
      <c r="F135" s="32"/>
    </row>
    <row r="136" spans="1:6" ht="15" customHeight="1" x14ac:dyDescent="0.15">
      <c r="A136" s="36"/>
      <c r="B136" s="35">
        <v>111</v>
      </c>
      <c r="C136" s="75">
        <f>松井!C136+町下!C136+町中!C136+町上!C136+肬水!C136+中村!C136+相立!C136+苦水!C136+大月!C136+黒田!C136</f>
        <v>0</v>
      </c>
      <c r="D136" s="75">
        <f>松井!D136+町下!D136+町中!D136+町上!D136+肬水!D136+中村!D136+相立!D136+苦水!D136+大月!D136+黒田!D136</f>
        <v>0</v>
      </c>
      <c r="E136" s="10">
        <f>松井!E136+町下!E136+町中!E136+町上!E136+肬水!E136+中村!E136+相立!E136+苦水!E136+大月!E136+黒田!E136</f>
        <v>0</v>
      </c>
      <c r="F136" s="32"/>
    </row>
    <row r="137" spans="1:6" ht="15" customHeight="1" x14ac:dyDescent="0.15">
      <c r="A137" s="36"/>
      <c r="B137" s="35">
        <v>112</v>
      </c>
      <c r="C137" s="75">
        <f>松井!C137+町下!C137+町中!C137+町上!C137+肬水!C137+中村!C137+相立!C137+苦水!C137+大月!C137+黒田!C137</f>
        <v>0</v>
      </c>
      <c r="D137" s="75">
        <f>松井!D137+町下!D137+町中!D137+町上!D137+肬水!D137+中村!D137+相立!D137+苦水!D137+大月!D137+黒田!D137</f>
        <v>0</v>
      </c>
      <c r="E137" s="10">
        <f>松井!E137+町下!E137+町中!E137+町上!E137+肬水!E137+中村!E137+相立!E137+苦水!E137+大月!E137+黒田!E137</f>
        <v>0</v>
      </c>
      <c r="F137" s="32"/>
    </row>
    <row r="138" spans="1:6" ht="15" customHeight="1" x14ac:dyDescent="0.15">
      <c r="A138" s="36"/>
      <c r="B138" s="35">
        <v>113</v>
      </c>
      <c r="C138" s="75">
        <f>松井!C138+町下!C138+町中!C138+町上!C138+肬水!C138+中村!C138+相立!C138+苦水!C138+大月!C138+黒田!C138</f>
        <v>0</v>
      </c>
      <c r="D138" s="75">
        <f>松井!D138+町下!D138+町中!D138+町上!D138+肬水!D138+中村!D138+相立!D138+苦水!D138+大月!D138+黒田!D138</f>
        <v>0</v>
      </c>
      <c r="E138" s="10">
        <f>松井!E138+町下!E138+町中!E138+町上!E138+肬水!E138+中村!E138+相立!E138+苦水!E138+大月!E138+黒田!E138</f>
        <v>0</v>
      </c>
      <c r="F138" s="32"/>
    </row>
    <row r="139" spans="1:6" ht="15" customHeight="1" x14ac:dyDescent="0.15">
      <c r="A139" s="36"/>
      <c r="B139" s="35">
        <v>114</v>
      </c>
      <c r="C139" s="75">
        <f>松井!C139+町下!C139+町中!C139+町上!C139+肬水!C139+中村!C139+相立!C139+苦水!C139+大月!C139+黒田!C139</f>
        <v>0</v>
      </c>
      <c r="D139" s="75">
        <f>松井!D139+町下!D139+町中!D139+町上!D139+肬水!D139+中村!D139+相立!D139+苦水!D139+大月!D139+黒田!D139</f>
        <v>0</v>
      </c>
      <c r="E139" s="10">
        <f>松井!E139+町下!E139+町中!E139+町上!E139+肬水!E139+中村!E139+相立!E139+苦水!E139+大月!E139+黒田!E139</f>
        <v>0</v>
      </c>
      <c r="F139" s="32"/>
    </row>
    <row r="140" spans="1:6" ht="15" customHeight="1" x14ac:dyDescent="0.15">
      <c r="A140" s="36"/>
      <c r="B140" s="43" t="s">
        <v>378</v>
      </c>
      <c r="C140" s="71">
        <f>松井!C140+町下!C140+町中!C140+町上!C140+肬水!C140+中村!C140+相立!C140+苦水!C140+大月!C140+黒田!C140</f>
        <v>0</v>
      </c>
      <c r="D140" s="71">
        <f>松井!D140+町下!D140+町中!D140+町上!D140+肬水!D140+中村!D140+相立!D140+苦水!D140+大月!D140+黒田!D140</f>
        <v>0</v>
      </c>
      <c r="E140" s="44">
        <f>松井!E140+町下!E140+町中!E140+町上!E140+肬水!E140+中村!E140+相立!E140+苦水!E140+大月!E140+黒田!E140</f>
        <v>0</v>
      </c>
      <c r="F140" s="45">
        <f>E140/E147</f>
        <v>0</v>
      </c>
    </row>
    <row r="141" spans="1:6" ht="15" customHeight="1" x14ac:dyDescent="0.15">
      <c r="A141" s="36"/>
      <c r="B141" s="35">
        <v>115</v>
      </c>
      <c r="C141" s="75">
        <f>松井!C141+町下!C141+町中!C141+町上!C141+肬水!C141+中村!C141+相立!C141+苦水!C141+大月!C141+黒田!C141</f>
        <v>0</v>
      </c>
      <c r="D141" s="75">
        <f>松井!D141+町下!D141+町中!D141+町上!D141+肬水!D141+中村!D141+相立!D141+苦水!D141+大月!D141+黒田!D141</f>
        <v>0</v>
      </c>
      <c r="E141" s="10">
        <f>松井!E141+町下!E141+町中!E141+町上!E141+肬水!E141+中村!E141+相立!E141+苦水!E141+大月!E141+黒田!E141</f>
        <v>0</v>
      </c>
      <c r="F141" s="32"/>
    </row>
    <row r="142" spans="1:6" ht="15" customHeight="1" x14ac:dyDescent="0.15">
      <c r="A142" s="36"/>
      <c r="B142" s="35">
        <v>116</v>
      </c>
      <c r="C142" s="75">
        <f>松井!C142+町下!C142+町中!C142+町上!C142+肬水!C142+中村!C142+相立!C142+苦水!C142+大月!C142+黒田!C142</f>
        <v>0</v>
      </c>
      <c r="D142" s="75">
        <f>松井!D142+町下!D142+町中!D142+町上!D142+肬水!D142+中村!D142+相立!D142+苦水!D142+大月!D142+黒田!D142</f>
        <v>0</v>
      </c>
      <c r="E142" s="10">
        <f>松井!E142+町下!E142+町中!E142+町上!E142+肬水!E142+中村!E142+相立!E142+苦水!E142+大月!E142+黒田!E142</f>
        <v>0</v>
      </c>
      <c r="F142" s="32"/>
    </row>
    <row r="143" spans="1:6" ht="15" customHeight="1" x14ac:dyDescent="0.15">
      <c r="A143" s="36"/>
      <c r="B143" s="35">
        <v>117</v>
      </c>
      <c r="C143" s="75">
        <f>松井!C143+町下!C143+町中!C143+町上!C143+肬水!C143+中村!C143+相立!C143+苦水!C143+大月!C143+黒田!C143</f>
        <v>0</v>
      </c>
      <c r="D143" s="75">
        <f>松井!D143+町下!D143+町中!D143+町上!D143+肬水!D143+中村!D143+相立!D143+苦水!D143+大月!D143+黒田!D143</f>
        <v>0</v>
      </c>
      <c r="E143" s="10">
        <f>松井!E143+町下!E143+町中!E143+町上!E143+肬水!E143+中村!E143+相立!E143+苦水!E143+大月!E143+黒田!E143</f>
        <v>0</v>
      </c>
      <c r="F143" s="32"/>
    </row>
    <row r="144" spans="1:6" ht="15" customHeight="1" x14ac:dyDescent="0.15">
      <c r="A144" s="36"/>
      <c r="B144" s="35">
        <v>118</v>
      </c>
      <c r="C144" s="75">
        <f>松井!C144+町下!C144+町中!C144+町上!C144+肬水!C144+中村!C144+相立!C144+苦水!C144+大月!C144+黒田!C144</f>
        <v>0</v>
      </c>
      <c r="D144" s="75">
        <f>松井!D144+町下!D144+町中!D144+町上!D144+肬水!D144+中村!D144+相立!D144+苦水!D144+大月!D144+黒田!D144</f>
        <v>0</v>
      </c>
      <c r="E144" s="10">
        <f>松井!E144+町下!E144+町中!E144+町上!E144+肬水!E144+中村!E144+相立!E144+苦水!E144+大月!E144+黒田!E144</f>
        <v>0</v>
      </c>
      <c r="F144" s="32"/>
    </row>
    <row r="145" spans="1:6" ht="15" customHeight="1" x14ac:dyDescent="0.15">
      <c r="A145" s="36"/>
      <c r="B145" s="35">
        <v>119</v>
      </c>
      <c r="C145" s="75">
        <f>松井!C145+町下!C145+町中!C145+町上!C145+肬水!C145+中村!C145+相立!C145+苦水!C145+大月!C145+黒田!C145</f>
        <v>0</v>
      </c>
      <c r="D145" s="75">
        <f>松井!D145+町下!D145+町中!D145+町上!D145+肬水!D145+中村!D145+相立!D145+苦水!D145+大月!D145+黒田!D145</f>
        <v>0</v>
      </c>
      <c r="E145" s="10">
        <f>松井!E145+町下!E145+町中!E145+町上!E145+肬水!E145+中村!E145+相立!E145+苦水!E145+大月!E145+黒田!E145</f>
        <v>0</v>
      </c>
      <c r="F145" s="32"/>
    </row>
    <row r="146" spans="1:6" ht="15" customHeight="1" thickBot="1" x14ac:dyDescent="0.2">
      <c r="A146" s="36"/>
      <c r="B146" s="46" t="s">
        <v>379</v>
      </c>
      <c r="C146" s="71">
        <f>松井!C146+町下!C146+町中!C146+町上!C146+肬水!C146+中村!C146+相立!C146+苦水!C146+大月!C146+黒田!C146</f>
        <v>0</v>
      </c>
      <c r="D146" s="71">
        <f>松井!D146+町下!D146+町中!D146+町上!D146+肬水!D146+中村!D146+相立!D146+苦水!D146+大月!D146+黒田!D146</f>
        <v>0</v>
      </c>
      <c r="E146" s="44">
        <f>松井!E146+町下!E146+町中!E146+町上!E146+肬水!E146+中村!E146+相立!E146+苦水!E146+大月!E146+黒田!E146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7">
        <f>松井!C147+町下!C147+町中!C147+町上!C147+肬水!C147+中村!C147+相立!C147+苦水!C147+大月!C147+黒田!C147</f>
        <v>753</v>
      </c>
      <c r="D147" s="77">
        <f>松井!D147+町下!D147+町中!D147+町上!D147+肬水!D147+中村!D147+相立!D147+苦水!D147+大月!D147+黒田!D147</f>
        <v>754</v>
      </c>
      <c r="E147" s="8">
        <f>松井!E147+町下!E147+町中!E147+町上!E147+肬水!E147+中村!E147+相立!E147+苦水!E147+大月!E147+黒田!E147</f>
        <v>1507</v>
      </c>
      <c r="F147" s="32">
        <f>SUM(F3:F134)</f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15">
      <c r="A150" s="16"/>
      <c r="B150" s="16" t="s">
        <v>7</v>
      </c>
      <c r="C150" s="17">
        <f>C8+C14+C20</f>
        <v>78</v>
      </c>
      <c r="D150" s="17">
        <f>D8+D14+D20</f>
        <v>72</v>
      </c>
      <c r="E150" s="17">
        <f>E8+E14+E20</f>
        <v>150</v>
      </c>
      <c r="F150" s="32">
        <f>E150/E153</f>
        <v>9.9535500995355006E-2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391</v>
      </c>
      <c r="D151" s="19">
        <f>D26+D32+D38+D44+D50+D56+D62+D68+D74+D80</f>
        <v>347</v>
      </c>
      <c r="E151" s="19">
        <f>E26+E32+E38+E44+E50+E56+E62+E68+E74+E80</f>
        <v>738</v>
      </c>
      <c r="F151" s="32">
        <f>E151/E153</f>
        <v>0.48971466489714666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284</v>
      </c>
      <c r="D152" s="21">
        <f t="shared" ref="D152:E152" si="0">D86+D92+D98+D104+D110+D116+D122+D128+D134+D140+D146</f>
        <v>335</v>
      </c>
      <c r="E152" s="21">
        <f t="shared" si="0"/>
        <v>619</v>
      </c>
      <c r="F152" s="32">
        <f>E152/E153</f>
        <v>0.41074983410749832</v>
      </c>
    </row>
    <row r="153" spans="1:6" ht="15" customHeight="1" x14ac:dyDescent="0.15">
      <c r="B153" s="2" t="s">
        <v>8</v>
      </c>
      <c r="C153" s="1">
        <f>SUM(C150:C152)</f>
        <v>753</v>
      </c>
      <c r="D153" s="1">
        <f>SUM(D150:D152)</f>
        <v>754</v>
      </c>
      <c r="E153" s="1">
        <f>SUM(E150:E152)</f>
        <v>1507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78</v>
      </c>
      <c r="D155" s="17">
        <f>D8+D14+D20</f>
        <v>72</v>
      </c>
      <c r="E155" s="17">
        <f>E8+E14+E20</f>
        <v>150</v>
      </c>
      <c r="F155" s="32">
        <f>E155/E159</f>
        <v>9.9535500995355006E-2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391</v>
      </c>
      <c r="D156" s="19">
        <f>D26+D32+D38+D44+D50+D56+D62+D68+D74+D80</f>
        <v>347</v>
      </c>
      <c r="E156" s="19">
        <f>E26+E32+E38+E44+E50+E56+E62+E68+E74+E80</f>
        <v>738</v>
      </c>
      <c r="F156" s="32">
        <f>E156/E159</f>
        <v>0.48971466489714666</v>
      </c>
    </row>
    <row r="157" spans="1:6" ht="15" customHeight="1" x14ac:dyDescent="0.15">
      <c r="A157" s="25"/>
      <c r="B157" s="20" t="s">
        <v>10</v>
      </c>
      <c r="C157" s="21">
        <f>C86+C92</f>
        <v>145</v>
      </c>
      <c r="D157" s="21">
        <f>D86+D92</f>
        <v>140</v>
      </c>
      <c r="E157" s="21">
        <f>E86+E92</f>
        <v>285</v>
      </c>
      <c r="F157" s="32">
        <f>E157/E159</f>
        <v>0.18911745189117452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139</v>
      </c>
      <c r="D158" s="27">
        <f t="shared" ref="D158:E158" si="1">D98+D104+D110+D116+D122+D128+D134+D140+D146</f>
        <v>195</v>
      </c>
      <c r="E158" s="27">
        <f t="shared" si="1"/>
        <v>334</v>
      </c>
      <c r="F158" s="32">
        <f>E158/E159</f>
        <v>0.22163238221632381</v>
      </c>
    </row>
    <row r="159" spans="1:6" ht="15" customHeight="1" x14ac:dyDescent="0.15">
      <c r="B159" s="2" t="s">
        <v>8</v>
      </c>
      <c r="C159" s="1">
        <f>SUM(C155:C158)</f>
        <v>753</v>
      </c>
      <c r="D159" s="1">
        <f>SUM(D155:D158)</f>
        <v>754</v>
      </c>
      <c r="E159" s="1">
        <f>SUM(E155:E158)</f>
        <v>1507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47</v>
      </c>
      <c r="D161" s="31">
        <f t="shared" ref="D161:E161" si="2">D110+D116+D122+D128+D134+D140+D146</f>
        <v>94</v>
      </c>
      <c r="E161" s="31">
        <f t="shared" si="2"/>
        <v>141</v>
      </c>
      <c r="F161" s="32">
        <f>E161/E159</f>
        <v>9.3563370935633716E-2</v>
      </c>
    </row>
    <row r="162" spans="1:6" ht="15" customHeight="1" x14ac:dyDescent="0.15">
      <c r="A162" s="30"/>
      <c r="B162" s="23" t="s">
        <v>15</v>
      </c>
      <c r="C162" s="31">
        <f>C116+C122+C128+C134+C140+C146</f>
        <v>19</v>
      </c>
      <c r="D162" s="31">
        <f t="shared" ref="D162:E162" si="3">D116+D122+D128+D134+D140+D146</f>
        <v>51</v>
      </c>
      <c r="E162" s="31">
        <f t="shared" si="3"/>
        <v>70</v>
      </c>
      <c r="F162" s="32">
        <f>E162/E159</f>
        <v>4.6449900464499004E-2</v>
      </c>
    </row>
    <row r="163" spans="1:6" ht="15" customHeight="1" x14ac:dyDescent="0.15">
      <c r="A163" s="30"/>
      <c r="B163" s="23" t="s">
        <v>13</v>
      </c>
      <c r="C163" s="31">
        <f>C122+C128+C134+C140+C146</f>
        <v>6</v>
      </c>
      <c r="D163" s="31">
        <f t="shared" ref="D163:E163" si="4">D122+D128+D134+D140+D146</f>
        <v>21</v>
      </c>
      <c r="E163" s="31">
        <f t="shared" si="4"/>
        <v>27</v>
      </c>
      <c r="F163" s="32">
        <f>E163/E159</f>
        <v>1.7916390179163903E-2</v>
      </c>
    </row>
    <row r="164" spans="1:6" ht="15" customHeight="1" x14ac:dyDescent="0.15">
      <c r="B164" s="4" t="s">
        <v>14</v>
      </c>
      <c r="C164" s="1">
        <f>C128+C134+C140+C146</f>
        <v>0</v>
      </c>
      <c r="D164" s="1">
        <f t="shared" ref="D164:E164" si="5">D128+D134+D140+D146</f>
        <v>3</v>
      </c>
      <c r="E164" s="1">
        <f t="shared" si="5"/>
        <v>3</v>
      </c>
      <c r="F164" s="32">
        <f>E164/E159</f>
        <v>1.9907100199071004E-3</v>
      </c>
    </row>
    <row r="165" spans="1:6" ht="15" customHeight="1" x14ac:dyDescent="0.15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15">
      <c r="B166" s="4" t="s">
        <v>390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391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20">
    <tabColor rgb="FFFF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236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4</v>
      </c>
      <c r="D8" s="70">
        <v>4</v>
      </c>
      <c r="E8" s="38">
        <v>8</v>
      </c>
      <c r="F8" s="39">
        <v>2.4767801857585141E-2</v>
      </c>
    </row>
    <row r="9" spans="1:6" ht="15" customHeight="1" x14ac:dyDescent="0.15">
      <c r="A9" s="12"/>
      <c r="B9" s="35">
        <v>5</v>
      </c>
      <c r="C9" s="94">
        <v>0</v>
      </c>
      <c r="D9" s="94">
        <v>3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4</v>
      </c>
      <c r="E12" s="95">
        <v>6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6</v>
      </c>
      <c r="D14" s="70">
        <v>8</v>
      </c>
      <c r="E14" s="48">
        <v>14</v>
      </c>
      <c r="F14" s="39">
        <v>4.3343653250773995E-2</v>
      </c>
    </row>
    <row r="15" spans="1:6" ht="15" customHeight="1" x14ac:dyDescent="0.15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0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6</v>
      </c>
      <c r="D20" s="70">
        <v>4</v>
      </c>
      <c r="E20" s="48">
        <v>10</v>
      </c>
      <c r="F20" s="39">
        <v>3.0959752321981424E-2</v>
      </c>
    </row>
    <row r="21" spans="1:6" ht="15" customHeight="1" x14ac:dyDescent="0.15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7</v>
      </c>
      <c r="D26" s="49">
        <v>8</v>
      </c>
      <c r="E26" s="41">
        <v>15</v>
      </c>
      <c r="F26" s="42">
        <v>4.6439628482972138E-2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6</v>
      </c>
      <c r="D32" s="49">
        <v>2</v>
      </c>
      <c r="E32" s="41">
        <v>8</v>
      </c>
      <c r="F32" s="42">
        <v>2.4767801857585141E-2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4</v>
      </c>
      <c r="D35" s="94">
        <v>2</v>
      </c>
      <c r="E35" s="95">
        <v>6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4</v>
      </c>
      <c r="D37" s="94">
        <v>2</v>
      </c>
      <c r="E37" s="95">
        <v>6</v>
      </c>
      <c r="F37" s="32"/>
    </row>
    <row r="38" spans="1:6" ht="15" customHeight="1" x14ac:dyDescent="0.15">
      <c r="A38" s="12"/>
      <c r="B38" s="40" t="s">
        <v>32</v>
      </c>
      <c r="C38" s="49">
        <v>10</v>
      </c>
      <c r="D38" s="49">
        <v>8</v>
      </c>
      <c r="E38" s="41">
        <v>18</v>
      </c>
      <c r="F38" s="42">
        <v>5.5727554179566562E-2</v>
      </c>
    </row>
    <row r="39" spans="1:6" ht="15" customHeight="1" x14ac:dyDescent="0.15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4</v>
      </c>
      <c r="D40" s="94">
        <v>1</v>
      </c>
      <c r="E40" s="95">
        <v>5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2</v>
      </c>
      <c r="E41" s="95">
        <v>5</v>
      </c>
      <c r="F41" s="32"/>
    </row>
    <row r="42" spans="1:6" ht="15" customHeight="1" x14ac:dyDescent="0.15">
      <c r="A42" s="12"/>
      <c r="B42" s="35">
        <v>33</v>
      </c>
      <c r="C42" s="94">
        <v>4</v>
      </c>
      <c r="D42" s="94">
        <v>2</v>
      </c>
      <c r="E42" s="95">
        <v>6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13</v>
      </c>
      <c r="D44" s="49">
        <v>7</v>
      </c>
      <c r="E44" s="41">
        <v>20</v>
      </c>
      <c r="F44" s="42">
        <v>6.1919504643962849E-2</v>
      </c>
    </row>
    <row r="45" spans="1:6" ht="15" customHeight="1" x14ac:dyDescent="0.15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4</v>
      </c>
      <c r="D48" s="94">
        <v>3</v>
      </c>
      <c r="E48" s="95">
        <v>7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12</v>
      </c>
      <c r="D50" s="49">
        <v>7</v>
      </c>
      <c r="E50" s="41">
        <v>19</v>
      </c>
      <c r="F50" s="42">
        <v>5.8823529411764705E-2</v>
      </c>
    </row>
    <row r="51" spans="1:6" ht="15" customHeight="1" x14ac:dyDescent="0.15">
      <c r="A51" s="12"/>
      <c r="B51" s="35">
        <v>40</v>
      </c>
      <c r="C51" s="94">
        <v>0</v>
      </c>
      <c r="D51" s="94">
        <v>4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4</v>
      </c>
      <c r="D52" s="94">
        <v>2</v>
      </c>
      <c r="E52" s="95">
        <v>6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3</v>
      </c>
      <c r="E54" s="95">
        <v>6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v>12</v>
      </c>
      <c r="D56" s="49">
        <v>11</v>
      </c>
      <c r="E56" s="41">
        <v>23</v>
      </c>
      <c r="F56" s="42">
        <v>7.1207430340557279E-2</v>
      </c>
    </row>
    <row r="57" spans="1:6" ht="15" customHeight="1" x14ac:dyDescent="0.15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7</v>
      </c>
      <c r="D62" s="49">
        <v>6</v>
      </c>
      <c r="E62" s="41">
        <v>13</v>
      </c>
      <c r="F62" s="42">
        <v>4.0247678018575851E-2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6</v>
      </c>
      <c r="E66" s="95">
        <v>6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5</v>
      </c>
      <c r="D68" s="49">
        <v>10</v>
      </c>
      <c r="E68" s="41">
        <v>15</v>
      </c>
      <c r="F68" s="42">
        <v>4.6439628482972138E-2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4</v>
      </c>
      <c r="E70" s="95">
        <v>7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7</v>
      </c>
      <c r="D74" s="49">
        <v>8</v>
      </c>
      <c r="E74" s="41">
        <v>15</v>
      </c>
      <c r="F74" s="42">
        <v>4.6439628482972138E-2</v>
      </c>
    </row>
    <row r="75" spans="1:6" ht="15" customHeight="1" x14ac:dyDescent="0.15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0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v>12</v>
      </c>
      <c r="D80" s="49">
        <v>8</v>
      </c>
      <c r="E80" s="41">
        <v>20</v>
      </c>
      <c r="F80" s="42">
        <v>6.1919504643962849E-2</v>
      </c>
    </row>
    <row r="81" spans="1:6" ht="15" customHeight="1" x14ac:dyDescent="0.15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4</v>
      </c>
      <c r="E82" s="95">
        <v>7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4</v>
      </c>
      <c r="E83" s="95">
        <v>8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12</v>
      </c>
      <c r="D86" s="71">
        <v>17</v>
      </c>
      <c r="E86" s="44">
        <v>29</v>
      </c>
      <c r="F86" s="45">
        <v>8.9783281733746126E-2</v>
      </c>
    </row>
    <row r="87" spans="1:6" ht="15" customHeight="1" x14ac:dyDescent="0.15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6</v>
      </c>
      <c r="E91" s="95">
        <v>10</v>
      </c>
      <c r="F91" s="32"/>
    </row>
    <row r="92" spans="1:6" ht="15" customHeight="1" x14ac:dyDescent="0.15">
      <c r="A92" s="12"/>
      <c r="B92" s="43" t="s">
        <v>41</v>
      </c>
      <c r="C92" s="71">
        <v>11</v>
      </c>
      <c r="D92" s="71">
        <v>17</v>
      </c>
      <c r="E92" s="44">
        <v>28</v>
      </c>
      <c r="F92" s="45">
        <v>8.6687306501547989E-2</v>
      </c>
    </row>
    <row r="93" spans="1:6" ht="15" customHeight="1" x14ac:dyDescent="0.15">
      <c r="A93" s="12"/>
      <c r="B93" s="35">
        <v>75</v>
      </c>
      <c r="C93" s="94">
        <v>5</v>
      </c>
      <c r="D93" s="94">
        <v>3</v>
      </c>
      <c r="E93" s="95">
        <v>8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5</v>
      </c>
      <c r="E94" s="95">
        <v>7</v>
      </c>
      <c r="F94" s="32"/>
    </row>
    <row r="95" spans="1:6" ht="15" customHeight="1" x14ac:dyDescent="0.15">
      <c r="A95" s="12"/>
      <c r="B95" s="35">
        <v>77</v>
      </c>
      <c r="C95" s="94">
        <v>4</v>
      </c>
      <c r="D95" s="94">
        <v>1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14</v>
      </c>
      <c r="D98" s="71">
        <v>14</v>
      </c>
      <c r="E98" s="44">
        <v>28</v>
      </c>
      <c r="F98" s="45">
        <v>8.6687306501547989E-2</v>
      </c>
    </row>
    <row r="99" spans="1:6" ht="15" customHeight="1" x14ac:dyDescent="0.15">
      <c r="A99" s="12"/>
      <c r="B99" s="35">
        <v>80</v>
      </c>
      <c r="C99" s="94">
        <v>5</v>
      </c>
      <c r="D99" s="94">
        <v>0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v>10</v>
      </c>
      <c r="D104" s="71">
        <v>9</v>
      </c>
      <c r="E104" s="44">
        <v>19</v>
      </c>
      <c r="F104" s="45">
        <v>5.8823529411764705E-2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6</v>
      </c>
      <c r="D110" s="71">
        <v>7</v>
      </c>
      <c r="E110" s="44">
        <v>13</v>
      </c>
      <c r="F110" s="45">
        <v>4.0247678018575851E-2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6.1919504643962852E-3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1.8575851393188854E-2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162</v>
      </c>
      <c r="D147" s="77">
        <v>161</v>
      </c>
      <c r="E147" s="77">
        <v>323</v>
      </c>
      <c r="F147" s="97"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16</v>
      </c>
      <c r="D150" s="17">
        <v>16</v>
      </c>
      <c r="E150" s="17">
        <v>32</v>
      </c>
      <c r="F150" s="32">
        <v>9.9071207430340563E-2</v>
      </c>
    </row>
    <row r="151" spans="1:6" ht="15" customHeight="1" x14ac:dyDescent="0.15">
      <c r="A151" s="18"/>
      <c r="B151" s="18" t="s">
        <v>49</v>
      </c>
      <c r="C151" s="19">
        <v>91</v>
      </c>
      <c r="D151" s="19">
        <v>75</v>
      </c>
      <c r="E151" s="19">
        <v>166</v>
      </c>
      <c r="F151" s="32">
        <v>0.51393188854489169</v>
      </c>
    </row>
    <row r="152" spans="1:6" ht="15" customHeight="1" x14ac:dyDescent="0.15">
      <c r="A152" s="33"/>
      <c r="B152" s="20" t="s">
        <v>6</v>
      </c>
      <c r="C152" s="21">
        <v>55</v>
      </c>
      <c r="D152" s="21">
        <v>70</v>
      </c>
      <c r="E152" s="21">
        <v>125</v>
      </c>
      <c r="F152" s="32">
        <v>0.38699690402476783</v>
      </c>
    </row>
    <row r="153" spans="1:6" ht="15" customHeight="1" x14ac:dyDescent="0.15">
      <c r="B153" s="2" t="s">
        <v>8</v>
      </c>
      <c r="C153" s="1">
        <v>162</v>
      </c>
      <c r="D153" s="1">
        <v>161</v>
      </c>
      <c r="E153" s="1">
        <v>323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16</v>
      </c>
      <c r="D155" s="17">
        <v>16</v>
      </c>
      <c r="E155" s="17">
        <v>32</v>
      </c>
      <c r="F155" s="32">
        <v>9.9071207430340563E-2</v>
      </c>
    </row>
    <row r="156" spans="1:6" ht="15" customHeight="1" x14ac:dyDescent="0.15">
      <c r="A156" s="28"/>
      <c r="B156" s="18" t="s">
        <v>49</v>
      </c>
      <c r="C156" s="19">
        <v>91</v>
      </c>
      <c r="D156" s="19">
        <v>75</v>
      </c>
      <c r="E156" s="19">
        <v>166</v>
      </c>
      <c r="F156" s="32">
        <v>0.51393188854489169</v>
      </c>
    </row>
    <row r="157" spans="1:6" ht="15" customHeight="1" x14ac:dyDescent="0.15">
      <c r="A157" s="25"/>
      <c r="B157" s="20" t="s">
        <v>10</v>
      </c>
      <c r="C157" s="21">
        <v>23</v>
      </c>
      <c r="D157" s="21">
        <v>34</v>
      </c>
      <c r="E157" s="21">
        <v>57</v>
      </c>
      <c r="F157" s="32">
        <v>0.17647058823529413</v>
      </c>
    </row>
    <row r="158" spans="1:6" ht="15" customHeight="1" x14ac:dyDescent="0.15">
      <c r="A158" s="26"/>
      <c r="B158" s="29" t="s">
        <v>11</v>
      </c>
      <c r="C158" s="27">
        <v>32</v>
      </c>
      <c r="D158" s="27">
        <v>36</v>
      </c>
      <c r="E158" s="27">
        <v>68</v>
      </c>
      <c r="F158" s="32">
        <v>0.21052631578947367</v>
      </c>
    </row>
    <row r="159" spans="1:6" ht="15" customHeight="1" x14ac:dyDescent="0.15">
      <c r="B159" s="2" t="s">
        <v>8</v>
      </c>
      <c r="C159" s="1">
        <v>162</v>
      </c>
      <c r="D159" s="1">
        <v>161</v>
      </c>
      <c r="E159" s="1">
        <v>323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8</v>
      </c>
      <c r="D161" s="31">
        <v>13</v>
      </c>
      <c r="E161" s="31">
        <v>21</v>
      </c>
      <c r="F161" s="32">
        <v>6.5015479876160992E-2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6</v>
      </c>
      <c r="E162" s="31">
        <v>8</v>
      </c>
      <c r="F162" s="32">
        <v>2.4767801857585141E-2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5</v>
      </c>
      <c r="E163" s="31">
        <v>6</v>
      </c>
      <c r="F163" s="32">
        <v>1.8575851393188854E-2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21">
    <tabColor rgb="FFFF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237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5</v>
      </c>
      <c r="D8" s="70">
        <v>1</v>
      </c>
      <c r="E8" s="38">
        <v>6</v>
      </c>
      <c r="F8" s="39">
        <v>1.6528925619834711E-2</v>
      </c>
    </row>
    <row r="9" spans="1:6" ht="15" customHeight="1" x14ac:dyDescent="0.15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v>7</v>
      </c>
      <c r="D14" s="70">
        <v>5</v>
      </c>
      <c r="E14" s="48">
        <v>12</v>
      </c>
      <c r="F14" s="39">
        <v>3.3057851239669422E-2</v>
      </c>
    </row>
    <row r="15" spans="1:6" ht="15" customHeight="1" x14ac:dyDescent="0.15">
      <c r="A15" s="12"/>
      <c r="B15" s="35">
        <v>10</v>
      </c>
      <c r="C15" s="94">
        <v>4</v>
      </c>
      <c r="D15" s="94">
        <v>1</v>
      </c>
      <c r="E15" s="95">
        <v>5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4</v>
      </c>
      <c r="D17" s="94">
        <v>1</v>
      </c>
      <c r="E17" s="95">
        <v>5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5</v>
      </c>
      <c r="E18" s="95">
        <v>6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15">
      <c r="A20" s="12"/>
      <c r="B20" s="37" t="s">
        <v>29</v>
      </c>
      <c r="C20" s="70">
        <v>12</v>
      </c>
      <c r="D20" s="70">
        <v>10</v>
      </c>
      <c r="E20" s="48">
        <v>22</v>
      </c>
      <c r="F20" s="39">
        <v>6.0606060606060608E-2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4</v>
      </c>
      <c r="E22" s="95">
        <v>5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0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5</v>
      </c>
      <c r="D26" s="49">
        <v>7</v>
      </c>
      <c r="E26" s="41">
        <v>12</v>
      </c>
      <c r="F26" s="42">
        <v>3.3057851239669422E-2</v>
      </c>
    </row>
    <row r="27" spans="1:6" ht="15" customHeight="1" x14ac:dyDescent="0.15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4</v>
      </c>
      <c r="D32" s="49">
        <v>6</v>
      </c>
      <c r="E32" s="41">
        <v>10</v>
      </c>
      <c r="F32" s="42">
        <v>2.7548209366391185E-2</v>
      </c>
    </row>
    <row r="33" spans="1:6" ht="15" customHeight="1" x14ac:dyDescent="0.15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4</v>
      </c>
      <c r="E34" s="95">
        <v>5</v>
      </c>
      <c r="F34" s="32"/>
    </row>
    <row r="35" spans="1:6" ht="15" customHeight="1" x14ac:dyDescent="0.15">
      <c r="A35" s="12"/>
      <c r="B35" s="35">
        <v>27</v>
      </c>
      <c r="C35" s="94">
        <v>4</v>
      </c>
      <c r="D35" s="94">
        <v>1</v>
      </c>
      <c r="E35" s="95">
        <v>5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v>8</v>
      </c>
      <c r="D38" s="49">
        <v>10</v>
      </c>
      <c r="E38" s="41">
        <v>18</v>
      </c>
      <c r="F38" s="42">
        <v>4.9586776859504134E-2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8</v>
      </c>
      <c r="D44" s="49">
        <v>5</v>
      </c>
      <c r="E44" s="41">
        <v>13</v>
      </c>
      <c r="F44" s="42">
        <v>3.5812672176308541E-2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8</v>
      </c>
      <c r="D50" s="49">
        <v>6</v>
      </c>
      <c r="E50" s="41">
        <v>14</v>
      </c>
      <c r="F50" s="42">
        <v>3.8567493112947659E-2</v>
      </c>
    </row>
    <row r="51" spans="1:6" ht="15" customHeight="1" x14ac:dyDescent="0.15">
      <c r="A51" s="12"/>
      <c r="B51" s="35">
        <v>40</v>
      </c>
      <c r="C51" s="94">
        <v>2</v>
      </c>
      <c r="D51" s="94">
        <v>5</v>
      </c>
      <c r="E51" s="95">
        <v>7</v>
      </c>
      <c r="F51" s="32"/>
    </row>
    <row r="52" spans="1:6" ht="15" customHeight="1" x14ac:dyDescent="0.15">
      <c r="A52" s="12"/>
      <c r="B52" s="35">
        <v>41</v>
      </c>
      <c r="C52" s="94">
        <v>4</v>
      </c>
      <c r="D52" s="94">
        <v>3</v>
      </c>
      <c r="E52" s="95">
        <v>7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3</v>
      </c>
      <c r="E53" s="95">
        <v>6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13</v>
      </c>
      <c r="D56" s="49">
        <v>13</v>
      </c>
      <c r="E56" s="41">
        <v>26</v>
      </c>
      <c r="F56" s="42">
        <v>7.1625344352617082E-2</v>
      </c>
    </row>
    <row r="57" spans="1:6" ht="15" customHeight="1" x14ac:dyDescent="0.15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15">
      <c r="A58" s="12"/>
      <c r="B58" s="35">
        <v>46</v>
      </c>
      <c r="C58" s="94">
        <v>5</v>
      </c>
      <c r="D58" s="94">
        <v>1</v>
      </c>
      <c r="E58" s="95">
        <v>6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15">
      <c r="A61" s="12"/>
      <c r="B61" s="35">
        <v>49</v>
      </c>
      <c r="C61" s="94">
        <v>6</v>
      </c>
      <c r="D61" s="94">
        <v>4</v>
      </c>
      <c r="E61" s="95">
        <v>10</v>
      </c>
      <c r="F61" s="32"/>
    </row>
    <row r="62" spans="1:6" ht="15" customHeight="1" x14ac:dyDescent="0.15">
      <c r="A62" s="12"/>
      <c r="B62" s="40" t="s">
        <v>36</v>
      </c>
      <c r="C62" s="49">
        <v>20</v>
      </c>
      <c r="D62" s="49">
        <v>12</v>
      </c>
      <c r="E62" s="41">
        <v>32</v>
      </c>
      <c r="F62" s="42">
        <v>8.8154269972451793E-2</v>
      </c>
    </row>
    <row r="63" spans="1:6" ht="15" customHeight="1" x14ac:dyDescent="0.15">
      <c r="A63" s="12"/>
      <c r="B63" s="35">
        <v>50</v>
      </c>
      <c r="C63" s="94">
        <v>3</v>
      </c>
      <c r="D63" s="94">
        <v>4</v>
      </c>
      <c r="E63" s="95">
        <v>7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4</v>
      </c>
      <c r="E64" s="95">
        <v>7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4</v>
      </c>
      <c r="E67" s="95">
        <v>5</v>
      </c>
      <c r="F67" s="32"/>
    </row>
    <row r="68" spans="1:6" ht="15" customHeight="1" x14ac:dyDescent="0.15">
      <c r="A68" s="12"/>
      <c r="B68" s="40" t="s">
        <v>37</v>
      </c>
      <c r="C68" s="49">
        <v>13</v>
      </c>
      <c r="D68" s="49">
        <v>17</v>
      </c>
      <c r="E68" s="41">
        <v>30</v>
      </c>
      <c r="F68" s="42">
        <v>8.2644628099173556E-2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4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4</v>
      </c>
      <c r="D71" s="94">
        <v>0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5</v>
      </c>
      <c r="D72" s="94">
        <v>2</v>
      </c>
      <c r="E72" s="95">
        <v>7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4</v>
      </c>
      <c r="E73" s="95">
        <v>6</v>
      </c>
      <c r="F73" s="32"/>
    </row>
    <row r="74" spans="1:6" ht="15" customHeight="1" x14ac:dyDescent="0.15">
      <c r="A74" s="12"/>
      <c r="B74" s="40" t="s">
        <v>38</v>
      </c>
      <c r="C74" s="49">
        <v>13</v>
      </c>
      <c r="D74" s="49">
        <v>11</v>
      </c>
      <c r="E74" s="41">
        <v>24</v>
      </c>
      <c r="F74" s="42">
        <v>6.6115702479338845E-2</v>
      </c>
    </row>
    <row r="75" spans="1:6" ht="15" customHeight="1" x14ac:dyDescent="0.15">
      <c r="A75" s="12"/>
      <c r="B75" s="35">
        <v>60</v>
      </c>
      <c r="C75" s="94">
        <v>1</v>
      </c>
      <c r="D75" s="94">
        <v>8</v>
      </c>
      <c r="E75" s="95">
        <v>9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0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9</v>
      </c>
      <c r="D80" s="49">
        <v>12</v>
      </c>
      <c r="E80" s="41">
        <v>21</v>
      </c>
      <c r="F80" s="42">
        <v>5.7851239669421489E-2</v>
      </c>
    </row>
    <row r="81" spans="1:6" ht="15" customHeight="1" x14ac:dyDescent="0.15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4</v>
      </c>
      <c r="E82" s="95">
        <v>8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15</v>
      </c>
      <c r="D86" s="71">
        <v>12</v>
      </c>
      <c r="E86" s="44">
        <v>27</v>
      </c>
      <c r="F86" s="45">
        <v>7.43801652892562E-2</v>
      </c>
    </row>
    <row r="87" spans="1:6" ht="15" customHeight="1" x14ac:dyDescent="0.15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5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4</v>
      </c>
      <c r="E90" s="95">
        <v>8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15">
      <c r="A92" s="12"/>
      <c r="B92" s="43" t="s">
        <v>41</v>
      </c>
      <c r="C92" s="71">
        <v>11</v>
      </c>
      <c r="D92" s="71">
        <v>18</v>
      </c>
      <c r="E92" s="44">
        <v>29</v>
      </c>
      <c r="F92" s="45">
        <v>7.9889807162534437E-2</v>
      </c>
    </row>
    <row r="93" spans="1:6" ht="15" customHeight="1" x14ac:dyDescent="0.15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5</v>
      </c>
      <c r="D94" s="94">
        <v>3</v>
      </c>
      <c r="E94" s="95">
        <v>8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0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12</v>
      </c>
      <c r="D98" s="71">
        <v>5</v>
      </c>
      <c r="E98" s="44">
        <v>17</v>
      </c>
      <c r="F98" s="45">
        <v>4.6831955922865015E-2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3</v>
      </c>
      <c r="E101" s="95">
        <v>6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6</v>
      </c>
      <c r="D104" s="71">
        <v>9</v>
      </c>
      <c r="E104" s="44">
        <v>15</v>
      </c>
      <c r="F104" s="45">
        <v>4.1322314049586778E-2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15">
      <c r="A110" s="12"/>
      <c r="B110" s="43" t="s">
        <v>44</v>
      </c>
      <c r="C110" s="71">
        <v>7</v>
      </c>
      <c r="D110" s="71">
        <v>12</v>
      </c>
      <c r="E110" s="44">
        <v>19</v>
      </c>
      <c r="F110" s="45">
        <v>5.2341597796143252E-2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6</v>
      </c>
      <c r="E116" s="44">
        <v>9</v>
      </c>
      <c r="F116" s="45">
        <v>2.4793388429752067E-2</v>
      </c>
    </row>
    <row r="117" spans="1:6" ht="15" customHeight="1" x14ac:dyDescent="0.15">
      <c r="A117" s="12"/>
      <c r="B117" s="35">
        <v>95</v>
      </c>
      <c r="C117" s="94">
        <v>2</v>
      </c>
      <c r="D117" s="94">
        <v>1</v>
      </c>
      <c r="E117" s="95">
        <v>3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3</v>
      </c>
      <c r="D122" s="71">
        <v>4</v>
      </c>
      <c r="E122" s="44">
        <v>7</v>
      </c>
      <c r="F122" s="45">
        <v>1.928374655647383E-2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182</v>
      </c>
      <c r="D147" s="77">
        <v>181</v>
      </c>
      <c r="E147" s="77">
        <v>363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24</v>
      </c>
      <c r="D150" s="17">
        <v>16</v>
      </c>
      <c r="E150" s="17">
        <v>40</v>
      </c>
      <c r="F150" s="32">
        <v>0.11019283746556474</v>
      </c>
    </row>
    <row r="151" spans="1:6" ht="15" customHeight="1" x14ac:dyDescent="0.15">
      <c r="A151" s="18"/>
      <c r="B151" s="18" t="s">
        <v>49</v>
      </c>
      <c r="C151" s="19">
        <v>101</v>
      </c>
      <c r="D151" s="19">
        <v>99</v>
      </c>
      <c r="E151" s="19">
        <v>200</v>
      </c>
      <c r="F151" s="32">
        <v>0.55096418732782371</v>
      </c>
    </row>
    <row r="152" spans="1:6" ht="15" customHeight="1" x14ac:dyDescent="0.15">
      <c r="A152" s="33"/>
      <c r="B152" s="20" t="s">
        <v>6</v>
      </c>
      <c r="C152" s="21">
        <v>57</v>
      </c>
      <c r="D152" s="21">
        <v>66</v>
      </c>
      <c r="E152" s="21">
        <v>123</v>
      </c>
      <c r="F152" s="32">
        <v>0.33884297520661155</v>
      </c>
    </row>
    <row r="153" spans="1:6" ht="15" customHeight="1" x14ac:dyDescent="0.15">
      <c r="B153" s="2" t="s">
        <v>8</v>
      </c>
      <c r="C153" s="1">
        <v>182</v>
      </c>
      <c r="D153" s="1">
        <v>181</v>
      </c>
      <c r="E153" s="1">
        <v>363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24</v>
      </c>
      <c r="D155" s="17">
        <v>16</v>
      </c>
      <c r="E155" s="17">
        <v>40</v>
      </c>
      <c r="F155" s="32">
        <v>0.11019283746556474</v>
      </c>
    </row>
    <row r="156" spans="1:6" ht="15" customHeight="1" x14ac:dyDescent="0.15">
      <c r="A156" s="28"/>
      <c r="B156" s="18" t="s">
        <v>49</v>
      </c>
      <c r="C156" s="19">
        <v>101</v>
      </c>
      <c r="D156" s="19">
        <v>99</v>
      </c>
      <c r="E156" s="19">
        <v>200</v>
      </c>
      <c r="F156" s="32">
        <v>0.55096418732782371</v>
      </c>
    </row>
    <row r="157" spans="1:6" ht="15" customHeight="1" x14ac:dyDescent="0.15">
      <c r="A157" s="25"/>
      <c r="B157" s="20" t="s">
        <v>10</v>
      </c>
      <c r="C157" s="21">
        <v>26</v>
      </c>
      <c r="D157" s="21">
        <v>30</v>
      </c>
      <c r="E157" s="21">
        <v>56</v>
      </c>
      <c r="F157" s="32">
        <v>0.15426997245179064</v>
      </c>
    </row>
    <row r="158" spans="1:6" ht="15" customHeight="1" x14ac:dyDescent="0.15">
      <c r="A158" s="26"/>
      <c r="B158" s="29" t="s">
        <v>11</v>
      </c>
      <c r="C158" s="27">
        <v>31</v>
      </c>
      <c r="D158" s="27">
        <v>36</v>
      </c>
      <c r="E158" s="27">
        <v>67</v>
      </c>
      <c r="F158" s="32">
        <v>0.18457300275482094</v>
      </c>
    </row>
    <row r="159" spans="1:6" ht="15" customHeight="1" x14ac:dyDescent="0.15">
      <c r="B159" s="2" t="s">
        <v>8</v>
      </c>
      <c r="C159" s="1">
        <v>182</v>
      </c>
      <c r="D159" s="1">
        <v>181</v>
      </c>
      <c r="E159" s="1">
        <v>363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13</v>
      </c>
      <c r="D161" s="31">
        <v>22</v>
      </c>
      <c r="E161" s="31">
        <v>35</v>
      </c>
      <c r="F161" s="32">
        <v>9.6418732782369149E-2</v>
      </c>
    </row>
    <row r="162" spans="1:6" ht="15" customHeight="1" x14ac:dyDescent="0.15">
      <c r="A162" s="30"/>
      <c r="B162" s="23" t="s">
        <v>15</v>
      </c>
      <c r="C162" s="31">
        <v>6</v>
      </c>
      <c r="D162" s="31">
        <v>10</v>
      </c>
      <c r="E162" s="31">
        <v>16</v>
      </c>
      <c r="F162" s="32">
        <v>4.4077134986225897E-2</v>
      </c>
    </row>
    <row r="163" spans="1:6" ht="15" customHeight="1" x14ac:dyDescent="0.15">
      <c r="A163" s="30"/>
      <c r="B163" s="23" t="s">
        <v>13</v>
      </c>
      <c r="C163" s="31">
        <v>3</v>
      </c>
      <c r="D163" s="31">
        <v>4</v>
      </c>
      <c r="E163" s="31">
        <v>7</v>
      </c>
      <c r="F163" s="32">
        <v>1.928374655647383E-2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22">
    <tabColor rgb="FFFF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238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0</v>
      </c>
      <c r="E8" s="38">
        <v>1</v>
      </c>
      <c r="F8" s="39">
        <v>7.2992700729927005E-3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4</v>
      </c>
      <c r="D14" s="70">
        <v>0</v>
      </c>
      <c r="E14" s="48">
        <v>4</v>
      </c>
      <c r="F14" s="39">
        <v>2.9197080291970802E-2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4</v>
      </c>
      <c r="D20" s="70">
        <v>2</v>
      </c>
      <c r="E20" s="48">
        <v>6</v>
      </c>
      <c r="F20" s="39">
        <v>4.3795620437956206E-2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1.4598540145985401E-2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2</v>
      </c>
      <c r="E32" s="41">
        <v>5</v>
      </c>
      <c r="F32" s="42">
        <v>3.6496350364963501E-2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2.1897810218978103E-2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3</v>
      </c>
      <c r="D44" s="49">
        <v>3</v>
      </c>
      <c r="E44" s="41">
        <v>6</v>
      </c>
      <c r="F44" s="42">
        <v>4.3795620437956206E-2</v>
      </c>
    </row>
    <row r="45" spans="1:6" ht="15" customHeight="1" x14ac:dyDescent="0.15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3</v>
      </c>
      <c r="D50" s="49">
        <v>5</v>
      </c>
      <c r="E50" s="41">
        <v>8</v>
      </c>
      <c r="F50" s="42">
        <v>5.8394160583941604E-2</v>
      </c>
    </row>
    <row r="51" spans="1:6" ht="15" customHeight="1" x14ac:dyDescent="0.15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5</v>
      </c>
      <c r="D56" s="49">
        <v>1</v>
      </c>
      <c r="E56" s="41">
        <v>6</v>
      </c>
      <c r="F56" s="42">
        <v>4.3795620437956206E-2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5</v>
      </c>
      <c r="D62" s="49">
        <v>4</v>
      </c>
      <c r="E62" s="41">
        <v>9</v>
      </c>
      <c r="F62" s="42">
        <v>6.569343065693431E-2</v>
      </c>
    </row>
    <row r="63" spans="1:6" ht="15" customHeight="1" x14ac:dyDescent="0.15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0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4</v>
      </c>
      <c r="D68" s="49">
        <v>4</v>
      </c>
      <c r="E68" s="41">
        <v>8</v>
      </c>
      <c r="F68" s="42">
        <v>5.8394160583941604E-2</v>
      </c>
    </row>
    <row r="69" spans="1:6" ht="15" customHeight="1" x14ac:dyDescent="0.15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3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2</v>
      </c>
      <c r="D74" s="49">
        <v>6</v>
      </c>
      <c r="E74" s="41">
        <v>8</v>
      </c>
      <c r="F74" s="42">
        <v>5.8394160583941604E-2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0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5</v>
      </c>
      <c r="D80" s="49">
        <v>5</v>
      </c>
      <c r="E80" s="41">
        <v>10</v>
      </c>
      <c r="F80" s="42">
        <v>7.2992700729927001E-2</v>
      </c>
    </row>
    <row r="81" spans="1:6" ht="15" customHeight="1" x14ac:dyDescent="0.15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4</v>
      </c>
      <c r="D86" s="71">
        <v>5</v>
      </c>
      <c r="E86" s="44">
        <v>9</v>
      </c>
      <c r="F86" s="45">
        <v>6.569343065693431E-2</v>
      </c>
    </row>
    <row r="87" spans="1:6" ht="15" customHeight="1" x14ac:dyDescent="0.15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8</v>
      </c>
      <c r="D92" s="71">
        <v>7</v>
      </c>
      <c r="E92" s="44">
        <v>15</v>
      </c>
      <c r="F92" s="45">
        <v>0.10948905109489052</v>
      </c>
    </row>
    <row r="93" spans="1:6" ht="15" customHeight="1" x14ac:dyDescent="0.15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5</v>
      </c>
      <c r="D98" s="71">
        <v>5</v>
      </c>
      <c r="E98" s="44">
        <v>10</v>
      </c>
      <c r="F98" s="45">
        <v>7.2992700729927001E-2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v>4</v>
      </c>
      <c r="D104" s="71">
        <v>7</v>
      </c>
      <c r="E104" s="44">
        <v>11</v>
      </c>
      <c r="F104" s="45">
        <v>8.0291970802919707E-2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5</v>
      </c>
      <c r="E110" s="44">
        <v>7</v>
      </c>
      <c r="F110" s="45">
        <v>5.1094890510948905E-2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5.1094890510948905E-2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1.4598540145985401E-2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66</v>
      </c>
      <c r="D147" s="77">
        <v>71</v>
      </c>
      <c r="E147" s="77">
        <v>137</v>
      </c>
      <c r="F147" s="97"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9</v>
      </c>
      <c r="D150" s="17">
        <v>2</v>
      </c>
      <c r="E150" s="17">
        <v>11</v>
      </c>
      <c r="F150" s="32">
        <v>8.0291970802919707E-2</v>
      </c>
    </row>
    <row r="151" spans="1:6" ht="15" customHeight="1" x14ac:dyDescent="0.15">
      <c r="A151" s="18"/>
      <c r="B151" s="18" t="s">
        <v>49</v>
      </c>
      <c r="C151" s="19">
        <v>32</v>
      </c>
      <c r="D151" s="19">
        <v>33</v>
      </c>
      <c r="E151" s="19">
        <v>65</v>
      </c>
      <c r="F151" s="32">
        <v>0.47445255474452552</v>
      </c>
    </row>
    <row r="152" spans="1:6" ht="15" customHeight="1" x14ac:dyDescent="0.15">
      <c r="A152" s="33"/>
      <c r="B152" s="20" t="s">
        <v>6</v>
      </c>
      <c r="C152" s="21">
        <v>25</v>
      </c>
      <c r="D152" s="21">
        <v>36</v>
      </c>
      <c r="E152" s="21">
        <v>61</v>
      </c>
      <c r="F152" s="32">
        <v>0.44525547445255476</v>
      </c>
    </row>
    <row r="153" spans="1:6" ht="15" customHeight="1" x14ac:dyDescent="0.15">
      <c r="B153" s="2" t="s">
        <v>8</v>
      </c>
      <c r="C153" s="1">
        <v>66</v>
      </c>
      <c r="D153" s="1">
        <v>71</v>
      </c>
      <c r="E153" s="1">
        <v>137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9</v>
      </c>
      <c r="D155" s="17">
        <v>2</v>
      </c>
      <c r="E155" s="17">
        <v>11</v>
      </c>
      <c r="F155" s="32">
        <v>8.0291970802919707E-2</v>
      </c>
    </row>
    <row r="156" spans="1:6" ht="15" customHeight="1" x14ac:dyDescent="0.15">
      <c r="A156" s="28"/>
      <c r="B156" s="18" t="s">
        <v>49</v>
      </c>
      <c r="C156" s="19">
        <v>32</v>
      </c>
      <c r="D156" s="19">
        <v>33</v>
      </c>
      <c r="E156" s="19">
        <v>65</v>
      </c>
      <c r="F156" s="32">
        <v>0.47445255474452552</v>
      </c>
    </row>
    <row r="157" spans="1:6" ht="15" customHeight="1" x14ac:dyDescent="0.15">
      <c r="A157" s="25"/>
      <c r="B157" s="20" t="s">
        <v>10</v>
      </c>
      <c r="C157" s="21">
        <v>12</v>
      </c>
      <c r="D157" s="21">
        <v>12</v>
      </c>
      <c r="E157" s="21">
        <v>24</v>
      </c>
      <c r="F157" s="32">
        <v>0.17518248175182483</v>
      </c>
    </row>
    <row r="158" spans="1:6" ht="15" customHeight="1" x14ac:dyDescent="0.15">
      <c r="A158" s="26"/>
      <c r="B158" s="29" t="s">
        <v>11</v>
      </c>
      <c r="C158" s="27">
        <v>13</v>
      </c>
      <c r="D158" s="27">
        <v>24</v>
      </c>
      <c r="E158" s="27">
        <v>37</v>
      </c>
      <c r="F158" s="32">
        <v>0.27007299270072993</v>
      </c>
    </row>
    <row r="159" spans="1:6" ht="15" customHeight="1" x14ac:dyDescent="0.15">
      <c r="B159" s="2" t="s">
        <v>8</v>
      </c>
      <c r="C159" s="1">
        <v>66</v>
      </c>
      <c r="D159" s="1">
        <v>71</v>
      </c>
      <c r="E159" s="1">
        <v>137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4</v>
      </c>
      <c r="D161" s="31">
        <v>12</v>
      </c>
      <c r="E161" s="31">
        <v>16</v>
      </c>
      <c r="F161" s="32">
        <v>0.11678832116788321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7</v>
      </c>
      <c r="E162" s="31">
        <v>9</v>
      </c>
      <c r="F162" s="32">
        <v>6.569343065693431E-2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1.4598540145985401E-2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23">
    <tabColor rgb="FFFF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239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v>2</v>
      </c>
      <c r="D8" s="70">
        <v>6</v>
      </c>
      <c r="E8" s="38">
        <v>8</v>
      </c>
      <c r="F8" s="39">
        <v>4.790419161676647E-2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2</v>
      </c>
      <c r="E14" s="48">
        <v>4</v>
      </c>
      <c r="F14" s="39">
        <v>2.3952095808383235E-2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4</v>
      </c>
      <c r="D20" s="70">
        <v>4</v>
      </c>
      <c r="E20" s="48">
        <v>8</v>
      </c>
      <c r="F20" s="39">
        <v>4.790419161676647E-2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2</v>
      </c>
      <c r="E23" s="95">
        <v>5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v>5</v>
      </c>
      <c r="D26" s="49">
        <v>5</v>
      </c>
      <c r="E26" s="41">
        <v>10</v>
      </c>
      <c r="F26" s="42">
        <v>5.9880239520958084E-2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0</v>
      </c>
      <c r="E32" s="41">
        <v>3</v>
      </c>
      <c r="F32" s="42">
        <v>1.7964071856287425E-2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2.9940119760479042E-2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4</v>
      </c>
      <c r="E44" s="41">
        <v>6</v>
      </c>
      <c r="F44" s="42">
        <v>3.5928143712574849E-2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4</v>
      </c>
      <c r="D46" s="94">
        <v>2</v>
      </c>
      <c r="E46" s="95">
        <v>6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6</v>
      </c>
      <c r="D50" s="49">
        <v>4</v>
      </c>
      <c r="E50" s="41">
        <v>10</v>
      </c>
      <c r="F50" s="42">
        <v>5.9880239520958084E-2</v>
      </c>
    </row>
    <row r="51" spans="1:6" ht="15" customHeight="1" x14ac:dyDescent="0.15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5</v>
      </c>
      <c r="D56" s="49">
        <v>3</v>
      </c>
      <c r="E56" s="41">
        <v>8</v>
      </c>
      <c r="F56" s="42">
        <v>4.790419161676647E-2</v>
      </c>
    </row>
    <row r="57" spans="1:6" ht="15" customHeight="1" x14ac:dyDescent="0.15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3</v>
      </c>
      <c r="D62" s="49">
        <v>5</v>
      </c>
      <c r="E62" s="41">
        <v>8</v>
      </c>
      <c r="F62" s="42">
        <v>4.790419161676647E-2</v>
      </c>
    </row>
    <row r="63" spans="1:6" ht="15" customHeight="1" x14ac:dyDescent="0.15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0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3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5</v>
      </c>
      <c r="D68" s="49">
        <v>8</v>
      </c>
      <c r="E68" s="41">
        <v>13</v>
      </c>
      <c r="F68" s="42">
        <v>7.7844311377245512E-2</v>
      </c>
    </row>
    <row r="69" spans="1:6" ht="15" customHeight="1" x14ac:dyDescent="0.15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4</v>
      </c>
      <c r="D74" s="49">
        <v>2</v>
      </c>
      <c r="E74" s="41">
        <v>6</v>
      </c>
      <c r="F74" s="42">
        <v>3.5928143712574849E-2</v>
      </c>
    </row>
    <row r="75" spans="1:6" ht="15" customHeight="1" x14ac:dyDescent="0.15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7</v>
      </c>
      <c r="E80" s="41">
        <v>11</v>
      </c>
      <c r="F80" s="42">
        <v>6.5868263473053898E-2</v>
      </c>
    </row>
    <row r="81" spans="1:6" ht="15" customHeight="1" x14ac:dyDescent="0.15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6</v>
      </c>
      <c r="D83" s="94">
        <v>0</v>
      </c>
      <c r="E83" s="95">
        <v>6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13</v>
      </c>
      <c r="D86" s="71">
        <v>5</v>
      </c>
      <c r="E86" s="44">
        <v>18</v>
      </c>
      <c r="F86" s="45">
        <v>0.10778443113772455</v>
      </c>
    </row>
    <row r="87" spans="1:6" ht="15" customHeight="1" x14ac:dyDescent="0.15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7</v>
      </c>
      <c r="D92" s="71">
        <v>7</v>
      </c>
      <c r="E92" s="44">
        <v>14</v>
      </c>
      <c r="F92" s="45">
        <v>8.3832335329341312E-2</v>
      </c>
    </row>
    <row r="93" spans="1:6" ht="15" customHeight="1" x14ac:dyDescent="0.15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6</v>
      </c>
      <c r="D98" s="71">
        <v>6</v>
      </c>
      <c r="E98" s="44">
        <v>12</v>
      </c>
      <c r="F98" s="45">
        <v>7.1856287425149698E-2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6</v>
      </c>
      <c r="E104" s="44">
        <v>9</v>
      </c>
      <c r="F104" s="45">
        <v>5.3892215568862277E-2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4.1916167664670656E-2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2.9940119760479042E-2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1.1976047904191617E-2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82</v>
      </c>
      <c r="D147" s="77">
        <v>85</v>
      </c>
      <c r="E147" s="77">
        <v>167</v>
      </c>
      <c r="F147" s="97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8</v>
      </c>
      <c r="D150" s="17">
        <v>12</v>
      </c>
      <c r="E150" s="17">
        <v>20</v>
      </c>
      <c r="F150" s="32">
        <v>0.11976047904191617</v>
      </c>
    </row>
    <row r="151" spans="1:6" ht="15" customHeight="1" x14ac:dyDescent="0.15">
      <c r="A151" s="18"/>
      <c r="B151" s="18" t="s">
        <v>49</v>
      </c>
      <c r="C151" s="19">
        <v>40</v>
      </c>
      <c r="D151" s="19">
        <v>40</v>
      </c>
      <c r="E151" s="19">
        <v>80</v>
      </c>
      <c r="F151" s="32">
        <v>0.47904191616766467</v>
      </c>
    </row>
    <row r="152" spans="1:6" ht="15" customHeight="1" x14ac:dyDescent="0.15">
      <c r="A152" s="33"/>
      <c r="B152" s="20" t="s">
        <v>6</v>
      </c>
      <c r="C152" s="21">
        <v>34</v>
      </c>
      <c r="D152" s="21">
        <v>33</v>
      </c>
      <c r="E152" s="21">
        <v>67</v>
      </c>
      <c r="F152" s="32">
        <v>0.40119760479041916</v>
      </c>
    </row>
    <row r="153" spans="1:6" ht="15" customHeight="1" x14ac:dyDescent="0.15">
      <c r="B153" s="2" t="s">
        <v>8</v>
      </c>
      <c r="C153" s="1">
        <v>82</v>
      </c>
      <c r="D153" s="1">
        <v>85</v>
      </c>
      <c r="E153" s="1">
        <v>167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8</v>
      </c>
      <c r="D155" s="17">
        <v>12</v>
      </c>
      <c r="E155" s="17">
        <v>20</v>
      </c>
      <c r="F155" s="32">
        <v>0.11976047904191617</v>
      </c>
    </row>
    <row r="156" spans="1:6" ht="15" customHeight="1" x14ac:dyDescent="0.15">
      <c r="A156" s="28"/>
      <c r="B156" s="18" t="s">
        <v>49</v>
      </c>
      <c r="C156" s="19">
        <v>40</v>
      </c>
      <c r="D156" s="19">
        <v>40</v>
      </c>
      <c r="E156" s="19">
        <v>80</v>
      </c>
      <c r="F156" s="32">
        <v>0.47904191616766467</v>
      </c>
    </row>
    <row r="157" spans="1:6" ht="15" customHeight="1" x14ac:dyDescent="0.15">
      <c r="A157" s="25"/>
      <c r="B157" s="20" t="s">
        <v>10</v>
      </c>
      <c r="C157" s="21">
        <v>20</v>
      </c>
      <c r="D157" s="21">
        <v>12</v>
      </c>
      <c r="E157" s="21">
        <v>32</v>
      </c>
      <c r="F157" s="32">
        <v>0.19161676646706588</v>
      </c>
    </row>
    <row r="158" spans="1:6" ht="15" customHeight="1" x14ac:dyDescent="0.15">
      <c r="A158" s="26"/>
      <c r="B158" s="29" t="s">
        <v>11</v>
      </c>
      <c r="C158" s="27">
        <v>14</v>
      </c>
      <c r="D158" s="27">
        <v>21</v>
      </c>
      <c r="E158" s="27">
        <v>35</v>
      </c>
      <c r="F158" s="32">
        <v>0.20958083832335328</v>
      </c>
    </row>
    <row r="159" spans="1:6" ht="15" customHeight="1" x14ac:dyDescent="0.15">
      <c r="B159" s="2" t="s">
        <v>8</v>
      </c>
      <c r="C159" s="1">
        <v>82</v>
      </c>
      <c r="D159" s="1">
        <v>85</v>
      </c>
      <c r="E159" s="1">
        <v>167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5</v>
      </c>
      <c r="D161" s="31">
        <v>9</v>
      </c>
      <c r="E161" s="31">
        <v>14</v>
      </c>
      <c r="F161" s="32">
        <v>8.3832335329341312E-2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5</v>
      </c>
      <c r="E162" s="31">
        <v>7</v>
      </c>
      <c r="F162" s="32">
        <v>4.1916167664670656E-2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1.1976047904191617E-2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24">
    <tabColor rgb="FFFF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240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1.282051282051282E-2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2.564102564102564E-2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1.282051282051282E-2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2</v>
      </c>
      <c r="E32" s="41">
        <v>4</v>
      </c>
      <c r="F32" s="42">
        <v>5.128205128205128E-2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3.8461538461538464E-2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3</v>
      </c>
      <c r="D44" s="49">
        <v>0</v>
      </c>
      <c r="E44" s="41">
        <v>3</v>
      </c>
      <c r="F44" s="42">
        <v>3.8461538461538464E-2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5.128205128205128E-2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3</v>
      </c>
      <c r="E56" s="41">
        <v>4</v>
      </c>
      <c r="F56" s="42">
        <v>5.128205128205128E-2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3.8461538461538464E-2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2</v>
      </c>
      <c r="D68" s="49">
        <v>2</v>
      </c>
      <c r="E68" s="41">
        <v>4</v>
      </c>
      <c r="F68" s="42">
        <v>5.128205128205128E-2</v>
      </c>
    </row>
    <row r="69" spans="1:6" ht="15" customHeight="1" x14ac:dyDescent="0.15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0.10256410256410256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3</v>
      </c>
      <c r="D80" s="49">
        <v>3</v>
      </c>
      <c r="E80" s="41">
        <v>6</v>
      </c>
      <c r="F80" s="42">
        <v>7.6923076923076927E-2</v>
      </c>
    </row>
    <row r="81" spans="1:6" ht="15" customHeight="1" x14ac:dyDescent="0.15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5</v>
      </c>
      <c r="D86" s="71">
        <v>1</v>
      </c>
      <c r="E86" s="44">
        <v>6</v>
      </c>
      <c r="F86" s="45">
        <v>7.6923076923076927E-2</v>
      </c>
    </row>
    <row r="87" spans="1:6" ht="15" customHeight="1" x14ac:dyDescent="0.15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3</v>
      </c>
      <c r="D92" s="71">
        <v>4</v>
      </c>
      <c r="E92" s="44">
        <v>7</v>
      </c>
      <c r="F92" s="45">
        <v>8.9743589743589744E-2</v>
      </c>
    </row>
    <row r="93" spans="1:6" ht="15" customHeight="1" x14ac:dyDescent="0.15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2</v>
      </c>
      <c r="D98" s="71">
        <v>3</v>
      </c>
      <c r="E98" s="44">
        <v>5</v>
      </c>
      <c r="F98" s="45">
        <v>6.4102564102564097E-2</v>
      </c>
    </row>
    <row r="99" spans="1:6" ht="15" customHeight="1" x14ac:dyDescent="0.15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7.6923076923076927E-2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6.4102564102564097E-2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2</v>
      </c>
      <c r="E116" s="44">
        <v>5</v>
      </c>
      <c r="F116" s="45">
        <v>6.4102564102564097E-2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1.282051282051282E-2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43</v>
      </c>
      <c r="D147" s="77">
        <v>35</v>
      </c>
      <c r="E147" s="77">
        <v>78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3</v>
      </c>
      <c r="D150" s="17">
        <v>0</v>
      </c>
      <c r="E150" s="17">
        <v>3</v>
      </c>
      <c r="F150" s="32">
        <v>3.8461538461538464E-2</v>
      </c>
    </row>
    <row r="151" spans="1:6" ht="15" customHeight="1" x14ac:dyDescent="0.15">
      <c r="A151" s="18"/>
      <c r="B151" s="18" t="s">
        <v>49</v>
      </c>
      <c r="C151" s="19">
        <v>21</v>
      </c>
      <c r="D151" s="19">
        <v>19</v>
      </c>
      <c r="E151" s="19">
        <v>40</v>
      </c>
      <c r="F151" s="32">
        <v>0.51282051282051277</v>
      </c>
    </row>
    <row r="152" spans="1:6" ht="15" customHeight="1" x14ac:dyDescent="0.15">
      <c r="A152" s="33"/>
      <c r="B152" s="20" t="s">
        <v>6</v>
      </c>
      <c r="C152" s="21">
        <v>19</v>
      </c>
      <c r="D152" s="21">
        <v>16</v>
      </c>
      <c r="E152" s="21">
        <v>35</v>
      </c>
      <c r="F152" s="32">
        <v>0.44871794871794873</v>
      </c>
    </row>
    <row r="153" spans="1:6" ht="15" customHeight="1" x14ac:dyDescent="0.15">
      <c r="B153" s="2" t="s">
        <v>8</v>
      </c>
      <c r="C153" s="1">
        <v>43</v>
      </c>
      <c r="D153" s="1">
        <v>35</v>
      </c>
      <c r="E153" s="1">
        <v>78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3</v>
      </c>
      <c r="D155" s="17">
        <v>0</v>
      </c>
      <c r="E155" s="17">
        <v>3</v>
      </c>
      <c r="F155" s="32">
        <v>3.8461538461538464E-2</v>
      </c>
    </row>
    <row r="156" spans="1:6" ht="15" customHeight="1" x14ac:dyDescent="0.15">
      <c r="A156" s="28"/>
      <c r="B156" s="18" t="s">
        <v>49</v>
      </c>
      <c r="C156" s="19">
        <v>21</v>
      </c>
      <c r="D156" s="19">
        <v>19</v>
      </c>
      <c r="E156" s="19">
        <v>40</v>
      </c>
      <c r="F156" s="32">
        <v>0.51282051282051277</v>
      </c>
    </row>
    <row r="157" spans="1:6" ht="15" customHeight="1" x14ac:dyDescent="0.15">
      <c r="A157" s="25"/>
      <c r="B157" s="20" t="s">
        <v>10</v>
      </c>
      <c r="C157" s="21">
        <v>8</v>
      </c>
      <c r="D157" s="21">
        <v>5</v>
      </c>
      <c r="E157" s="21">
        <v>13</v>
      </c>
      <c r="F157" s="32">
        <v>0.16666666666666666</v>
      </c>
    </row>
    <row r="158" spans="1:6" ht="15" customHeight="1" x14ac:dyDescent="0.15">
      <c r="A158" s="26"/>
      <c r="B158" s="29" t="s">
        <v>11</v>
      </c>
      <c r="C158" s="27">
        <v>11</v>
      </c>
      <c r="D158" s="27">
        <v>11</v>
      </c>
      <c r="E158" s="27">
        <v>22</v>
      </c>
      <c r="F158" s="32">
        <v>0.28205128205128205</v>
      </c>
    </row>
    <row r="159" spans="1:6" ht="15" customHeight="1" x14ac:dyDescent="0.15">
      <c r="B159" s="2" t="s">
        <v>8</v>
      </c>
      <c r="C159" s="1">
        <v>43</v>
      </c>
      <c r="D159" s="1">
        <v>35</v>
      </c>
      <c r="E159" s="1">
        <v>78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6</v>
      </c>
      <c r="D161" s="31">
        <v>5</v>
      </c>
      <c r="E161" s="31">
        <v>11</v>
      </c>
      <c r="F161" s="32">
        <v>0.14102564102564102</v>
      </c>
    </row>
    <row r="162" spans="1:6" ht="15" customHeight="1" x14ac:dyDescent="0.15">
      <c r="A162" s="30"/>
      <c r="B162" s="23" t="s">
        <v>15</v>
      </c>
      <c r="C162" s="31">
        <v>3</v>
      </c>
      <c r="D162" s="31">
        <v>3</v>
      </c>
      <c r="E162" s="31">
        <v>6</v>
      </c>
      <c r="F162" s="32">
        <v>7.6923076923076927E-2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1.282051282051282E-2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25">
    <tabColor rgb="FFFF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241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1</v>
      </c>
      <c r="E8" s="38">
        <v>2</v>
      </c>
      <c r="F8" s="39">
        <v>3.2786885245901641E-2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3.2786885245901641E-2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3</v>
      </c>
      <c r="D20" s="70">
        <v>0</v>
      </c>
      <c r="E20" s="48">
        <v>3</v>
      </c>
      <c r="F20" s="39">
        <v>4.9180327868852458E-2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3.2786885245901641E-2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3.2786885245901641E-2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2</v>
      </c>
      <c r="D56" s="49">
        <v>2</v>
      </c>
      <c r="E56" s="41">
        <v>4</v>
      </c>
      <c r="F56" s="42">
        <v>6.5573770491803282E-2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2</v>
      </c>
      <c r="D62" s="49">
        <v>0</v>
      </c>
      <c r="E62" s="41">
        <v>2</v>
      </c>
      <c r="F62" s="42">
        <v>3.2786885245901641E-2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1</v>
      </c>
      <c r="D68" s="49">
        <v>0</v>
      </c>
      <c r="E68" s="41">
        <v>1</v>
      </c>
      <c r="F68" s="42">
        <v>1.6393442622950821E-2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6.5573770491803282E-2</v>
      </c>
    </row>
    <row r="75" spans="1:6" ht="15" customHeight="1" x14ac:dyDescent="0.15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3</v>
      </c>
      <c r="D80" s="49">
        <v>6</v>
      </c>
      <c r="E80" s="41">
        <v>9</v>
      </c>
      <c r="F80" s="42">
        <v>0.14754098360655737</v>
      </c>
    </row>
    <row r="81" spans="1:6" ht="15" customHeight="1" x14ac:dyDescent="0.15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5</v>
      </c>
      <c r="D86" s="71">
        <v>2</v>
      </c>
      <c r="E86" s="44">
        <v>7</v>
      </c>
      <c r="F86" s="45">
        <v>0.11475409836065574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4</v>
      </c>
      <c r="D92" s="71">
        <v>3</v>
      </c>
      <c r="E92" s="44">
        <v>7</v>
      </c>
      <c r="F92" s="45">
        <v>0.11475409836065574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3</v>
      </c>
      <c r="D98" s="71">
        <v>3</v>
      </c>
      <c r="E98" s="44">
        <v>6</v>
      </c>
      <c r="F98" s="45">
        <v>9.8360655737704916E-2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3.2786885245901641E-2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5</v>
      </c>
      <c r="E110" s="44">
        <v>6</v>
      </c>
      <c r="F110" s="45">
        <v>9.8360655737704916E-2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3.2786885245901641E-2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32</v>
      </c>
      <c r="D147" s="77">
        <v>29</v>
      </c>
      <c r="E147" s="77">
        <v>61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5</v>
      </c>
      <c r="D150" s="17">
        <v>2</v>
      </c>
      <c r="E150" s="17">
        <v>7</v>
      </c>
      <c r="F150" s="32">
        <v>0.11475409836065574</v>
      </c>
    </row>
    <row r="151" spans="1:6" ht="15" customHeight="1" x14ac:dyDescent="0.15">
      <c r="A151" s="18"/>
      <c r="B151" s="18" t="s">
        <v>49</v>
      </c>
      <c r="C151" s="19">
        <v>12</v>
      </c>
      <c r="D151" s="19">
        <v>12</v>
      </c>
      <c r="E151" s="19">
        <v>24</v>
      </c>
      <c r="F151" s="32">
        <v>0.39344262295081966</v>
      </c>
    </row>
    <row r="152" spans="1:6" ht="15" customHeight="1" x14ac:dyDescent="0.15">
      <c r="A152" s="33"/>
      <c r="B152" s="20" t="s">
        <v>6</v>
      </c>
      <c r="C152" s="21">
        <v>15</v>
      </c>
      <c r="D152" s="21">
        <v>15</v>
      </c>
      <c r="E152" s="21">
        <v>30</v>
      </c>
      <c r="F152" s="32">
        <v>0.49180327868852458</v>
      </c>
    </row>
    <row r="153" spans="1:6" ht="15" customHeight="1" x14ac:dyDescent="0.15">
      <c r="B153" s="2" t="s">
        <v>8</v>
      </c>
      <c r="C153" s="1">
        <v>32</v>
      </c>
      <c r="D153" s="1">
        <v>29</v>
      </c>
      <c r="E153" s="1">
        <v>61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5</v>
      </c>
      <c r="D155" s="17">
        <v>2</v>
      </c>
      <c r="E155" s="17">
        <v>7</v>
      </c>
      <c r="F155" s="32">
        <v>0.11475409836065574</v>
      </c>
    </row>
    <row r="156" spans="1:6" ht="15" customHeight="1" x14ac:dyDescent="0.15">
      <c r="A156" s="28"/>
      <c r="B156" s="18" t="s">
        <v>49</v>
      </c>
      <c r="C156" s="19">
        <v>12</v>
      </c>
      <c r="D156" s="19">
        <v>12</v>
      </c>
      <c r="E156" s="19">
        <v>24</v>
      </c>
      <c r="F156" s="32">
        <v>0.39344262295081966</v>
      </c>
    </row>
    <row r="157" spans="1:6" ht="15" customHeight="1" x14ac:dyDescent="0.15">
      <c r="A157" s="25"/>
      <c r="B157" s="20" t="s">
        <v>10</v>
      </c>
      <c r="C157" s="21">
        <v>9</v>
      </c>
      <c r="D157" s="21">
        <v>5</v>
      </c>
      <c r="E157" s="21">
        <v>14</v>
      </c>
      <c r="F157" s="32">
        <v>0.22950819672131148</v>
      </c>
    </row>
    <row r="158" spans="1:6" ht="15" customHeight="1" x14ac:dyDescent="0.15">
      <c r="A158" s="26"/>
      <c r="B158" s="29" t="s">
        <v>11</v>
      </c>
      <c r="C158" s="27">
        <v>6</v>
      </c>
      <c r="D158" s="27">
        <v>10</v>
      </c>
      <c r="E158" s="27">
        <v>16</v>
      </c>
      <c r="F158" s="32">
        <v>0.26229508196721313</v>
      </c>
    </row>
    <row r="159" spans="1:6" ht="15" customHeight="1" x14ac:dyDescent="0.15">
      <c r="B159" s="2" t="s">
        <v>8</v>
      </c>
      <c r="C159" s="1">
        <v>32</v>
      </c>
      <c r="D159" s="1">
        <v>29</v>
      </c>
      <c r="E159" s="1">
        <v>61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</v>
      </c>
      <c r="D161" s="31">
        <v>6</v>
      </c>
      <c r="E161" s="31">
        <v>8</v>
      </c>
      <c r="F161" s="32">
        <v>0.13114754098360656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1</v>
      </c>
      <c r="E162" s="31">
        <v>2</v>
      </c>
      <c r="F162" s="32">
        <v>3.2786885245901641E-2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>
    <tabColor indexed="45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131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9</v>
      </c>
      <c r="D3" s="94">
        <v>10</v>
      </c>
      <c r="E3" s="95">
        <v>19</v>
      </c>
      <c r="F3" s="32"/>
    </row>
    <row r="4" spans="1:6" ht="15" customHeight="1" x14ac:dyDescent="0.15">
      <c r="A4" s="12"/>
      <c r="B4" s="35">
        <v>1</v>
      </c>
      <c r="C4" s="94">
        <v>12</v>
      </c>
      <c r="D4" s="94">
        <v>15</v>
      </c>
      <c r="E4" s="95">
        <v>27</v>
      </c>
      <c r="F4" s="32"/>
    </row>
    <row r="5" spans="1:6" ht="15" customHeight="1" x14ac:dyDescent="0.15">
      <c r="A5" s="12"/>
      <c r="B5" s="35">
        <v>2</v>
      </c>
      <c r="C5" s="94">
        <v>17</v>
      </c>
      <c r="D5" s="94">
        <v>20</v>
      </c>
      <c r="E5" s="95">
        <v>37</v>
      </c>
      <c r="F5" s="32"/>
    </row>
    <row r="6" spans="1:6" ht="15" customHeight="1" x14ac:dyDescent="0.15">
      <c r="A6" s="12"/>
      <c r="B6" s="35">
        <v>3</v>
      </c>
      <c r="C6" s="94">
        <v>17</v>
      </c>
      <c r="D6" s="94">
        <v>22</v>
      </c>
      <c r="E6" s="95">
        <v>39</v>
      </c>
      <c r="F6" s="32"/>
    </row>
    <row r="7" spans="1:6" ht="15" customHeight="1" x14ac:dyDescent="0.15">
      <c r="A7" s="12"/>
      <c r="B7" s="35">
        <v>4</v>
      </c>
      <c r="C7" s="94">
        <v>16</v>
      </c>
      <c r="D7" s="94">
        <v>8</v>
      </c>
      <c r="E7" s="95">
        <v>24</v>
      </c>
      <c r="F7" s="32"/>
    </row>
    <row r="8" spans="1:6" ht="15" customHeight="1" x14ac:dyDescent="0.15">
      <c r="A8" s="12"/>
      <c r="B8" s="37" t="s">
        <v>27</v>
      </c>
      <c r="C8" s="70">
        <v>71</v>
      </c>
      <c r="D8" s="70">
        <v>75</v>
      </c>
      <c r="E8" s="38">
        <v>146</v>
      </c>
      <c r="F8" s="39">
        <v>4.4661976139492202E-2</v>
      </c>
    </row>
    <row r="9" spans="1:6" ht="15" customHeight="1" x14ac:dyDescent="0.15">
      <c r="A9" s="12"/>
      <c r="B9" s="35">
        <v>5</v>
      </c>
      <c r="C9" s="94">
        <v>13</v>
      </c>
      <c r="D9" s="94">
        <v>10</v>
      </c>
      <c r="E9" s="95">
        <v>23</v>
      </c>
      <c r="F9" s="32"/>
    </row>
    <row r="10" spans="1:6" ht="15" customHeight="1" x14ac:dyDescent="0.15">
      <c r="A10" s="12"/>
      <c r="B10" s="35">
        <v>6</v>
      </c>
      <c r="C10" s="94">
        <v>19</v>
      </c>
      <c r="D10" s="94">
        <v>19</v>
      </c>
      <c r="E10" s="95">
        <v>38</v>
      </c>
      <c r="F10" s="32"/>
    </row>
    <row r="11" spans="1:6" ht="15" customHeight="1" x14ac:dyDescent="0.15">
      <c r="A11" s="12"/>
      <c r="B11" s="35">
        <v>7</v>
      </c>
      <c r="C11" s="94">
        <v>19</v>
      </c>
      <c r="D11" s="94">
        <v>9</v>
      </c>
      <c r="E11" s="95">
        <v>28</v>
      </c>
      <c r="F11" s="32"/>
    </row>
    <row r="12" spans="1:6" ht="15" customHeight="1" x14ac:dyDescent="0.15">
      <c r="A12" s="12"/>
      <c r="B12" s="35">
        <v>8</v>
      </c>
      <c r="C12" s="94">
        <v>20</v>
      </c>
      <c r="D12" s="94">
        <v>21</v>
      </c>
      <c r="E12" s="95">
        <v>41</v>
      </c>
      <c r="F12" s="32"/>
    </row>
    <row r="13" spans="1:6" ht="15" customHeight="1" x14ac:dyDescent="0.15">
      <c r="A13" s="12"/>
      <c r="B13" s="35">
        <v>9</v>
      </c>
      <c r="C13" s="94">
        <v>14</v>
      </c>
      <c r="D13" s="94">
        <v>18</v>
      </c>
      <c r="E13" s="95">
        <v>32</v>
      </c>
      <c r="F13" s="32"/>
    </row>
    <row r="14" spans="1:6" ht="15" customHeight="1" x14ac:dyDescent="0.15">
      <c r="A14" s="12"/>
      <c r="B14" s="37" t="s">
        <v>28</v>
      </c>
      <c r="C14" s="70">
        <v>85</v>
      </c>
      <c r="D14" s="70">
        <v>77</v>
      </c>
      <c r="E14" s="48">
        <v>162</v>
      </c>
      <c r="F14" s="39">
        <v>4.9556439278066688E-2</v>
      </c>
    </row>
    <row r="15" spans="1:6" ht="15" customHeight="1" x14ac:dyDescent="0.15">
      <c r="A15" s="12"/>
      <c r="B15" s="35">
        <v>10</v>
      </c>
      <c r="C15" s="94">
        <v>14</v>
      </c>
      <c r="D15" s="94">
        <v>7</v>
      </c>
      <c r="E15" s="95">
        <v>21</v>
      </c>
      <c r="F15" s="32"/>
    </row>
    <row r="16" spans="1:6" ht="15" customHeight="1" x14ac:dyDescent="0.15">
      <c r="A16" s="12"/>
      <c r="B16" s="35">
        <v>11</v>
      </c>
      <c r="C16" s="94">
        <v>14</v>
      </c>
      <c r="D16" s="94">
        <v>16</v>
      </c>
      <c r="E16" s="95">
        <v>30</v>
      </c>
      <c r="F16" s="32"/>
    </row>
    <row r="17" spans="1:6" ht="15" customHeight="1" x14ac:dyDescent="0.15">
      <c r="A17" s="12"/>
      <c r="B17" s="35">
        <v>12</v>
      </c>
      <c r="C17" s="94">
        <v>18</v>
      </c>
      <c r="D17" s="94">
        <v>7</v>
      </c>
      <c r="E17" s="95">
        <v>25</v>
      </c>
      <c r="F17" s="32"/>
    </row>
    <row r="18" spans="1:6" ht="15" customHeight="1" x14ac:dyDescent="0.15">
      <c r="A18" s="12"/>
      <c r="B18" s="35">
        <v>13</v>
      </c>
      <c r="C18" s="94">
        <v>17</v>
      </c>
      <c r="D18" s="94">
        <v>19</v>
      </c>
      <c r="E18" s="95">
        <v>36</v>
      </c>
      <c r="F18" s="32"/>
    </row>
    <row r="19" spans="1:6" ht="15" customHeight="1" x14ac:dyDescent="0.15">
      <c r="A19" s="12"/>
      <c r="B19" s="35">
        <v>14</v>
      </c>
      <c r="C19" s="94">
        <v>13</v>
      </c>
      <c r="D19" s="94">
        <v>13</v>
      </c>
      <c r="E19" s="95">
        <v>26</v>
      </c>
      <c r="F19" s="32"/>
    </row>
    <row r="20" spans="1:6" ht="15" customHeight="1" x14ac:dyDescent="0.15">
      <c r="A20" s="12"/>
      <c r="B20" s="37" t="s">
        <v>29</v>
      </c>
      <c r="C20" s="70">
        <v>76</v>
      </c>
      <c r="D20" s="70">
        <v>62</v>
      </c>
      <c r="E20" s="48">
        <v>138</v>
      </c>
      <c r="F20" s="39">
        <v>4.2214744570204958E-2</v>
      </c>
    </row>
    <row r="21" spans="1:6" ht="15" customHeight="1" x14ac:dyDescent="0.15">
      <c r="A21" s="12"/>
      <c r="B21" s="35">
        <v>15</v>
      </c>
      <c r="C21" s="94">
        <v>16</v>
      </c>
      <c r="D21" s="94">
        <v>9</v>
      </c>
      <c r="E21" s="95">
        <v>25</v>
      </c>
      <c r="F21" s="32"/>
    </row>
    <row r="22" spans="1:6" ht="15" customHeight="1" x14ac:dyDescent="0.15">
      <c r="A22" s="12"/>
      <c r="B22" s="35">
        <v>16</v>
      </c>
      <c r="C22" s="94">
        <v>14</v>
      </c>
      <c r="D22" s="94">
        <v>16</v>
      </c>
      <c r="E22" s="95">
        <v>30</v>
      </c>
      <c r="F22" s="32"/>
    </row>
    <row r="23" spans="1:6" ht="15" customHeight="1" x14ac:dyDescent="0.15">
      <c r="A23" s="12"/>
      <c r="B23" s="35">
        <v>17</v>
      </c>
      <c r="C23" s="94">
        <v>16</v>
      </c>
      <c r="D23" s="94">
        <v>17</v>
      </c>
      <c r="E23" s="95">
        <v>33</v>
      </c>
      <c r="F23" s="32"/>
    </row>
    <row r="24" spans="1:6" ht="15" customHeight="1" x14ac:dyDescent="0.15">
      <c r="A24" s="12"/>
      <c r="B24" s="35">
        <v>18</v>
      </c>
      <c r="C24" s="94">
        <v>15</v>
      </c>
      <c r="D24" s="94">
        <v>15</v>
      </c>
      <c r="E24" s="95">
        <v>30</v>
      </c>
      <c r="F24" s="32"/>
    </row>
    <row r="25" spans="1:6" ht="15" customHeight="1" x14ac:dyDescent="0.15">
      <c r="A25" s="12"/>
      <c r="B25" s="35">
        <v>19</v>
      </c>
      <c r="C25" s="94">
        <v>20</v>
      </c>
      <c r="D25" s="94">
        <v>18</v>
      </c>
      <c r="E25" s="95">
        <v>38</v>
      </c>
      <c r="F25" s="32"/>
    </row>
    <row r="26" spans="1:6" ht="15" customHeight="1" x14ac:dyDescent="0.15">
      <c r="A26" s="12"/>
      <c r="B26" s="40" t="s">
        <v>30</v>
      </c>
      <c r="C26" s="49">
        <v>81</v>
      </c>
      <c r="D26" s="49">
        <v>75</v>
      </c>
      <c r="E26" s="41">
        <v>156</v>
      </c>
      <c r="F26" s="42">
        <v>4.7721015601101258E-2</v>
      </c>
    </row>
    <row r="27" spans="1:6" ht="15" customHeight="1" x14ac:dyDescent="0.15">
      <c r="A27" s="12"/>
      <c r="B27" s="35">
        <v>20</v>
      </c>
      <c r="C27" s="94">
        <v>15</v>
      </c>
      <c r="D27" s="94">
        <v>14</v>
      </c>
      <c r="E27" s="95">
        <v>29</v>
      </c>
      <c r="F27" s="32"/>
    </row>
    <row r="28" spans="1:6" ht="15" customHeight="1" x14ac:dyDescent="0.15">
      <c r="A28" s="12"/>
      <c r="B28" s="35">
        <v>21</v>
      </c>
      <c r="C28" s="94">
        <v>12</v>
      </c>
      <c r="D28" s="94">
        <v>21</v>
      </c>
      <c r="E28" s="95">
        <v>33</v>
      </c>
      <c r="F28" s="32"/>
    </row>
    <row r="29" spans="1:6" ht="15" customHeight="1" x14ac:dyDescent="0.15">
      <c r="A29" s="12"/>
      <c r="B29" s="35">
        <v>22</v>
      </c>
      <c r="C29" s="94">
        <v>14</v>
      </c>
      <c r="D29" s="94">
        <v>18</v>
      </c>
      <c r="E29" s="95">
        <v>32</v>
      </c>
      <c r="F29" s="32"/>
    </row>
    <row r="30" spans="1:6" ht="15" customHeight="1" x14ac:dyDescent="0.15">
      <c r="A30" s="12"/>
      <c r="B30" s="35">
        <v>23</v>
      </c>
      <c r="C30" s="94">
        <v>18</v>
      </c>
      <c r="D30" s="94">
        <v>13</v>
      </c>
      <c r="E30" s="95">
        <v>31</v>
      </c>
      <c r="F30" s="32"/>
    </row>
    <row r="31" spans="1:6" ht="15" customHeight="1" x14ac:dyDescent="0.15">
      <c r="A31" s="12"/>
      <c r="B31" s="35">
        <v>24</v>
      </c>
      <c r="C31" s="94">
        <v>16</v>
      </c>
      <c r="D31" s="94">
        <v>15</v>
      </c>
      <c r="E31" s="95">
        <v>31</v>
      </c>
      <c r="F31" s="32"/>
    </row>
    <row r="32" spans="1:6" ht="15" customHeight="1" x14ac:dyDescent="0.15">
      <c r="A32" s="12"/>
      <c r="B32" s="40" t="s">
        <v>31</v>
      </c>
      <c r="C32" s="49">
        <v>75</v>
      </c>
      <c r="D32" s="49">
        <v>81</v>
      </c>
      <c r="E32" s="41">
        <v>156</v>
      </c>
      <c r="F32" s="42">
        <v>4.7721015601101258E-2</v>
      </c>
    </row>
    <row r="33" spans="1:6" ht="15" customHeight="1" x14ac:dyDescent="0.15">
      <c r="A33" s="12"/>
      <c r="B33" s="35">
        <v>25</v>
      </c>
      <c r="C33" s="94">
        <v>24</v>
      </c>
      <c r="D33" s="94">
        <v>15</v>
      </c>
      <c r="E33" s="95">
        <v>39</v>
      </c>
      <c r="F33" s="32"/>
    </row>
    <row r="34" spans="1:6" ht="15" customHeight="1" x14ac:dyDescent="0.15">
      <c r="A34" s="12"/>
      <c r="B34" s="35">
        <v>26</v>
      </c>
      <c r="C34" s="94">
        <v>21</v>
      </c>
      <c r="D34" s="94">
        <v>11</v>
      </c>
      <c r="E34" s="95">
        <v>32</v>
      </c>
      <c r="F34" s="32"/>
    </row>
    <row r="35" spans="1:6" ht="15" customHeight="1" x14ac:dyDescent="0.15">
      <c r="A35" s="12"/>
      <c r="B35" s="35">
        <v>27</v>
      </c>
      <c r="C35" s="94">
        <v>22</v>
      </c>
      <c r="D35" s="94">
        <v>19</v>
      </c>
      <c r="E35" s="95">
        <v>41</v>
      </c>
      <c r="F35" s="32"/>
    </row>
    <row r="36" spans="1:6" ht="15" customHeight="1" x14ac:dyDescent="0.15">
      <c r="A36" s="12"/>
      <c r="B36" s="35">
        <v>28</v>
      </c>
      <c r="C36" s="94">
        <v>21</v>
      </c>
      <c r="D36" s="94">
        <v>22</v>
      </c>
      <c r="E36" s="95">
        <v>43</v>
      </c>
      <c r="F36" s="32"/>
    </row>
    <row r="37" spans="1:6" ht="15" customHeight="1" x14ac:dyDescent="0.15">
      <c r="A37" s="12"/>
      <c r="B37" s="35">
        <v>29</v>
      </c>
      <c r="C37" s="94">
        <v>17</v>
      </c>
      <c r="D37" s="94">
        <v>23</v>
      </c>
      <c r="E37" s="95">
        <v>40</v>
      </c>
      <c r="F37" s="32"/>
    </row>
    <row r="38" spans="1:6" ht="15" customHeight="1" x14ac:dyDescent="0.15">
      <c r="A38" s="12"/>
      <c r="B38" s="40" t="s">
        <v>32</v>
      </c>
      <c r="C38" s="49">
        <v>105</v>
      </c>
      <c r="D38" s="49">
        <v>90</v>
      </c>
      <c r="E38" s="41">
        <v>195</v>
      </c>
      <c r="F38" s="42">
        <v>5.9651269501376565E-2</v>
      </c>
    </row>
    <row r="39" spans="1:6" ht="15" customHeight="1" x14ac:dyDescent="0.15">
      <c r="A39" s="12"/>
      <c r="B39" s="35">
        <v>30</v>
      </c>
      <c r="C39" s="94">
        <v>23</v>
      </c>
      <c r="D39" s="94">
        <v>17</v>
      </c>
      <c r="E39" s="95">
        <v>40</v>
      </c>
      <c r="F39" s="32"/>
    </row>
    <row r="40" spans="1:6" ht="15" customHeight="1" x14ac:dyDescent="0.15">
      <c r="A40" s="12"/>
      <c r="B40" s="35">
        <v>31</v>
      </c>
      <c r="C40" s="94">
        <v>30</v>
      </c>
      <c r="D40" s="94">
        <v>22</v>
      </c>
      <c r="E40" s="95">
        <v>52</v>
      </c>
      <c r="F40" s="32"/>
    </row>
    <row r="41" spans="1:6" ht="15" customHeight="1" x14ac:dyDescent="0.15">
      <c r="A41" s="12"/>
      <c r="B41" s="35">
        <v>32</v>
      </c>
      <c r="C41" s="94">
        <v>16</v>
      </c>
      <c r="D41" s="94">
        <v>16</v>
      </c>
      <c r="E41" s="95">
        <v>32</v>
      </c>
      <c r="F41" s="32"/>
    </row>
    <row r="42" spans="1:6" ht="15" customHeight="1" x14ac:dyDescent="0.15">
      <c r="A42" s="12"/>
      <c r="B42" s="35">
        <v>33</v>
      </c>
      <c r="C42" s="94">
        <v>18</v>
      </c>
      <c r="D42" s="94">
        <v>18</v>
      </c>
      <c r="E42" s="95">
        <v>36</v>
      </c>
      <c r="F42" s="32"/>
    </row>
    <row r="43" spans="1:6" ht="15" customHeight="1" x14ac:dyDescent="0.15">
      <c r="A43" s="12"/>
      <c r="B43" s="35">
        <v>34</v>
      </c>
      <c r="C43" s="94">
        <v>24</v>
      </c>
      <c r="D43" s="94">
        <v>18</v>
      </c>
      <c r="E43" s="95">
        <v>42</v>
      </c>
      <c r="F43" s="32"/>
    </row>
    <row r="44" spans="1:6" ht="15" customHeight="1" x14ac:dyDescent="0.15">
      <c r="A44" s="12"/>
      <c r="B44" s="40" t="s">
        <v>33</v>
      </c>
      <c r="C44" s="49">
        <v>111</v>
      </c>
      <c r="D44" s="49">
        <v>91</v>
      </c>
      <c r="E44" s="41">
        <v>202</v>
      </c>
      <c r="F44" s="42">
        <v>6.1792597124502906E-2</v>
      </c>
    </row>
    <row r="45" spans="1:6" ht="15" customHeight="1" x14ac:dyDescent="0.15">
      <c r="A45" s="12"/>
      <c r="B45" s="35">
        <v>35</v>
      </c>
      <c r="C45" s="94">
        <v>14</v>
      </c>
      <c r="D45" s="94">
        <v>20</v>
      </c>
      <c r="E45" s="95">
        <v>34</v>
      </c>
      <c r="F45" s="32"/>
    </row>
    <row r="46" spans="1:6" ht="15" customHeight="1" x14ac:dyDescent="0.15">
      <c r="A46" s="12"/>
      <c r="B46" s="35">
        <v>36</v>
      </c>
      <c r="C46" s="94">
        <v>25</v>
      </c>
      <c r="D46" s="94">
        <v>25</v>
      </c>
      <c r="E46" s="95">
        <v>50</v>
      </c>
      <c r="F46" s="32"/>
    </row>
    <row r="47" spans="1:6" ht="15" customHeight="1" x14ac:dyDescent="0.15">
      <c r="A47" s="12"/>
      <c r="B47" s="35">
        <v>37</v>
      </c>
      <c r="C47" s="94">
        <v>33</v>
      </c>
      <c r="D47" s="94">
        <v>17</v>
      </c>
      <c r="E47" s="95">
        <v>50</v>
      </c>
      <c r="F47" s="32"/>
    </row>
    <row r="48" spans="1:6" ht="15" customHeight="1" x14ac:dyDescent="0.15">
      <c r="A48" s="12"/>
      <c r="B48" s="35">
        <v>38</v>
      </c>
      <c r="C48" s="94">
        <v>22</v>
      </c>
      <c r="D48" s="94">
        <v>14</v>
      </c>
      <c r="E48" s="95">
        <v>36</v>
      </c>
      <c r="F48" s="32"/>
    </row>
    <row r="49" spans="1:6" ht="15" customHeight="1" x14ac:dyDescent="0.15">
      <c r="A49" s="12"/>
      <c r="B49" s="35">
        <v>39</v>
      </c>
      <c r="C49" s="94">
        <v>19</v>
      </c>
      <c r="D49" s="94">
        <v>28</v>
      </c>
      <c r="E49" s="95">
        <v>47</v>
      </c>
      <c r="F49" s="32"/>
    </row>
    <row r="50" spans="1:6" ht="15" customHeight="1" x14ac:dyDescent="0.15">
      <c r="A50" s="12"/>
      <c r="B50" s="40" t="s">
        <v>34</v>
      </c>
      <c r="C50" s="49">
        <v>113</v>
      </c>
      <c r="D50" s="49">
        <v>104</v>
      </c>
      <c r="E50" s="41">
        <v>217</v>
      </c>
      <c r="F50" s="42">
        <v>6.638115631691649E-2</v>
      </c>
    </row>
    <row r="51" spans="1:6" ht="15" customHeight="1" x14ac:dyDescent="0.15">
      <c r="A51" s="12"/>
      <c r="B51" s="35">
        <v>40</v>
      </c>
      <c r="C51" s="94">
        <v>21</v>
      </c>
      <c r="D51" s="94">
        <v>22</v>
      </c>
      <c r="E51" s="95">
        <v>43</v>
      </c>
      <c r="F51" s="32"/>
    </row>
    <row r="52" spans="1:6" ht="15" customHeight="1" x14ac:dyDescent="0.15">
      <c r="A52" s="12"/>
      <c r="B52" s="35">
        <v>41</v>
      </c>
      <c r="C52" s="94">
        <v>21</v>
      </c>
      <c r="D52" s="94">
        <v>19</v>
      </c>
      <c r="E52" s="95">
        <v>40</v>
      </c>
      <c r="F52" s="32"/>
    </row>
    <row r="53" spans="1:6" ht="15" customHeight="1" x14ac:dyDescent="0.15">
      <c r="A53" s="12"/>
      <c r="B53" s="35">
        <v>42</v>
      </c>
      <c r="C53" s="94">
        <v>24</v>
      </c>
      <c r="D53" s="94">
        <v>17</v>
      </c>
      <c r="E53" s="95">
        <v>41</v>
      </c>
      <c r="F53" s="32"/>
    </row>
    <row r="54" spans="1:6" ht="15" customHeight="1" x14ac:dyDescent="0.15">
      <c r="A54" s="12"/>
      <c r="B54" s="35">
        <v>43</v>
      </c>
      <c r="C54" s="94">
        <v>29</v>
      </c>
      <c r="D54" s="94">
        <v>22</v>
      </c>
      <c r="E54" s="95">
        <v>51</v>
      </c>
      <c r="F54" s="32"/>
    </row>
    <row r="55" spans="1:6" ht="15" customHeight="1" x14ac:dyDescent="0.15">
      <c r="A55" s="12"/>
      <c r="B55" s="35">
        <v>44</v>
      </c>
      <c r="C55" s="94">
        <v>17</v>
      </c>
      <c r="D55" s="94">
        <v>19</v>
      </c>
      <c r="E55" s="95">
        <v>36</v>
      </c>
      <c r="F55" s="32"/>
    </row>
    <row r="56" spans="1:6" ht="15" customHeight="1" x14ac:dyDescent="0.15">
      <c r="A56" s="12"/>
      <c r="B56" s="40" t="s">
        <v>35</v>
      </c>
      <c r="C56" s="49">
        <v>112</v>
      </c>
      <c r="D56" s="49">
        <v>99</v>
      </c>
      <c r="E56" s="41">
        <v>211</v>
      </c>
      <c r="F56" s="42">
        <v>6.4545732639951059E-2</v>
      </c>
    </row>
    <row r="57" spans="1:6" ht="15" customHeight="1" x14ac:dyDescent="0.15">
      <c r="A57" s="12"/>
      <c r="B57" s="35">
        <v>45</v>
      </c>
      <c r="C57" s="94">
        <v>17</v>
      </c>
      <c r="D57" s="94">
        <v>24</v>
      </c>
      <c r="E57" s="95">
        <v>41</v>
      </c>
      <c r="F57" s="32"/>
    </row>
    <row r="58" spans="1:6" ht="15" customHeight="1" x14ac:dyDescent="0.15">
      <c r="A58" s="12"/>
      <c r="B58" s="35">
        <v>46</v>
      </c>
      <c r="C58" s="94">
        <v>26</v>
      </c>
      <c r="D58" s="94">
        <v>19</v>
      </c>
      <c r="E58" s="95">
        <v>45</v>
      </c>
      <c r="F58" s="32"/>
    </row>
    <row r="59" spans="1:6" ht="15" customHeight="1" x14ac:dyDescent="0.15">
      <c r="A59" s="12"/>
      <c r="B59" s="35">
        <v>47</v>
      </c>
      <c r="C59" s="94">
        <v>27</v>
      </c>
      <c r="D59" s="94">
        <v>24</v>
      </c>
      <c r="E59" s="95">
        <v>51</v>
      </c>
      <c r="F59" s="32"/>
    </row>
    <row r="60" spans="1:6" ht="15" customHeight="1" x14ac:dyDescent="0.15">
      <c r="A60" s="12"/>
      <c r="B60" s="35">
        <v>48</v>
      </c>
      <c r="C60" s="94">
        <v>25</v>
      </c>
      <c r="D60" s="94">
        <v>25</v>
      </c>
      <c r="E60" s="95">
        <v>50</v>
      </c>
      <c r="F60" s="32"/>
    </row>
    <row r="61" spans="1:6" ht="15" customHeight="1" x14ac:dyDescent="0.15">
      <c r="A61" s="12"/>
      <c r="B61" s="35">
        <v>49</v>
      </c>
      <c r="C61" s="94">
        <v>21</v>
      </c>
      <c r="D61" s="94">
        <v>28</v>
      </c>
      <c r="E61" s="95">
        <v>49</v>
      </c>
      <c r="F61" s="32"/>
    </row>
    <row r="62" spans="1:6" ht="15" customHeight="1" x14ac:dyDescent="0.15">
      <c r="A62" s="12"/>
      <c r="B62" s="40" t="s">
        <v>36</v>
      </c>
      <c r="C62" s="49">
        <v>116</v>
      </c>
      <c r="D62" s="49">
        <v>120</v>
      </c>
      <c r="E62" s="41">
        <v>236</v>
      </c>
      <c r="F62" s="42">
        <v>7.2193331293973692E-2</v>
      </c>
    </row>
    <row r="63" spans="1:6" ht="15" customHeight="1" x14ac:dyDescent="0.15">
      <c r="A63" s="12"/>
      <c r="B63" s="35">
        <v>50</v>
      </c>
      <c r="C63" s="94">
        <v>32</v>
      </c>
      <c r="D63" s="94">
        <v>26</v>
      </c>
      <c r="E63" s="95">
        <v>58</v>
      </c>
      <c r="F63" s="32"/>
    </row>
    <row r="64" spans="1:6" ht="15" customHeight="1" x14ac:dyDescent="0.15">
      <c r="A64" s="12"/>
      <c r="B64" s="35">
        <v>51</v>
      </c>
      <c r="C64" s="94">
        <v>20</v>
      </c>
      <c r="D64" s="94">
        <v>26</v>
      </c>
      <c r="E64" s="95">
        <v>46</v>
      </c>
      <c r="F64" s="32"/>
    </row>
    <row r="65" spans="1:6" ht="15" customHeight="1" x14ac:dyDescent="0.15">
      <c r="A65" s="12"/>
      <c r="B65" s="35">
        <v>52</v>
      </c>
      <c r="C65" s="94">
        <v>22</v>
      </c>
      <c r="D65" s="94">
        <v>30</v>
      </c>
      <c r="E65" s="95">
        <v>52</v>
      </c>
      <c r="F65" s="32"/>
    </row>
    <row r="66" spans="1:6" ht="15" customHeight="1" x14ac:dyDescent="0.15">
      <c r="A66" s="12"/>
      <c r="B66" s="35">
        <v>53</v>
      </c>
      <c r="C66" s="94">
        <v>31</v>
      </c>
      <c r="D66" s="94">
        <v>31</v>
      </c>
      <c r="E66" s="95">
        <v>62</v>
      </c>
      <c r="F66" s="32"/>
    </row>
    <row r="67" spans="1:6" ht="15" customHeight="1" x14ac:dyDescent="0.15">
      <c r="A67" s="12"/>
      <c r="B67" s="35">
        <v>54</v>
      </c>
      <c r="C67" s="94">
        <v>25</v>
      </c>
      <c r="D67" s="94">
        <v>22</v>
      </c>
      <c r="E67" s="95">
        <v>47</v>
      </c>
      <c r="F67" s="32"/>
    </row>
    <row r="68" spans="1:6" ht="15" customHeight="1" x14ac:dyDescent="0.15">
      <c r="A68" s="12"/>
      <c r="B68" s="40" t="s">
        <v>37</v>
      </c>
      <c r="C68" s="49">
        <v>130</v>
      </c>
      <c r="D68" s="49">
        <v>135</v>
      </c>
      <c r="E68" s="41">
        <v>265</v>
      </c>
      <c r="F68" s="42">
        <v>8.106454573263995E-2</v>
      </c>
    </row>
    <row r="69" spans="1:6" ht="15" customHeight="1" x14ac:dyDescent="0.15">
      <c r="A69" s="12"/>
      <c r="B69" s="35">
        <v>55</v>
      </c>
      <c r="C69" s="94">
        <v>24</v>
      </c>
      <c r="D69" s="94">
        <v>22</v>
      </c>
      <c r="E69" s="95">
        <v>46</v>
      </c>
      <c r="F69" s="32"/>
    </row>
    <row r="70" spans="1:6" ht="15" customHeight="1" x14ac:dyDescent="0.15">
      <c r="A70" s="12"/>
      <c r="B70" s="35">
        <v>56</v>
      </c>
      <c r="C70" s="94">
        <v>21</v>
      </c>
      <c r="D70" s="94">
        <v>26</v>
      </c>
      <c r="E70" s="95">
        <v>47</v>
      </c>
      <c r="F70" s="32"/>
    </row>
    <row r="71" spans="1:6" ht="15" customHeight="1" x14ac:dyDescent="0.15">
      <c r="A71" s="12"/>
      <c r="B71" s="35">
        <v>57</v>
      </c>
      <c r="C71" s="94">
        <v>19</v>
      </c>
      <c r="D71" s="94">
        <v>22</v>
      </c>
      <c r="E71" s="95">
        <v>41</v>
      </c>
      <c r="F71" s="32"/>
    </row>
    <row r="72" spans="1:6" ht="15" customHeight="1" x14ac:dyDescent="0.15">
      <c r="A72" s="12"/>
      <c r="B72" s="35">
        <v>58</v>
      </c>
      <c r="C72" s="94">
        <v>26</v>
      </c>
      <c r="D72" s="94">
        <v>28</v>
      </c>
      <c r="E72" s="95">
        <v>54</v>
      </c>
      <c r="F72" s="32"/>
    </row>
    <row r="73" spans="1:6" ht="15" customHeight="1" x14ac:dyDescent="0.15">
      <c r="A73" s="12"/>
      <c r="B73" s="35">
        <v>59</v>
      </c>
      <c r="C73" s="94">
        <v>28</v>
      </c>
      <c r="D73" s="94">
        <v>15</v>
      </c>
      <c r="E73" s="95">
        <v>43</v>
      </c>
      <c r="F73" s="32"/>
    </row>
    <row r="74" spans="1:6" ht="15" customHeight="1" x14ac:dyDescent="0.15">
      <c r="A74" s="12"/>
      <c r="B74" s="40" t="s">
        <v>38</v>
      </c>
      <c r="C74" s="49">
        <v>118</v>
      </c>
      <c r="D74" s="49">
        <v>113</v>
      </c>
      <c r="E74" s="41">
        <v>231</v>
      </c>
      <c r="F74" s="42">
        <v>7.0663811563169171E-2</v>
      </c>
    </row>
    <row r="75" spans="1:6" ht="15" customHeight="1" x14ac:dyDescent="0.15">
      <c r="A75" s="12"/>
      <c r="B75" s="35">
        <v>60</v>
      </c>
      <c r="C75" s="94">
        <v>18</v>
      </c>
      <c r="D75" s="94">
        <v>21</v>
      </c>
      <c r="E75" s="95">
        <v>39</v>
      </c>
      <c r="F75" s="32"/>
    </row>
    <row r="76" spans="1:6" ht="15" customHeight="1" x14ac:dyDescent="0.15">
      <c r="A76" s="12"/>
      <c r="B76" s="35">
        <v>61</v>
      </c>
      <c r="C76" s="94">
        <v>15</v>
      </c>
      <c r="D76" s="94">
        <v>17</v>
      </c>
      <c r="E76" s="95">
        <v>32</v>
      </c>
      <c r="F76" s="32"/>
    </row>
    <row r="77" spans="1:6" ht="15" customHeight="1" x14ac:dyDescent="0.15">
      <c r="A77" s="12"/>
      <c r="B77" s="35">
        <v>62</v>
      </c>
      <c r="C77" s="94">
        <v>22</v>
      </c>
      <c r="D77" s="94">
        <v>20</v>
      </c>
      <c r="E77" s="95">
        <v>42</v>
      </c>
      <c r="F77" s="32"/>
    </row>
    <row r="78" spans="1:6" ht="15" customHeight="1" x14ac:dyDescent="0.15">
      <c r="A78" s="12"/>
      <c r="B78" s="35">
        <v>63</v>
      </c>
      <c r="C78" s="94">
        <v>18</v>
      </c>
      <c r="D78" s="94">
        <v>26</v>
      </c>
      <c r="E78" s="95">
        <v>44</v>
      </c>
      <c r="F78" s="32"/>
    </row>
    <row r="79" spans="1:6" ht="15" customHeight="1" x14ac:dyDescent="0.15">
      <c r="A79" s="12"/>
      <c r="B79" s="35">
        <v>64</v>
      </c>
      <c r="C79" s="94">
        <v>14</v>
      </c>
      <c r="D79" s="94">
        <v>21</v>
      </c>
      <c r="E79" s="95">
        <v>35</v>
      </c>
      <c r="F79" s="32"/>
    </row>
    <row r="80" spans="1:6" ht="15" customHeight="1" x14ac:dyDescent="0.15">
      <c r="A80" s="12"/>
      <c r="B80" s="40" t="s">
        <v>39</v>
      </c>
      <c r="C80" s="49">
        <v>87</v>
      </c>
      <c r="D80" s="49">
        <v>105</v>
      </c>
      <c r="E80" s="41">
        <v>192</v>
      </c>
      <c r="F80" s="42">
        <v>5.873355766289385E-2</v>
      </c>
    </row>
    <row r="81" spans="1:6" ht="15" customHeight="1" x14ac:dyDescent="0.15">
      <c r="A81" s="12"/>
      <c r="B81" s="35">
        <v>65</v>
      </c>
      <c r="C81" s="94">
        <v>16</v>
      </c>
      <c r="D81" s="94">
        <v>20</v>
      </c>
      <c r="E81" s="95">
        <v>36</v>
      </c>
      <c r="F81" s="32"/>
    </row>
    <row r="82" spans="1:6" ht="15" customHeight="1" x14ac:dyDescent="0.15">
      <c r="A82" s="12"/>
      <c r="B82" s="35">
        <v>66</v>
      </c>
      <c r="C82" s="94">
        <v>11</v>
      </c>
      <c r="D82" s="94">
        <v>13</v>
      </c>
      <c r="E82" s="95">
        <v>24</v>
      </c>
      <c r="F82" s="32"/>
    </row>
    <row r="83" spans="1:6" ht="15" customHeight="1" x14ac:dyDescent="0.15">
      <c r="A83" s="12"/>
      <c r="B83" s="35">
        <v>67</v>
      </c>
      <c r="C83" s="94">
        <v>25</v>
      </c>
      <c r="D83" s="94">
        <v>22</v>
      </c>
      <c r="E83" s="95">
        <v>47</v>
      </c>
      <c r="F83" s="32"/>
    </row>
    <row r="84" spans="1:6" ht="15" customHeight="1" x14ac:dyDescent="0.15">
      <c r="A84" s="12"/>
      <c r="B84" s="35">
        <v>68</v>
      </c>
      <c r="C84" s="94">
        <v>17</v>
      </c>
      <c r="D84" s="94">
        <v>16</v>
      </c>
      <c r="E84" s="95">
        <v>33</v>
      </c>
      <c r="F84" s="32"/>
    </row>
    <row r="85" spans="1:6" ht="15" customHeight="1" x14ac:dyDescent="0.15">
      <c r="A85" s="12"/>
      <c r="B85" s="35">
        <v>69</v>
      </c>
      <c r="C85" s="94">
        <v>17</v>
      </c>
      <c r="D85" s="94">
        <v>18</v>
      </c>
      <c r="E85" s="95">
        <v>35</v>
      </c>
      <c r="F85" s="32"/>
    </row>
    <row r="86" spans="1:6" ht="15" customHeight="1" x14ac:dyDescent="0.15">
      <c r="A86" s="12"/>
      <c r="B86" s="43" t="s">
        <v>40</v>
      </c>
      <c r="C86" s="71">
        <v>86</v>
      </c>
      <c r="D86" s="71">
        <v>89</v>
      </c>
      <c r="E86" s="44">
        <v>175</v>
      </c>
      <c r="F86" s="45">
        <v>5.353319057815846E-2</v>
      </c>
    </row>
    <row r="87" spans="1:6" ht="15" customHeight="1" x14ac:dyDescent="0.15">
      <c r="A87" s="12"/>
      <c r="B87" s="35">
        <v>70</v>
      </c>
      <c r="C87" s="94">
        <v>16</v>
      </c>
      <c r="D87" s="94">
        <v>18</v>
      </c>
      <c r="E87" s="95">
        <v>34</v>
      </c>
      <c r="F87" s="32"/>
    </row>
    <row r="88" spans="1:6" ht="15" customHeight="1" x14ac:dyDescent="0.15">
      <c r="A88" s="12"/>
      <c r="B88" s="35">
        <v>71</v>
      </c>
      <c r="C88" s="94">
        <v>11</v>
      </c>
      <c r="D88" s="94">
        <v>18</v>
      </c>
      <c r="E88" s="95">
        <v>29</v>
      </c>
      <c r="F88" s="32"/>
    </row>
    <row r="89" spans="1:6" ht="15" customHeight="1" x14ac:dyDescent="0.15">
      <c r="A89" s="12"/>
      <c r="B89" s="35">
        <v>72</v>
      </c>
      <c r="C89" s="94">
        <v>18</v>
      </c>
      <c r="D89" s="94">
        <v>16</v>
      </c>
      <c r="E89" s="95">
        <v>34</v>
      </c>
      <c r="F89" s="32"/>
    </row>
    <row r="90" spans="1:6" ht="15" customHeight="1" x14ac:dyDescent="0.15">
      <c r="A90" s="12"/>
      <c r="B90" s="35">
        <v>73</v>
      </c>
      <c r="C90" s="94">
        <v>21</v>
      </c>
      <c r="D90" s="94">
        <v>22</v>
      </c>
      <c r="E90" s="95">
        <v>43</v>
      </c>
      <c r="F90" s="32"/>
    </row>
    <row r="91" spans="1:6" ht="15" customHeight="1" x14ac:dyDescent="0.15">
      <c r="A91" s="12"/>
      <c r="B91" s="35">
        <v>74</v>
      </c>
      <c r="C91" s="94">
        <v>18</v>
      </c>
      <c r="D91" s="94">
        <v>23</v>
      </c>
      <c r="E91" s="95">
        <v>41</v>
      </c>
      <c r="F91" s="32"/>
    </row>
    <row r="92" spans="1:6" ht="15" customHeight="1" x14ac:dyDescent="0.15">
      <c r="A92" s="12"/>
      <c r="B92" s="43" t="s">
        <v>41</v>
      </c>
      <c r="C92" s="71">
        <v>84</v>
      </c>
      <c r="D92" s="71">
        <v>97</v>
      </c>
      <c r="E92" s="44">
        <v>181</v>
      </c>
      <c r="F92" s="45">
        <v>5.5368614255123891E-2</v>
      </c>
    </row>
    <row r="93" spans="1:6" ht="15" customHeight="1" x14ac:dyDescent="0.15">
      <c r="A93" s="12"/>
      <c r="B93" s="35">
        <v>75</v>
      </c>
      <c r="C93" s="94">
        <v>14</v>
      </c>
      <c r="D93" s="94">
        <v>19</v>
      </c>
      <c r="E93" s="95">
        <v>33</v>
      </c>
      <c r="F93" s="32"/>
    </row>
    <row r="94" spans="1:6" ht="15" customHeight="1" x14ac:dyDescent="0.15">
      <c r="A94" s="12"/>
      <c r="B94" s="35">
        <v>76</v>
      </c>
      <c r="C94" s="94">
        <v>17</v>
      </c>
      <c r="D94" s="94">
        <v>15</v>
      </c>
      <c r="E94" s="95">
        <v>32</v>
      </c>
      <c r="F94" s="32"/>
    </row>
    <row r="95" spans="1:6" ht="15" customHeight="1" x14ac:dyDescent="0.15">
      <c r="A95" s="12"/>
      <c r="B95" s="35">
        <v>77</v>
      </c>
      <c r="C95" s="94">
        <v>13</v>
      </c>
      <c r="D95" s="94">
        <v>15</v>
      </c>
      <c r="E95" s="95">
        <v>28</v>
      </c>
      <c r="F95" s="32"/>
    </row>
    <row r="96" spans="1:6" ht="15" customHeight="1" x14ac:dyDescent="0.15">
      <c r="A96" s="12"/>
      <c r="B96" s="35">
        <v>78</v>
      </c>
      <c r="C96" s="94">
        <v>8</v>
      </c>
      <c r="D96" s="94">
        <v>17</v>
      </c>
      <c r="E96" s="95">
        <v>25</v>
      </c>
      <c r="F96" s="32"/>
    </row>
    <row r="97" spans="1:6" ht="15" customHeight="1" x14ac:dyDescent="0.15">
      <c r="A97" s="12"/>
      <c r="B97" s="35">
        <v>79</v>
      </c>
      <c r="C97" s="94">
        <v>12</v>
      </c>
      <c r="D97" s="94">
        <v>15</v>
      </c>
      <c r="E97" s="95">
        <v>27</v>
      </c>
      <c r="F97" s="32"/>
    </row>
    <row r="98" spans="1:6" ht="15" customHeight="1" x14ac:dyDescent="0.15">
      <c r="A98" s="12"/>
      <c r="B98" s="43" t="s">
        <v>42</v>
      </c>
      <c r="C98" s="71">
        <v>64</v>
      </c>
      <c r="D98" s="71">
        <v>81</v>
      </c>
      <c r="E98" s="44">
        <v>145</v>
      </c>
      <c r="F98" s="45">
        <v>4.4356072193331292E-2</v>
      </c>
    </row>
    <row r="99" spans="1:6" ht="15" customHeight="1" x14ac:dyDescent="0.15">
      <c r="A99" s="12"/>
      <c r="B99" s="35">
        <v>80</v>
      </c>
      <c r="C99" s="94">
        <v>11</v>
      </c>
      <c r="D99" s="94">
        <v>12</v>
      </c>
      <c r="E99" s="95">
        <v>23</v>
      </c>
      <c r="F99" s="32"/>
    </row>
    <row r="100" spans="1:6" ht="15" customHeight="1" x14ac:dyDescent="0.15">
      <c r="A100" s="12"/>
      <c r="B100" s="35">
        <v>81</v>
      </c>
      <c r="C100" s="94">
        <v>11</v>
      </c>
      <c r="D100" s="94">
        <v>14</v>
      </c>
      <c r="E100" s="95">
        <v>25</v>
      </c>
      <c r="F100" s="32"/>
    </row>
    <row r="101" spans="1:6" ht="15" customHeight="1" x14ac:dyDescent="0.15">
      <c r="A101" s="12"/>
      <c r="B101" s="35">
        <v>82</v>
      </c>
      <c r="C101" s="94">
        <v>9</v>
      </c>
      <c r="D101" s="94">
        <v>12</v>
      </c>
      <c r="E101" s="95">
        <v>21</v>
      </c>
      <c r="F101" s="32"/>
    </row>
    <row r="102" spans="1:6" ht="15" customHeight="1" x14ac:dyDescent="0.15">
      <c r="A102" s="12"/>
      <c r="B102" s="35">
        <v>83</v>
      </c>
      <c r="C102" s="94">
        <v>13</v>
      </c>
      <c r="D102" s="94">
        <v>16</v>
      </c>
      <c r="E102" s="95">
        <v>29</v>
      </c>
      <c r="F102" s="32"/>
    </row>
    <row r="103" spans="1:6" ht="15" customHeight="1" x14ac:dyDescent="0.15">
      <c r="A103" s="12"/>
      <c r="B103" s="35">
        <v>84</v>
      </c>
      <c r="C103" s="94">
        <v>10</v>
      </c>
      <c r="D103" s="94">
        <v>8</v>
      </c>
      <c r="E103" s="95">
        <v>18</v>
      </c>
      <c r="F103" s="32"/>
    </row>
    <row r="104" spans="1:6" ht="15" customHeight="1" x14ac:dyDescent="0.15">
      <c r="A104" s="12"/>
      <c r="B104" s="43" t="s">
        <v>43</v>
      </c>
      <c r="C104" s="71">
        <v>54</v>
      </c>
      <c r="D104" s="71">
        <v>62</v>
      </c>
      <c r="E104" s="44">
        <v>116</v>
      </c>
      <c r="F104" s="45">
        <v>3.5484857754665033E-2</v>
      </c>
    </row>
    <row r="105" spans="1:6" ht="15" customHeight="1" x14ac:dyDescent="0.15">
      <c r="A105" s="12"/>
      <c r="B105" s="35">
        <v>85</v>
      </c>
      <c r="C105" s="94">
        <v>8</v>
      </c>
      <c r="D105" s="94">
        <v>15</v>
      </c>
      <c r="E105" s="95">
        <v>23</v>
      </c>
      <c r="F105" s="32"/>
    </row>
    <row r="106" spans="1:6" ht="15" customHeight="1" x14ac:dyDescent="0.15">
      <c r="A106" s="12"/>
      <c r="B106" s="35">
        <v>86</v>
      </c>
      <c r="C106" s="94">
        <v>3</v>
      </c>
      <c r="D106" s="94">
        <v>8</v>
      </c>
      <c r="E106" s="95">
        <v>11</v>
      </c>
      <c r="F106" s="32"/>
    </row>
    <row r="107" spans="1:6" ht="15" customHeight="1" x14ac:dyDescent="0.15">
      <c r="A107" s="12"/>
      <c r="B107" s="35">
        <v>87</v>
      </c>
      <c r="C107" s="94">
        <v>5</v>
      </c>
      <c r="D107" s="94">
        <v>7</v>
      </c>
      <c r="E107" s="95">
        <v>12</v>
      </c>
      <c r="F107" s="32"/>
    </row>
    <row r="108" spans="1:6" ht="15" customHeight="1" x14ac:dyDescent="0.15">
      <c r="A108" s="12"/>
      <c r="B108" s="35">
        <v>88</v>
      </c>
      <c r="C108" s="94">
        <v>4</v>
      </c>
      <c r="D108" s="94">
        <v>13</v>
      </c>
      <c r="E108" s="95">
        <v>17</v>
      </c>
      <c r="F108" s="32"/>
    </row>
    <row r="109" spans="1:6" ht="15" customHeight="1" x14ac:dyDescent="0.15">
      <c r="A109" s="12"/>
      <c r="B109" s="35">
        <v>89</v>
      </c>
      <c r="C109" s="94">
        <v>5</v>
      </c>
      <c r="D109" s="94">
        <v>4</v>
      </c>
      <c r="E109" s="95">
        <v>9</v>
      </c>
      <c r="F109" s="32"/>
    </row>
    <row r="110" spans="1:6" ht="15" customHeight="1" x14ac:dyDescent="0.15">
      <c r="A110" s="12"/>
      <c r="B110" s="43" t="s">
        <v>44</v>
      </c>
      <c r="C110" s="71">
        <v>25</v>
      </c>
      <c r="D110" s="71">
        <v>47</v>
      </c>
      <c r="E110" s="44">
        <v>72</v>
      </c>
      <c r="F110" s="45">
        <v>2.2025084123585194E-2</v>
      </c>
    </row>
    <row r="111" spans="1:6" ht="15" customHeight="1" x14ac:dyDescent="0.15">
      <c r="A111" s="12"/>
      <c r="B111" s="35">
        <v>90</v>
      </c>
      <c r="C111" s="94">
        <v>5</v>
      </c>
      <c r="D111" s="94">
        <v>13</v>
      </c>
      <c r="E111" s="95">
        <v>18</v>
      </c>
      <c r="F111" s="32"/>
    </row>
    <row r="112" spans="1:6" ht="15" customHeight="1" x14ac:dyDescent="0.15">
      <c r="A112" s="12"/>
      <c r="B112" s="35">
        <v>91</v>
      </c>
      <c r="C112" s="94">
        <v>4</v>
      </c>
      <c r="D112" s="94">
        <v>9</v>
      </c>
      <c r="E112" s="95">
        <v>13</v>
      </c>
      <c r="F112" s="32"/>
    </row>
    <row r="113" spans="1:6" ht="15" customHeight="1" x14ac:dyDescent="0.15">
      <c r="A113" s="12"/>
      <c r="B113" s="35">
        <v>92</v>
      </c>
      <c r="C113" s="94">
        <v>5</v>
      </c>
      <c r="D113" s="94">
        <v>6</v>
      </c>
      <c r="E113" s="95">
        <v>11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4</v>
      </c>
      <c r="E114" s="95">
        <v>6</v>
      </c>
      <c r="F114" s="32"/>
    </row>
    <row r="115" spans="1:6" ht="15" customHeight="1" x14ac:dyDescent="0.15">
      <c r="A115" s="12"/>
      <c r="B115" s="35">
        <v>94</v>
      </c>
      <c r="C115" s="94">
        <v>2</v>
      </c>
      <c r="D115" s="94">
        <v>1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v>18</v>
      </c>
      <c r="D116" s="71">
        <v>33</v>
      </c>
      <c r="E116" s="44">
        <v>51</v>
      </c>
      <c r="F116" s="45">
        <v>1.560110125420618E-2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4</v>
      </c>
      <c r="E117" s="95">
        <v>5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4</v>
      </c>
      <c r="E118" s="95">
        <v>5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4</v>
      </c>
      <c r="E119" s="95">
        <v>5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3</v>
      </c>
      <c r="E121" s="95">
        <v>3</v>
      </c>
      <c r="F121" s="32"/>
    </row>
    <row r="122" spans="1:6" ht="15" customHeight="1" x14ac:dyDescent="0.15">
      <c r="A122" s="12"/>
      <c r="B122" s="43" t="s">
        <v>46</v>
      </c>
      <c r="C122" s="71">
        <v>3</v>
      </c>
      <c r="D122" s="71">
        <v>16</v>
      </c>
      <c r="E122" s="44">
        <v>19</v>
      </c>
      <c r="F122" s="45">
        <v>5.8121749770572041E-3</v>
      </c>
    </row>
    <row r="123" spans="1:6" ht="15" customHeight="1" x14ac:dyDescent="0.15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1</v>
      </c>
      <c r="D126" s="94">
        <v>0</v>
      </c>
      <c r="E126" s="95">
        <v>1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2</v>
      </c>
      <c r="D128" s="71">
        <v>1</v>
      </c>
      <c r="E128" s="44">
        <v>3</v>
      </c>
      <c r="F128" s="45">
        <v>9.177118384827164E-4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1616</v>
      </c>
      <c r="D147" s="77">
        <v>1653</v>
      </c>
      <c r="E147" s="77">
        <v>3269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232</v>
      </c>
      <c r="D150" s="17">
        <v>214</v>
      </c>
      <c r="E150" s="17">
        <v>446</v>
      </c>
      <c r="F150" s="32">
        <v>0.13643315998776384</v>
      </c>
    </row>
    <row r="151" spans="1:6" ht="15" customHeight="1" x14ac:dyDescent="0.15">
      <c r="A151" s="18"/>
      <c r="B151" s="18" t="s">
        <v>49</v>
      </c>
      <c r="C151" s="19">
        <v>1048</v>
      </c>
      <c r="D151" s="19">
        <v>1013</v>
      </c>
      <c r="E151" s="19">
        <v>2061</v>
      </c>
      <c r="F151" s="32">
        <v>0.63046803303762622</v>
      </c>
    </row>
    <row r="152" spans="1:6" ht="15" customHeight="1" x14ac:dyDescent="0.15">
      <c r="A152" s="33"/>
      <c r="B152" s="20" t="s">
        <v>6</v>
      </c>
      <c r="C152" s="21">
        <v>336</v>
      </c>
      <c r="D152" s="21">
        <v>426</v>
      </c>
      <c r="E152" s="21">
        <v>762</v>
      </c>
      <c r="F152" s="32">
        <v>0.23309880697460997</v>
      </c>
    </row>
    <row r="153" spans="1:6" ht="15" customHeight="1" x14ac:dyDescent="0.15">
      <c r="B153" s="2" t="s">
        <v>8</v>
      </c>
      <c r="C153" s="1">
        <v>1616</v>
      </c>
      <c r="D153" s="1">
        <v>1653</v>
      </c>
      <c r="E153" s="1">
        <v>3269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232</v>
      </c>
      <c r="D155" s="17">
        <v>214</v>
      </c>
      <c r="E155" s="17">
        <v>446</v>
      </c>
      <c r="F155" s="32">
        <v>0.13643315998776384</v>
      </c>
    </row>
    <row r="156" spans="1:6" ht="15" customHeight="1" x14ac:dyDescent="0.15">
      <c r="A156" s="28"/>
      <c r="B156" s="18" t="s">
        <v>49</v>
      </c>
      <c r="C156" s="19">
        <v>1048</v>
      </c>
      <c r="D156" s="19">
        <v>1013</v>
      </c>
      <c r="E156" s="19">
        <v>2061</v>
      </c>
      <c r="F156" s="32">
        <v>0.63046803303762622</v>
      </c>
    </row>
    <row r="157" spans="1:6" ht="15" customHeight="1" x14ac:dyDescent="0.15">
      <c r="A157" s="25"/>
      <c r="B157" s="20" t="s">
        <v>10</v>
      </c>
      <c r="C157" s="21">
        <v>170</v>
      </c>
      <c r="D157" s="21">
        <v>186</v>
      </c>
      <c r="E157" s="21">
        <v>356</v>
      </c>
      <c r="F157" s="32">
        <v>0.10890180483328235</v>
      </c>
    </row>
    <row r="158" spans="1:6" ht="15" customHeight="1" x14ac:dyDescent="0.15">
      <c r="A158" s="26"/>
      <c r="B158" s="29" t="s">
        <v>11</v>
      </c>
      <c r="C158" s="27">
        <v>166</v>
      </c>
      <c r="D158" s="27">
        <v>240</v>
      </c>
      <c r="E158" s="27">
        <v>406</v>
      </c>
      <c r="F158" s="32">
        <v>0.12419700214132762</v>
      </c>
    </row>
    <row r="159" spans="1:6" ht="15" customHeight="1" x14ac:dyDescent="0.15">
      <c r="B159" s="2" t="s">
        <v>8</v>
      </c>
      <c r="C159" s="1">
        <v>1616</v>
      </c>
      <c r="D159" s="1">
        <v>1653</v>
      </c>
      <c r="E159" s="1">
        <v>3269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48</v>
      </c>
      <c r="D161" s="31">
        <v>97</v>
      </c>
      <c r="E161" s="31">
        <v>145</v>
      </c>
      <c r="F161" s="32">
        <v>4.4356072193331292E-2</v>
      </c>
    </row>
    <row r="162" spans="1:6" ht="15" customHeight="1" x14ac:dyDescent="0.15">
      <c r="A162" s="30"/>
      <c r="B162" s="23" t="s">
        <v>15</v>
      </c>
      <c r="C162" s="31">
        <v>23</v>
      </c>
      <c r="D162" s="31">
        <v>50</v>
      </c>
      <c r="E162" s="31">
        <v>73</v>
      </c>
      <c r="F162" s="32">
        <v>2.2330988069746101E-2</v>
      </c>
    </row>
    <row r="163" spans="1:6" ht="15" customHeight="1" x14ac:dyDescent="0.15">
      <c r="A163" s="30"/>
      <c r="B163" s="23" t="s">
        <v>13</v>
      </c>
      <c r="C163" s="31">
        <v>5</v>
      </c>
      <c r="D163" s="31">
        <v>17</v>
      </c>
      <c r="E163" s="31">
        <v>22</v>
      </c>
      <c r="F163" s="32">
        <v>6.7298868155399203E-3</v>
      </c>
    </row>
    <row r="164" spans="1:6" ht="15" customHeight="1" x14ac:dyDescent="0.15">
      <c r="B164" s="4" t="s">
        <v>14</v>
      </c>
      <c r="C164" s="1">
        <v>2</v>
      </c>
      <c r="D164" s="1">
        <v>1</v>
      </c>
      <c r="E164" s="1">
        <v>3</v>
      </c>
      <c r="F164" s="32">
        <v>9.177118384827164E-4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26">
    <tabColor rgb="FFFF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242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2</v>
      </c>
      <c r="E20" s="48">
        <v>3</v>
      </c>
      <c r="F20" s="39">
        <v>3.5714285714285712E-2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3.5714285714285712E-2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1.1904761904761904E-2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1.1904761904761904E-2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1.1904761904761904E-2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1.1904761904761904E-2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3</v>
      </c>
      <c r="E56" s="41">
        <v>4</v>
      </c>
      <c r="F56" s="42">
        <v>4.7619047619047616E-2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3.5714285714285712E-2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4</v>
      </c>
      <c r="D68" s="49">
        <v>3</v>
      </c>
      <c r="E68" s="41">
        <v>7</v>
      </c>
      <c r="F68" s="42">
        <v>8.3333333333333329E-2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0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6</v>
      </c>
      <c r="D74" s="49">
        <v>3</v>
      </c>
      <c r="E74" s="41">
        <v>9</v>
      </c>
      <c r="F74" s="42">
        <v>0.10714285714285714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0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6</v>
      </c>
      <c r="D80" s="49">
        <v>2</v>
      </c>
      <c r="E80" s="41">
        <v>8</v>
      </c>
      <c r="F80" s="42">
        <v>9.5238095238095233E-2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1</v>
      </c>
      <c r="D86" s="71">
        <v>3</v>
      </c>
      <c r="E86" s="44">
        <v>4</v>
      </c>
      <c r="F86" s="45">
        <v>4.7619047619047616E-2</v>
      </c>
    </row>
    <row r="87" spans="1:6" ht="15" customHeight="1" x14ac:dyDescent="0.15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7</v>
      </c>
      <c r="D92" s="71">
        <v>5</v>
      </c>
      <c r="E92" s="44">
        <v>12</v>
      </c>
      <c r="F92" s="45">
        <v>0.14285714285714285</v>
      </c>
    </row>
    <row r="93" spans="1:6" ht="15" customHeight="1" x14ac:dyDescent="0.15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3</v>
      </c>
      <c r="D98" s="71">
        <v>7</v>
      </c>
      <c r="E98" s="44">
        <v>10</v>
      </c>
      <c r="F98" s="45">
        <v>0.11904761904761904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4</v>
      </c>
      <c r="E104" s="44">
        <v>6</v>
      </c>
      <c r="F104" s="45">
        <v>7.1428571428571425E-2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4.7619047619047616E-2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4.7619047619047616E-2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2.3809523809523808E-2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1.1904761904761904E-2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39</v>
      </c>
      <c r="D147" s="77">
        <v>45</v>
      </c>
      <c r="E147" s="77">
        <v>84</v>
      </c>
      <c r="F147" s="97"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</v>
      </c>
      <c r="D150" s="17">
        <v>2</v>
      </c>
      <c r="E150" s="17">
        <v>3</v>
      </c>
      <c r="F150" s="32">
        <v>3.5714285714285712E-2</v>
      </c>
    </row>
    <row r="151" spans="1:6" ht="15" customHeight="1" x14ac:dyDescent="0.15">
      <c r="A151" s="18"/>
      <c r="B151" s="18" t="s">
        <v>49</v>
      </c>
      <c r="C151" s="19">
        <v>23</v>
      </c>
      <c r="D151" s="19">
        <v>15</v>
      </c>
      <c r="E151" s="19">
        <v>38</v>
      </c>
      <c r="F151" s="32">
        <v>0.45238095238095238</v>
      </c>
    </row>
    <row r="152" spans="1:6" ht="15" customHeight="1" x14ac:dyDescent="0.15">
      <c r="A152" s="33"/>
      <c r="B152" s="20" t="s">
        <v>6</v>
      </c>
      <c r="C152" s="21">
        <v>15</v>
      </c>
      <c r="D152" s="21">
        <v>28</v>
      </c>
      <c r="E152" s="21">
        <v>43</v>
      </c>
      <c r="F152" s="32">
        <v>0.51190476190476186</v>
      </c>
    </row>
    <row r="153" spans="1:6" ht="15" customHeight="1" x14ac:dyDescent="0.15">
      <c r="B153" s="2" t="s">
        <v>8</v>
      </c>
      <c r="C153" s="1">
        <v>39</v>
      </c>
      <c r="D153" s="1">
        <v>45</v>
      </c>
      <c r="E153" s="1">
        <v>84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</v>
      </c>
      <c r="D155" s="17">
        <v>2</v>
      </c>
      <c r="E155" s="17">
        <v>3</v>
      </c>
      <c r="F155" s="32">
        <v>3.5714285714285712E-2</v>
      </c>
    </row>
    <row r="156" spans="1:6" ht="15" customHeight="1" x14ac:dyDescent="0.15">
      <c r="A156" s="28"/>
      <c r="B156" s="18" t="s">
        <v>49</v>
      </c>
      <c r="C156" s="19">
        <v>23</v>
      </c>
      <c r="D156" s="19">
        <v>15</v>
      </c>
      <c r="E156" s="19">
        <v>38</v>
      </c>
      <c r="F156" s="32">
        <v>0.45238095238095238</v>
      </c>
    </row>
    <row r="157" spans="1:6" ht="15" customHeight="1" x14ac:dyDescent="0.15">
      <c r="A157" s="25"/>
      <c r="B157" s="20" t="s">
        <v>10</v>
      </c>
      <c r="C157" s="21">
        <v>8</v>
      </c>
      <c r="D157" s="21">
        <v>8</v>
      </c>
      <c r="E157" s="21">
        <v>16</v>
      </c>
      <c r="F157" s="32">
        <v>0.19047619047619047</v>
      </c>
    </row>
    <row r="158" spans="1:6" ht="15" customHeight="1" x14ac:dyDescent="0.15">
      <c r="A158" s="26"/>
      <c r="B158" s="29" t="s">
        <v>11</v>
      </c>
      <c r="C158" s="27">
        <v>7</v>
      </c>
      <c r="D158" s="27">
        <v>20</v>
      </c>
      <c r="E158" s="27">
        <v>27</v>
      </c>
      <c r="F158" s="32">
        <v>0.32142857142857145</v>
      </c>
    </row>
    <row r="159" spans="1:6" ht="15" customHeight="1" x14ac:dyDescent="0.15">
      <c r="B159" s="2" t="s">
        <v>8</v>
      </c>
      <c r="C159" s="1">
        <v>39</v>
      </c>
      <c r="D159" s="1">
        <v>45</v>
      </c>
      <c r="E159" s="1">
        <v>84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</v>
      </c>
      <c r="D161" s="31">
        <v>9</v>
      </c>
      <c r="E161" s="31">
        <v>11</v>
      </c>
      <c r="F161" s="32">
        <v>0.13095238095238096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6</v>
      </c>
      <c r="E162" s="31">
        <v>7</v>
      </c>
      <c r="F162" s="32">
        <v>8.3333333333333329E-2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3.5714285714285712E-2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1.1904761904761904E-2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27">
    <tabColor rgb="FFFF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243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3</v>
      </c>
      <c r="E8" s="38">
        <v>4</v>
      </c>
      <c r="F8" s="39">
        <v>2.6143790849673203E-2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5</v>
      </c>
      <c r="D14" s="70">
        <v>4</v>
      </c>
      <c r="E14" s="48">
        <v>9</v>
      </c>
      <c r="F14" s="39">
        <v>5.8823529411764705E-2</v>
      </c>
    </row>
    <row r="15" spans="1:6" ht="15" customHeight="1" x14ac:dyDescent="0.15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7</v>
      </c>
      <c r="E20" s="48">
        <v>9</v>
      </c>
      <c r="F20" s="39">
        <v>5.8823529411764705E-2</v>
      </c>
    </row>
    <row r="21" spans="1:6" ht="15" customHeight="1" x14ac:dyDescent="0.15">
      <c r="A21" s="12"/>
      <c r="B21" s="35">
        <v>15</v>
      </c>
      <c r="C21" s="94">
        <v>3</v>
      </c>
      <c r="D21" s="94">
        <v>0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4</v>
      </c>
      <c r="D26" s="49">
        <v>1</v>
      </c>
      <c r="E26" s="41">
        <v>5</v>
      </c>
      <c r="F26" s="42">
        <v>3.2679738562091505E-2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1.3071895424836602E-2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1.9607843137254902E-2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0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6</v>
      </c>
      <c r="D44" s="49">
        <v>1</v>
      </c>
      <c r="E44" s="41">
        <v>7</v>
      </c>
      <c r="F44" s="42">
        <v>4.5751633986928102E-2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v>7</v>
      </c>
      <c r="D50" s="49">
        <v>7</v>
      </c>
      <c r="E50" s="41">
        <v>14</v>
      </c>
      <c r="F50" s="42">
        <v>9.1503267973856203E-2</v>
      </c>
    </row>
    <row r="51" spans="1:6" ht="15" customHeight="1" x14ac:dyDescent="0.15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7</v>
      </c>
      <c r="D56" s="49">
        <v>2</v>
      </c>
      <c r="E56" s="41">
        <v>9</v>
      </c>
      <c r="F56" s="42">
        <v>5.8823529411764705E-2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2</v>
      </c>
      <c r="D62" s="49">
        <v>3</v>
      </c>
      <c r="E62" s="41">
        <v>5</v>
      </c>
      <c r="F62" s="42">
        <v>3.2679738562091505E-2</v>
      </c>
    </row>
    <row r="63" spans="1:6" ht="15" customHeight="1" x14ac:dyDescent="0.15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6</v>
      </c>
      <c r="D68" s="49">
        <v>2</v>
      </c>
      <c r="E68" s="41">
        <v>8</v>
      </c>
      <c r="F68" s="42">
        <v>5.2287581699346407E-2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1</v>
      </c>
      <c r="D74" s="49">
        <v>5</v>
      </c>
      <c r="E74" s="41">
        <v>6</v>
      </c>
      <c r="F74" s="42">
        <v>3.9215686274509803E-2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4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v>7</v>
      </c>
      <c r="D80" s="49">
        <v>5</v>
      </c>
      <c r="E80" s="41">
        <v>12</v>
      </c>
      <c r="F80" s="42">
        <v>7.8431372549019607E-2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5</v>
      </c>
      <c r="E82" s="95">
        <v>7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6</v>
      </c>
      <c r="D86" s="71">
        <v>8</v>
      </c>
      <c r="E86" s="44">
        <v>14</v>
      </c>
      <c r="F86" s="45">
        <v>9.1503267973856203E-2</v>
      </c>
    </row>
    <row r="87" spans="1:6" ht="15" customHeight="1" x14ac:dyDescent="0.15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7</v>
      </c>
      <c r="D92" s="71">
        <v>6</v>
      </c>
      <c r="E92" s="44">
        <v>13</v>
      </c>
      <c r="F92" s="45">
        <v>8.4967320261437912E-2</v>
      </c>
    </row>
    <row r="93" spans="1:6" ht="15" customHeight="1" x14ac:dyDescent="0.15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4</v>
      </c>
      <c r="D98" s="71">
        <v>3</v>
      </c>
      <c r="E98" s="44">
        <v>7</v>
      </c>
      <c r="F98" s="45">
        <v>4.5751633986928102E-2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8</v>
      </c>
      <c r="E104" s="44">
        <v>13</v>
      </c>
      <c r="F104" s="45">
        <v>8.4967320261437912E-2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3.2679738562091505E-2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4</v>
      </c>
      <c r="E114" s="95">
        <v>4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4.5751633986928102E-2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6.5359477124183009E-3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76</v>
      </c>
      <c r="D147" s="77">
        <v>77</v>
      </c>
      <c r="E147" s="77">
        <v>153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8</v>
      </c>
      <c r="D150" s="17">
        <v>14</v>
      </c>
      <c r="E150" s="17">
        <v>22</v>
      </c>
      <c r="F150" s="32">
        <v>0.1437908496732026</v>
      </c>
    </row>
    <row r="151" spans="1:6" ht="15" customHeight="1" x14ac:dyDescent="0.15">
      <c r="A151" s="18"/>
      <c r="B151" s="18" t="s">
        <v>49</v>
      </c>
      <c r="C151" s="19">
        <v>42</v>
      </c>
      <c r="D151" s="19">
        <v>29</v>
      </c>
      <c r="E151" s="19">
        <v>71</v>
      </c>
      <c r="F151" s="32">
        <v>0.46405228758169936</v>
      </c>
    </row>
    <row r="152" spans="1:6" ht="15" customHeight="1" x14ac:dyDescent="0.15">
      <c r="A152" s="33"/>
      <c r="B152" s="20" t="s">
        <v>6</v>
      </c>
      <c r="C152" s="21">
        <v>26</v>
      </c>
      <c r="D152" s="21">
        <v>34</v>
      </c>
      <c r="E152" s="21">
        <v>60</v>
      </c>
      <c r="F152" s="32">
        <v>0.39215686274509803</v>
      </c>
    </row>
    <row r="153" spans="1:6" ht="15" customHeight="1" x14ac:dyDescent="0.15">
      <c r="B153" s="2" t="s">
        <v>8</v>
      </c>
      <c r="C153" s="1">
        <v>76</v>
      </c>
      <c r="D153" s="1">
        <v>77</v>
      </c>
      <c r="E153" s="1">
        <v>153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8</v>
      </c>
      <c r="D155" s="17">
        <v>14</v>
      </c>
      <c r="E155" s="17">
        <v>22</v>
      </c>
      <c r="F155" s="32">
        <v>0.1437908496732026</v>
      </c>
    </row>
    <row r="156" spans="1:6" ht="15" customHeight="1" x14ac:dyDescent="0.15">
      <c r="A156" s="28"/>
      <c r="B156" s="18" t="s">
        <v>49</v>
      </c>
      <c r="C156" s="19">
        <v>42</v>
      </c>
      <c r="D156" s="19">
        <v>29</v>
      </c>
      <c r="E156" s="19">
        <v>71</v>
      </c>
      <c r="F156" s="32">
        <v>0.46405228758169936</v>
      </c>
    </row>
    <row r="157" spans="1:6" ht="15" customHeight="1" x14ac:dyDescent="0.15">
      <c r="A157" s="25"/>
      <c r="B157" s="20" t="s">
        <v>10</v>
      </c>
      <c r="C157" s="21">
        <v>13</v>
      </c>
      <c r="D157" s="21">
        <v>14</v>
      </c>
      <c r="E157" s="21">
        <v>27</v>
      </c>
      <c r="F157" s="32">
        <v>0.17647058823529413</v>
      </c>
    </row>
    <row r="158" spans="1:6" ht="15" customHeight="1" x14ac:dyDescent="0.15">
      <c r="A158" s="26"/>
      <c r="B158" s="29" t="s">
        <v>11</v>
      </c>
      <c r="C158" s="27">
        <v>13</v>
      </c>
      <c r="D158" s="27">
        <v>20</v>
      </c>
      <c r="E158" s="27">
        <v>33</v>
      </c>
      <c r="F158" s="32">
        <v>0.21568627450980393</v>
      </c>
    </row>
    <row r="159" spans="1:6" ht="15" customHeight="1" x14ac:dyDescent="0.15">
      <c r="B159" s="2" t="s">
        <v>8</v>
      </c>
      <c r="C159" s="1">
        <v>76</v>
      </c>
      <c r="D159" s="1">
        <v>77</v>
      </c>
      <c r="E159" s="1">
        <v>153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4</v>
      </c>
      <c r="D161" s="31">
        <v>9</v>
      </c>
      <c r="E161" s="31">
        <v>13</v>
      </c>
      <c r="F161" s="32">
        <v>8.4967320261437912E-2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7</v>
      </c>
      <c r="E162" s="31">
        <v>8</v>
      </c>
      <c r="F162" s="32">
        <v>5.2287581699346407E-2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6.5359477124183009E-3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28">
    <tabColor rgb="FFFF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244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1</v>
      </c>
      <c r="E8" s="38">
        <v>2</v>
      </c>
      <c r="F8" s="39">
        <v>3.5714285714285712E-2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5.3571428571428568E-2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1.7857142857142856E-2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2</v>
      </c>
      <c r="E44" s="41">
        <v>4</v>
      </c>
      <c r="F44" s="42">
        <v>7.1428571428571425E-2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3</v>
      </c>
      <c r="D50" s="49">
        <v>2</v>
      </c>
      <c r="E50" s="41">
        <v>5</v>
      </c>
      <c r="F50" s="42">
        <v>8.9285714285714288E-2</v>
      </c>
    </row>
    <row r="51" spans="1:6" ht="15" customHeight="1" x14ac:dyDescent="0.15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0</v>
      </c>
      <c r="D56" s="49">
        <v>3</v>
      </c>
      <c r="E56" s="41">
        <v>3</v>
      </c>
      <c r="F56" s="42">
        <v>5.3571428571428568E-2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1.7857142857142856E-2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1</v>
      </c>
      <c r="D68" s="49">
        <v>0</v>
      </c>
      <c r="E68" s="41">
        <v>1</v>
      </c>
      <c r="F68" s="42">
        <v>1.7857142857142856E-2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1</v>
      </c>
      <c r="D74" s="49">
        <v>1</v>
      </c>
      <c r="E74" s="41">
        <v>2</v>
      </c>
      <c r="F74" s="42">
        <v>3.5714285714285712E-2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0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5</v>
      </c>
      <c r="D80" s="49">
        <v>2</v>
      </c>
      <c r="E80" s="41">
        <v>7</v>
      </c>
      <c r="F80" s="42">
        <v>0.125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2</v>
      </c>
      <c r="D86" s="71">
        <v>3</v>
      </c>
      <c r="E86" s="44">
        <v>5</v>
      </c>
      <c r="F86" s="45">
        <v>8.9285714285714288E-2</v>
      </c>
    </row>
    <row r="87" spans="1:6" ht="15" customHeight="1" x14ac:dyDescent="0.15">
      <c r="A87" s="12"/>
      <c r="B87" s="35">
        <v>70</v>
      </c>
      <c r="C87" s="94">
        <v>4</v>
      </c>
      <c r="D87" s="94">
        <v>3</v>
      </c>
      <c r="E87" s="95">
        <v>7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8</v>
      </c>
      <c r="D92" s="71">
        <v>4</v>
      </c>
      <c r="E92" s="44">
        <v>12</v>
      </c>
      <c r="F92" s="45">
        <v>0.21428571428571427</v>
      </c>
    </row>
    <row r="93" spans="1:6" ht="15" customHeight="1" x14ac:dyDescent="0.15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2</v>
      </c>
      <c r="D98" s="71">
        <v>2</v>
      </c>
      <c r="E98" s="44">
        <v>4</v>
      </c>
      <c r="F98" s="45">
        <v>7.1428571428571425E-2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0</v>
      </c>
      <c r="D104" s="71">
        <v>0</v>
      </c>
      <c r="E104" s="44">
        <v>0</v>
      </c>
      <c r="F104" s="45">
        <v>0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0</v>
      </c>
      <c r="D110" s="71">
        <v>2</v>
      </c>
      <c r="E110" s="44">
        <v>2</v>
      </c>
      <c r="F110" s="45">
        <v>3.5714285714285712E-2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3.5714285714285712E-2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1.7857142857142856E-2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1.7857142857142856E-2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30</v>
      </c>
      <c r="D147" s="77">
        <v>26</v>
      </c>
      <c r="E147" s="77">
        <v>56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3</v>
      </c>
      <c r="D150" s="17">
        <v>2</v>
      </c>
      <c r="E150" s="17">
        <v>5</v>
      </c>
      <c r="F150" s="32">
        <v>8.9285714285714288E-2</v>
      </c>
    </row>
    <row r="151" spans="1:6" ht="15" customHeight="1" x14ac:dyDescent="0.15">
      <c r="A151" s="18"/>
      <c r="B151" s="18" t="s">
        <v>49</v>
      </c>
      <c r="C151" s="19">
        <v>14</v>
      </c>
      <c r="D151" s="19">
        <v>10</v>
      </c>
      <c r="E151" s="19">
        <v>24</v>
      </c>
      <c r="F151" s="32">
        <v>0.42857142857142855</v>
      </c>
    </row>
    <row r="152" spans="1:6" ht="15" customHeight="1" x14ac:dyDescent="0.15">
      <c r="A152" s="33"/>
      <c r="B152" s="20" t="s">
        <v>6</v>
      </c>
      <c r="C152" s="21">
        <v>13</v>
      </c>
      <c r="D152" s="21">
        <v>14</v>
      </c>
      <c r="E152" s="21">
        <v>27</v>
      </c>
      <c r="F152" s="32">
        <v>0.48214285714285715</v>
      </c>
    </row>
    <row r="153" spans="1:6" ht="15" customHeight="1" x14ac:dyDescent="0.15">
      <c r="B153" s="2" t="s">
        <v>8</v>
      </c>
      <c r="C153" s="1">
        <v>30</v>
      </c>
      <c r="D153" s="1">
        <v>26</v>
      </c>
      <c r="E153" s="1">
        <v>56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3</v>
      </c>
      <c r="D155" s="17">
        <v>2</v>
      </c>
      <c r="E155" s="17">
        <v>5</v>
      </c>
      <c r="F155" s="32">
        <v>8.9285714285714288E-2</v>
      </c>
    </row>
    <row r="156" spans="1:6" ht="15" customHeight="1" x14ac:dyDescent="0.15">
      <c r="A156" s="28"/>
      <c r="B156" s="18" t="s">
        <v>49</v>
      </c>
      <c r="C156" s="19">
        <v>14</v>
      </c>
      <c r="D156" s="19">
        <v>10</v>
      </c>
      <c r="E156" s="19">
        <v>24</v>
      </c>
      <c r="F156" s="32">
        <v>0.42857142857142855</v>
      </c>
    </row>
    <row r="157" spans="1:6" ht="15" customHeight="1" x14ac:dyDescent="0.15">
      <c r="A157" s="25"/>
      <c r="B157" s="20" t="s">
        <v>10</v>
      </c>
      <c r="C157" s="21">
        <v>10</v>
      </c>
      <c r="D157" s="21">
        <v>7</v>
      </c>
      <c r="E157" s="21">
        <v>17</v>
      </c>
      <c r="F157" s="32">
        <v>0.30357142857142855</v>
      </c>
    </row>
    <row r="158" spans="1:6" ht="15" customHeight="1" x14ac:dyDescent="0.15">
      <c r="A158" s="26"/>
      <c r="B158" s="29" t="s">
        <v>11</v>
      </c>
      <c r="C158" s="27">
        <v>3</v>
      </c>
      <c r="D158" s="27">
        <v>7</v>
      </c>
      <c r="E158" s="27">
        <v>10</v>
      </c>
      <c r="F158" s="32">
        <v>0.17857142857142858</v>
      </c>
    </row>
    <row r="159" spans="1:6" ht="15" customHeight="1" x14ac:dyDescent="0.15">
      <c r="B159" s="2" t="s">
        <v>8</v>
      </c>
      <c r="C159" s="1">
        <v>30</v>
      </c>
      <c r="D159" s="1">
        <v>26</v>
      </c>
      <c r="E159" s="1">
        <v>56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</v>
      </c>
      <c r="D161" s="31">
        <v>5</v>
      </c>
      <c r="E161" s="31">
        <v>6</v>
      </c>
      <c r="F161" s="32">
        <v>0.10714285714285714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3</v>
      </c>
      <c r="E162" s="31">
        <v>4</v>
      </c>
      <c r="F162" s="32">
        <v>7.1428571428571425E-2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3.5714285714285712E-2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1.7857142857142856E-2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29">
    <tabColor rgb="FFFF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245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2</v>
      </c>
      <c r="E8" s="38">
        <v>2</v>
      </c>
      <c r="F8" s="39">
        <v>2.3529411764705882E-2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4.7058823529411764E-2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1.1764705882352941E-2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2.3529411764705882E-2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1</v>
      </c>
      <c r="E32" s="41">
        <v>1</v>
      </c>
      <c r="F32" s="42">
        <v>1.1764705882352941E-2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1.1764705882352941E-2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1.1764705882352941E-2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3</v>
      </c>
      <c r="E50" s="41">
        <v>4</v>
      </c>
      <c r="F50" s="42">
        <v>4.7058823529411764E-2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4</v>
      </c>
      <c r="D56" s="49">
        <v>2</v>
      </c>
      <c r="E56" s="41">
        <v>6</v>
      </c>
      <c r="F56" s="42">
        <v>7.0588235294117646E-2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2</v>
      </c>
      <c r="D62" s="49">
        <v>0</v>
      </c>
      <c r="E62" s="41">
        <v>2</v>
      </c>
      <c r="F62" s="42">
        <v>2.3529411764705882E-2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2</v>
      </c>
      <c r="D68" s="49">
        <v>3</v>
      </c>
      <c r="E68" s="41">
        <v>5</v>
      </c>
      <c r="F68" s="42">
        <v>5.8823529411764705E-2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1</v>
      </c>
      <c r="D74" s="49">
        <v>2</v>
      </c>
      <c r="E74" s="41">
        <v>3</v>
      </c>
      <c r="F74" s="42">
        <v>3.5294117647058823E-2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3</v>
      </c>
      <c r="D80" s="49">
        <v>2</v>
      </c>
      <c r="E80" s="41">
        <v>5</v>
      </c>
      <c r="F80" s="42">
        <v>5.8823529411764705E-2</v>
      </c>
    </row>
    <row r="81" spans="1:6" ht="15" customHeight="1" x14ac:dyDescent="0.15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8</v>
      </c>
      <c r="D86" s="71">
        <v>6</v>
      </c>
      <c r="E86" s="44">
        <v>14</v>
      </c>
      <c r="F86" s="45">
        <v>0.16470588235294117</v>
      </c>
    </row>
    <row r="87" spans="1:6" ht="15" customHeight="1" x14ac:dyDescent="0.15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8</v>
      </c>
      <c r="D92" s="71">
        <v>7</v>
      </c>
      <c r="E92" s="44">
        <v>15</v>
      </c>
      <c r="F92" s="45">
        <v>0.17647058823529413</v>
      </c>
    </row>
    <row r="93" spans="1:6" ht="15" customHeight="1" x14ac:dyDescent="0.15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4</v>
      </c>
      <c r="D98" s="71">
        <v>2</v>
      </c>
      <c r="E98" s="44">
        <v>6</v>
      </c>
      <c r="F98" s="45">
        <v>7.0588235294117646E-2</v>
      </c>
    </row>
    <row r="99" spans="1:6" ht="15" customHeight="1" x14ac:dyDescent="0.15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4</v>
      </c>
      <c r="E104" s="44">
        <v>7</v>
      </c>
      <c r="F104" s="45">
        <v>8.2352941176470587E-2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1</v>
      </c>
      <c r="E110" s="44">
        <v>3</v>
      </c>
      <c r="F110" s="45">
        <v>3.5294117647058823E-2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2.3529411764705882E-2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1.1764705882352941E-2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41</v>
      </c>
      <c r="D147" s="77">
        <v>44</v>
      </c>
      <c r="E147" s="77">
        <v>85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</v>
      </c>
      <c r="D150" s="17">
        <v>6</v>
      </c>
      <c r="E150" s="17">
        <v>7</v>
      </c>
      <c r="F150" s="32">
        <v>8.2352941176470587E-2</v>
      </c>
    </row>
    <row r="151" spans="1:6" ht="15" customHeight="1" x14ac:dyDescent="0.15">
      <c r="A151" s="18"/>
      <c r="B151" s="18" t="s">
        <v>49</v>
      </c>
      <c r="C151" s="19">
        <v>15</v>
      </c>
      <c r="D151" s="19">
        <v>15</v>
      </c>
      <c r="E151" s="19">
        <v>30</v>
      </c>
      <c r="F151" s="32">
        <v>0.35294117647058826</v>
      </c>
    </row>
    <row r="152" spans="1:6" ht="15" customHeight="1" x14ac:dyDescent="0.15">
      <c r="A152" s="33"/>
      <c r="B152" s="20" t="s">
        <v>6</v>
      </c>
      <c r="C152" s="21">
        <v>25</v>
      </c>
      <c r="D152" s="21">
        <v>23</v>
      </c>
      <c r="E152" s="21">
        <v>48</v>
      </c>
      <c r="F152" s="32">
        <v>0.56470588235294117</v>
      </c>
    </row>
    <row r="153" spans="1:6" ht="15" customHeight="1" x14ac:dyDescent="0.15">
      <c r="B153" s="2" t="s">
        <v>8</v>
      </c>
      <c r="C153" s="1">
        <v>41</v>
      </c>
      <c r="D153" s="1">
        <v>44</v>
      </c>
      <c r="E153" s="1">
        <v>85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</v>
      </c>
      <c r="D155" s="17">
        <v>6</v>
      </c>
      <c r="E155" s="17">
        <v>7</v>
      </c>
      <c r="F155" s="32">
        <v>8.2352941176470587E-2</v>
      </c>
    </row>
    <row r="156" spans="1:6" ht="15" customHeight="1" x14ac:dyDescent="0.15">
      <c r="A156" s="28"/>
      <c r="B156" s="18" t="s">
        <v>49</v>
      </c>
      <c r="C156" s="19">
        <v>15</v>
      </c>
      <c r="D156" s="19">
        <v>15</v>
      </c>
      <c r="E156" s="19">
        <v>30</v>
      </c>
      <c r="F156" s="32">
        <v>0.35294117647058826</v>
      </c>
    </row>
    <row r="157" spans="1:6" ht="15" customHeight="1" x14ac:dyDescent="0.15">
      <c r="A157" s="25"/>
      <c r="B157" s="20" t="s">
        <v>10</v>
      </c>
      <c r="C157" s="21">
        <v>16</v>
      </c>
      <c r="D157" s="21">
        <v>13</v>
      </c>
      <c r="E157" s="21">
        <v>29</v>
      </c>
      <c r="F157" s="32">
        <v>0.3411764705882353</v>
      </c>
    </row>
    <row r="158" spans="1:6" ht="15" customHeight="1" x14ac:dyDescent="0.15">
      <c r="A158" s="26"/>
      <c r="B158" s="29" t="s">
        <v>11</v>
      </c>
      <c r="C158" s="27">
        <v>9</v>
      </c>
      <c r="D158" s="27">
        <v>10</v>
      </c>
      <c r="E158" s="27">
        <v>19</v>
      </c>
      <c r="F158" s="32">
        <v>0.22352941176470589</v>
      </c>
    </row>
    <row r="159" spans="1:6" ht="15" customHeight="1" x14ac:dyDescent="0.15">
      <c r="B159" s="2" t="s">
        <v>8</v>
      </c>
      <c r="C159" s="1">
        <v>41</v>
      </c>
      <c r="D159" s="1">
        <v>44</v>
      </c>
      <c r="E159" s="1">
        <v>85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</v>
      </c>
      <c r="D161" s="31">
        <v>4</v>
      </c>
      <c r="E161" s="31">
        <v>6</v>
      </c>
      <c r="F161" s="32">
        <v>7.0588235294117646E-2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3</v>
      </c>
      <c r="E162" s="31">
        <v>3</v>
      </c>
      <c r="F162" s="32">
        <v>3.5294117647058823E-2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3.5294117647058823E-2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1.1764705882352941E-2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254">
    <tabColor indexed="10"/>
  </sheetPr>
  <dimension ref="A1:F167"/>
  <sheetViews>
    <sheetView zoomScaleNormal="100" workbookViewId="0">
      <selection activeCell="B2" sqref="B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">
      <c r="A2" s="66" t="s">
        <v>97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三井地区!C3+志賀地区!C3</f>
        <v>13</v>
      </c>
      <c r="D3" s="74">
        <f>三井地区!D3+志賀地区!D3</f>
        <v>15</v>
      </c>
      <c r="E3" s="57">
        <f>三井地区!E3+志賀地区!E3</f>
        <v>28</v>
      </c>
      <c r="F3" s="32"/>
    </row>
    <row r="4" spans="1:6" ht="15" customHeight="1" x14ac:dyDescent="0.15">
      <c r="A4" s="12"/>
      <c r="B4" s="35">
        <v>1</v>
      </c>
      <c r="C4" s="75">
        <f>三井地区!C4+志賀地区!C4</f>
        <v>17</v>
      </c>
      <c r="D4" s="75">
        <f>三井地区!D4+志賀地区!D4</f>
        <v>21</v>
      </c>
      <c r="E4" s="58">
        <f>三井地区!E4+志賀地区!E4</f>
        <v>38</v>
      </c>
      <c r="F4" s="32"/>
    </row>
    <row r="5" spans="1:6" ht="15" customHeight="1" x14ac:dyDescent="0.15">
      <c r="A5" s="12"/>
      <c r="B5" s="35">
        <v>2</v>
      </c>
      <c r="C5" s="75">
        <f>三井地区!C5+志賀地区!C5</f>
        <v>19</v>
      </c>
      <c r="D5" s="75">
        <f>三井地区!D5+志賀地区!D5</f>
        <v>19</v>
      </c>
      <c r="E5" s="58">
        <f>三井地区!E5+志賀地区!E5</f>
        <v>38</v>
      </c>
      <c r="F5" s="32"/>
    </row>
    <row r="6" spans="1:6" ht="15" customHeight="1" x14ac:dyDescent="0.15">
      <c r="A6" s="12"/>
      <c r="B6" s="35">
        <v>3</v>
      </c>
      <c r="C6" s="75">
        <f>三井地区!C6+志賀地区!C6</f>
        <v>16</v>
      </c>
      <c r="D6" s="75">
        <f>三井地区!D6+志賀地区!D6</f>
        <v>20</v>
      </c>
      <c r="E6" s="58">
        <f>三井地区!E6+志賀地区!E6</f>
        <v>36</v>
      </c>
      <c r="F6" s="32"/>
    </row>
    <row r="7" spans="1:6" ht="15" customHeight="1" x14ac:dyDescent="0.15">
      <c r="A7" s="12"/>
      <c r="B7" s="35">
        <v>4</v>
      </c>
      <c r="C7" s="75">
        <f>三井地区!C7+志賀地区!C7</f>
        <v>22</v>
      </c>
      <c r="D7" s="75">
        <f>三井地区!D7+志賀地区!D7</f>
        <v>23</v>
      </c>
      <c r="E7" s="58">
        <f>三井地区!E7+志賀地区!E7</f>
        <v>45</v>
      </c>
      <c r="F7" s="32"/>
    </row>
    <row r="8" spans="1:6" ht="15" customHeight="1" x14ac:dyDescent="0.15">
      <c r="A8" s="12"/>
      <c r="B8" s="37" t="s">
        <v>50</v>
      </c>
      <c r="C8" s="70">
        <f>三井地区!C8+志賀地区!C8</f>
        <v>87</v>
      </c>
      <c r="D8" s="70">
        <f>三井地区!D8+志賀地区!D8</f>
        <v>98</v>
      </c>
      <c r="E8" s="48">
        <f>三井地区!E8+志賀地区!E8</f>
        <v>185</v>
      </c>
      <c r="F8" s="39">
        <f>E8/E147</f>
        <v>2.8628907458991024E-2</v>
      </c>
    </row>
    <row r="9" spans="1:6" ht="15" customHeight="1" x14ac:dyDescent="0.15">
      <c r="A9" s="12"/>
      <c r="B9" s="35">
        <v>5</v>
      </c>
      <c r="C9" s="75">
        <f>三井地区!C9+志賀地区!C9</f>
        <v>16</v>
      </c>
      <c r="D9" s="75">
        <f>三井地区!D9+志賀地区!D9</f>
        <v>28</v>
      </c>
      <c r="E9" s="58">
        <f>三井地区!E9+志賀地区!E9</f>
        <v>44</v>
      </c>
      <c r="F9" s="32"/>
    </row>
    <row r="10" spans="1:6" ht="15" customHeight="1" x14ac:dyDescent="0.15">
      <c r="A10" s="12"/>
      <c r="B10" s="35">
        <v>6</v>
      </c>
      <c r="C10" s="75">
        <f>三井地区!C10+志賀地区!C10</f>
        <v>22</v>
      </c>
      <c r="D10" s="75">
        <f>三井地区!D10+志賀地区!D10</f>
        <v>22</v>
      </c>
      <c r="E10" s="58">
        <f>三井地区!E10+志賀地区!E10</f>
        <v>44</v>
      </c>
      <c r="F10" s="32"/>
    </row>
    <row r="11" spans="1:6" ht="15" customHeight="1" x14ac:dyDescent="0.15">
      <c r="A11" s="12"/>
      <c r="B11" s="35">
        <v>7</v>
      </c>
      <c r="C11" s="75">
        <f>三井地区!C11+志賀地区!C11</f>
        <v>24</v>
      </c>
      <c r="D11" s="75">
        <f>三井地区!D11+志賀地区!D11</f>
        <v>23</v>
      </c>
      <c r="E11" s="58">
        <f>三井地区!E11+志賀地区!E11</f>
        <v>47</v>
      </c>
      <c r="F11" s="32"/>
    </row>
    <row r="12" spans="1:6" ht="15" customHeight="1" x14ac:dyDescent="0.15">
      <c r="A12" s="12"/>
      <c r="B12" s="35">
        <v>8</v>
      </c>
      <c r="C12" s="75">
        <f>三井地区!C12+志賀地区!C12</f>
        <v>16</v>
      </c>
      <c r="D12" s="75">
        <f>三井地区!D12+志賀地区!D12</f>
        <v>22</v>
      </c>
      <c r="E12" s="58">
        <f>三井地区!E12+志賀地区!E12</f>
        <v>38</v>
      </c>
      <c r="F12" s="32"/>
    </row>
    <row r="13" spans="1:6" ht="15" customHeight="1" x14ac:dyDescent="0.15">
      <c r="A13" s="12"/>
      <c r="B13" s="35">
        <v>9</v>
      </c>
      <c r="C13" s="75">
        <f>三井地区!C13+志賀地区!C13</f>
        <v>28</v>
      </c>
      <c r="D13" s="75">
        <f>三井地区!D13+志賀地区!D13</f>
        <v>19</v>
      </c>
      <c r="E13" s="58">
        <f>三井地区!E13+志賀地区!E13</f>
        <v>47</v>
      </c>
      <c r="F13" s="32"/>
    </row>
    <row r="14" spans="1:6" ht="15" customHeight="1" x14ac:dyDescent="0.15">
      <c r="A14" s="12"/>
      <c r="B14" s="37" t="s">
        <v>51</v>
      </c>
      <c r="C14" s="70">
        <f>三井地区!C14+志賀地区!C14</f>
        <v>106</v>
      </c>
      <c r="D14" s="70">
        <f>三井地区!D14+志賀地区!D14</f>
        <v>114</v>
      </c>
      <c r="E14" s="48">
        <f>三井地区!E14+志賀地区!E14</f>
        <v>220</v>
      </c>
      <c r="F14" s="39">
        <f>E14/E147</f>
        <v>3.4045187248529868E-2</v>
      </c>
    </row>
    <row r="15" spans="1:6" ht="15" customHeight="1" x14ac:dyDescent="0.15">
      <c r="A15" s="12"/>
      <c r="B15" s="35">
        <v>10</v>
      </c>
      <c r="C15" s="75">
        <f>三井地区!C15+志賀地区!C15</f>
        <v>25</v>
      </c>
      <c r="D15" s="75">
        <f>三井地区!D15+志賀地区!D15</f>
        <v>24</v>
      </c>
      <c r="E15" s="58">
        <f>三井地区!E15+志賀地区!E15</f>
        <v>49</v>
      </c>
      <c r="F15" s="32"/>
    </row>
    <row r="16" spans="1:6" ht="15" customHeight="1" x14ac:dyDescent="0.15">
      <c r="A16" s="12"/>
      <c r="B16" s="35">
        <v>11</v>
      </c>
      <c r="C16" s="75">
        <f>三井地区!C16+志賀地区!C16</f>
        <v>27</v>
      </c>
      <c r="D16" s="75">
        <f>三井地区!D16+志賀地区!D16</f>
        <v>23</v>
      </c>
      <c r="E16" s="58">
        <f>三井地区!E16+志賀地区!E16</f>
        <v>50</v>
      </c>
      <c r="F16" s="32"/>
    </row>
    <row r="17" spans="1:6" ht="15" customHeight="1" x14ac:dyDescent="0.15">
      <c r="A17" s="12"/>
      <c r="B17" s="35">
        <v>12</v>
      </c>
      <c r="C17" s="75">
        <f>三井地区!C17+志賀地区!C17</f>
        <v>28</v>
      </c>
      <c r="D17" s="75">
        <f>三井地区!D17+志賀地区!D17</f>
        <v>29</v>
      </c>
      <c r="E17" s="58">
        <f>三井地区!E17+志賀地区!E17</f>
        <v>57</v>
      </c>
      <c r="F17" s="32"/>
    </row>
    <row r="18" spans="1:6" ht="15" customHeight="1" x14ac:dyDescent="0.15">
      <c r="A18" s="12"/>
      <c r="B18" s="35">
        <v>13</v>
      </c>
      <c r="C18" s="75">
        <f>三井地区!C18+志賀地区!C18</f>
        <v>26</v>
      </c>
      <c r="D18" s="75">
        <f>三井地区!D18+志賀地区!D18</f>
        <v>32</v>
      </c>
      <c r="E18" s="58">
        <f>三井地区!E18+志賀地区!E18</f>
        <v>58</v>
      </c>
      <c r="F18" s="32"/>
    </row>
    <row r="19" spans="1:6" ht="15" customHeight="1" x14ac:dyDescent="0.15">
      <c r="A19" s="12"/>
      <c r="B19" s="35">
        <v>14</v>
      </c>
      <c r="C19" s="75">
        <f>三井地区!C19+志賀地区!C19</f>
        <v>35</v>
      </c>
      <c r="D19" s="75">
        <f>三井地区!D19+志賀地区!D19</f>
        <v>23</v>
      </c>
      <c r="E19" s="58">
        <f>三井地区!E19+志賀地区!E19</f>
        <v>58</v>
      </c>
      <c r="F19" s="32"/>
    </row>
    <row r="20" spans="1:6" ht="15" customHeight="1" x14ac:dyDescent="0.15">
      <c r="A20" s="12"/>
      <c r="B20" s="37" t="s">
        <v>52</v>
      </c>
      <c r="C20" s="70">
        <f>三井地区!C20+志賀地区!C20</f>
        <v>141</v>
      </c>
      <c r="D20" s="70">
        <f>三井地区!D20+志賀地区!D20</f>
        <v>131</v>
      </c>
      <c r="E20" s="48">
        <f>三井地区!E20+志賀地区!E20</f>
        <v>272</v>
      </c>
      <c r="F20" s="39">
        <f>E20/E147</f>
        <v>4.2092231507273287E-2</v>
      </c>
    </row>
    <row r="21" spans="1:6" ht="15" customHeight="1" x14ac:dyDescent="0.15">
      <c r="A21" s="12"/>
      <c r="B21" s="35">
        <v>15</v>
      </c>
      <c r="C21" s="75">
        <f>三井地区!C21+志賀地区!C21</f>
        <v>35</v>
      </c>
      <c r="D21" s="75">
        <f>三井地区!D21+志賀地区!D21</f>
        <v>29</v>
      </c>
      <c r="E21" s="58">
        <f>三井地区!E21+志賀地区!E21</f>
        <v>64</v>
      </c>
      <c r="F21" s="32"/>
    </row>
    <row r="22" spans="1:6" ht="15" customHeight="1" x14ac:dyDescent="0.15">
      <c r="A22" s="12"/>
      <c r="B22" s="35">
        <v>16</v>
      </c>
      <c r="C22" s="75">
        <f>三井地区!C22+志賀地区!C22</f>
        <v>39</v>
      </c>
      <c r="D22" s="75">
        <f>三井地区!D22+志賀地区!D22</f>
        <v>24</v>
      </c>
      <c r="E22" s="58">
        <f>三井地区!E22+志賀地区!E22</f>
        <v>63</v>
      </c>
      <c r="F22" s="32"/>
    </row>
    <row r="23" spans="1:6" ht="15" customHeight="1" x14ac:dyDescent="0.15">
      <c r="A23" s="12"/>
      <c r="B23" s="35">
        <v>17</v>
      </c>
      <c r="C23" s="75">
        <f>三井地区!C23+志賀地区!C23</f>
        <v>39</v>
      </c>
      <c r="D23" s="75">
        <f>三井地区!D23+志賀地区!D23</f>
        <v>35</v>
      </c>
      <c r="E23" s="58">
        <f>三井地区!E23+志賀地区!E23</f>
        <v>74</v>
      </c>
      <c r="F23" s="32"/>
    </row>
    <row r="24" spans="1:6" ht="15" customHeight="1" x14ac:dyDescent="0.15">
      <c r="A24" s="12"/>
      <c r="B24" s="35">
        <v>18</v>
      </c>
      <c r="C24" s="75">
        <f>三井地区!C24+志賀地区!C24</f>
        <v>34</v>
      </c>
      <c r="D24" s="75">
        <f>三井地区!D24+志賀地区!D24</f>
        <v>32</v>
      </c>
      <c r="E24" s="58">
        <f>三井地区!E24+志賀地区!E24</f>
        <v>66</v>
      </c>
      <c r="F24" s="32"/>
    </row>
    <row r="25" spans="1:6" ht="15" customHeight="1" x14ac:dyDescent="0.15">
      <c r="A25" s="12"/>
      <c r="B25" s="35">
        <v>19</v>
      </c>
      <c r="C25" s="75">
        <f>三井地区!C25+志賀地区!C25</f>
        <v>31</v>
      </c>
      <c r="D25" s="75">
        <f>三井地区!D25+志賀地区!D25</f>
        <v>34</v>
      </c>
      <c r="E25" s="58">
        <f>三井地区!E25+志賀地区!E25</f>
        <v>65</v>
      </c>
      <c r="F25" s="32"/>
    </row>
    <row r="26" spans="1:6" ht="15" customHeight="1" x14ac:dyDescent="0.15">
      <c r="A26" s="12"/>
      <c r="B26" s="40" t="s">
        <v>53</v>
      </c>
      <c r="C26" s="49">
        <f>三井地区!C26+志賀地区!C26</f>
        <v>178</v>
      </c>
      <c r="D26" s="49">
        <f>三井地区!D26+志賀地区!D26</f>
        <v>154</v>
      </c>
      <c r="E26" s="59">
        <f>三井地区!E26+志賀地区!E26</f>
        <v>332</v>
      </c>
      <c r="F26" s="42">
        <f>E26/E147</f>
        <v>5.137728257505416E-2</v>
      </c>
    </row>
    <row r="27" spans="1:6" ht="15" customHeight="1" x14ac:dyDescent="0.15">
      <c r="A27" s="12"/>
      <c r="B27" s="35">
        <v>20</v>
      </c>
      <c r="C27" s="75">
        <f>三井地区!C27+志賀地区!C27</f>
        <v>32</v>
      </c>
      <c r="D27" s="75">
        <f>三井地区!D27+志賀地区!D27</f>
        <v>33</v>
      </c>
      <c r="E27" s="58">
        <f>三井地区!E27+志賀地区!E27</f>
        <v>65</v>
      </c>
      <c r="F27" s="32"/>
    </row>
    <row r="28" spans="1:6" ht="15" customHeight="1" x14ac:dyDescent="0.15">
      <c r="A28" s="12"/>
      <c r="B28" s="35">
        <v>21</v>
      </c>
      <c r="C28" s="75">
        <f>三井地区!C28+志賀地区!C28</f>
        <v>30</v>
      </c>
      <c r="D28" s="75">
        <f>三井地区!D28+志賀地区!D28</f>
        <v>35</v>
      </c>
      <c r="E28" s="58">
        <f>三井地区!E28+志賀地区!E28</f>
        <v>65</v>
      </c>
      <c r="F28" s="32"/>
    </row>
    <row r="29" spans="1:6" ht="15" customHeight="1" x14ac:dyDescent="0.15">
      <c r="A29" s="12"/>
      <c r="B29" s="35">
        <v>22</v>
      </c>
      <c r="C29" s="75">
        <f>三井地区!C29+志賀地区!C29</f>
        <v>28</v>
      </c>
      <c r="D29" s="75">
        <f>三井地区!D29+志賀地区!D29</f>
        <v>22</v>
      </c>
      <c r="E29" s="58">
        <f>三井地区!E29+志賀地区!E29</f>
        <v>50</v>
      </c>
      <c r="F29" s="32"/>
    </row>
    <row r="30" spans="1:6" ht="15" customHeight="1" x14ac:dyDescent="0.15">
      <c r="A30" s="12"/>
      <c r="B30" s="35">
        <v>23</v>
      </c>
      <c r="C30" s="75">
        <f>三井地区!C30+志賀地区!C30</f>
        <v>17</v>
      </c>
      <c r="D30" s="75">
        <f>三井地区!D30+志賀地区!D30</f>
        <v>23</v>
      </c>
      <c r="E30" s="58">
        <f>三井地区!E30+志賀地区!E30</f>
        <v>40</v>
      </c>
      <c r="F30" s="32"/>
    </row>
    <row r="31" spans="1:6" ht="15" customHeight="1" x14ac:dyDescent="0.15">
      <c r="A31" s="12"/>
      <c r="B31" s="35">
        <v>24</v>
      </c>
      <c r="C31" s="75">
        <f>三井地区!C31+志賀地区!C31</f>
        <v>30</v>
      </c>
      <c r="D31" s="75">
        <f>三井地区!D31+志賀地区!D31</f>
        <v>26</v>
      </c>
      <c r="E31" s="58">
        <f>三井地区!E31+志賀地区!E31</f>
        <v>56</v>
      </c>
      <c r="F31" s="32"/>
    </row>
    <row r="32" spans="1:6" ht="15" customHeight="1" x14ac:dyDescent="0.15">
      <c r="A32" s="12"/>
      <c r="B32" s="40" t="s">
        <v>54</v>
      </c>
      <c r="C32" s="49">
        <f>三井地区!C32+志賀地区!C32</f>
        <v>137</v>
      </c>
      <c r="D32" s="49">
        <f>三井地区!D32+志賀地区!D32</f>
        <v>139</v>
      </c>
      <c r="E32" s="59">
        <f>三井地区!E32+志賀地区!E32</f>
        <v>276</v>
      </c>
      <c r="F32" s="42">
        <f>E32/E147</f>
        <v>4.2711234911792018E-2</v>
      </c>
    </row>
    <row r="33" spans="1:6" ht="15" customHeight="1" x14ac:dyDescent="0.15">
      <c r="A33" s="12"/>
      <c r="B33" s="35">
        <v>25</v>
      </c>
      <c r="C33" s="75">
        <f>三井地区!C33+志賀地区!C33</f>
        <v>28</v>
      </c>
      <c r="D33" s="75">
        <f>三井地区!D33+志賀地区!D33</f>
        <v>30</v>
      </c>
      <c r="E33" s="58">
        <f>三井地区!E33+志賀地区!E33</f>
        <v>58</v>
      </c>
      <c r="F33" s="32"/>
    </row>
    <row r="34" spans="1:6" ht="15" customHeight="1" x14ac:dyDescent="0.15">
      <c r="A34" s="12"/>
      <c r="B34" s="35">
        <v>26</v>
      </c>
      <c r="C34" s="75">
        <f>三井地区!C34+志賀地区!C34</f>
        <v>32</v>
      </c>
      <c r="D34" s="75">
        <f>三井地区!D34+志賀地区!D34</f>
        <v>22</v>
      </c>
      <c r="E34" s="58">
        <f>三井地区!E34+志賀地区!E34</f>
        <v>54</v>
      </c>
      <c r="F34" s="32"/>
    </row>
    <row r="35" spans="1:6" ht="15" customHeight="1" x14ac:dyDescent="0.15">
      <c r="A35" s="12"/>
      <c r="B35" s="35">
        <v>27</v>
      </c>
      <c r="C35" s="75">
        <f>三井地区!C35+志賀地区!C35</f>
        <v>36</v>
      </c>
      <c r="D35" s="75">
        <f>三井地区!D35+志賀地区!D35</f>
        <v>22</v>
      </c>
      <c r="E35" s="58">
        <f>三井地区!E35+志賀地区!E35</f>
        <v>58</v>
      </c>
      <c r="F35" s="32"/>
    </row>
    <row r="36" spans="1:6" ht="15" customHeight="1" x14ac:dyDescent="0.15">
      <c r="A36" s="12"/>
      <c r="B36" s="35">
        <v>28</v>
      </c>
      <c r="C36" s="75">
        <f>三井地区!C36+志賀地区!C36</f>
        <v>25</v>
      </c>
      <c r="D36" s="75">
        <f>三井地区!D36+志賀地区!D36</f>
        <v>28</v>
      </c>
      <c r="E36" s="58">
        <f>三井地区!E36+志賀地区!E36</f>
        <v>53</v>
      </c>
      <c r="F36" s="32"/>
    </row>
    <row r="37" spans="1:6" ht="15" customHeight="1" x14ac:dyDescent="0.15">
      <c r="A37" s="12"/>
      <c r="B37" s="35">
        <v>29</v>
      </c>
      <c r="C37" s="75">
        <f>三井地区!C37+志賀地区!C37</f>
        <v>37</v>
      </c>
      <c r="D37" s="75">
        <f>三井地区!D37+志賀地区!D37</f>
        <v>35</v>
      </c>
      <c r="E37" s="58">
        <f>三井地区!E37+志賀地区!E37</f>
        <v>72</v>
      </c>
      <c r="F37" s="32"/>
    </row>
    <row r="38" spans="1:6" ht="15" customHeight="1" x14ac:dyDescent="0.15">
      <c r="A38" s="12"/>
      <c r="B38" s="40" t="s">
        <v>55</v>
      </c>
      <c r="C38" s="49">
        <f>三井地区!C38+志賀地区!C38</f>
        <v>158</v>
      </c>
      <c r="D38" s="49">
        <f>三井地区!D38+志賀地区!D38</f>
        <v>137</v>
      </c>
      <c r="E38" s="59">
        <f>三井地区!E38+志賀地区!E38</f>
        <v>295</v>
      </c>
      <c r="F38" s="42">
        <f>E38/E147</f>
        <v>4.5651501083255955E-2</v>
      </c>
    </row>
    <row r="39" spans="1:6" ht="15" customHeight="1" x14ac:dyDescent="0.15">
      <c r="A39" s="12"/>
      <c r="B39" s="35">
        <v>30</v>
      </c>
      <c r="C39" s="75">
        <f>三井地区!C39+志賀地区!C39</f>
        <v>31</v>
      </c>
      <c r="D39" s="75">
        <f>三井地区!D39+志賀地区!D39</f>
        <v>24</v>
      </c>
      <c r="E39" s="58">
        <f>三井地区!E39+志賀地区!E39</f>
        <v>55</v>
      </c>
      <c r="F39" s="32"/>
    </row>
    <row r="40" spans="1:6" ht="15" customHeight="1" x14ac:dyDescent="0.15">
      <c r="A40" s="12"/>
      <c r="B40" s="35">
        <v>31</v>
      </c>
      <c r="C40" s="75">
        <f>三井地区!C40+志賀地区!C40</f>
        <v>34</v>
      </c>
      <c r="D40" s="75">
        <f>三井地区!D40+志賀地区!D40</f>
        <v>25</v>
      </c>
      <c r="E40" s="58">
        <f>三井地区!E40+志賀地区!E40</f>
        <v>59</v>
      </c>
      <c r="F40" s="32"/>
    </row>
    <row r="41" spans="1:6" ht="15" customHeight="1" x14ac:dyDescent="0.15">
      <c r="A41" s="12"/>
      <c r="B41" s="35">
        <v>32</v>
      </c>
      <c r="C41" s="75">
        <f>三井地区!C41+志賀地区!C41</f>
        <v>23</v>
      </c>
      <c r="D41" s="75">
        <f>三井地区!D41+志賀地区!D41</f>
        <v>20</v>
      </c>
      <c r="E41" s="58">
        <f>三井地区!E41+志賀地区!E41</f>
        <v>43</v>
      </c>
      <c r="F41" s="32"/>
    </row>
    <row r="42" spans="1:6" ht="15" customHeight="1" x14ac:dyDescent="0.15">
      <c r="A42" s="12"/>
      <c r="B42" s="35">
        <v>33</v>
      </c>
      <c r="C42" s="75">
        <f>三井地区!C42+志賀地区!C42</f>
        <v>24</v>
      </c>
      <c r="D42" s="75">
        <f>三井地区!D42+志賀地区!D42</f>
        <v>37</v>
      </c>
      <c r="E42" s="58">
        <f>三井地区!E42+志賀地区!E42</f>
        <v>61</v>
      </c>
      <c r="F42" s="32"/>
    </row>
    <row r="43" spans="1:6" ht="15" customHeight="1" x14ac:dyDescent="0.15">
      <c r="A43" s="12"/>
      <c r="B43" s="35">
        <v>34</v>
      </c>
      <c r="C43" s="75">
        <f>三井地区!C43+志賀地区!C43</f>
        <v>35</v>
      </c>
      <c r="D43" s="75">
        <f>三井地区!D43+志賀地区!D43</f>
        <v>45</v>
      </c>
      <c r="E43" s="58">
        <f>三井地区!E43+志賀地区!E43</f>
        <v>80</v>
      </c>
      <c r="F43" s="32"/>
    </row>
    <row r="44" spans="1:6" ht="15" customHeight="1" x14ac:dyDescent="0.15">
      <c r="A44" s="12"/>
      <c r="B44" s="40" t="s">
        <v>56</v>
      </c>
      <c r="C44" s="49">
        <f>三井地区!C44+志賀地区!C44</f>
        <v>147</v>
      </c>
      <c r="D44" s="49">
        <f>三井地区!D44+志賀地区!D44</f>
        <v>151</v>
      </c>
      <c r="E44" s="59">
        <f>三井地区!E44+志賀地区!E44</f>
        <v>298</v>
      </c>
      <c r="F44" s="42">
        <f>E44/E147</f>
        <v>4.6115753636645003E-2</v>
      </c>
    </row>
    <row r="45" spans="1:6" ht="15" customHeight="1" x14ac:dyDescent="0.15">
      <c r="A45" s="12"/>
      <c r="B45" s="35">
        <v>35</v>
      </c>
      <c r="C45" s="75">
        <f>三井地区!C45+志賀地区!C45</f>
        <v>32</v>
      </c>
      <c r="D45" s="75">
        <f>三井地区!D45+志賀地区!D45</f>
        <v>34</v>
      </c>
      <c r="E45" s="58">
        <f>三井地区!E45+志賀地区!E45</f>
        <v>66</v>
      </c>
      <c r="F45" s="32"/>
    </row>
    <row r="46" spans="1:6" ht="15" customHeight="1" x14ac:dyDescent="0.15">
      <c r="A46" s="12"/>
      <c r="B46" s="35">
        <v>36</v>
      </c>
      <c r="C46" s="75">
        <f>三井地区!C46+志賀地区!C46</f>
        <v>30</v>
      </c>
      <c r="D46" s="75">
        <f>三井地区!D46+志賀地区!D46</f>
        <v>29</v>
      </c>
      <c r="E46" s="58">
        <f>三井地区!E46+志賀地区!E46</f>
        <v>59</v>
      </c>
      <c r="F46" s="32"/>
    </row>
    <row r="47" spans="1:6" ht="15" customHeight="1" x14ac:dyDescent="0.15">
      <c r="A47" s="12"/>
      <c r="B47" s="35">
        <v>37</v>
      </c>
      <c r="C47" s="75">
        <f>三井地区!C47+志賀地区!C47</f>
        <v>42</v>
      </c>
      <c r="D47" s="75">
        <f>三井地区!D47+志賀地区!D47</f>
        <v>40</v>
      </c>
      <c r="E47" s="58">
        <f>三井地区!E47+志賀地区!E47</f>
        <v>82</v>
      </c>
      <c r="F47" s="32"/>
    </row>
    <row r="48" spans="1:6" ht="15" customHeight="1" x14ac:dyDescent="0.15">
      <c r="A48" s="12"/>
      <c r="B48" s="35">
        <v>38</v>
      </c>
      <c r="C48" s="75">
        <f>三井地区!C48+志賀地区!C48</f>
        <v>34</v>
      </c>
      <c r="D48" s="75">
        <f>三井地区!D48+志賀地区!D48</f>
        <v>28</v>
      </c>
      <c r="E48" s="58">
        <f>三井地区!E48+志賀地区!E48</f>
        <v>62</v>
      </c>
      <c r="F48" s="32"/>
    </row>
    <row r="49" spans="1:6" ht="15" customHeight="1" x14ac:dyDescent="0.15">
      <c r="A49" s="12"/>
      <c r="B49" s="35">
        <v>39</v>
      </c>
      <c r="C49" s="75">
        <f>三井地区!C49+志賀地区!C49</f>
        <v>34</v>
      </c>
      <c r="D49" s="75">
        <f>三井地区!D49+志賀地区!D49</f>
        <v>38</v>
      </c>
      <c r="E49" s="58">
        <f>三井地区!E49+志賀地区!E49</f>
        <v>72</v>
      </c>
      <c r="F49" s="32"/>
    </row>
    <row r="50" spans="1:6" ht="15" customHeight="1" x14ac:dyDescent="0.15">
      <c r="A50" s="12"/>
      <c r="B50" s="40" t="s">
        <v>57</v>
      </c>
      <c r="C50" s="49">
        <f>三井地区!C50+志賀地区!C50</f>
        <v>172</v>
      </c>
      <c r="D50" s="49">
        <f>三井地区!D50+志賀地区!D50</f>
        <v>169</v>
      </c>
      <c r="E50" s="59">
        <f>三井地区!E50+志賀地区!E50</f>
        <v>341</v>
      </c>
      <c r="F50" s="42">
        <f>E50/E147</f>
        <v>5.2770040235221291E-2</v>
      </c>
    </row>
    <row r="51" spans="1:6" ht="15" customHeight="1" x14ac:dyDescent="0.15">
      <c r="A51" s="12"/>
      <c r="B51" s="35">
        <v>40</v>
      </c>
      <c r="C51" s="75">
        <f>三井地区!C51+志賀地区!C51</f>
        <v>42</v>
      </c>
      <c r="D51" s="75">
        <f>三井地区!D51+志賀地区!D51</f>
        <v>40</v>
      </c>
      <c r="E51" s="58">
        <f>三井地区!E51+志賀地区!E51</f>
        <v>82</v>
      </c>
      <c r="F51" s="32"/>
    </row>
    <row r="52" spans="1:6" ht="15" customHeight="1" x14ac:dyDescent="0.15">
      <c r="A52" s="12"/>
      <c r="B52" s="35">
        <v>41</v>
      </c>
      <c r="C52" s="75">
        <f>三井地区!C52+志賀地区!C52</f>
        <v>42</v>
      </c>
      <c r="D52" s="75">
        <f>三井地区!D52+志賀地区!D52</f>
        <v>39</v>
      </c>
      <c r="E52" s="58">
        <f>三井地区!E52+志賀地区!E52</f>
        <v>81</v>
      </c>
      <c r="F52" s="32"/>
    </row>
    <row r="53" spans="1:6" ht="15" customHeight="1" x14ac:dyDescent="0.15">
      <c r="A53" s="12"/>
      <c r="B53" s="35">
        <v>42</v>
      </c>
      <c r="C53" s="75">
        <f>三井地区!C53+志賀地区!C53</f>
        <v>39</v>
      </c>
      <c r="D53" s="75">
        <f>三井地区!D53+志賀地区!D53</f>
        <v>26</v>
      </c>
      <c r="E53" s="58">
        <f>三井地区!E53+志賀地区!E53</f>
        <v>65</v>
      </c>
      <c r="F53" s="32"/>
    </row>
    <row r="54" spans="1:6" ht="15" customHeight="1" x14ac:dyDescent="0.15">
      <c r="A54" s="12"/>
      <c r="B54" s="35">
        <v>43</v>
      </c>
      <c r="C54" s="75">
        <f>三井地区!C54+志賀地区!C54</f>
        <v>39</v>
      </c>
      <c r="D54" s="75">
        <f>三井地区!D54+志賀地区!D54</f>
        <v>34</v>
      </c>
      <c r="E54" s="58">
        <f>三井地区!E54+志賀地区!E54</f>
        <v>73</v>
      </c>
      <c r="F54" s="32"/>
    </row>
    <row r="55" spans="1:6" ht="15" customHeight="1" x14ac:dyDescent="0.15">
      <c r="A55" s="12"/>
      <c r="B55" s="35">
        <v>44</v>
      </c>
      <c r="C55" s="75">
        <f>三井地区!C55+志賀地区!C55</f>
        <v>35</v>
      </c>
      <c r="D55" s="75">
        <f>三井地区!D55+志賀地区!D55</f>
        <v>40</v>
      </c>
      <c r="E55" s="58">
        <f>三井地区!E55+志賀地区!E55</f>
        <v>75</v>
      </c>
      <c r="F55" s="32"/>
    </row>
    <row r="56" spans="1:6" ht="15" customHeight="1" x14ac:dyDescent="0.15">
      <c r="A56" s="12"/>
      <c r="B56" s="40" t="s">
        <v>58</v>
      </c>
      <c r="C56" s="49">
        <f>三井地区!C56+志賀地区!C56</f>
        <v>197</v>
      </c>
      <c r="D56" s="49">
        <f>三井地区!D56+志賀地区!D56</f>
        <v>179</v>
      </c>
      <c r="E56" s="59">
        <f>三井地区!E56+志賀地区!E56</f>
        <v>376</v>
      </c>
      <c r="F56" s="42">
        <f>E56/E147</f>
        <v>5.8186320024760138E-2</v>
      </c>
    </row>
    <row r="57" spans="1:6" ht="15" customHeight="1" x14ac:dyDescent="0.15">
      <c r="A57" s="12"/>
      <c r="B57" s="35">
        <v>45</v>
      </c>
      <c r="C57" s="75">
        <f>三井地区!C57+志賀地区!C57</f>
        <v>45</v>
      </c>
      <c r="D57" s="75">
        <f>三井地区!D57+志賀地区!D57</f>
        <v>57</v>
      </c>
      <c r="E57" s="58">
        <f>三井地区!E57+志賀地区!E57</f>
        <v>102</v>
      </c>
      <c r="F57" s="32"/>
    </row>
    <row r="58" spans="1:6" ht="15" customHeight="1" x14ac:dyDescent="0.15">
      <c r="A58" s="12"/>
      <c r="B58" s="35">
        <v>46</v>
      </c>
      <c r="C58" s="75">
        <f>三井地区!C58+志賀地区!C58</f>
        <v>38</v>
      </c>
      <c r="D58" s="75">
        <f>三井地区!D58+志賀地区!D58</f>
        <v>47</v>
      </c>
      <c r="E58" s="58">
        <f>三井地区!E58+志賀地区!E58</f>
        <v>85</v>
      </c>
      <c r="F58" s="32"/>
    </row>
    <row r="59" spans="1:6" ht="15" customHeight="1" x14ac:dyDescent="0.15">
      <c r="A59" s="12"/>
      <c r="B59" s="35">
        <v>47</v>
      </c>
      <c r="C59" s="75">
        <f>三井地区!C59+志賀地区!C59</f>
        <v>44</v>
      </c>
      <c r="D59" s="75">
        <f>三井地区!D59+志賀地区!D59</f>
        <v>39</v>
      </c>
      <c r="E59" s="58">
        <f>三井地区!E59+志賀地区!E59</f>
        <v>83</v>
      </c>
      <c r="F59" s="32"/>
    </row>
    <row r="60" spans="1:6" ht="15" customHeight="1" x14ac:dyDescent="0.15">
      <c r="A60" s="12"/>
      <c r="B60" s="35">
        <v>48</v>
      </c>
      <c r="C60" s="75">
        <f>三井地区!C60+志賀地区!C60</f>
        <v>43</v>
      </c>
      <c r="D60" s="75">
        <f>三井地区!D60+志賀地区!D60</f>
        <v>43</v>
      </c>
      <c r="E60" s="58">
        <f>三井地区!E60+志賀地区!E60</f>
        <v>86</v>
      </c>
      <c r="F60" s="32"/>
    </row>
    <row r="61" spans="1:6" ht="15" customHeight="1" x14ac:dyDescent="0.15">
      <c r="A61" s="12"/>
      <c r="B61" s="35">
        <v>49</v>
      </c>
      <c r="C61" s="75">
        <f>三井地区!C61+志賀地区!C61</f>
        <v>51</v>
      </c>
      <c r="D61" s="75">
        <f>三井地区!D61+志賀地区!D61</f>
        <v>39</v>
      </c>
      <c r="E61" s="58">
        <f>三井地区!E61+志賀地区!E61</f>
        <v>90</v>
      </c>
      <c r="F61" s="32"/>
    </row>
    <row r="62" spans="1:6" ht="15" customHeight="1" x14ac:dyDescent="0.15">
      <c r="A62" s="12"/>
      <c r="B62" s="40" t="s">
        <v>59</v>
      </c>
      <c r="C62" s="49">
        <f>三井地区!C62+志賀地区!C62</f>
        <v>221</v>
      </c>
      <c r="D62" s="49">
        <f>三井地区!D62+志賀地区!D62</f>
        <v>225</v>
      </c>
      <c r="E62" s="59">
        <f>三井地区!E62+志賀地区!E62</f>
        <v>446</v>
      </c>
      <c r="F62" s="42">
        <f>E62/E147</f>
        <v>6.9018879603837818E-2</v>
      </c>
    </row>
    <row r="63" spans="1:6" ht="15" customHeight="1" x14ac:dyDescent="0.15">
      <c r="A63" s="12"/>
      <c r="B63" s="35">
        <v>50</v>
      </c>
      <c r="C63" s="75">
        <f>三井地区!C63+志賀地区!C63</f>
        <v>36</v>
      </c>
      <c r="D63" s="75">
        <f>三井地区!D63+志賀地区!D63</f>
        <v>47</v>
      </c>
      <c r="E63" s="58">
        <f>三井地区!E63+志賀地区!E63</f>
        <v>83</v>
      </c>
      <c r="F63" s="32"/>
    </row>
    <row r="64" spans="1:6" ht="15" customHeight="1" x14ac:dyDescent="0.15">
      <c r="A64" s="12"/>
      <c r="B64" s="35">
        <v>51</v>
      </c>
      <c r="C64" s="75">
        <f>三井地区!C64+志賀地区!C64</f>
        <v>40</v>
      </c>
      <c r="D64" s="75">
        <f>三井地区!D64+志賀地区!D64</f>
        <v>51</v>
      </c>
      <c r="E64" s="58">
        <f>三井地区!E64+志賀地区!E64</f>
        <v>91</v>
      </c>
      <c r="F64" s="32"/>
    </row>
    <row r="65" spans="1:6" ht="15" customHeight="1" x14ac:dyDescent="0.15">
      <c r="A65" s="12"/>
      <c r="B65" s="35">
        <v>52</v>
      </c>
      <c r="C65" s="75">
        <f>三井地区!C65+志賀地区!C65</f>
        <v>56</v>
      </c>
      <c r="D65" s="75">
        <f>三井地区!D65+志賀地区!D65</f>
        <v>32</v>
      </c>
      <c r="E65" s="58">
        <f>三井地区!E65+志賀地区!E65</f>
        <v>88</v>
      </c>
      <c r="F65" s="32"/>
    </row>
    <row r="66" spans="1:6" ht="15" customHeight="1" x14ac:dyDescent="0.15">
      <c r="A66" s="12"/>
      <c r="B66" s="35">
        <v>53</v>
      </c>
      <c r="C66" s="75">
        <f>三井地区!C66+志賀地区!C66</f>
        <v>55</v>
      </c>
      <c r="D66" s="75">
        <f>三井地区!D66+志賀地区!D66</f>
        <v>45</v>
      </c>
      <c r="E66" s="58">
        <f>三井地区!E66+志賀地区!E66</f>
        <v>100</v>
      </c>
      <c r="F66" s="32"/>
    </row>
    <row r="67" spans="1:6" ht="15" customHeight="1" x14ac:dyDescent="0.15">
      <c r="A67" s="12"/>
      <c r="B67" s="35">
        <v>54</v>
      </c>
      <c r="C67" s="75">
        <f>三井地区!C67+志賀地区!C67</f>
        <v>40</v>
      </c>
      <c r="D67" s="75">
        <f>三井地区!D67+志賀地区!D67</f>
        <v>41</v>
      </c>
      <c r="E67" s="58">
        <f>三井地区!E67+志賀地区!E67</f>
        <v>81</v>
      </c>
      <c r="F67" s="32"/>
    </row>
    <row r="68" spans="1:6" ht="15" customHeight="1" x14ac:dyDescent="0.15">
      <c r="A68" s="12"/>
      <c r="B68" s="40" t="s">
        <v>60</v>
      </c>
      <c r="C68" s="49">
        <f>三井地区!C68+志賀地区!C68</f>
        <v>227</v>
      </c>
      <c r="D68" s="49">
        <f>三井地区!D68+志賀地区!D68</f>
        <v>216</v>
      </c>
      <c r="E68" s="59">
        <f>三井地区!E68+志賀地区!E68</f>
        <v>443</v>
      </c>
      <c r="F68" s="42">
        <f>E68/E147</f>
        <v>6.8554627050448777E-2</v>
      </c>
    </row>
    <row r="69" spans="1:6" ht="15" customHeight="1" x14ac:dyDescent="0.15">
      <c r="A69" s="12"/>
      <c r="B69" s="35">
        <v>55</v>
      </c>
      <c r="C69" s="75">
        <f>三井地区!C69+志賀地区!C69</f>
        <v>42</v>
      </c>
      <c r="D69" s="75">
        <f>三井地区!D69+志賀地区!D69</f>
        <v>55</v>
      </c>
      <c r="E69" s="58">
        <f>三井地区!E69+志賀地区!E69</f>
        <v>97</v>
      </c>
      <c r="F69" s="32"/>
    </row>
    <row r="70" spans="1:6" ht="15" customHeight="1" x14ac:dyDescent="0.15">
      <c r="A70" s="12"/>
      <c r="B70" s="35">
        <v>56</v>
      </c>
      <c r="C70" s="75">
        <f>三井地区!C70+志賀地区!C70</f>
        <v>48</v>
      </c>
      <c r="D70" s="75">
        <f>三井地区!D70+志賀地区!D70</f>
        <v>44</v>
      </c>
      <c r="E70" s="58">
        <f>三井地区!E70+志賀地区!E70</f>
        <v>92</v>
      </c>
      <c r="F70" s="32"/>
    </row>
    <row r="71" spans="1:6" ht="15" customHeight="1" x14ac:dyDescent="0.15">
      <c r="A71" s="12"/>
      <c r="B71" s="35">
        <v>57</v>
      </c>
      <c r="C71" s="75">
        <f>三井地区!C71+志賀地区!C71</f>
        <v>38</v>
      </c>
      <c r="D71" s="75">
        <f>三井地区!D71+志賀地区!D71</f>
        <v>48</v>
      </c>
      <c r="E71" s="58">
        <f>三井地区!E71+志賀地区!E71</f>
        <v>86</v>
      </c>
      <c r="F71" s="32"/>
    </row>
    <row r="72" spans="1:6" ht="15" customHeight="1" x14ac:dyDescent="0.15">
      <c r="A72" s="12"/>
      <c r="B72" s="35">
        <v>58</v>
      </c>
      <c r="C72" s="75">
        <f>三井地区!C72+志賀地区!C72</f>
        <v>34</v>
      </c>
      <c r="D72" s="75">
        <f>三井地区!D72+志賀地区!D72</f>
        <v>41</v>
      </c>
      <c r="E72" s="58">
        <f>三井地区!E72+志賀地区!E72</f>
        <v>75</v>
      </c>
      <c r="F72" s="32"/>
    </row>
    <row r="73" spans="1:6" ht="15" customHeight="1" x14ac:dyDescent="0.15">
      <c r="A73" s="12"/>
      <c r="B73" s="35">
        <v>59</v>
      </c>
      <c r="C73" s="75">
        <f>三井地区!C73+志賀地区!C73</f>
        <v>47</v>
      </c>
      <c r="D73" s="75">
        <f>三井地区!D73+志賀地区!D73</f>
        <v>52</v>
      </c>
      <c r="E73" s="58">
        <f>三井地区!E73+志賀地区!E73</f>
        <v>99</v>
      </c>
      <c r="F73" s="32"/>
    </row>
    <row r="74" spans="1:6" ht="15" customHeight="1" x14ac:dyDescent="0.15">
      <c r="A74" s="12"/>
      <c r="B74" s="40" t="s">
        <v>61</v>
      </c>
      <c r="C74" s="49">
        <f>三井地区!C74+志賀地区!C74</f>
        <v>209</v>
      </c>
      <c r="D74" s="49">
        <f>三井地区!D74+志賀地区!D74</f>
        <v>240</v>
      </c>
      <c r="E74" s="59">
        <f>三井地区!E74+志賀地区!E74</f>
        <v>449</v>
      </c>
      <c r="F74" s="42">
        <f>E74/E147</f>
        <v>6.948313215722686E-2</v>
      </c>
    </row>
    <row r="75" spans="1:6" ht="15" customHeight="1" x14ac:dyDescent="0.15">
      <c r="A75" s="12"/>
      <c r="B75" s="35">
        <v>60</v>
      </c>
      <c r="C75" s="75">
        <f>三井地区!C75+志賀地区!C75</f>
        <v>38</v>
      </c>
      <c r="D75" s="75">
        <f>三井地区!D75+志賀地区!D75</f>
        <v>37</v>
      </c>
      <c r="E75" s="58">
        <f>三井地区!E75+志賀地区!E75</f>
        <v>75</v>
      </c>
      <c r="F75" s="32"/>
    </row>
    <row r="76" spans="1:6" ht="15" customHeight="1" x14ac:dyDescent="0.15">
      <c r="A76" s="12"/>
      <c r="B76" s="35">
        <v>61</v>
      </c>
      <c r="C76" s="75">
        <f>三井地区!C76+志賀地区!C76</f>
        <v>35</v>
      </c>
      <c r="D76" s="75">
        <f>三井地区!D76+志賀地区!D76</f>
        <v>40</v>
      </c>
      <c r="E76" s="58">
        <f>三井地区!E76+志賀地区!E76</f>
        <v>75</v>
      </c>
      <c r="F76" s="32"/>
    </row>
    <row r="77" spans="1:6" ht="15" customHeight="1" x14ac:dyDescent="0.15">
      <c r="A77" s="12"/>
      <c r="B77" s="35">
        <v>62</v>
      </c>
      <c r="C77" s="75">
        <f>三井地区!C77+志賀地区!C77</f>
        <v>36</v>
      </c>
      <c r="D77" s="75">
        <f>三井地区!D77+志賀地区!D77</f>
        <v>48</v>
      </c>
      <c r="E77" s="58">
        <f>三井地区!E77+志賀地区!E77</f>
        <v>84</v>
      </c>
      <c r="F77" s="32"/>
    </row>
    <row r="78" spans="1:6" ht="15" customHeight="1" x14ac:dyDescent="0.15">
      <c r="A78" s="12"/>
      <c r="B78" s="35">
        <v>63</v>
      </c>
      <c r="C78" s="75">
        <f>三井地区!C78+志賀地区!C78</f>
        <v>40</v>
      </c>
      <c r="D78" s="75">
        <f>三井地区!D78+志賀地区!D78</f>
        <v>50</v>
      </c>
      <c r="E78" s="58">
        <f>三井地区!E78+志賀地区!E78</f>
        <v>90</v>
      </c>
      <c r="F78" s="32"/>
    </row>
    <row r="79" spans="1:6" ht="15" customHeight="1" x14ac:dyDescent="0.15">
      <c r="A79" s="12"/>
      <c r="B79" s="35">
        <v>64</v>
      </c>
      <c r="C79" s="75">
        <f>三井地区!C79+志賀地区!C79</f>
        <v>53</v>
      </c>
      <c r="D79" s="75">
        <f>三井地区!D79+志賀地区!D79</f>
        <v>47</v>
      </c>
      <c r="E79" s="58">
        <f>三井地区!E79+志賀地区!E79</f>
        <v>100</v>
      </c>
      <c r="F79" s="32"/>
    </row>
    <row r="80" spans="1:6" ht="15" customHeight="1" x14ac:dyDescent="0.15">
      <c r="A80" s="12"/>
      <c r="B80" s="40" t="s">
        <v>62</v>
      </c>
      <c r="C80" s="49">
        <f>三井地区!C80+志賀地区!C80</f>
        <v>202</v>
      </c>
      <c r="D80" s="49">
        <f>三井地区!D80+志賀地区!D80</f>
        <v>222</v>
      </c>
      <c r="E80" s="59">
        <f>三井地区!E80+志賀地区!E80</f>
        <v>424</v>
      </c>
      <c r="F80" s="42">
        <f>E80/E147</f>
        <v>6.561436087898484E-2</v>
      </c>
    </row>
    <row r="81" spans="1:6" ht="15" customHeight="1" x14ac:dyDescent="0.15">
      <c r="A81" s="12"/>
      <c r="B81" s="35">
        <v>65</v>
      </c>
      <c r="C81" s="75">
        <f>三井地区!C81+志賀地区!C81</f>
        <v>67</v>
      </c>
      <c r="D81" s="75">
        <f>三井地区!D81+志賀地区!D81</f>
        <v>44</v>
      </c>
      <c r="E81" s="58">
        <f>三井地区!E81+志賀地区!E81</f>
        <v>111</v>
      </c>
      <c r="F81" s="32"/>
    </row>
    <row r="82" spans="1:6" ht="15" customHeight="1" x14ac:dyDescent="0.15">
      <c r="A82" s="12"/>
      <c r="B82" s="35">
        <v>66</v>
      </c>
      <c r="C82" s="75">
        <f>三井地区!C82+志賀地区!C82</f>
        <v>40</v>
      </c>
      <c r="D82" s="75">
        <f>三井地区!D82+志賀地区!D82</f>
        <v>39</v>
      </c>
      <c r="E82" s="58">
        <f>三井地区!E82+志賀地区!E82</f>
        <v>79</v>
      </c>
      <c r="F82" s="32"/>
    </row>
    <row r="83" spans="1:6" ht="15" customHeight="1" x14ac:dyDescent="0.15">
      <c r="A83" s="12"/>
      <c r="B83" s="35">
        <v>67</v>
      </c>
      <c r="C83" s="75">
        <f>三井地区!C83+志賀地区!C83</f>
        <v>39</v>
      </c>
      <c r="D83" s="75">
        <f>三井地区!D83+志賀地区!D83</f>
        <v>44</v>
      </c>
      <c r="E83" s="58">
        <f>三井地区!E83+志賀地区!E83</f>
        <v>83</v>
      </c>
      <c r="F83" s="32"/>
    </row>
    <row r="84" spans="1:6" ht="15" customHeight="1" x14ac:dyDescent="0.15">
      <c r="A84" s="12"/>
      <c r="B84" s="35">
        <v>68</v>
      </c>
      <c r="C84" s="75">
        <f>三井地区!C84+志賀地区!C84</f>
        <v>47</v>
      </c>
      <c r="D84" s="75">
        <f>三井地区!D84+志賀地区!D84</f>
        <v>49</v>
      </c>
      <c r="E84" s="58">
        <f>三井地区!E84+志賀地区!E84</f>
        <v>96</v>
      </c>
      <c r="F84" s="32"/>
    </row>
    <row r="85" spans="1:6" ht="15" customHeight="1" x14ac:dyDescent="0.15">
      <c r="A85" s="12"/>
      <c r="B85" s="35">
        <v>69</v>
      </c>
      <c r="C85" s="75">
        <f>三井地区!C85+志賀地区!C85</f>
        <v>45</v>
      </c>
      <c r="D85" s="75">
        <f>三井地区!D85+志賀地区!D85</f>
        <v>46</v>
      </c>
      <c r="E85" s="58">
        <f>三井地区!E85+志賀地区!E85</f>
        <v>91</v>
      </c>
      <c r="F85" s="32"/>
    </row>
    <row r="86" spans="1:6" ht="15" customHeight="1" x14ac:dyDescent="0.15">
      <c r="A86" s="12"/>
      <c r="B86" s="43" t="s">
        <v>63</v>
      </c>
      <c r="C86" s="71">
        <f>三井地区!C86+志賀地区!C86</f>
        <v>238</v>
      </c>
      <c r="D86" s="71">
        <f>三井地区!D86+志賀地区!D86</f>
        <v>222</v>
      </c>
      <c r="E86" s="60">
        <f>三井地区!E86+志賀地区!E86</f>
        <v>460</v>
      </c>
      <c r="F86" s="45">
        <f>E86/E147</f>
        <v>7.1185391519653363E-2</v>
      </c>
    </row>
    <row r="87" spans="1:6" ht="15" customHeight="1" x14ac:dyDescent="0.15">
      <c r="A87" s="12"/>
      <c r="B87" s="35">
        <v>70</v>
      </c>
      <c r="C87" s="75">
        <f>三井地区!C87+志賀地区!C87</f>
        <v>45</v>
      </c>
      <c r="D87" s="75">
        <f>三井地区!D87+志賀地区!D87</f>
        <v>49</v>
      </c>
      <c r="E87" s="58">
        <f>三井地区!E87+志賀地区!E87</f>
        <v>94</v>
      </c>
      <c r="F87" s="32"/>
    </row>
    <row r="88" spans="1:6" ht="15" customHeight="1" x14ac:dyDescent="0.15">
      <c r="A88" s="12"/>
      <c r="B88" s="35">
        <v>71</v>
      </c>
      <c r="C88" s="75">
        <f>三井地区!C88+志賀地区!C88</f>
        <v>40</v>
      </c>
      <c r="D88" s="75">
        <f>三井地区!D88+志賀地区!D88</f>
        <v>37</v>
      </c>
      <c r="E88" s="58">
        <f>三井地区!E88+志賀地区!E88</f>
        <v>77</v>
      </c>
      <c r="F88" s="32"/>
    </row>
    <row r="89" spans="1:6" ht="15" customHeight="1" x14ac:dyDescent="0.15">
      <c r="A89" s="12"/>
      <c r="B89" s="35">
        <v>72</v>
      </c>
      <c r="C89" s="75">
        <f>三井地区!C89+志賀地区!C89</f>
        <v>53</v>
      </c>
      <c r="D89" s="75">
        <f>三井地区!D89+志賀地区!D89</f>
        <v>54</v>
      </c>
      <c r="E89" s="58">
        <f>三井地区!E89+志賀地区!E89</f>
        <v>107</v>
      </c>
      <c r="F89" s="32"/>
    </row>
    <row r="90" spans="1:6" ht="15" customHeight="1" x14ac:dyDescent="0.15">
      <c r="A90" s="12"/>
      <c r="B90" s="35">
        <v>73</v>
      </c>
      <c r="C90" s="75">
        <f>三井地区!C90+志賀地区!C90</f>
        <v>52</v>
      </c>
      <c r="D90" s="75">
        <f>三井地区!D90+志賀地区!D90</f>
        <v>66</v>
      </c>
      <c r="E90" s="58">
        <f>三井地区!E90+志賀地区!E90</f>
        <v>118</v>
      </c>
      <c r="F90" s="32"/>
    </row>
    <row r="91" spans="1:6" ht="15" customHeight="1" x14ac:dyDescent="0.15">
      <c r="A91" s="12"/>
      <c r="B91" s="35">
        <v>74</v>
      </c>
      <c r="C91" s="75">
        <f>三井地区!C91+志賀地区!C91</f>
        <v>56</v>
      </c>
      <c r="D91" s="75">
        <f>三井地区!D91+志賀地区!D91</f>
        <v>55</v>
      </c>
      <c r="E91" s="58">
        <f>三井地区!E91+志賀地区!E91</f>
        <v>111</v>
      </c>
      <c r="F91" s="32"/>
    </row>
    <row r="92" spans="1:6" ht="15" customHeight="1" x14ac:dyDescent="0.15">
      <c r="A92" s="12"/>
      <c r="B92" s="43" t="s">
        <v>64</v>
      </c>
      <c r="C92" s="71">
        <f>三井地区!C92+志賀地区!C92</f>
        <v>246</v>
      </c>
      <c r="D92" s="71">
        <f>三井地区!D92+志賀地区!D92</f>
        <v>261</v>
      </c>
      <c r="E92" s="60">
        <f>三井地区!E92+志賀地区!E92</f>
        <v>507</v>
      </c>
      <c r="F92" s="45">
        <f>E92/E147</f>
        <v>7.8458681522748375E-2</v>
      </c>
    </row>
    <row r="93" spans="1:6" ht="15" customHeight="1" x14ac:dyDescent="0.15">
      <c r="A93" s="12"/>
      <c r="B93" s="35">
        <v>75</v>
      </c>
      <c r="C93" s="75">
        <f>三井地区!C93+志賀地区!C93</f>
        <v>50</v>
      </c>
      <c r="D93" s="75">
        <f>三井地区!D93+志賀地区!D93</f>
        <v>51</v>
      </c>
      <c r="E93" s="58">
        <f>三井地区!E93+志賀地区!E93</f>
        <v>101</v>
      </c>
      <c r="F93" s="32"/>
    </row>
    <row r="94" spans="1:6" ht="15" customHeight="1" x14ac:dyDescent="0.15">
      <c r="A94" s="12"/>
      <c r="B94" s="35">
        <v>76</v>
      </c>
      <c r="C94" s="75">
        <f>三井地区!C94+志賀地区!C94</f>
        <v>52</v>
      </c>
      <c r="D94" s="75">
        <f>三井地区!D94+志賀地区!D94</f>
        <v>64</v>
      </c>
      <c r="E94" s="58">
        <f>三井地区!E94+志賀地区!E94</f>
        <v>116</v>
      </c>
      <c r="F94" s="32"/>
    </row>
    <row r="95" spans="1:6" ht="15" customHeight="1" x14ac:dyDescent="0.15">
      <c r="A95" s="12"/>
      <c r="B95" s="35">
        <v>77</v>
      </c>
      <c r="C95" s="75">
        <f>三井地区!C95+志賀地区!C95</f>
        <v>32</v>
      </c>
      <c r="D95" s="75">
        <f>三井地区!D95+志賀地区!D95</f>
        <v>46</v>
      </c>
      <c r="E95" s="58">
        <f>三井地区!E95+志賀地区!E95</f>
        <v>78</v>
      </c>
      <c r="F95" s="32"/>
    </row>
    <row r="96" spans="1:6" ht="15" customHeight="1" x14ac:dyDescent="0.15">
      <c r="A96" s="12"/>
      <c r="B96" s="35">
        <v>78</v>
      </c>
      <c r="C96" s="75">
        <f>三井地区!C96+志賀地区!C96</f>
        <v>28</v>
      </c>
      <c r="D96" s="75">
        <f>三井地区!D96+志賀地区!D96</f>
        <v>20</v>
      </c>
      <c r="E96" s="58">
        <f>三井地区!E96+志賀地区!E96</f>
        <v>48</v>
      </c>
      <c r="F96" s="32"/>
    </row>
    <row r="97" spans="1:6" ht="15" customHeight="1" x14ac:dyDescent="0.15">
      <c r="A97" s="12"/>
      <c r="B97" s="35">
        <v>79</v>
      </c>
      <c r="C97" s="75">
        <f>三井地区!C97+志賀地区!C97</f>
        <v>43</v>
      </c>
      <c r="D97" s="75">
        <f>三井地区!D97+志賀地区!D97</f>
        <v>39</v>
      </c>
      <c r="E97" s="58">
        <f>三井地区!E97+志賀地区!E97</f>
        <v>82</v>
      </c>
      <c r="F97" s="32"/>
    </row>
    <row r="98" spans="1:6" ht="15" customHeight="1" x14ac:dyDescent="0.15">
      <c r="A98" s="12"/>
      <c r="B98" s="43" t="s">
        <v>65</v>
      </c>
      <c r="C98" s="71">
        <f>三井地区!C98+志賀地区!C98</f>
        <v>205</v>
      </c>
      <c r="D98" s="71">
        <f>三井地区!D98+志賀地区!D98</f>
        <v>220</v>
      </c>
      <c r="E98" s="60">
        <f>三井地区!E98+志賀地区!E98</f>
        <v>425</v>
      </c>
      <c r="F98" s="45">
        <f>E98/E147</f>
        <v>6.5769111730114516E-2</v>
      </c>
    </row>
    <row r="99" spans="1:6" ht="15" customHeight="1" x14ac:dyDescent="0.15">
      <c r="A99" s="12"/>
      <c r="B99" s="35">
        <v>80</v>
      </c>
      <c r="C99" s="75">
        <f>三井地区!C99+志賀地区!C99</f>
        <v>31</v>
      </c>
      <c r="D99" s="75">
        <f>三井地区!D99+志賀地区!D99</f>
        <v>46</v>
      </c>
      <c r="E99" s="58">
        <f>三井地区!E99+志賀地区!E99</f>
        <v>77</v>
      </c>
      <c r="F99" s="32"/>
    </row>
    <row r="100" spans="1:6" ht="15" customHeight="1" x14ac:dyDescent="0.15">
      <c r="A100" s="12"/>
      <c r="B100" s="35">
        <v>81</v>
      </c>
      <c r="C100" s="75">
        <f>三井地区!C100+志賀地区!C100</f>
        <v>38</v>
      </c>
      <c r="D100" s="75">
        <f>三井地区!D100+志賀地区!D100</f>
        <v>34</v>
      </c>
      <c r="E100" s="58">
        <f>三井地区!E100+志賀地区!E100</f>
        <v>72</v>
      </c>
      <c r="F100" s="32"/>
    </row>
    <row r="101" spans="1:6" ht="15" customHeight="1" x14ac:dyDescent="0.15">
      <c r="A101" s="12"/>
      <c r="B101" s="35">
        <v>82</v>
      </c>
      <c r="C101" s="75">
        <f>三井地区!C101+志賀地区!C101</f>
        <v>42</v>
      </c>
      <c r="D101" s="75">
        <f>三井地区!D101+志賀地区!D101</f>
        <v>29</v>
      </c>
      <c r="E101" s="58">
        <f>三井地区!E101+志賀地区!E101</f>
        <v>71</v>
      </c>
      <c r="F101" s="32"/>
    </row>
    <row r="102" spans="1:6" ht="15" customHeight="1" x14ac:dyDescent="0.15">
      <c r="A102" s="12"/>
      <c r="B102" s="35">
        <v>83</v>
      </c>
      <c r="C102" s="75">
        <f>三井地区!C102+志賀地区!C102</f>
        <v>21</v>
      </c>
      <c r="D102" s="75">
        <f>三井地区!D102+志賀地区!D102</f>
        <v>34</v>
      </c>
      <c r="E102" s="58">
        <f>三井地区!E102+志賀地区!E102</f>
        <v>55</v>
      </c>
      <c r="F102" s="32"/>
    </row>
    <row r="103" spans="1:6" ht="15" customHeight="1" x14ac:dyDescent="0.15">
      <c r="A103" s="12"/>
      <c r="B103" s="35">
        <v>84</v>
      </c>
      <c r="C103" s="75">
        <f>三井地区!C103+志賀地区!C103</f>
        <v>21</v>
      </c>
      <c r="D103" s="75">
        <f>三井地区!D103+志賀地区!D103</f>
        <v>28</v>
      </c>
      <c r="E103" s="58">
        <f>三井地区!E103+志賀地区!E103</f>
        <v>49</v>
      </c>
      <c r="F103" s="32"/>
    </row>
    <row r="104" spans="1:6" ht="15" customHeight="1" x14ac:dyDescent="0.15">
      <c r="A104" s="12"/>
      <c r="B104" s="43" t="s">
        <v>66</v>
      </c>
      <c r="C104" s="71">
        <f>三井地区!C104+志賀地区!C104</f>
        <v>153</v>
      </c>
      <c r="D104" s="71">
        <f>三井地区!D104+志賀地区!D104</f>
        <v>171</v>
      </c>
      <c r="E104" s="60">
        <f>三井地区!E104+志賀地区!E104</f>
        <v>324</v>
      </c>
      <c r="F104" s="45">
        <f>E104/E147</f>
        <v>5.0139275766016712E-2</v>
      </c>
    </row>
    <row r="105" spans="1:6" ht="15" customHeight="1" x14ac:dyDescent="0.15">
      <c r="A105" s="12"/>
      <c r="B105" s="35">
        <v>85</v>
      </c>
      <c r="C105" s="75">
        <f>三井地区!C105+志賀地区!C105</f>
        <v>22</v>
      </c>
      <c r="D105" s="75">
        <f>三井地区!D105+志賀地区!D105</f>
        <v>17</v>
      </c>
      <c r="E105" s="58">
        <f>三井地区!E105+志賀地区!E105</f>
        <v>39</v>
      </c>
      <c r="F105" s="32"/>
    </row>
    <row r="106" spans="1:6" ht="15" customHeight="1" x14ac:dyDescent="0.15">
      <c r="A106" s="12"/>
      <c r="B106" s="35">
        <v>86</v>
      </c>
      <c r="C106" s="75">
        <f>三井地区!C106+志賀地区!C106</f>
        <v>22</v>
      </c>
      <c r="D106" s="75">
        <f>三井地区!D106+志賀地区!D106</f>
        <v>33</v>
      </c>
      <c r="E106" s="58">
        <f>三井地区!E106+志賀地区!E106</f>
        <v>55</v>
      </c>
      <c r="F106" s="32"/>
    </row>
    <row r="107" spans="1:6" ht="15" customHeight="1" x14ac:dyDescent="0.15">
      <c r="A107" s="12"/>
      <c r="B107" s="35">
        <v>87</v>
      </c>
      <c r="C107" s="75">
        <f>三井地区!C107+志賀地区!C107</f>
        <v>14</v>
      </c>
      <c r="D107" s="75">
        <f>三井地区!D107+志賀地区!D107</f>
        <v>27</v>
      </c>
      <c r="E107" s="58">
        <f>三井地区!E107+志賀地区!E107</f>
        <v>41</v>
      </c>
      <c r="F107" s="32"/>
    </row>
    <row r="108" spans="1:6" ht="15" customHeight="1" x14ac:dyDescent="0.15">
      <c r="A108" s="12"/>
      <c r="B108" s="35">
        <v>88</v>
      </c>
      <c r="C108" s="75">
        <f>三井地区!C108+志賀地区!C108</f>
        <v>9</v>
      </c>
      <c r="D108" s="75">
        <f>三井地区!D108+志賀地区!D108</f>
        <v>28</v>
      </c>
      <c r="E108" s="58">
        <f>三井地区!E108+志賀地区!E108</f>
        <v>37</v>
      </c>
      <c r="F108" s="32"/>
    </row>
    <row r="109" spans="1:6" ht="15" customHeight="1" x14ac:dyDescent="0.15">
      <c r="A109" s="12"/>
      <c r="B109" s="35">
        <v>89</v>
      </c>
      <c r="C109" s="75">
        <f>三井地区!C109+志賀地区!C109</f>
        <v>14</v>
      </c>
      <c r="D109" s="75">
        <f>三井地区!D109+志賀地区!D109</f>
        <v>18</v>
      </c>
      <c r="E109" s="58">
        <f>三井地区!E109+志賀地区!E109</f>
        <v>32</v>
      </c>
      <c r="F109" s="32"/>
    </row>
    <row r="110" spans="1:6" ht="15" customHeight="1" x14ac:dyDescent="0.15">
      <c r="A110" s="12"/>
      <c r="B110" s="43" t="s">
        <v>67</v>
      </c>
      <c r="C110" s="71">
        <f>三井地区!C110+志賀地区!C110</f>
        <v>81</v>
      </c>
      <c r="D110" s="71">
        <f>三井地区!D110+志賀地区!D110</f>
        <v>123</v>
      </c>
      <c r="E110" s="60">
        <f>三井地区!E110+志賀地区!E110</f>
        <v>204</v>
      </c>
      <c r="F110" s="45">
        <f>E110/E147</f>
        <v>3.1569173630454965E-2</v>
      </c>
    </row>
    <row r="111" spans="1:6" ht="15" customHeight="1" x14ac:dyDescent="0.15">
      <c r="A111" s="12"/>
      <c r="B111" s="35">
        <v>90</v>
      </c>
      <c r="C111" s="75">
        <f>三井地区!C111+志賀地区!C111</f>
        <v>10</v>
      </c>
      <c r="D111" s="75">
        <f>三井地区!D111+志賀地区!D111</f>
        <v>16</v>
      </c>
      <c r="E111" s="58">
        <f>三井地区!E111+志賀地区!E111</f>
        <v>26</v>
      </c>
      <c r="F111" s="32"/>
    </row>
    <row r="112" spans="1:6" ht="15" customHeight="1" x14ac:dyDescent="0.15">
      <c r="A112" s="12"/>
      <c r="B112" s="35">
        <v>91</v>
      </c>
      <c r="C112" s="75">
        <f>三井地区!C112+志賀地区!C112</f>
        <v>5</v>
      </c>
      <c r="D112" s="75">
        <f>三井地区!D112+志賀地区!D112</f>
        <v>21</v>
      </c>
      <c r="E112" s="58">
        <f>三井地区!E112+志賀地区!E112</f>
        <v>26</v>
      </c>
      <c r="F112" s="32"/>
    </row>
    <row r="113" spans="1:6" ht="15" customHeight="1" x14ac:dyDescent="0.15">
      <c r="A113" s="12"/>
      <c r="B113" s="35">
        <v>92</v>
      </c>
      <c r="C113" s="75">
        <f>三井地区!C113+志賀地区!C113</f>
        <v>10</v>
      </c>
      <c r="D113" s="75">
        <f>三井地区!D113+志賀地区!D113</f>
        <v>20</v>
      </c>
      <c r="E113" s="58">
        <f>三井地区!E113+志賀地区!E113</f>
        <v>30</v>
      </c>
      <c r="F113" s="32"/>
    </row>
    <row r="114" spans="1:6" ht="15" customHeight="1" x14ac:dyDescent="0.15">
      <c r="A114" s="12"/>
      <c r="B114" s="35">
        <v>93</v>
      </c>
      <c r="C114" s="75">
        <f>三井地区!C114+志賀地区!C114</f>
        <v>9</v>
      </c>
      <c r="D114" s="75">
        <f>三井地区!D114+志賀地区!D114</f>
        <v>18</v>
      </c>
      <c r="E114" s="58">
        <f>三井地区!E114+志賀地区!E114</f>
        <v>27</v>
      </c>
      <c r="F114" s="32"/>
    </row>
    <row r="115" spans="1:6" ht="15" customHeight="1" x14ac:dyDescent="0.15">
      <c r="A115" s="12"/>
      <c r="B115" s="35">
        <v>94</v>
      </c>
      <c r="C115" s="75">
        <f>三井地区!C115+志賀地区!C115</f>
        <v>5</v>
      </c>
      <c r="D115" s="75">
        <f>三井地区!D115+志賀地区!D115</f>
        <v>13</v>
      </c>
      <c r="E115" s="58">
        <f>三井地区!E115+志賀地区!E115</f>
        <v>18</v>
      </c>
      <c r="F115" s="32"/>
    </row>
    <row r="116" spans="1:6" ht="15" customHeight="1" x14ac:dyDescent="0.15">
      <c r="A116" s="12"/>
      <c r="B116" s="43" t="s">
        <v>68</v>
      </c>
      <c r="C116" s="71">
        <f>三井地区!C116+志賀地区!C116</f>
        <v>39</v>
      </c>
      <c r="D116" s="71">
        <f>三井地区!D116+志賀地区!D116</f>
        <v>88</v>
      </c>
      <c r="E116" s="60">
        <f>三井地区!E116+志賀地区!E116</f>
        <v>127</v>
      </c>
      <c r="F116" s="45">
        <f>E116/E147</f>
        <v>1.9653358093469513E-2</v>
      </c>
    </row>
    <row r="117" spans="1:6" ht="15" customHeight="1" x14ac:dyDescent="0.15">
      <c r="A117" s="12"/>
      <c r="B117" s="35">
        <v>95</v>
      </c>
      <c r="C117" s="75">
        <f>三井地区!C117+志賀地区!C117</f>
        <v>6</v>
      </c>
      <c r="D117" s="75">
        <f>三井地区!D117+志賀地区!D117</f>
        <v>8</v>
      </c>
      <c r="E117" s="58">
        <f>三井地区!E117+志賀地区!E117</f>
        <v>14</v>
      </c>
      <c r="F117" s="32"/>
    </row>
    <row r="118" spans="1:6" ht="15" customHeight="1" x14ac:dyDescent="0.15">
      <c r="A118" s="12"/>
      <c r="B118" s="35">
        <v>96</v>
      </c>
      <c r="C118" s="75">
        <f>三井地区!C118+志賀地区!C118</f>
        <v>5</v>
      </c>
      <c r="D118" s="75">
        <f>三井地区!D118+志賀地区!D118</f>
        <v>8</v>
      </c>
      <c r="E118" s="58">
        <f>三井地区!E118+志賀地区!E118</f>
        <v>13</v>
      </c>
      <c r="F118" s="32"/>
    </row>
    <row r="119" spans="1:6" ht="15" customHeight="1" x14ac:dyDescent="0.15">
      <c r="A119" s="12"/>
      <c r="B119" s="35">
        <v>97</v>
      </c>
      <c r="C119" s="75">
        <f>三井地区!C119+志賀地区!C119</f>
        <v>1</v>
      </c>
      <c r="D119" s="75">
        <f>三井地区!D119+志賀地区!D119</f>
        <v>8</v>
      </c>
      <c r="E119" s="58">
        <f>三井地区!E119+志賀地区!E119</f>
        <v>9</v>
      </c>
      <c r="F119" s="32"/>
    </row>
    <row r="120" spans="1:6" ht="15" customHeight="1" x14ac:dyDescent="0.15">
      <c r="A120" s="12"/>
      <c r="B120" s="35">
        <v>98</v>
      </c>
      <c r="C120" s="75">
        <f>三井地区!C120+志賀地区!C120</f>
        <v>0</v>
      </c>
      <c r="D120" s="75">
        <f>三井地区!D120+志賀地区!D120</f>
        <v>6</v>
      </c>
      <c r="E120" s="58">
        <f>三井地区!E120+志賀地区!E120</f>
        <v>6</v>
      </c>
      <c r="F120" s="32"/>
    </row>
    <row r="121" spans="1:6" ht="15" customHeight="1" x14ac:dyDescent="0.15">
      <c r="A121" s="12"/>
      <c r="B121" s="35">
        <v>99</v>
      </c>
      <c r="C121" s="75">
        <f>三井地区!C121+志賀地区!C121</f>
        <v>1</v>
      </c>
      <c r="D121" s="75">
        <f>三井地区!D121+志賀地区!D121</f>
        <v>3</v>
      </c>
      <c r="E121" s="58">
        <f>三井地区!E121+志賀地区!E121</f>
        <v>4</v>
      </c>
      <c r="F121" s="32"/>
    </row>
    <row r="122" spans="1:6" ht="15" customHeight="1" x14ac:dyDescent="0.15">
      <c r="A122" s="12"/>
      <c r="B122" s="43" t="s">
        <v>69</v>
      </c>
      <c r="C122" s="71">
        <f>三井地区!C122+志賀地区!C122</f>
        <v>13</v>
      </c>
      <c r="D122" s="71">
        <f>三井地区!D122+志賀地区!D122</f>
        <v>33</v>
      </c>
      <c r="E122" s="60">
        <f>三井地区!E122+志賀地区!E122</f>
        <v>46</v>
      </c>
      <c r="F122" s="45">
        <f>E122/E147</f>
        <v>7.1185391519653354E-3</v>
      </c>
    </row>
    <row r="123" spans="1:6" ht="15" customHeight="1" x14ac:dyDescent="0.15">
      <c r="A123" s="12"/>
      <c r="B123" s="35">
        <v>100</v>
      </c>
      <c r="C123" s="75">
        <f>三井地区!C123+志賀地区!C123</f>
        <v>0</v>
      </c>
      <c r="D123" s="75">
        <f>三井地区!D123+志賀地区!D123</f>
        <v>2</v>
      </c>
      <c r="E123" s="58">
        <f>三井地区!E123+志賀地区!E123</f>
        <v>2</v>
      </c>
      <c r="F123" s="32"/>
    </row>
    <row r="124" spans="1:6" ht="15" customHeight="1" x14ac:dyDescent="0.15">
      <c r="A124" s="12"/>
      <c r="B124" s="35">
        <v>101</v>
      </c>
      <c r="C124" s="75">
        <f>三井地区!C124+志賀地区!C124</f>
        <v>0</v>
      </c>
      <c r="D124" s="75">
        <f>三井地区!D124+志賀地区!D124</f>
        <v>5</v>
      </c>
      <c r="E124" s="58">
        <f>三井地区!E124+志賀地区!E124</f>
        <v>5</v>
      </c>
      <c r="F124" s="32"/>
    </row>
    <row r="125" spans="1:6" ht="15" customHeight="1" x14ac:dyDescent="0.15">
      <c r="A125" s="12"/>
      <c r="B125" s="35">
        <v>102</v>
      </c>
      <c r="C125" s="75">
        <f>三井地区!C125+志賀地区!C125</f>
        <v>0</v>
      </c>
      <c r="D125" s="75">
        <f>三井地区!D125+志賀地区!D125</f>
        <v>1</v>
      </c>
      <c r="E125" s="58">
        <f>三井地区!E125+志賀地区!E125</f>
        <v>1</v>
      </c>
      <c r="F125" s="32"/>
    </row>
    <row r="126" spans="1:6" ht="15" customHeight="1" x14ac:dyDescent="0.15">
      <c r="A126" s="12"/>
      <c r="B126" s="35">
        <v>103</v>
      </c>
      <c r="C126" s="75">
        <f>三井地区!C126+志賀地区!C126</f>
        <v>0</v>
      </c>
      <c r="D126" s="75">
        <f>三井地区!D126+志賀地区!D126</f>
        <v>1</v>
      </c>
      <c r="E126" s="58">
        <f>三井地区!E126+志賀地区!E126</f>
        <v>1</v>
      </c>
      <c r="F126" s="32"/>
    </row>
    <row r="127" spans="1:6" ht="15" customHeight="1" x14ac:dyDescent="0.15">
      <c r="A127" s="12"/>
      <c r="B127" s="35">
        <v>104</v>
      </c>
      <c r="C127" s="75">
        <f>三井地区!C127+志賀地区!C127</f>
        <v>1</v>
      </c>
      <c r="D127" s="75">
        <f>三井地区!D127+志賀地区!D127</f>
        <v>0</v>
      </c>
      <c r="E127" s="58">
        <f>三井地区!E127+志賀地区!E127</f>
        <v>1</v>
      </c>
      <c r="F127" s="32"/>
    </row>
    <row r="128" spans="1:6" ht="15" customHeight="1" x14ac:dyDescent="0.15">
      <c r="A128" s="12"/>
      <c r="B128" s="43" t="s">
        <v>70</v>
      </c>
      <c r="C128" s="71">
        <f>三井地区!C128+志賀地区!C128</f>
        <v>1</v>
      </c>
      <c r="D128" s="71">
        <f>三井地区!D128+志賀地区!D128</f>
        <v>9</v>
      </c>
      <c r="E128" s="60">
        <f>三井地区!E128+志賀地区!E128</f>
        <v>10</v>
      </c>
      <c r="F128" s="45">
        <f>E128/E147</f>
        <v>1.5475085112968121E-3</v>
      </c>
    </row>
    <row r="129" spans="1:6" ht="15" customHeight="1" x14ac:dyDescent="0.15">
      <c r="A129" s="12"/>
      <c r="B129" s="35">
        <v>105</v>
      </c>
      <c r="C129" s="75">
        <f>三井地区!C129+志賀地区!C129</f>
        <v>0</v>
      </c>
      <c r="D129" s="75">
        <f>三井地区!D129+志賀地区!D129</f>
        <v>2</v>
      </c>
      <c r="E129" s="58">
        <f>三井地区!E129+志賀地区!E129</f>
        <v>2</v>
      </c>
      <c r="F129" s="32"/>
    </row>
    <row r="130" spans="1:6" ht="15" customHeight="1" x14ac:dyDescent="0.15">
      <c r="A130" s="12"/>
      <c r="B130" s="35">
        <v>106</v>
      </c>
      <c r="C130" s="75">
        <f>三井地区!C130+志賀地区!C130</f>
        <v>0</v>
      </c>
      <c r="D130" s="75">
        <f>三井地区!D130+志賀地区!D130</f>
        <v>0</v>
      </c>
      <c r="E130" s="58">
        <f>三井地区!E130+志賀地区!E130</f>
        <v>0</v>
      </c>
      <c r="F130" s="32"/>
    </row>
    <row r="131" spans="1:6" ht="15" customHeight="1" x14ac:dyDescent="0.15">
      <c r="A131" s="12"/>
      <c r="B131" s="35">
        <v>107</v>
      </c>
      <c r="C131" s="75">
        <f>三井地区!C131+志賀地区!C131</f>
        <v>0</v>
      </c>
      <c r="D131" s="75">
        <f>三井地区!D131+志賀地区!D131</f>
        <v>0</v>
      </c>
      <c r="E131" s="58">
        <f>三井地区!E131+志賀地区!E131</f>
        <v>0</v>
      </c>
      <c r="F131" s="32"/>
    </row>
    <row r="132" spans="1:6" ht="15" customHeight="1" x14ac:dyDescent="0.15">
      <c r="A132" s="12"/>
      <c r="B132" s="35">
        <v>108</v>
      </c>
      <c r="C132" s="75">
        <f>三井地区!C132+志賀地区!C132</f>
        <v>0</v>
      </c>
      <c r="D132" s="75">
        <f>三井地区!D132+志賀地区!D132</f>
        <v>0</v>
      </c>
      <c r="E132" s="58">
        <f>三井地区!E132+志賀地区!E132</f>
        <v>0</v>
      </c>
      <c r="F132" s="32"/>
    </row>
    <row r="133" spans="1:6" ht="15" customHeight="1" x14ac:dyDescent="0.15">
      <c r="A133" s="12"/>
      <c r="B133" s="35">
        <v>109</v>
      </c>
      <c r="C133" s="75">
        <f>三井地区!C133+志賀地区!C133</f>
        <v>0</v>
      </c>
      <c r="D133" s="75">
        <f>三井地区!D133+志賀地区!D133</f>
        <v>0</v>
      </c>
      <c r="E133" s="58">
        <f>三井地区!E133+志賀地区!E133</f>
        <v>0</v>
      </c>
      <c r="F133" s="32"/>
    </row>
    <row r="134" spans="1:6" ht="15" customHeight="1" x14ac:dyDescent="0.15">
      <c r="A134" s="36"/>
      <c r="B134" s="46" t="s">
        <v>71</v>
      </c>
      <c r="C134" s="71">
        <f>三井地区!C134+志賀地区!C134</f>
        <v>0</v>
      </c>
      <c r="D134" s="71">
        <f>三井地区!D134+志賀地区!D134</f>
        <v>2</v>
      </c>
      <c r="E134" s="44">
        <f>三井地区!E134+志賀地区!E134</f>
        <v>2</v>
      </c>
      <c r="F134" s="45">
        <f>E134/E147</f>
        <v>3.0950170225936243E-4</v>
      </c>
    </row>
    <row r="135" spans="1:6" ht="15" customHeight="1" x14ac:dyDescent="0.15">
      <c r="A135" s="36"/>
      <c r="B135" s="35">
        <v>110</v>
      </c>
      <c r="C135" s="79">
        <f>三井地区!C135+志賀地区!C135</f>
        <v>0</v>
      </c>
      <c r="D135" s="79">
        <f>三井地区!D135+志賀地区!D135</f>
        <v>0</v>
      </c>
      <c r="E135" s="93">
        <f>三井地区!E135+志賀地区!E135</f>
        <v>0</v>
      </c>
      <c r="F135" s="32"/>
    </row>
    <row r="136" spans="1:6" ht="15" customHeight="1" x14ac:dyDescent="0.15">
      <c r="A136" s="36"/>
      <c r="B136" s="35">
        <v>111</v>
      </c>
      <c r="C136" s="75">
        <f>三井地区!C136+志賀地区!C136</f>
        <v>0</v>
      </c>
      <c r="D136" s="75">
        <f>三井地区!D136+志賀地区!D136</f>
        <v>0</v>
      </c>
      <c r="E136" s="58">
        <f>三井地区!E136+志賀地区!E136</f>
        <v>0</v>
      </c>
      <c r="F136" s="32"/>
    </row>
    <row r="137" spans="1:6" ht="15" customHeight="1" x14ac:dyDescent="0.15">
      <c r="A137" s="36"/>
      <c r="B137" s="35">
        <v>112</v>
      </c>
      <c r="C137" s="75">
        <f>三井地区!C137+志賀地区!C137</f>
        <v>0</v>
      </c>
      <c r="D137" s="75">
        <f>三井地区!D137+志賀地区!D137</f>
        <v>0</v>
      </c>
      <c r="E137" s="58">
        <f>三井地区!E137+志賀地区!E137</f>
        <v>0</v>
      </c>
      <c r="F137" s="32"/>
    </row>
    <row r="138" spans="1:6" ht="15" customHeight="1" x14ac:dyDescent="0.15">
      <c r="A138" s="36"/>
      <c r="B138" s="35">
        <v>113</v>
      </c>
      <c r="C138" s="75">
        <f>三井地区!C138+志賀地区!C138</f>
        <v>0</v>
      </c>
      <c r="D138" s="75">
        <f>三井地区!D138+志賀地区!D138</f>
        <v>0</v>
      </c>
      <c r="E138" s="58">
        <f>三井地区!E138+志賀地区!E138</f>
        <v>0</v>
      </c>
      <c r="F138" s="32"/>
    </row>
    <row r="139" spans="1:6" ht="15" customHeight="1" x14ac:dyDescent="0.15">
      <c r="A139" s="36"/>
      <c r="B139" s="35">
        <v>114</v>
      </c>
      <c r="C139" s="75">
        <f>三井地区!C139+志賀地区!C139</f>
        <v>0</v>
      </c>
      <c r="D139" s="75">
        <f>三井地区!D139+志賀地区!D139</f>
        <v>0</v>
      </c>
      <c r="E139" s="58">
        <f>三井地区!E139+志賀地区!E139</f>
        <v>0</v>
      </c>
      <c r="F139" s="32"/>
    </row>
    <row r="140" spans="1:6" ht="15" customHeight="1" x14ac:dyDescent="0.15">
      <c r="A140" s="36"/>
      <c r="B140" s="43" t="s">
        <v>378</v>
      </c>
      <c r="C140" s="71">
        <f>三井地区!C140+志賀地区!C140</f>
        <v>0</v>
      </c>
      <c r="D140" s="71">
        <f>三井地区!D140+志賀地区!D140</f>
        <v>0</v>
      </c>
      <c r="E140" s="60">
        <f>三井地区!E140+志賀地区!E140</f>
        <v>0</v>
      </c>
      <c r="F140" s="45">
        <f>E140/E147</f>
        <v>0</v>
      </c>
    </row>
    <row r="141" spans="1:6" ht="15" customHeight="1" x14ac:dyDescent="0.15">
      <c r="A141" s="36"/>
      <c r="B141" s="35">
        <v>115</v>
      </c>
      <c r="C141" s="75">
        <f>三井地区!C141+志賀地区!C141</f>
        <v>0</v>
      </c>
      <c r="D141" s="75">
        <f>三井地区!D141+志賀地区!D141</f>
        <v>0</v>
      </c>
      <c r="E141" s="58">
        <f>三井地区!E141+志賀地区!E141</f>
        <v>0</v>
      </c>
      <c r="F141" s="32"/>
    </row>
    <row r="142" spans="1:6" ht="15" customHeight="1" x14ac:dyDescent="0.15">
      <c r="A142" s="36"/>
      <c r="B142" s="35">
        <v>116</v>
      </c>
      <c r="C142" s="75">
        <f>三井地区!C142+志賀地区!C142</f>
        <v>0</v>
      </c>
      <c r="D142" s="75">
        <f>三井地区!D142+志賀地区!D142</f>
        <v>0</v>
      </c>
      <c r="E142" s="58">
        <f>三井地区!E142+志賀地区!E142</f>
        <v>0</v>
      </c>
      <c r="F142" s="32"/>
    </row>
    <row r="143" spans="1:6" ht="15" customHeight="1" x14ac:dyDescent="0.15">
      <c r="A143" s="36"/>
      <c r="B143" s="35">
        <v>117</v>
      </c>
      <c r="C143" s="75">
        <f>三井地区!C143+志賀地区!C143</f>
        <v>0</v>
      </c>
      <c r="D143" s="75">
        <f>三井地区!D143+志賀地区!D143</f>
        <v>0</v>
      </c>
      <c r="E143" s="58">
        <f>三井地区!E143+志賀地区!E143</f>
        <v>0</v>
      </c>
      <c r="F143" s="32"/>
    </row>
    <row r="144" spans="1:6" ht="15" customHeight="1" x14ac:dyDescent="0.15">
      <c r="A144" s="36"/>
      <c r="B144" s="35">
        <v>118</v>
      </c>
      <c r="C144" s="75">
        <f>三井地区!C144+志賀地区!C144</f>
        <v>0</v>
      </c>
      <c r="D144" s="75">
        <f>三井地区!D144+志賀地区!D144</f>
        <v>0</v>
      </c>
      <c r="E144" s="58">
        <f>三井地区!E144+志賀地区!E144</f>
        <v>0</v>
      </c>
      <c r="F144" s="32"/>
    </row>
    <row r="145" spans="1:6" ht="15" customHeight="1" x14ac:dyDescent="0.15">
      <c r="A145" s="36"/>
      <c r="B145" s="35">
        <v>119</v>
      </c>
      <c r="C145" s="75">
        <f>三井地区!C145+志賀地区!C145</f>
        <v>0</v>
      </c>
      <c r="D145" s="75">
        <f>三井地区!D145+志賀地区!D145</f>
        <v>0</v>
      </c>
      <c r="E145" s="58">
        <f>三井地区!E145+志賀地区!E145</f>
        <v>0</v>
      </c>
      <c r="F145" s="32"/>
    </row>
    <row r="146" spans="1:6" ht="15" customHeight="1" thickBot="1" x14ac:dyDescent="0.2">
      <c r="A146" s="36"/>
      <c r="B146" s="46" t="s">
        <v>379</v>
      </c>
      <c r="C146" s="72">
        <f>三井地区!C146+志賀地区!C146</f>
        <v>0</v>
      </c>
      <c r="D146" s="72">
        <f>三井地区!D146+志賀地区!D146</f>
        <v>0</v>
      </c>
      <c r="E146" s="56">
        <f>三井地区!E146+志賀地区!E146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7">
        <f>三井地区!C147+志賀地区!C147</f>
        <v>3158</v>
      </c>
      <c r="D147" s="77">
        <f>三井地区!D147+志賀地区!D147</f>
        <v>3304</v>
      </c>
      <c r="E147" s="8">
        <f>三井地区!E147+志賀地区!E147</f>
        <v>6462</v>
      </c>
      <c r="F147" s="32">
        <f>SUM(F3:F134)</f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15">
      <c r="A150" s="16"/>
      <c r="B150" s="16" t="s">
        <v>7</v>
      </c>
      <c r="C150" s="17">
        <f>C8+C14+C20</f>
        <v>334</v>
      </c>
      <c r="D150" s="17">
        <f>D8+D14+D20</f>
        <v>343</v>
      </c>
      <c r="E150" s="17">
        <f>E8+E14+E20</f>
        <v>677</v>
      </c>
      <c r="F150" s="32">
        <f>E150/E153</f>
        <v>0.10476632621479418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1848</v>
      </c>
      <c r="D151" s="19">
        <f>D26+D32+D38+D44+D50+D56+D62+D68+D74+D80</f>
        <v>1832</v>
      </c>
      <c r="E151" s="19">
        <f>E26+E32+E38+E44+E50+E56+E62+E68+E74+E80</f>
        <v>3680</v>
      </c>
      <c r="F151" s="32">
        <f>E151/E153</f>
        <v>0.5694831321572269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976</v>
      </c>
      <c r="D152" s="21">
        <f t="shared" ref="D152:E152" si="0">D86+D92+D98+D104+D110+D116+D122+D128+D134+D140+D146</f>
        <v>1129</v>
      </c>
      <c r="E152" s="21">
        <f t="shared" si="0"/>
        <v>2105</v>
      </c>
      <c r="F152" s="32">
        <f>E152/E153</f>
        <v>0.32575054162797895</v>
      </c>
    </row>
    <row r="153" spans="1:6" ht="15" customHeight="1" x14ac:dyDescent="0.15">
      <c r="B153" s="2" t="s">
        <v>8</v>
      </c>
      <c r="C153" s="1">
        <f>SUM(C150:C152)</f>
        <v>3158</v>
      </c>
      <c r="D153" s="1">
        <f>SUM(D150:D152)</f>
        <v>3304</v>
      </c>
      <c r="E153" s="1">
        <f>SUM(E150:E152)</f>
        <v>6462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334</v>
      </c>
      <c r="D155" s="17">
        <f>D8+D14+D20</f>
        <v>343</v>
      </c>
      <c r="E155" s="17">
        <f>E8+E14+E20</f>
        <v>677</v>
      </c>
      <c r="F155" s="32">
        <f>E155/E159</f>
        <v>0.10476632621479418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1848</v>
      </c>
      <c r="D156" s="19">
        <f>D26+D32+D38+D44+D50+D56+D62+D68+D74+D80</f>
        <v>1832</v>
      </c>
      <c r="E156" s="19">
        <f>E26+E32+E38+E44+E50+E56+E62+E68+E74+E80</f>
        <v>3680</v>
      </c>
      <c r="F156" s="32">
        <f>E156/E159</f>
        <v>0.5694831321572269</v>
      </c>
    </row>
    <row r="157" spans="1:6" ht="15" customHeight="1" x14ac:dyDescent="0.15">
      <c r="A157" s="25"/>
      <c r="B157" s="20" t="s">
        <v>10</v>
      </c>
      <c r="C157" s="21">
        <f>C86+C92</f>
        <v>484</v>
      </c>
      <c r="D157" s="21">
        <f>D86+D92</f>
        <v>483</v>
      </c>
      <c r="E157" s="21">
        <f>E86+E92</f>
        <v>967</v>
      </c>
      <c r="F157" s="32">
        <f>E157/E159</f>
        <v>0.14964407304240174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492</v>
      </c>
      <c r="D158" s="27">
        <f t="shared" ref="D158:E158" si="1">D98+D104+D110+D116+D122+D128+D134+D140+D146</f>
        <v>646</v>
      </c>
      <c r="E158" s="27">
        <f t="shared" si="1"/>
        <v>1138</v>
      </c>
      <c r="F158" s="32">
        <f>E158/E159</f>
        <v>0.17610646858557721</v>
      </c>
    </row>
    <row r="159" spans="1:6" ht="15" customHeight="1" x14ac:dyDescent="0.15">
      <c r="B159" s="2" t="s">
        <v>8</v>
      </c>
      <c r="C159" s="1">
        <f>SUM(C155:C158)</f>
        <v>3158</v>
      </c>
      <c r="D159" s="1">
        <f>SUM(D155:D158)</f>
        <v>3304</v>
      </c>
      <c r="E159" s="1">
        <f>SUM(E155:E158)</f>
        <v>6462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134</v>
      </c>
      <c r="D161" s="31">
        <f t="shared" ref="D161:E161" si="2">D110+D116+D122+D128+D134+D140+D146</f>
        <v>255</v>
      </c>
      <c r="E161" s="31">
        <f t="shared" si="2"/>
        <v>389</v>
      </c>
      <c r="F161" s="32">
        <f>E161/E159</f>
        <v>6.0198081089445993E-2</v>
      </c>
    </row>
    <row r="162" spans="1:6" ht="15" customHeight="1" x14ac:dyDescent="0.15">
      <c r="A162" s="30"/>
      <c r="B162" s="23" t="s">
        <v>15</v>
      </c>
      <c r="C162" s="31">
        <f>C116+C122+C128+C134+C140+C146</f>
        <v>53</v>
      </c>
      <c r="D162" s="31">
        <f t="shared" ref="D162:E162" si="3">D116+D122+D128+D134+D140+D146</f>
        <v>132</v>
      </c>
      <c r="E162" s="31">
        <f t="shared" si="3"/>
        <v>185</v>
      </c>
      <c r="F162" s="32">
        <f>E162/E159</f>
        <v>2.8628907458991024E-2</v>
      </c>
    </row>
    <row r="163" spans="1:6" ht="15" customHeight="1" x14ac:dyDescent="0.15">
      <c r="A163" s="30"/>
      <c r="B163" s="23" t="s">
        <v>13</v>
      </c>
      <c r="C163" s="31">
        <f>C122+C128+C134+C140+C146</f>
        <v>14</v>
      </c>
      <c r="D163" s="31">
        <f t="shared" ref="D163:E163" si="4">D122+D128+D134+D140+D146</f>
        <v>44</v>
      </c>
      <c r="E163" s="31">
        <f t="shared" si="4"/>
        <v>58</v>
      </c>
      <c r="F163" s="32">
        <f>E163/E159</f>
        <v>8.97554936552151E-3</v>
      </c>
    </row>
    <row r="164" spans="1:6" ht="15" customHeight="1" x14ac:dyDescent="0.15">
      <c r="B164" s="4" t="s">
        <v>14</v>
      </c>
      <c r="C164" s="1">
        <f>C128+C134+C140+C146</f>
        <v>1</v>
      </c>
      <c r="D164" s="1">
        <f t="shared" ref="D164:E164" si="5">D128+D134+D140+D146</f>
        <v>11</v>
      </c>
      <c r="E164" s="1">
        <f t="shared" si="5"/>
        <v>12</v>
      </c>
      <c r="F164" s="32">
        <f>E164/E159</f>
        <v>1.8570102135561746E-3</v>
      </c>
    </row>
    <row r="165" spans="1:6" ht="15" customHeight="1" x14ac:dyDescent="0.15">
      <c r="B165" s="4" t="s">
        <v>16</v>
      </c>
      <c r="C165" s="1">
        <f>C134+C140+C146</f>
        <v>0</v>
      </c>
      <c r="D165" s="1">
        <f t="shared" ref="D165:E165" si="6">D134+D140+D146</f>
        <v>2</v>
      </c>
      <c r="E165" s="1">
        <f t="shared" si="6"/>
        <v>2</v>
      </c>
      <c r="F165" s="32">
        <f>E165/E159</f>
        <v>3.0950170225936243E-4</v>
      </c>
    </row>
    <row r="166" spans="1:6" x14ac:dyDescent="0.15">
      <c r="B166" s="4" t="s">
        <v>390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391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271">
    <tabColor indexed="14"/>
  </sheetPr>
  <dimension ref="A1:F167"/>
  <sheetViews>
    <sheetView zoomScaleNormal="100" workbookViewId="0">
      <selection activeCell="B2" sqref="B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">
      <c r="A2" s="66" t="s">
        <v>114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東地!C3+西地!C3+安原!C3+紅雲台!C3+伊勢林!C3+駒場!C3+新子田!C3</f>
        <v>12</v>
      </c>
      <c r="D3" s="74">
        <f>東地!D3+西地!D3+安原!D3+紅雲台!D3+伊勢林!D3+駒場!D3+新子田!D3</f>
        <v>15</v>
      </c>
      <c r="E3" s="9">
        <f>東地!E3+西地!E3+安原!E3+紅雲台!E3+伊勢林!E3+駒場!E3+新子田!E3</f>
        <v>27</v>
      </c>
      <c r="F3" s="32"/>
    </row>
    <row r="4" spans="1:6" ht="15" customHeight="1" x14ac:dyDescent="0.15">
      <c r="A4" s="12"/>
      <c r="B4" s="35">
        <v>1</v>
      </c>
      <c r="C4" s="75">
        <f>東地!C4+西地!C4+安原!C4+紅雲台!C4+伊勢林!C4+駒場!C4+新子田!C4</f>
        <v>16</v>
      </c>
      <c r="D4" s="75">
        <f>東地!D4+西地!D4+安原!D4+紅雲台!D4+伊勢林!D4+駒場!D4+新子田!D4</f>
        <v>17</v>
      </c>
      <c r="E4" s="10">
        <f>東地!E4+西地!E4+安原!E4+紅雲台!E4+伊勢林!E4+駒場!E4+新子田!E4</f>
        <v>33</v>
      </c>
      <c r="F4" s="32"/>
    </row>
    <row r="5" spans="1:6" ht="15" customHeight="1" x14ac:dyDescent="0.15">
      <c r="A5" s="12"/>
      <c r="B5" s="35">
        <v>2</v>
      </c>
      <c r="C5" s="75">
        <f>東地!C5+西地!C5+安原!C5+紅雲台!C5+伊勢林!C5+駒場!C5+新子田!C5</f>
        <v>18</v>
      </c>
      <c r="D5" s="75">
        <f>東地!D5+西地!D5+安原!D5+紅雲台!D5+伊勢林!D5+駒場!D5+新子田!D5</f>
        <v>19</v>
      </c>
      <c r="E5" s="10">
        <f>東地!E5+西地!E5+安原!E5+紅雲台!E5+伊勢林!E5+駒場!E5+新子田!E5</f>
        <v>37</v>
      </c>
      <c r="F5" s="32"/>
    </row>
    <row r="6" spans="1:6" ht="15" customHeight="1" x14ac:dyDescent="0.15">
      <c r="A6" s="12"/>
      <c r="B6" s="35">
        <v>3</v>
      </c>
      <c r="C6" s="75">
        <f>東地!C6+西地!C6+安原!C6+紅雲台!C6+伊勢林!C6+駒場!C6+新子田!C6</f>
        <v>10</v>
      </c>
      <c r="D6" s="75">
        <f>東地!D6+西地!D6+安原!D6+紅雲台!D6+伊勢林!D6+駒場!D6+新子田!D6</f>
        <v>19</v>
      </c>
      <c r="E6" s="10">
        <f>東地!E6+西地!E6+安原!E6+紅雲台!E6+伊勢林!E6+駒場!E6+新子田!E6</f>
        <v>29</v>
      </c>
      <c r="F6" s="32"/>
    </row>
    <row r="7" spans="1:6" ht="15" customHeight="1" x14ac:dyDescent="0.15">
      <c r="A7" s="12"/>
      <c r="B7" s="35">
        <v>4</v>
      </c>
      <c r="C7" s="75">
        <f>東地!C7+西地!C7+安原!C7+紅雲台!C7+伊勢林!C7+駒場!C7+新子田!C7</f>
        <v>18</v>
      </c>
      <c r="D7" s="75">
        <f>東地!D7+西地!D7+安原!D7+紅雲台!D7+伊勢林!D7+駒場!D7+新子田!D7</f>
        <v>21</v>
      </c>
      <c r="E7" s="10">
        <f>東地!E7+西地!E7+安原!E7+紅雲台!E7+伊勢林!E7+駒場!E7+新子田!E7</f>
        <v>39</v>
      </c>
      <c r="F7" s="32"/>
    </row>
    <row r="8" spans="1:6" ht="15" customHeight="1" x14ac:dyDescent="0.15">
      <c r="A8" s="12"/>
      <c r="B8" s="37" t="s">
        <v>50</v>
      </c>
      <c r="C8" s="70">
        <f>東地!C8+西地!C8+安原!C8+紅雲台!C8+伊勢林!C8+駒場!C8+新子田!C8</f>
        <v>74</v>
      </c>
      <c r="D8" s="70">
        <f>東地!D8+西地!D8+安原!D8+紅雲台!D8+伊勢林!D8+駒場!D8+新子田!D8</f>
        <v>91</v>
      </c>
      <c r="E8" s="38">
        <f>東地!E8+西地!E8+安原!E8+紅雲台!E8+伊勢林!E8+駒場!E8+新子田!E8</f>
        <v>165</v>
      </c>
      <c r="F8" s="39">
        <f>E8/E147</f>
        <v>3.1970548343344313E-2</v>
      </c>
    </row>
    <row r="9" spans="1:6" ht="15" customHeight="1" x14ac:dyDescent="0.15">
      <c r="A9" s="12"/>
      <c r="B9" s="35">
        <v>5</v>
      </c>
      <c r="C9" s="75">
        <f>東地!C9+西地!C9+安原!C9+紅雲台!C9+伊勢林!C9+駒場!C9+新子田!C9</f>
        <v>13</v>
      </c>
      <c r="D9" s="75">
        <f>東地!D9+西地!D9+安原!D9+紅雲台!D9+伊勢林!D9+駒場!D9+新子田!D9</f>
        <v>21</v>
      </c>
      <c r="E9" s="10">
        <f>東地!E9+西地!E9+安原!E9+紅雲台!E9+伊勢林!E9+駒場!E9+新子田!E9</f>
        <v>34</v>
      </c>
      <c r="F9" s="32"/>
    </row>
    <row r="10" spans="1:6" ht="15" customHeight="1" x14ac:dyDescent="0.15">
      <c r="A10" s="12"/>
      <c r="B10" s="35">
        <v>6</v>
      </c>
      <c r="C10" s="75">
        <f>東地!C10+西地!C10+安原!C10+紅雲台!C10+伊勢林!C10+駒場!C10+新子田!C10</f>
        <v>19</v>
      </c>
      <c r="D10" s="75">
        <f>東地!D10+西地!D10+安原!D10+紅雲台!D10+伊勢林!D10+駒場!D10+新子田!D10</f>
        <v>19</v>
      </c>
      <c r="E10" s="10">
        <f>東地!E10+西地!E10+安原!E10+紅雲台!E10+伊勢林!E10+駒場!E10+新子田!E10</f>
        <v>38</v>
      </c>
      <c r="F10" s="32"/>
    </row>
    <row r="11" spans="1:6" ht="15" customHeight="1" x14ac:dyDescent="0.15">
      <c r="A11" s="12"/>
      <c r="B11" s="35">
        <v>7</v>
      </c>
      <c r="C11" s="75">
        <f>東地!C11+西地!C11+安原!C11+紅雲台!C11+伊勢林!C11+駒場!C11+新子田!C11</f>
        <v>20</v>
      </c>
      <c r="D11" s="75">
        <f>東地!D11+西地!D11+安原!D11+紅雲台!D11+伊勢林!D11+駒場!D11+新子田!D11</f>
        <v>17</v>
      </c>
      <c r="E11" s="10">
        <f>東地!E11+西地!E11+安原!E11+紅雲台!E11+伊勢林!E11+駒場!E11+新子田!E11</f>
        <v>37</v>
      </c>
      <c r="F11" s="32"/>
    </row>
    <row r="12" spans="1:6" ht="15" customHeight="1" x14ac:dyDescent="0.15">
      <c r="A12" s="12"/>
      <c r="B12" s="35">
        <v>8</v>
      </c>
      <c r="C12" s="75">
        <f>東地!C12+西地!C12+安原!C12+紅雲台!C12+伊勢林!C12+駒場!C12+新子田!C12</f>
        <v>11</v>
      </c>
      <c r="D12" s="75">
        <f>東地!D12+西地!D12+安原!D12+紅雲台!D12+伊勢林!D12+駒場!D12+新子田!D12</f>
        <v>20</v>
      </c>
      <c r="E12" s="10">
        <f>東地!E12+西地!E12+安原!E12+紅雲台!E12+伊勢林!E12+駒場!E12+新子田!E12</f>
        <v>31</v>
      </c>
      <c r="F12" s="32"/>
    </row>
    <row r="13" spans="1:6" ht="15" customHeight="1" x14ac:dyDescent="0.15">
      <c r="A13" s="12"/>
      <c r="B13" s="35">
        <v>9</v>
      </c>
      <c r="C13" s="75">
        <f>東地!C13+西地!C13+安原!C13+紅雲台!C13+伊勢林!C13+駒場!C13+新子田!C13</f>
        <v>20</v>
      </c>
      <c r="D13" s="75">
        <f>東地!D13+西地!D13+安原!D13+紅雲台!D13+伊勢林!D13+駒場!D13+新子田!D13</f>
        <v>14</v>
      </c>
      <c r="E13" s="10">
        <f>東地!E13+西地!E13+安原!E13+紅雲台!E13+伊勢林!E13+駒場!E13+新子田!E13</f>
        <v>34</v>
      </c>
      <c r="F13" s="32"/>
    </row>
    <row r="14" spans="1:6" ht="15" customHeight="1" x14ac:dyDescent="0.15">
      <c r="A14" s="12"/>
      <c r="B14" s="37" t="s">
        <v>51</v>
      </c>
      <c r="C14" s="70">
        <f>東地!C14+西地!C14+安原!C14+紅雲台!C14+伊勢林!C14+駒場!C14+新子田!C14</f>
        <v>83</v>
      </c>
      <c r="D14" s="70">
        <f>東地!D14+西地!D14+安原!D14+紅雲台!D14+伊勢林!D14+駒場!D14+新子田!D14</f>
        <v>91</v>
      </c>
      <c r="E14" s="48">
        <f>東地!E14+西地!E14+安原!E14+紅雲台!E14+伊勢林!E14+駒場!E14+新子田!E14</f>
        <v>174</v>
      </c>
      <c r="F14" s="39">
        <f>E14/E147</f>
        <v>3.3714396434799454E-2</v>
      </c>
    </row>
    <row r="15" spans="1:6" ht="15" customHeight="1" x14ac:dyDescent="0.15">
      <c r="A15" s="12"/>
      <c r="B15" s="35">
        <v>10</v>
      </c>
      <c r="C15" s="75">
        <f>東地!C15+西地!C15+安原!C15+紅雲台!C15+伊勢林!C15+駒場!C15+新子田!C15</f>
        <v>23</v>
      </c>
      <c r="D15" s="75">
        <f>東地!D15+西地!D15+安原!D15+紅雲台!D15+伊勢林!D15+駒場!D15+新子田!D15</f>
        <v>20</v>
      </c>
      <c r="E15" s="10">
        <f>東地!E15+西地!E15+安原!E15+紅雲台!E15+伊勢林!E15+駒場!E15+新子田!E15</f>
        <v>43</v>
      </c>
      <c r="F15" s="32"/>
    </row>
    <row r="16" spans="1:6" ht="15" customHeight="1" x14ac:dyDescent="0.15">
      <c r="A16" s="12"/>
      <c r="B16" s="35">
        <v>11</v>
      </c>
      <c r="C16" s="75">
        <f>東地!C16+西地!C16+安原!C16+紅雲台!C16+伊勢林!C16+駒場!C16+新子田!C16</f>
        <v>21</v>
      </c>
      <c r="D16" s="75">
        <f>東地!D16+西地!D16+安原!D16+紅雲台!D16+伊勢林!D16+駒場!D16+新子田!D16</f>
        <v>15</v>
      </c>
      <c r="E16" s="10">
        <f>東地!E16+西地!E16+安原!E16+紅雲台!E16+伊勢林!E16+駒場!E16+新子田!E16</f>
        <v>36</v>
      </c>
      <c r="F16" s="32"/>
    </row>
    <row r="17" spans="1:6" ht="15" customHeight="1" x14ac:dyDescent="0.15">
      <c r="A17" s="12"/>
      <c r="B17" s="35">
        <v>12</v>
      </c>
      <c r="C17" s="75">
        <f>東地!C17+西地!C17+安原!C17+紅雲台!C17+伊勢林!C17+駒場!C17+新子田!C17</f>
        <v>25</v>
      </c>
      <c r="D17" s="75">
        <f>東地!D17+西地!D17+安原!D17+紅雲台!D17+伊勢林!D17+駒場!D17+新子田!D17</f>
        <v>21</v>
      </c>
      <c r="E17" s="10">
        <f>東地!E17+西地!E17+安原!E17+紅雲台!E17+伊勢林!E17+駒場!E17+新子田!E17</f>
        <v>46</v>
      </c>
      <c r="F17" s="32"/>
    </row>
    <row r="18" spans="1:6" ht="15" customHeight="1" x14ac:dyDescent="0.15">
      <c r="A18" s="12"/>
      <c r="B18" s="35">
        <v>13</v>
      </c>
      <c r="C18" s="75">
        <f>東地!C18+西地!C18+安原!C18+紅雲台!C18+伊勢林!C18+駒場!C18+新子田!C18</f>
        <v>23</v>
      </c>
      <c r="D18" s="75">
        <f>東地!D18+西地!D18+安原!D18+紅雲台!D18+伊勢林!D18+駒場!D18+新子田!D18</f>
        <v>29</v>
      </c>
      <c r="E18" s="10">
        <f>東地!E18+西地!E18+安原!E18+紅雲台!E18+伊勢林!E18+駒場!E18+新子田!E18</f>
        <v>52</v>
      </c>
      <c r="F18" s="32"/>
    </row>
    <row r="19" spans="1:6" ht="15" customHeight="1" x14ac:dyDescent="0.15">
      <c r="A19" s="12"/>
      <c r="B19" s="35">
        <v>14</v>
      </c>
      <c r="C19" s="75">
        <f>東地!C19+西地!C19+安原!C19+紅雲台!C19+伊勢林!C19+駒場!C19+新子田!C19</f>
        <v>28</v>
      </c>
      <c r="D19" s="75">
        <f>東地!D19+西地!D19+安原!D19+紅雲台!D19+伊勢林!D19+駒場!D19+新子田!D19</f>
        <v>21</v>
      </c>
      <c r="E19" s="10">
        <f>東地!E19+西地!E19+安原!E19+紅雲台!E19+伊勢林!E19+駒場!E19+新子田!E19</f>
        <v>49</v>
      </c>
      <c r="F19" s="32"/>
    </row>
    <row r="20" spans="1:6" ht="15" customHeight="1" x14ac:dyDescent="0.15">
      <c r="A20" s="12"/>
      <c r="B20" s="37" t="s">
        <v>52</v>
      </c>
      <c r="C20" s="70">
        <f>東地!C20+西地!C20+安原!C20+紅雲台!C20+伊勢林!C20+駒場!C20+新子田!C20</f>
        <v>120</v>
      </c>
      <c r="D20" s="70">
        <f>東地!D20+西地!D20+安原!D20+紅雲台!D20+伊勢林!D20+駒場!D20+新子田!D20</f>
        <v>106</v>
      </c>
      <c r="E20" s="48">
        <f>東地!E20+西地!E20+安原!E20+紅雲台!E20+伊勢林!E20+駒場!E20+新子田!E20</f>
        <v>226</v>
      </c>
      <c r="F20" s="39">
        <f>E20/E147</f>
        <v>4.378996318542918E-2</v>
      </c>
    </row>
    <row r="21" spans="1:6" ht="15" customHeight="1" x14ac:dyDescent="0.15">
      <c r="A21" s="12"/>
      <c r="B21" s="35">
        <v>15</v>
      </c>
      <c r="C21" s="75">
        <f>東地!C21+西地!C21+安原!C21+紅雲台!C21+伊勢林!C21+駒場!C21+新子田!C21</f>
        <v>29</v>
      </c>
      <c r="D21" s="75">
        <f>東地!D21+西地!D21+安原!D21+紅雲台!D21+伊勢林!D21+駒場!D21+新子田!D21</f>
        <v>26</v>
      </c>
      <c r="E21" s="10">
        <f>東地!E21+西地!E21+安原!E21+紅雲台!E21+伊勢林!E21+駒場!E21+新子田!E21</f>
        <v>55</v>
      </c>
      <c r="F21" s="32"/>
    </row>
    <row r="22" spans="1:6" ht="15" customHeight="1" x14ac:dyDescent="0.15">
      <c r="A22" s="12"/>
      <c r="B22" s="35">
        <v>16</v>
      </c>
      <c r="C22" s="75">
        <f>東地!C22+西地!C22+安原!C22+紅雲台!C22+伊勢林!C22+駒場!C22+新子田!C22</f>
        <v>32</v>
      </c>
      <c r="D22" s="75">
        <f>東地!D22+西地!D22+安原!D22+紅雲台!D22+伊勢林!D22+駒場!D22+新子田!D22</f>
        <v>23</v>
      </c>
      <c r="E22" s="10">
        <f>東地!E22+西地!E22+安原!E22+紅雲台!E22+伊勢林!E22+駒場!E22+新子田!E22</f>
        <v>55</v>
      </c>
      <c r="F22" s="32"/>
    </row>
    <row r="23" spans="1:6" ht="15" customHeight="1" x14ac:dyDescent="0.15">
      <c r="A23" s="12"/>
      <c r="B23" s="35">
        <v>17</v>
      </c>
      <c r="C23" s="75">
        <f>東地!C23+西地!C23+安原!C23+紅雲台!C23+伊勢林!C23+駒場!C23+新子田!C23</f>
        <v>34</v>
      </c>
      <c r="D23" s="75">
        <f>東地!D23+西地!D23+安原!D23+紅雲台!D23+伊勢林!D23+駒場!D23+新子田!D23</f>
        <v>22</v>
      </c>
      <c r="E23" s="10">
        <f>東地!E23+西地!E23+安原!E23+紅雲台!E23+伊勢林!E23+駒場!E23+新子田!E23</f>
        <v>56</v>
      </c>
      <c r="F23" s="32"/>
    </row>
    <row r="24" spans="1:6" ht="15" customHeight="1" x14ac:dyDescent="0.15">
      <c r="A24" s="12"/>
      <c r="B24" s="35">
        <v>18</v>
      </c>
      <c r="C24" s="75">
        <f>東地!C24+西地!C24+安原!C24+紅雲台!C24+伊勢林!C24+駒場!C24+新子田!C24</f>
        <v>29</v>
      </c>
      <c r="D24" s="75">
        <f>東地!D24+西地!D24+安原!D24+紅雲台!D24+伊勢林!D24+駒場!D24+新子田!D24</f>
        <v>27</v>
      </c>
      <c r="E24" s="10">
        <f>東地!E24+西地!E24+安原!E24+紅雲台!E24+伊勢林!E24+駒場!E24+新子田!E24</f>
        <v>56</v>
      </c>
      <c r="F24" s="32"/>
    </row>
    <row r="25" spans="1:6" ht="15" customHeight="1" x14ac:dyDescent="0.15">
      <c r="A25" s="12"/>
      <c r="B25" s="35">
        <v>19</v>
      </c>
      <c r="C25" s="75">
        <f>東地!C25+西地!C25+安原!C25+紅雲台!C25+伊勢林!C25+駒場!C25+新子田!C25</f>
        <v>28</v>
      </c>
      <c r="D25" s="75">
        <f>東地!D25+西地!D25+安原!D25+紅雲台!D25+伊勢林!D25+駒場!D25+新子田!D25</f>
        <v>30</v>
      </c>
      <c r="E25" s="10">
        <f>東地!E25+西地!E25+安原!E25+紅雲台!E25+伊勢林!E25+駒場!E25+新子田!E25</f>
        <v>58</v>
      </c>
      <c r="F25" s="32"/>
    </row>
    <row r="26" spans="1:6" ht="15" customHeight="1" x14ac:dyDescent="0.15">
      <c r="A26" s="12"/>
      <c r="B26" s="40" t="s">
        <v>53</v>
      </c>
      <c r="C26" s="49">
        <f>東地!C26+西地!C26+安原!C26+紅雲台!C26+伊勢林!C26+駒場!C26+新子田!C26</f>
        <v>152</v>
      </c>
      <c r="D26" s="49">
        <f>東地!D26+西地!D26+安原!D26+紅雲台!D26+伊勢林!D26+駒場!D26+新子田!D26</f>
        <v>128</v>
      </c>
      <c r="E26" s="41">
        <f>東地!E26+西地!E26+安原!E26+紅雲台!E26+伊勢林!E26+駒場!E26+新子田!E26</f>
        <v>280</v>
      </c>
      <c r="F26" s="42">
        <f>E26/E147</f>
        <v>5.4253051734160049E-2</v>
      </c>
    </row>
    <row r="27" spans="1:6" ht="15" customHeight="1" x14ac:dyDescent="0.15">
      <c r="A27" s="12"/>
      <c r="B27" s="35">
        <v>20</v>
      </c>
      <c r="C27" s="75">
        <f>東地!C27+西地!C27+安原!C27+紅雲台!C27+伊勢林!C27+駒場!C27+新子田!C27</f>
        <v>27</v>
      </c>
      <c r="D27" s="75">
        <f>東地!D27+西地!D27+安原!D27+紅雲台!D27+伊勢林!D27+駒場!D27+新子田!D27</f>
        <v>25</v>
      </c>
      <c r="E27" s="10">
        <f>東地!E27+西地!E27+安原!E27+紅雲台!E27+伊勢林!E27+駒場!E27+新子田!E27</f>
        <v>52</v>
      </c>
      <c r="F27" s="32"/>
    </row>
    <row r="28" spans="1:6" ht="15" customHeight="1" x14ac:dyDescent="0.15">
      <c r="A28" s="12"/>
      <c r="B28" s="35">
        <v>21</v>
      </c>
      <c r="C28" s="75">
        <f>東地!C28+西地!C28+安原!C28+紅雲台!C28+伊勢林!C28+駒場!C28+新子田!C28</f>
        <v>26</v>
      </c>
      <c r="D28" s="75">
        <f>東地!D28+西地!D28+安原!D28+紅雲台!D28+伊勢林!D28+駒場!D28+新子田!D28</f>
        <v>32</v>
      </c>
      <c r="E28" s="10">
        <f>東地!E28+西地!E28+安原!E28+紅雲台!E28+伊勢林!E28+駒場!E28+新子田!E28</f>
        <v>58</v>
      </c>
      <c r="F28" s="32"/>
    </row>
    <row r="29" spans="1:6" ht="15" customHeight="1" x14ac:dyDescent="0.15">
      <c r="A29" s="12"/>
      <c r="B29" s="35">
        <v>22</v>
      </c>
      <c r="C29" s="75">
        <f>東地!C29+西地!C29+安原!C29+紅雲台!C29+伊勢林!C29+駒場!C29+新子田!C29</f>
        <v>25</v>
      </c>
      <c r="D29" s="75">
        <f>東地!D29+西地!D29+安原!D29+紅雲台!D29+伊勢林!D29+駒場!D29+新子田!D29</f>
        <v>20</v>
      </c>
      <c r="E29" s="10">
        <f>東地!E29+西地!E29+安原!E29+紅雲台!E29+伊勢林!E29+駒場!E29+新子田!E29</f>
        <v>45</v>
      </c>
      <c r="F29" s="32"/>
    </row>
    <row r="30" spans="1:6" ht="15" customHeight="1" x14ac:dyDescent="0.15">
      <c r="A30" s="12"/>
      <c r="B30" s="35">
        <v>23</v>
      </c>
      <c r="C30" s="75">
        <f>東地!C30+西地!C30+安原!C30+紅雲台!C30+伊勢林!C30+駒場!C30+新子田!C30</f>
        <v>17</v>
      </c>
      <c r="D30" s="75">
        <f>東地!D30+西地!D30+安原!D30+紅雲台!D30+伊勢林!D30+駒場!D30+新子田!D30</f>
        <v>17</v>
      </c>
      <c r="E30" s="10">
        <f>東地!E30+西地!E30+安原!E30+紅雲台!E30+伊勢林!E30+駒場!E30+新子田!E30</f>
        <v>34</v>
      </c>
      <c r="F30" s="32"/>
    </row>
    <row r="31" spans="1:6" ht="15" customHeight="1" x14ac:dyDescent="0.15">
      <c r="A31" s="12"/>
      <c r="B31" s="35">
        <v>24</v>
      </c>
      <c r="C31" s="75">
        <f>東地!C31+西地!C31+安原!C31+紅雲台!C31+伊勢林!C31+駒場!C31+新子田!C31</f>
        <v>26</v>
      </c>
      <c r="D31" s="75">
        <f>東地!D31+西地!D31+安原!D31+紅雲台!D31+伊勢林!D31+駒場!D31+新子田!D31</f>
        <v>19</v>
      </c>
      <c r="E31" s="10">
        <f>東地!E31+西地!E31+安原!E31+紅雲台!E31+伊勢林!E31+駒場!E31+新子田!E31</f>
        <v>45</v>
      </c>
      <c r="F31" s="32"/>
    </row>
    <row r="32" spans="1:6" ht="15" customHeight="1" x14ac:dyDescent="0.15">
      <c r="A32" s="12"/>
      <c r="B32" s="40" t="s">
        <v>54</v>
      </c>
      <c r="C32" s="49">
        <f>東地!C32+西地!C32+安原!C32+紅雲台!C32+伊勢林!C32+駒場!C32+新子田!C32</f>
        <v>121</v>
      </c>
      <c r="D32" s="49">
        <f>東地!D32+西地!D32+安原!D32+紅雲台!D32+伊勢林!D32+駒場!D32+新子田!D32</f>
        <v>113</v>
      </c>
      <c r="E32" s="41">
        <f>東地!E32+西地!E32+安原!E32+紅雲台!E32+伊勢林!E32+駒場!E32+新子田!E32</f>
        <v>234</v>
      </c>
      <c r="F32" s="42">
        <f>E32/E147</f>
        <v>4.534005037783375E-2</v>
      </c>
    </row>
    <row r="33" spans="1:6" ht="15" customHeight="1" x14ac:dyDescent="0.15">
      <c r="A33" s="12"/>
      <c r="B33" s="35">
        <v>25</v>
      </c>
      <c r="C33" s="75">
        <f>東地!C33+西地!C33+安原!C33+紅雲台!C33+伊勢林!C33+駒場!C33+新子田!C33</f>
        <v>24</v>
      </c>
      <c r="D33" s="75">
        <f>東地!D33+西地!D33+安原!D33+紅雲台!D33+伊勢林!D33+駒場!D33+新子田!D33</f>
        <v>27</v>
      </c>
      <c r="E33" s="10">
        <f>東地!E33+西地!E33+安原!E33+紅雲台!E33+伊勢林!E33+駒場!E33+新子田!E33</f>
        <v>51</v>
      </c>
      <c r="F33" s="32"/>
    </row>
    <row r="34" spans="1:6" ht="15" customHeight="1" x14ac:dyDescent="0.15">
      <c r="A34" s="12"/>
      <c r="B34" s="35">
        <v>26</v>
      </c>
      <c r="C34" s="75">
        <f>東地!C34+西地!C34+安原!C34+紅雲台!C34+伊勢林!C34+駒場!C34+新子田!C34</f>
        <v>25</v>
      </c>
      <c r="D34" s="75">
        <f>東地!D34+西地!D34+安原!D34+紅雲台!D34+伊勢林!D34+駒場!D34+新子田!D34</f>
        <v>15</v>
      </c>
      <c r="E34" s="10">
        <f>東地!E34+西地!E34+安原!E34+紅雲台!E34+伊勢林!E34+駒場!E34+新子田!E34</f>
        <v>40</v>
      </c>
      <c r="F34" s="32"/>
    </row>
    <row r="35" spans="1:6" ht="15" customHeight="1" x14ac:dyDescent="0.15">
      <c r="A35" s="12"/>
      <c r="B35" s="35">
        <v>27</v>
      </c>
      <c r="C35" s="75">
        <f>東地!C35+西地!C35+安原!C35+紅雲台!C35+伊勢林!C35+駒場!C35+新子田!C35</f>
        <v>30</v>
      </c>
      <c r="D35" s="75">
        <f>東地!D35+西地!D35+安原!D35+紅雲台!D35+伊勢林!D35+駒場!D35+新子田!D35</f>
        <v>16</v>
      </c>
      <c r="E35" s="10">
        <f>東地!E35+西地!E35+安原!E35+紅雲台!E35+伊勢林!E35+駒場!E35+新子田!E35</f>
        <v>46</v>
      </c>
      <c r="F35" s="32"/>
    </row>
    <row r="36" spans="1:6" ht="15" customHeight="1" x14ac:dyDescent="0.15">
      <c r="A36" s="12"/>
      <c r="B36" s="35">
        <v>28</v>
      </c>
      <c r="C36" s="75">
        <f>東地!C36+西地!C36+安原!C36+紅雲台!C36+伊勢林!C36+駒場!C36+新子田!C36</f>
        <v>19</v>
      </c>
      <c r="D36" s="75">
        <f>東地!D36+西地!D36+安原!D36+紅雲台!D36+伊勢林!D36+駒場!D36+新子田!D36</f>
        <v>22</v>
      </c>
      <c r="E36" s="10">
        <f>東地!E36+西地!E36+安原!E36+紅雲台!E36+伊勢林!E36+駒場!E36+新子田!E36</f>
        <v>41</v>
      </c>
      <c r="F36" s="32"/>
    </row>
    <row r="37" spans="1:6" ht="15" customHeight="1" x14ac:dyDescent="0.15">
      <c r="A37" s="12"/>
      <c r="B37" s="35">
        <v>29</v>
      </c>
      <c r="C37" s="75">
        <f>東地!C37+西地!C37+安原!C37+紅雲台!C37+伊勢林!C37+駒場!C37+新子田!C37</f>
        <v>31</v>
      </c>
      <c r="D37" s="75">
        <f>東地!D37+西地!D37+安原!D37+紅雲台!D37+伊勢林!D37+駒場!D37+新子田!D37</f>
        <v>30</v>
      </c>
      <c r="E37" s="10">
        <f>東地!E37+西地!E37+安原!E37+紅雲台!E37+伊勢林!E37+駒場!E37+新子田!E37</f>
        <v>61</v>
      </c>
      <c r="F37" s="32"/>
    </row>
    <row r="38" spans="1:6" ht="15" customHeight="1" x14ac:dyDescent="0.15">
      <c r="A38" s="12"/>
      <c r="B38" s="40" t="s">
        <v>55</v>
      </c>
      <c r="C38" s="49">
        <f>東地!C38+西地!C38+安原!C38+紅雲台!C38+伊勢林!C38+駒場!C38+新子田!C38</f>
        <v>129</v>
      </c>
      <c r="D38" s="49">
        <f>東地!D38+西地!D38+安原!D38+紅雲台!D38+伊勢林!D38+駒場!D38+新子田!D38</f>
        <v>110</v>
      </c>
      <c r="E38" s="41">
        <f>東地!E38+西地!E38+安原!E38+紅雲台!E38+伊勢林!E38+駒場!E38+新子田!E38</f>
        <v>239</v>
      </c>
      <c r="F38" s="42">
        <f>E38/E147</f>
        <v>4.6308854873086613E-2</v>
      </c>
    </row>
    <row r="39" spans="1:6" ht="15" customHeight="1" x14ac:dyDescent="0.15">
      <c r="A39" s="12"/>
      <c r="B39" s="35">
        <v>30</v>
      </c>
      <c r="C39" s="75">
        <f>東地!C39+西地!C39+安原!C39+紅雲台!C39+伊勢林!C39+駒場!C39+新子田!C39</f>
        <v>29</v>
      </c>
      <c r="D39" s="75">
        <f>東地!D39+西地!D39+安原!D39+紅雲台!D39+伊勢林!D39+駒場!D39+新子田!D39</f>
        <v>20</v>
      </c>
      <c r="E39" s="10">
        <f>東地!E39+西地!E39+安原!E39+紅雲台!E39+伊勢林!E39+駒場!E39+新子田!E39</f>
        <v>49</v>
      </c>
      <c r="F39" s="32"/>
    </row>
    <row r="40" spans="1:6" ht="15" customHeight="1" x14ac:dyDescent="0.15">
      <c r="A40" s="12"/>
      <c r="B40" s="35">
        <v>31</v>
      </c>
      <c r="C40" s="75">
        <f>東地!C40+西地!C40+安原!C40+紅雲台!C40+伊勢林!C40+駒場!C40+新子田!C40</f>
        <v>28</v>
      </c>
      <c r="D40" s="75">
        <f>東地!D40+西地!D40+安原!D40+紅雲台!D40+伊勢林!D40+駒場!D40+新子田!D40</f>
        <v>21</v>
      </c>
      <c r="E40" s="10">
        <f>東地!E40+西地!E40+安原!E40+紅雲台!E40+伊勢林!E40+駒場!E40+新子田!E40</f>
        <v>49</v>
      </c>
      <c r="F40" s="32"/>
    </row>
    <row r="41" spans="1:6" ht="15" customHeight="1" x14ac:dyDescent="0.15">
      <c r="A41" s="12"/>
      <c r="B41" s="35">
        <v>32</v>
      </c>
      <c r="C41" s="75">
        <f>東地!C41+西地!C41+安原!C41+紅雲台!C41+伊勢林!C41+駒場!C41+新子田!C41</f>
        <v>20</v>
      </c>
      <c r="D41" s="75">
        <f>東地!D41+西地!D41+安原!D41+紅雲台!D41+伊勢林!D41+駒場!D41+新子田!D41</f>
        <v>14</v>
      </c>
      <c r="E41" s="10">
        <f>東地!E41+西地!E41+安原!E41+紅雲台!E41+伊勢林!E41+駒場!E41+新子田!E41</f>
        <v>34</v>
      </c>
      <c r="F41" s="32"/>
    </row>
    <row r="42" spans="1:6" ht="15" customHeight="1" x14ac:dyDescent="0.15">
      <c r="A42" s="12"/>
      <c r="B42" s="35">
        <v>33</v>
      </c>
      <c r="C42" s="75">
        <f>東地!C42+西地!C42+安原!C42+紅雲台!C42+伊勢林!C42+駒場!C42+新子田!C42</f>
        <v>23</v>
      </c>
      <c r="D42" s="75">
        <f>東地!D42+西地!D42+安原!D42+紅雲台!D42+伊勢林!D42+駒場!D42+新子田!D42</f>
        <v>34</v>
      </c>
      <c r="E42" s="10">
        <f>東地!E42+西地!E42+安原!E42+紅雲台!E42+伊勢林!E42+駒場!E42+新子田!E42</f>
        <v>57</v>
      </c>
      <c r="F42" s="32"/>
    </row>
    <row r="43" spans="1:6" ht="15" customHeight="1" x14ac:dyDescent="0.15">
      <c r="A43" s="12"/>
      <c r="B43" s="35">
        <v>34</v>
      </c>
      <c r="C43" s="75">
        <f>東地!C43+西地!C43+安原!C43+紅雲台!C43+伊勢林!C43+駒場!C43+新子田!C43</f>
        <v>31</v>
      </c>
      <c r="D43" s="75">
        <f>東地!D43+西地!D43+安原!D43+紅雲台!D43+伊勢林!D43+駒場!D43+新子田!D43</f>
        <v>39</v>
      </c>
      <c r="E43" s="10">
        <f>東地!E43+西地!E43+安原!E43+紅雲台!E43+伊勢林!E43+駒場!E43+新子田!E43</f>
        <v>70</v>
      </c>
      <c r="F43" s="32"/>
    </row>
    <row r="44" spans="1:6" ht="15" customHeight="1" x14ac:dyDescent="0.15">
      <c r="A44" s="12"/>
      <c r="B44" s="40" t="s">
        <v>56</v>
      </c>
      <c r="C44" s="49">
        <f>東地!C44+西地!C44+安原!C44+紅雲台!C44+伊勢林!C44+駒場!C44+新子田!C44</f>
        <v>131</v>
      </c>
      <c r="D44" s="49">
        <f>東地!D44+西地!D44+安原!D44+紅雲台!D44+伊勢林!D44+駒場!D44+新子田!D44</f>
        <v>128</v>
      </c>
      <c r="E44" s="41">
        <f>東地!E44+西地!E44+安原!E44+紅雲台!E44+伊勢林!E44+駒場!E44+新子田!E44</f>
        <v>259</v>
      </c>
      <c r="F44" s="42">
        <f>E44/E147</f>
        <v>5.0184072854098045E-2</v>
      </c>
    </row>
    <row r="45" spans="1:6" ht="15" customHeight="1" x14ac:dyDescent="0.15">
      <c r="A45" s="12"/>
      <c r="B45" s="35">
        <v>35</v>
      </c>
      <c r="C45" s="75">
        <f>東地!C45+西地!C45+安原!C45+紅雲台!C45+伊勢林!C45+駒場!C45+新子田!C45</f>
        <v>25</v>
      </c>
      <c r="D45" s="75">
        <f>東地!D45+西地!D45+安原!D45+紅雲台!D45+伊勢林!D45+駒場!D45+新子田!D45</f>
        <v>31</v>
      </c>
      <c r="E45" s="10">
        <f>東地!E45+西地!E45+安原!E45+紅雲台!E45+伊勢林!E45+駒場!E45+新子田!E45</f>
        <v>56</v>
      </c>
      <c r="F45" s="32"/>
    </row>
    <row r="46" spans="1:6" ht="15" customHeight="1" x14ac:dyDescent="0.15">
      <c r="A46" s="12"/>
      <c r="B46" s="35">
        <v>36</v>
      </c>
      <c r="C46" s="75">
        <f>東地!C46+西地!C46+安原!C46+紅雲台!C46+伊勢林!C46+駒場!C46+新子田!C46</f>
        <v>28</v>
      </c>
      <c r="D46" s="75">
        <f>東地!D46+西地!D46+安原!D46+紅雲台!D46+伊勢林!D46+駒場!D46+新子田!D46</f>
        <v>24</v>
      </c>
      <c r="E46" s="10">
        <f>東地!E46+西地!E46+安原!E46+紅雲台!E46+伊勢林!E46+駒場!E46+新子田!E46</f>
        <v>52</v>
      </c>
      <c r="F46" s="32"/>
    </row>
    <row r="47" spans="1:6" ht="15" customHeight="1" x14ac:dyDescent="0.15">
      <c r="A47" s="12"/>
      <c r="B47" s="35">
        <v>37</v>
      </c>
      <c r="C47" s="75">
        <f>東地!C47+西地!C47+安原!C47+紅雲台!C47+伊勢林!C47+駒場!C47+新子田!C47</f>
        <v>37</v>
      </c>
      <c r="D47" s="75">
        <f>東地!D47+西地!D47+安原!D47+紅雲台!D47+伊勢林!D47+駒場!D47+新子田!D47</f>
        <v>35</v>
      </c>
      <c r="E47" s="10">
        <f>東地!E47+西地!E47+安原!E47+紅雲台!E47+伊勢林!E47+駒場!E47+新子田!E47</f>
        <v>72</v>
      </c>
      <c r="F47" s="32"/>
    </row>
    <row r="48" spans="1:6" ht="15" customHeight="1" x14ac:dyDescent="0.15">
      <c r="A48" s="12"/>
      <c r="B48" s="35">
        <v>38</v>
      </c>
      <c r="C48" s="75">
        <f>東地!C48+西地!C48+安原!C48+紅雲台!C48+伊勢林!C48+駒場!C48+新子田!C48</f>
        <v>24</v>
      </c>
      <c r="D48" s="75">
        <f>東地!D48+西地!D48+安原!D48+紅雲台!D48+伊勢林!D48+駒場!D48+新子田!D48</f>
        <v>21</v>
      </c>
      <c r="E48" s="10">
        <f>東地!E48+西地!E48+安原!E48+紅雲台!E48+伊勢林!E48+駒場!E48+新子田!E48</f>
        <v>45</v>
      </c>
      <c r="F48" s="32"/>
    </row>
    <row r="49" spans="1:6" ht="15" customHeight="1" x14ac:dyDescent="0.15">
      <c r="A49" s="12"/>
      <c r="B49" s="35">
        <v>39</v>
      </c>
      <c r="C49" s="75">
        <f>東地!C49+西地!C49+安原!C49+紅雲台!C49+伊勢林!C49+駒場!C49+新子田!C49</f>
        <v>25</v>
      </c>
      <c r="D49" s="75">
        <f>東地!D49+西地!D49+安原!D49+紅雲台!D49+伊勢林!D49+駒場!D49+新子田!D49</f>
        <v>29</v>
      </c>
      <c r="E49" s="10">
        <f>東地!E49+西地!E49+安原!E49+紅雲台!E49+伊勢林!E49+駒場!E49+新子田!E49</f>
        <v>54</v>
      </c>
      <c r="F49" s="32"/>
    </row>
    <row r="50" spans="1:6" ht="15" customHeight="1" x14ac:dyDescent="0.15">
      <c r="A50" s="12"/>
      <c r="B50" s="40" t="s">
        <v>57</v>
      </c>
      <c r="C50" s="49">
        <f>東地!C50+西地!C50+安原!C50+紅雲台!C50+伊勢林!C50+駒場!C50+新子田!C50</f>
        <v>139</v>
      </c>
      <c r="D50" s="49">
        <f>東地!D50+西地!D50+安原!D50+紅雲台!D50+伊勢林!D50+駒場!D50+新子田!D50</f>
        <v>140</v>
      </c>
      <c r="E50" s="41">
        <f>東地!E50+西地!E50+安原!E50+紅雲台!E50+伊勢林!E50+駒場!E50+新子田!E50</f>
        <v>279</v>
      </c>
      <c r="F50" s="42">
        <f>E50/E147</f>
        <v>5.4059290835109478E-2</v>
      </c>
    </row>
    <row r="51" spans="1:6" ht="15" customHeight="1" x14ac:dyDescent="0.15">
      <c r="A51" s="12"/>
      <c r="B51" s="35">
        <v>40</v>
      </c>
      <c r="C51" s="75">
        <f>東地!C51+西地!C51+安原!C51+紅雲台!C51+伊勢林!C51+駒場!C51+新子田!C51</f>
        <v>33</v>
      </c>
      <c r="D51" s="75">
        <f>東地!D51+西地!D51+安原!D51+紅雲台!D51+伊勢林!D51+駒場!D51+新子田!D51</f>
        <v>38</v>
      </c>
      <c r="E51" s="10">
        <f>東地!E51+西地!E51+安原!E51+紅雲台!E51+伊勢林!E51+駒場!E51+新子田!E51</f>
        <v>71</v>
      </c>
      <c r="F51" s="32"/>
    </row>
    <row r="52" spans="1:6" ht="15" customHeight="1" x14ac:dyDescent="0.15">
      <c r="A52" s="12"/>
      <c r="B52" s="35">
        <v>41</v>
      </c>
      <c r="C52" s="75">
        <f>東地!C52+西地!C52+安原!C52+紅雲台!C52+伊勢林!C52+駒場!C52+新子田!C52</f>
        <v>37</v>
      </c>
      <c r="D52" s="75">
        <f>東地!D52+西地!D52+安原!D52+紅雲台!D52+伊勢林!D52+駒場!D52+新子田!D52</f>
        <v>30</v>
      </c>
      <c r="E52" s="10">
        <f>東地!E52+西地!E52+安原!E52+紅雲台!E52+伊勢林!E52+駒場!E52+新子田!E52</f>
        <v>67</v>
      </c>
      <c r="F52" s="32"/>
    </row>
    <row r="53" spans="1:6" ht="15" customHeight="1" x14ac:dyDescent="0.15">
      <c r="A53" s="12"/>
      <c r="B53" s="35">
        <v>42</v>
      </c>
      <c r="C53" s="75">
        <f>東地!C53+西地!C53+安原!C53+紅雲台!C53+伊勢林!C53+駒場!C53+新子田!C53</f>
        <v>31</v>
      </c>
      <c r="D53" s="75">
        <f>東地!D53+西地!D53+安原!D53+紅雲台!D53+伊勢林!D53+駒場!D53+新子田!D53</f>
        <v>21</v>
      </c>
      <c r="E53" s="10">
        <f>東地!E53+西地!E53+安原!E53+紅雲台!E53+伊勢林!E53+駒場!E53+新子田!E53</f>
        <v>52</v>
      </c>
      <c r="F53" s="32"/>
    </row>
    <row r="54" spans="1:6" ht="15" customHeight="1" x14ac:dyDescent="0.15">
      <c r="A54" s="12"/>
      <c r="B54" s="35">
        <v>43</v>
      </c>
      <c r="C54" s="75">
        <f>東地!C54+西地!C54+安原!C54+紅雲台!C54+伊勢林!C54+駒場!C54+新子田!C54</f>
        <v>31</v>
      </c>
      <c r="D54" s="75">
        <f>東地!D54+西地!D54+安原!D54+紅雲台!D54+伊勢林!D54+駒場!D54+新子田!D54</f>
        <v>29</v>
      </c>
      <c r="E54" s="10">
        <f>東地!E54+西地!E54+安原!E54+紅雲台!E54+伊勢林!E54+駒場!E54+新子田!E54</f>
        <v>60</v>
      </c>
      <c r="F54" s="32"/>
    </row>
    <row r="55" spans="1:6" ht="15" customHeight="1" x14ac:dyDescent="0.15">
      <c r="A55" s="12"/>
      <c r="B55" s="35">
        <v>44</v>
      </c>
      <c r="C55" s="75">
        <f>東地!C55+西地!C55+安原!C55+紅雲台!C55+伊勢林!C55+駒場!C55+新子田!C55</f>
        <v>28</v>
      </c>
      <c r="D55" s="75">
        <f>東地!D55+西地!D55+安原!D55+紅雲台!D55+伊勢林!D55+駒場!D55+新子田!D55</f>
        <v>35</v>
      </c>
      <c r="E55" s="10">
        <f>東地!E55+西地!E55+安原!E55+紅雲台!E55+伊勢林!E55+駒場!E55+新子田!E55</f>
        <v>63</v>
      </c>
      <c r="F55" s="32"/>
    </row>
    <row r="56" spans="1:6" ht="15" customHeight="1" x14ac:dyDescent="0.15">
      <c r="A56" s="12"/>
      <c r="B56" s="40" t="s">
        <v>58</v>
      </c>
      <c r="C56" s="49">
        <f>東地!C56+西地!C56+安原!C56+紅雲台!C56+伊勢林!C56+駒場!C56+新子田!C56</f>
        <v>160</v>
      </c>
      <c r="D56" s="49">
        <f>東地!D56+西地!D56+安原!D56+紅雲台!D56+伊勢林!D56+駒場!D56+新子田!D56</f>
        <v>153</v>
      </c>
      <c r="E56" s="41">
        <f>東地!E56+西地!E56+安原!E56+紅雲台!E56+伊勢林!E56+駒場!E56+新子田!E56</f>
        <v>313</v>
      </c>
      <c r="F56" s="42">
        <f>E56/E147</f>
        <v>6.0647161402828907E-2</v>
      </c>
    </row>
    <row r="57" spans="1:6" ht="15" customHeight="1" x14ac:dyDescent="0.15">
      <c r="A57" s="12"/>
      <c r="B57" s="35">
        <v>45</v>
      </c>
      <c r="C57" s="75">
        <f>東地!C57+西地!C57+安原!C57+紅雲台!C57+伊勢林!C57+駒場!C57+新子田!C57</f>
        <v>37</v>
      </c>
      <c r="D57" s="75">
        <f>東地!D57+西地!D57+安原!D57+紅雲台!D57+伊勢林!D57+駒場!D57+新子田!D57</f>
        <v>48</v>
      </c>
      <c r="E57" s="10">
        <f>東地!E57+西地!E57+安原!E57+紅雲台!E57+伊勢林!E57+駒場!E57+新子田!E57</f>
        <v>85</v>
      </c>
      <c r="F57" s="32"/>
    </row>
    <row r="58" spans="1:6" ht="15" customHeight="1" x14ac:dyDescent="0.15">
      <c r="A58" s="12"/>
      <c r="B58" s="35">
        <v>46</v>
      </c>
      <c r="C58" s="75">
        <f>東地!C58+西地!C58+安原!C58+紅雲台!C58+伊勢林!C58+駒場!C58+新子田!C58</f>
        <v>30</v>
      </c>
      <c r="D58" s="75">
        <f>東地!D58+西地!D58+安原!D58+紅雲台!D58+伊勢林!D58+駒場!D58+新子田!D58</f>
        <v>38</v>
      </c>
      <c r="E58" s="10">
        <f>東地!E58+西地!E58+安原!E58+紅雲台!E58+伊勢林!E58+駒場!E58+新子田!E58</f>
        <v>68</v>
      </c>
      <c r="F58" s="32"/>
    </row>
    <row r="59" spans="1:6" ht="15" customHeight="1" x14ac:dyDescent="0.15">
      <c r="A59" s="12"/>
      <c r="B59" s="35">
        <v>47</v>
      </c>
      <c r="C59" s="75">
        <f>東地!C59+西地!C59+安原!C59+紅雲台!C59+伊勢林!C59+駒場!C59+新子田!C59</f>
        <v>34</v>
      </c>
      <c r="D59" s="75">
        <f>東地!D59+西地!D59+安原!D59+紅雲台!D59+伊勢林!D59+駒場!D59+新子田!D59</f>
        <v>34</v>
      </c>
      <c r="E59" s="10">
        <f>東地!E59+西地!E59+安原!E59+紅雲台!E59+伊勢林!E59+駒場!E59+新子田!E59</f>
        <v>68</v>
      </c>
      <c r="F59" s="32"/>
    </row>
    <row r="60" spans="1:6" ht="15" customHeight="1" x14ac:dyDescent="0.15">
      <c r="A60" s="12"/>
      <c r="B60" s="35">
        <v>48</v>
      </c>
      <c r="C60" s="75">
        <f>東地!C60+西地!C60+安原!C60+紅雲台!C60+伊勢林!C60+駒場!C60+新子田!C60</f>
        <v>36</v>
      </c>
      <c r="D60" s="75">
        <f>東地!D60+西地!D60+安原!D60+紅雲台!D60+伊勢林!D60+駒場!D60+新子田!D60</f>
        <v>37</v>
      </c>
      <c r="E60" s="10">
        <f>東地!E60+西地!E60+安原!E60+紅雲台!E60+伊勢林!E60+駒場!E60+新子田!E60</f>
        <v>73</v>
      </c>
      <c r="F60" s="32"/>
    </row>
    <row r="61" spans="1:6" ht="15" customHeight="1" x14ac:dyDescent="0.15">
      <c r="A61" s="12"/>
      <c r="B61" s="35">
        <v>49</v>
      </c>
      <c r="C61" s="75">
        <f>東地!C61+西地!C61+安原!C61+紅雲台!C61+伊勢林!C61+駒場!C61+新子田!C61</f>
        <v>37</v>
      </c>
      <c r="D61" s="75">
        <f>東地!D61+西地!D61+安原!D61+紅雲台!D61+伊勢林!D61+駒場!D61+新子田!D61</f>
        <v>29</v>
      </c>
      <c r="E61" s="10">
        <f>東地!E61+西地!E61+安原!E61+紅雲台!E61+伊勢林!E61+駒場!E61+新子田!E61</f>
        <v>66</v>
      </c>
      <c r="F61" s="32"/>
    </row>
    <row r="62" spans="1:6" ht="15" customHeight="1" x14ac:dyDescent="0.15">
      <c r="A62" s="12"/>
      <c r="B62" s="40" t="s">
        <v>59</v>
      </c>
      <c r="C62" s="49">
        <f>東地!C62+西地!C62+安原!C62+紅雲台!C62+伊勢林!C62+駒場!C62+新子田!C62</f>
        <v>174</v>
      </c>
      <c r="D62" s="49">
        <f>東地!D62+西地!D62+安原!D62+紅雲台!D62+伊勢林!D62+駒場!D62+新子田!D62</f>
        <v>186</v>
      </c>
      <c r="E62" s="41">
        <f>東地!E62+西地!E62+安原!E62+紅雲台!E62+伊勢林!E62+駒場!E62+新子田!E62</f>
        <v>360</v>
      </c>
      <c r="F62" s="42">
        <f>E62/E147</f>
        <v>6.9753923658205777E-2</v>
      </c>
    </row>
    <row r="63" spans="1:6" ht="15" customHeight="1" x14ac:dyDescent="0.15">
      <c r="A63" s="12"/>
      <c r="B63" s="35">
        <v>50</v>
      </c>
      <c r="C63" s="75">
        <f>東地!C63+西地!C63+安原!C63+紅雲台!C63+伊勢林!C63+駒場!C63+新子田!C63</f>
        <v>31</v>
      </c>
      <c r="D63" s="75">
        <f>東地!D63+西地!D63+安原!D63+紅雲台!D63+伊勢林!D63+駒場!D63+新子田!D63</f>
        <v>37</v>
      </c>
      <c r="E63" s="10">
        <f>東地!E63+西地!E63+安原!E63+紅雲台!E63+伊勢林!E63+駒場!E63+新子田!E63</f>
        <v>68</v>
      </c>
      <c r="F63" s="32"/>
    </row>
    <row r="64" spans="1:6" ht="15" customHeight="1" x14ac:dyDescent="0.15">
      <c r="A64" s="12"/>
      <c r="B64" s="35">
        <v>51</v>
      </c>
      <c r="C64" s="75">
        <f>東地!C64+西地!C64+安原!C64+紅雲台!C64+伊勢林!C64+駒場!C64+新子田!C64</f>
        <v>31</v>
      </c>
      <c r="D64" s="75">
        <f>東地!D64+西地!D64+安原!D64+紅雲台!D64+伊勢林!D64+駒場!D64+新子田!D64</f>
        <v>41</v>
      </c>
      <c r="E64" s="10">
        <f>東地!E64+西地!E64+安原!E64+紅雲台!E64+伊勢林!E64+駒場!E64+新子田!E64</f>
        <v>72</v>
      </c>
      <c r="F64" s="32"/>
    </row>
    <row r="65" spans="1:6" ht="15" customHeight="1" x14ac:dyDescent="0.15">
      <c r="A65" s="12"/>
      <c r="B65" s="35">
        <v>52</v>
      </c>
      <c r="C65" s="75">
        <f>東地!C65+西地!C65+安原!C65+紅雲台!C65+伊勢林!C65+駒場!C65+新子田!C65</f>
        <v>49</v>
      </c>
      <c r="D65" s="75">
        <f>東地!D65+西地!D65+安原!D65+紅雲台!D65+伊勢林!D65+駒場!D65+新子田!D65</f>
        <v>26</v>
      </c>
      <c r="E65" s="10">
        <f>東地!E65+西地!E65+安原!E65+紅雲台!E65+伊勢林!E65+駒場!E65+新子田!E65</f>
        <v>75</v>
      </c>
      <c r="F65" s="32"/>
    </row>
    <row r="66" spans="1:6" ht="15" customHeight="1" x14ac:dyDescent="0.15">
      <c r="A66" s="12"/>
      <c r="B66" s="35">
        <v>53</v>
      </c>
      <c r="C66" s="75">
        <f>東地!C66+西地!C66+安原!C66+紅雲台!C66+伊勢林!C66+駒場!C66+新子田!C66</f>
        <v>43</v>
      </c>
      <c r="D66" s="75">
        <f>東地!D66+西地!D66+安原!D66+紅雲台!D66+伊勢林!D66+駒場!D66+新子田!D66</f>
        <v>36</v>
      </c>
      <c r="E66" s="10">
        <f>東地!E66+西地!E66+安原!E66+紅雲台!E66+伊勢林!E66+駒場!E66+新子田!E66</f>
        <v>79</v>
      </c>
      <c r="F66" s="32"/>
    </row>
    <row r="67" spans="1:6" ht="15" customHeight="1" x14ac:dyDescent="0.15">
      <c r="A67" s="12"/>
      <c r="B67" s="35">
        <v>54</v>
      </c>
      <c r="C67" s="75">
        <f>東地!C67+西地!C67+安原!C67+紅雲台!C67+伊勢林!C67+駒場!C67+新子田!C67</f>
        <v>34</v>
      </c>
      <c r="D67" s="75">
        <f>東地!D67+西地!D67+安原!D67+紅雲台!D67+伊勢林!D67+駒場!D67+新子田!D67</f>
        <v>34</v>
      </c>
      <c r="E67" s="10">
        <f>東地!E67+西地!E67+安原!E67+紅雲台!E67+伊勢林!E67+駒場!E67+新子田!E67</f>
        <v>68</v>
      </c>
      <c r="F67" s="32"/>
    </row>
    <row r="68" spans="1:6" ht="15" customHeight="1" x14ac:dyDescent="0.15">
      <c r="A68" s="12"/>
      <c r="B68" s="40" t="s">
        <v>60</v>
      </c>
      <c r="C68" s="49">
        <f>東地!C68+西地!C68+安原!C68+紅雲台!C68+伊勢林!C68+駒場!C68+新子田!C68</f>
        <v>188</v>
      </c>
      <c r="D68" s="49">
        <f>東地!D68+西地!D68+安原!D68+紅雲台!D68+伊勢林!D68+駒場!D68+新子田!D68</f>
        <v>174</v>
      </c>
      <c r="E68" s="41">
        <f>東地!E68+西地!E68+安原!E68+紅雲台!E68+伊勢林!E68+駒場!E68+新子田!E68</f>
        <v>362</v>
      </c>
      <c r="F68" s="42">
        <f>E68/E147</f>
        <v>7.014144545630692E-2</v>
      </c>
    </row>
    <row r="69" spans="1:6" ht="15" customHeight="1" x14ac:dyDescent="0.15">
      <c r="A69" s="12"/>
      <c r="B69" s="35">
        <v>55</v>
      </c>
      <c r="C69" s="75">
        <f>東地!C69+西地!C69+安原!C69+紅雲台!C69+伊勢林!C69+駒場!C69+新子田!C69</f>
        <v>33</v>
      </c>
      <c r="D69" s="75">
        <f>東地!D69+西地!D69+安原!D69+紅雲台!D69+伊勢林!D69+駒場!D69+新子田!D69</f>
        <v>49</v>
      </c>
      <c r="E69" s="10">
        <f>東地!E69+西地!E69+安原!E69+紅雲台!E69+伊勢林!E69+駒場!E69+新子田!E69</f>
        <v>82</v>
      </c>
      <c r="F69" s="32"/>
    </row>
    <row r="70" spans="1:6" ht="15" customHeight="1" x14ac:dyDescent="0.15">
      <c r="A70" s="12"/>
      <c r="B70" s="35">
        <v>56</v>
      </c>
      <c r="C70" s="75">
        <f>東地!C70+西地!C70+安原!C70+紅雲台!C70+伊勢林!C70+駒場!C70+新子田!C70</f>
        <v>38</v>
      </c>
      <c r="D70" s="75">
        <f>東地!D70+西地!D70+安原!D70+紅雲台!D70+伊勢林!D70+駒場!D70+新子田!D70</f>
        <v>31</v>
      </c>
      <c r="E70" s="10">
        <f>東地!E70+西地!E70+安原!E70+紅雲台!E70+伊勢林!E70+駒場!E70+新子田!E70</f>
        <v>69</v>
      </c>
      <c r="F70" s="32"/>
    </row>
    <row r="71" spans="1:6" ht="15" customHeight="1" x14ac:dyDescent="0.15">
      <c r="A71" s="12"/>
      <c r="B71" s="35">
        <v>57</v>
      </c>
      <c r="C71" s="75">
        <f>東地!C71+西地!C71+安原!C71+紅雲台!C71+伊勢林!C71+駒場!C71+新子田!C71</f>
        <v>30</v>
      </c>
      <c r="D71" s="75">
        <f>東地!D71+西地!D71+安原!D71+紅雲台!D71+伊勢林!D71+駒場!D71+新子田!D71</f>
        <v>40</v>
      </c>
      <c r="E71" s="10">
        <f>東地!E71+西地!E71+安原!E71+紅雲台!E71+伊勢林!E71+駒場!E71+新子田!E71</f>
        <v>70</v>
      </c>
      <c r="F71" s="32"/>
    </row>
    <row r="72" spans="1:6" ht="15" customHeight="1" x14ac:dyDescent="0.15">
      <c r="A72" s="12"/>
      <c r="B72" s="35">
        <v>58</v>
      </c>
      <c r="C72" s="75">
        <f>東地!C72+西地!C72+安原!C72+紅雲台!C72+伊勢林!C72+駒場!C72+新子田!C72</f>
        <v>29</v>
      </c>
      <c r="D72" s="75">
        <f>東地!D72+西地!D72+安原!D72+紅雲台!D72+伊勢林!D72+駒場!D72+新子田!D72</f>
        <v>33</v>
      </c>
      <c r="E72" s="10">
        <f>東地!E72+西地!E72+安原!E72+紅雲台!E72+伊勢林!E72+駒場!E72+新子田!E72</f>
        <v>62</v>
      </c>
      <c r="F72" s="32"/>
    </row>
    <row r="73" spans="1:6" ht="15" customHeight="1" x14ac:dyDescent="0.15">
      <c r="A73" s="12"/>
      <c r="B73" s="35">
        <v>59</v>
      </c>
      <c r="C73" s="75">
        <f>東地!C73+西地!C73+安原!C73+紅雲台!C73+伊勢林!C73+駒場!C73+新子田!C73</f>
        <v>36</v>
      </c>
      <c r="D73" s="75">
        <f>東地!D73+西地!D73+安原!D73+紅雲台!D73+伊勢林!D73+駒場!D73+新子田!D73</f>
        <v>40</v>
      </c>
      <c r="E73" s="10">
        <f>東地!E73+西地!E73+安原!E73+紅雲台!E73+伊勢林!E73+駒場!E73+新子田!E73</f>
        <v>76</v>
      </c>
      <c r="F73" s="32"/>
    </row>
    <row r="74" spans="1:6" ht="15" customHeight="1" x14ac:dyDescent="0.15">
      <c r="A74" s="12"/>
      <c r="B74" s="40" t="s">
        <v>61</v>
      </c>
      <c r="C74" s="49">
        <f>東地!C74+西地!C74+安原!C74+紅雲台!C74+伊勢林!C74+駒場!C74+新子田!C74</f>
        <v>166</v>
      </c>
      <c r="D74" s="49">
        <f>東地!D74+西地!D74+安原!D74+紅雲台!D74+伊勢林!D74+駒場!D74+新子田!D74</f>
        <v>193</v>
      </c>
      <c r="E74" s="41">
        <f>東地!E74+西地!E74+安原!E74+紅雲台!E74+伊勢林!E74+駒場!E74+新子田!E74</f>
        <v>359</v>
      </c>
      <c r="F74" s="42">
        <f>E74/E147</f>
        <v>6.9560162759155206E-2</v>
      </c>
    </row>
    <row r="75" spans="1:6" ht="15" customHeight="1" x14ac:dyDescent="0.15">
      <c r="A75" s="12"/>
      <c r="B75" s="35">
        <v>60</v>
      </c>
      <c r="C75" s="75">
        <f>東地!C75+西地!C75+安原!C75+紅雲台!C75+伊勢林!C75+駒場!C75+新子田!C75</f>
        <v>32</v>
      </c>
      <c r="D75" s="75">
        <f>東地!D75+西地!D75+安原!D75+紅雲台!D75+伊勢林!D75+駒場!D75+新子田!D75</f>
        <v>32</v>
      </c>
      <c r="E75" s="10">
        <f>東地!E75+西地!E75+安原!E75+紅雲台!E75+伊勢林!E75+駒場!E75+新子田!E75</f>
        <v>64</v>
      </c>
      <c r="F75" s="32"/>
    </row>
    <row r="76" spans="1:6" ht="15" customHeight="1" x14ac:dyDescent="0.15">
      <c r="A76" s="12"/>
      <c r="B76" s="35">
        <v>61</v>
      </c>
      <c r="C76" s="75">
        <f>東地!C76+西地!C76+安原!C76+紅雲台!C76+伊勢林!C76+駒場!C76+新子田!C76</f>
        <v>30</v>
      </c>
      <c r="D76" s="75">
        <f>東地!D76+西地!D76+安原!D76+紅雲台!D76+伊勢林!D76+駒場!D76+新子田!D76</f>
        <v>32</v>
      </c>
      <c r="E76" s="10">
        <f>東地!E76+西地!E76+安原!E76+紅雲台!E76+伊勢林!E76+駒場!E76+新子田!E76</f>
        <v>62</v>
      </c>
      <c r="F76" s="32"/>
    </row>
    <row r="77" spans="1:6" ht="15" customHeight="1" x14ac:dyDescent="0.15">
      <c r="A77" s="12"/>
      <c r="B77" s="35">
        <v>62</v>
      </c>
      <c r="C77" s="75">
        <f>東地!C77+西地!C77+安原!C77+紅雲台!C77+伊勢林!C77+駒場!C77+新子田!C77</f>
        <v>32</v>
      </c>
      <c r="D77" s="75">
        <f>東地!D77+西地!D77+安原!D77+紅雲台!D77+伊勢林!D77+駒場!D77+新子田!D77</f>
        <v>34</v>
      </c>
      <c r="E77" s="10">
        <f>東地!E77+西地!E77+安原!E77+紅雲台!E77+伊勢林!E77+駒場!E77+新子田!E77</f>
        <v>66</v>
      </c>
      <c r="F77" s="32"/>
    </row>
    <row r="78" spans="1:6" ht="15" customHeight="1" x14ac:dyDescent="0.15">
      <c r="A78" s="12"/>
      <c r="B78" s="35">
        <v>63</v>
      </c>
      <c r="C78" s="75">
        <f>東地!C78+西地!C78+安原!C78+紅雲台!C78+伊勢林!C78+駒場!C78+新子田!C78</f>
        <v>35</v>
      </c>
      <c r="D78" s="75">
        <f>東地!D78+西地!D78+安原!D78+紅雲台!D78+伊勢林!D78+駒場!D78+新子田!D78</f>
        <v>40</v>
      </c>
      <c r="E78" s="10">
        <f>東地!E78+西地!E78+安原!E78+紅雲台!E78+伊勢林!E78+駒場!E78+新子田!E78</f>
        <v>75</v>
      </c>
      <c r="F78" s="32"/>
    </row>
    <row r="79" spans="1:6" ht="15" customHeight="1" x14ac:dyDescent="0.15">
      <c r="A79" s="12"/>
      <c r="B79" s="35">
        <v>64</v>
      </c>
      <c r="C79" s="75">
        <f>東地!C79+西地!C79+安原!C79+紅雲台!C79+伊勢林!C79+駒場!C79+新子田!C79</f>
        <v>45</v>
      </c>
      <c r="D79" s="75">
        <f>東地!D79+西地!D79+安原!D79+紅雲台!D79+伊勢林!D79+駒場!D79+新子田!D79</f>
        <v>35</v>
      </c>
      <c r="E79" s="10">
        <f>東地!E79+西地!E79+安原!E79+紅雲台!E79+伊勢林!E79+駒場!E79+新子田!E79</f>
        <v>80</v>
      </c>
      <c r="F79" s="32"/>
    </row>
    <row r="80" spans="1:6" ht="15" customHeight="1" x14ac:dyDescent="0.15">
      <c r="A80" s="12"/>
      <c r="B80" s="40" t="s">
        <v>62</v>
      </c>
      <c r="C80" s="49">
        <f>東地!C80+西地!C80+安原!C80+紅雲台!C80+伊勢林!C80+駒場!C80+新子田!C80</f>
        <v>174</v>
      </c>
      <c r="D80" s="49">
        <f>東地!D80+西地!D80+安原!D80+紅雲台!D80+伊勢林!D80+駒場!D80+新子田!D80</f>
        <v>173</v>
      </c>
      <c r="E80" s="41">
        <f>東地!E80+西地!E80+安原!E80+紅雲台!E80+伊勢林!E80+駒場!E80+新子田!E80</f>
        <v>347</v>
      </c>
      <c r="F80" s="42">
        <f>E80/E147</f>
        <v>6.7235031970548337E-2</v>
      </c>
    </row>
    <row r="81" spans="1:6" ht="15" customHeight="1" x14ac:dyDescent="0.15">
      <c r="A81" s="12"/>
      <c r="B81" s="35">
        <v>65</v>
      </c>
      <c r="C81" s="75">
        <f>東地!C81+西地!C81+安原!C81+紅雲台!C81+伊勢林!C81+駒場!C81+新子田!C81</f>
        <v>51</v>
      </c>
      <c r="D81" s="75">
        <f>東地!D81+西地!D81+安原!D81+紅雲台!D81+伊勢林!D81+駒場!D81+新子田!D81</f>
        <v>34</v>
      </c>
      <c r="E81" s="10">
        <f>東地!E81+西地!E81+安原!E81+紅雲台!E81+伊勢林!E81+駒場!E81+新子田!E81</f>
        <v>85</v>
      </c>
      <c r="F81" s="32"/>
    </row>
    <row r="82" spans="1:6" ht="15" customHeight="1" x14ac:dyDescent="0.15">
      <c r="A82" s="12"/>
      <c r="B82" s="35">
        <v>66</v>
      </c>
      <c r="C82" s="75">
        <f>東地!C82+西地!C82+安原!C82+紅雲台!C82+伊勢林!C82+駒場!C82+新子田!C82</f>
        <v>31</v>
      </c>
      <c r="D82" s="75">
        <f>東地!D82+西地!D82+安原!D82+紅雲台!D82+伊勢林!D82+駒場!D82+新子田!D82</f>
        <v>36</v>
      </c>
      <c r="E82" s="10">
        <f>東地!E82+西地!E82+安原!E82+紅雲台!E82+伊勢林!E82+駒場!E82+新子田!E82</f>
        <v>67</v>
      </c>
      <c r="F82" s="32"/>
    </row>
    <row r="83" spans="1:6" ht="15" customHeight="1" x14ac:dyDescent="0.15">
      <c r="A83" s="12"/>
      <c r="B83" s="35">
        <v>67</v>
      </c>
      <c r="C83" s="75">
        <f>東地!C83+西地!C83+安原!C83+紅雲台!C83+伊勢林!C83+駒場!C83+新子田!C83</f>
        <v>31</v>
      </c>
      <c r="D83" s="75">
        <f>東地!D83+西地!D83+安原!D83+紅雲台!D83+伊勢林!D83+駒場!D83+新子田!D83</f>
        <v>33</v>
      </c>
      <c r="E83" s="10">
        <f>東地!E83+西地!E83+安原!E83+紅雲台!E83+伊勢林!E83+駒場!E83+新子田!E83</f>
        <v>64</v>
      </c>
      <c r="F83" s="32"/>
    </row>
    <row r="84" spans="1:6" ht="15" customHeight="1" x14ac:dyDescent="0.15">
      <c r="A84" s="12"/>
      <c r="B84" s="35">
        <v>68</v>
      </c>
      <c r="C84" s="75">
        <f>東地!C84+西地!C84+安原!C84+紅雲台!C84+伊勢林!C84+駒場!C84+新子田!C84</f>
        <v>38</v>
      </c>
      <c r="D84" s="75">
        <f>東地!D84+西地!D84+安原!D84+紅雲台!D84+伊勢林!D84+駒場!D84+新子田!D84</f>
        <v>37</v>
      </c>
      <c r="E84" s="10">
        <f>東地!E84+西地!E84+安原!E84+紅雲台!E84+伊勢林!E84+駒場!E84+新子田!E84</f>
        <v>75</v>
      </c>
      <c r="F84" s="32"/>
    </row>
    <row r="85" spans="1:6" ht="15" customHeight="1" x14ac:dyDescent="0.15">
      <c r="A85" s="12"/>
      <c r="B85" s="35">
        <v>69</v>
      </c>
      <c r="C85" s="75">
        <f>東地!C85+西地!C85+安原!C85+紅雲台!C85+伊勢林!C85+駒場!C85+新子田!C85</f>
        <v>37</v>
      </c>
      <c r="D85" s="75">
        <f>東地!D85+西地!D85+安原!D85+紅雲台!D85+伊勢林!D85+駒場!D85+新子田!D85</f>
        <v>32</v>
      </c>
      <c r="E85" s="10">
        <f>東地!E85+西地!E85+安原!E85+紅雲台!E85+伊勢林!E85+駒場!E85+新子田!E85</f>
        <v>69</v>
      </c>
      <c r="F85" s="32"/>
    </row>
    <row r="86" spans="1:6" ht="15" customHeight="1" x14ac:dyDescent="0.15">
      <c r="A86" s="12"/>
      <c r="B86" s="43" t="s">
        <v>63</v>
      </c>
      <c r="C86" s="71">
        <f>東地!C86+西地!C86+安原!C86+紅雲台!C86+伊勢林!C86+駒場!C86+新子田!C86</f>
        <v>188</v>
      </c>
      <c r="D86" s="71">
        <f>東地!D86+西地!D86+安原!D86+紅雲台!D86+伊勢林!D86+駒場!D86+新子田!D86</f>
        <v>172</v>
      </c>
      <c r="E86" s="44">
        <f>東地!E86+西地!E86+安原!E86+紅雲台!E86+伊勢林!E86+駒場!E86+新子田!E86</f>
        <v>360</v>
      </c>
      <c r="F86" s="45">
        <f>E86/E147</f>
        <v>6.9753923658205777E-2</v>
      </c>
    </row>
    <row r="87" spans="1:6" ht="15" customHeight="1" x14ac:dyDescent="0.15">
      <c r="A87" s="12"/>
      <c r="B87" s="35">
        <v>70</v>
      </c>
      <c r="C87" s="75">
        <f>東地!C87+西地!C87+安原!C87+紅雲台!C87+伊勢林!C87+駒場!C87+新子田!C87</f>
        <v>34</v>
      </c>
      <c r="D87" s="75">
        <f>東地!D87+西地!D87+安原!D87+紅雲台!D87+伊勢林!D87+駒場!D87+新子田!D87</f>
        <v>37</v>
      </c>
      <c r="E87" s="10">
        <f>東地!E87+西地!E87+安原!E87+紅雲台!E87+伊勢林!E87+駒場!E87+新子田!E87</f>
        <v>71</v>
      </c>
      <c r="F87" s="32"/>
    </row>
    <row r="88" spans="1:6" ht="15" customHeight="1" x14ac:dyDescent="0.15">
      <c r="A88" s="12"/>
      <c r="B88" s="35">
        <v>71</v>
      </c>
      <c r="C88" s="75">
        <f>東地!C88+西地!C88+安原!C88+紅雲台!C88+伊勢林!C88+駒場!C88+新子田!C88</f>
        <v>31</v>
      </c>
      <c r="D88" s="75">
        <f>東地!D88+西地!D88+安原!D88+紅雲台!D88+伊勢林!D88+駒場!D88+新子田!D88</f>
        <v>27</v>
      </c>
      <c r="E88" s="10">
        <f>東地!E88+西地!E88+安原!E88+紅雲台!E88+伊勢林!E88+駒場!E88+新子田!E88</f>
        <v>58</v>
      </c>
      <c r="F88" s="32"/>
    </row>
    <row r="89" spans="1:6" ht="15" customHeight="1" x14ac:dyDescent="0.15">
      <c r="A89" s="12"/>
      <c r="B89" s="35">
        <v>72</v>
      </c>
      <c r="C89" s="75">
        <f>東地!C89+西地!C89+安原!C89+紅雲台!C89+伊勢林!C89+駒場!C89+新子田!C89</f>
        <v>44</v>
      </c>
      <c r="D89" s="75">
        <f>東地!D89+西地!D89+安原!D89+紅雲台!D89+伊勢林!D89+駒場!D89+新子田!D89</f>
        <v>35</v>
      </c>
      <c r="E89" s="10">
        <f>東地!E89+西地!E89+安原!E89+紅雲台!E89+伊勢林!E89+駒場!E89+新子田!E89</f>
        <v>79</v>
      </c>
      <c r="F89" s="32"/>
    </row>
    <row r="90" spans="1:6" ht="15" customHeight="1" x14ac:dyDescent="0.15">
      <c r="A90" s="12"/>
      <c r="B90" s="35">
        <v>73</v>
      </c>
      <c r="C90" s="75">
        <f>東地!C90+西地!C90+安原!C90+紅雲台!C90+伊勢林!C90+駒場!C90+新子田!C90</f>
        <v>38</v>
      </c>
      <c r="D90" s="75">
        <f>東地!D90+西地!D90+安原!D90+紅雲台!D90+伊勢林!D90+駒場!D90+新子田!D90</f>
        <v>46</v>
      </c>
      <c r="E90" s="10">
        <f>東地!E90+西地!E90+安原!E90+紅雲台!E90+伊勢林!E90+駒場!E90+新子田!E90</f>
        <v>84</v>
      </c>
      <c r="F90" s="32"/>
    </row>
    <row r="91" spans="1:6" ht="15" customHeight="1" x14ac:dyDescent="0.15">
      <c r="A91" s="12"/>
      <c r="B91" s="35">
        <v>74</v>
      </c>
      <c r="C91" s="75">
        <f>東地!C91+西地!C91+安原!C91+紅雲台!C91+伊勢林!C91+駒場!C91+新子田!C91</f>
        <v>36</v>
      </c>
      <c r="D91" s="75">
        <f>東地!D91+西地!D91+安原!D91+紅雲台!D91+伊勢林!D91+駒場!D91+新子田!D91</f>
        <v>48</v>
      </c>
      <c r="E91" s="10">
        <f>東地!E91+西地!E91+安原!E91+紅雲台!E91+伊勢林!E91+駒場!E91+新子田!E91</f>
        <v>84</v>
      </c>
      <c r="F91" s="32"/>
    </row>
    <row r="92" spans="1:6" ht="15" customHeight="1" x14ac:dyDescent="0.15">
      <c r="A92" s="12"/>
      <c r="B92" s="43" t="s">
        <v>64</v>
      </c>
      <c r="C92" s="71">
        <f>東地!C92+西地!C92+安原!C92+紅雲台!C92+伊勢林!C92+駒場!C92+新子田!C92</f>
        <v>183</v>
      </c>
      <c r="D92" s="71">
        <f>東地!D92+西地!D92+安原!D92+紅雲台!D92+伊勢林!D92+駒場!D92+新子田!D92</f>
        <v>193</v>
      </c>
      <c r="E92" s="44">
        <f>東地!E92+西地!E92+安原!E92+紅雲台!E92+伊勢林!E92+駒場!E92+新子田!E92</f>
        <v>376</v>
      </c>
      <c r="F92" s="45">
        <f>E92/E147</f>
        <v>7.2854098043014917E-2</v>
      </c>
    </row>
    <row r="93" spans="1:6" ht="15" customHeight="1" x14ac:dyDescent="0.15">
      <c r="A93" s="12"/>
      <c r="B93" s="35">
        <v>75</v>
      </c>
      <c r="C93" s="75">
        <f>東地!C93+西地!C93+安原!C93+紅雲台!C93+伊勢林!C93+駒場!C93+新子田!C93</f>
        <v>36</v>
      </c>
      <c r="D93" s="75">
        <f>東地!D93+西地!D93+安原!D93+紅雲台!D93+伊勢林!D93+駒場!D93+新子田!D93</f>
        <v>38</v>
      </c>
      <c r="E93" s="10">
        <f>東地!E93+西地!E93+安原!E93+紅雲台!E93+伊勢林!E93+駒場!E93+新子田!E93</f>
        <v>74</v>
      </c>
      <c r="F93" s="32"/>
    </row>
    <row r="94" spans="1:6" ht="15" customHeight="1" x14ac:dyDescent="0.15">
      <c r="A94" s="12"/>
      <c r="B94" s="35">
        <v>76</v>
      </c>
      <c r="C94" s="75">
        <f>東地!C94+西地!C94+安原!C94+紅雲台!C94+伊勢林!C94+駒場!C94+新子田!C94</f>
        <v>38</v>
      </c>
      <c r="D94" s="75">
        <f>東地!D94+西地!D94+安原!D94+紅雲台!D94+伊勢林!D94+駒場!D94+新子田!D94</f>
        <v>45</v>
      </c>
      <c r="E94" s="10">
        <f>東地!E94+西地!E94+安原!E94+紅雲台!E94+伊勢林!E94+駒場!E94+新子田!E94</f>
        <v>83</v>
      </c>
      <c r="F94" s="32"/>
    </row>
    <row r="95" spans="1:6" ht="15" customHeight="1" x14ac:dyDescent="0.15">
      <c r="A95" s="12"/>
      <c r="B95" s="35">
        <v>77</v>
      </c>
      <c r="C95" s="75">
        <f>東地!C95+西地!C95+安原!C95+紅雲台!C95+伊勢林!C95+駒場!C95+新子田!C95</f>
        <v>22</v>
      </c>
      <c r="D95" s="75">
        <f>東地!D95+西地!D95+安原!D95+紅雲台!D95+伊勢林!D95+駒場!D95+新子田!D95</f>
        <v>36</v>
      </c>
      <c r="E95" s="10">
        <f>東地!E95+西地!E95+安原!E95+紅雲台!E95+伊勢林!E95+駒場!E95+新子田!E95</f>
        <v>58</v>
      </c>
      <c r="F95" s="32"/>
    </row>
    <row r="96" spans="1:6" ht="15" customHeight="1" x14ac:dyDescent="0.15">
      <c r="A96" s="12"/>
      <c r="B96" s="35">
        <v>78</v>
      </c>
      <c r="C96" s="75">
        <f>東地!C96+西地!C96+安原!C96+紅雲台!C96+伊勢林!C96+駒場!C96+新子田!C96</f>
        <v>21</v>
      </c>
      <c r="D96" s="75">
        <f>東地!D96+西地!D96+安原!D96+紅雲台!D96+伊勢林!D96+駒場!D96+新子田!D96</f>
        <v>17</v>
      </c>
      <c r="E96" s="10">
        <f>東地!E96+西地!E96+安原!E96+紅雲台!E96+伊勢林!E96+駒場!E96+新子田!E96</f>
        <v>38</v>
      </c>
      <c r="F96" s="32"/>
    </row>
    <row r="97" spans="1:6" ht="15" customHeight="1" x14ac:dyDescent="0.15">
      <c r="A97" s="12"/>
      <c r="B97" s="35">
        <v>79</v>
      </c>
      <c r="C97" s="75">
        <f>東地!C97+西地!C97+安原!C97+紅雲台!C97+伊勢林!C97+駒場!C97+新子田!C97</f>
        <v>33</v>
      </c>
      <c r="D97" s="75">
        <f>東地!D97+西地!D97+安原!D97+紅雲台!D97+伊勢林!D97+駒場!D97+新子田!D97</f>
        <v>30</v>
      </c>
      <c r="E97" s="10">
        <f>東地!E97+西地!E97+安原!E97+紅雲台!E97+伊勢林!E97+駒場!E97+新子田!E97</f>
        <v>63</v>
      </c>
      <c r="F97" s="32"/>
    </row>
    <row r="98" spans="1:6" ht="15" customHeight="1" x14ac:dyDescent="0.15">
      <c r="A98" s="12"/>
      <c r="B98" s="43" t="s">
        <v>65</v>
      </c>
      <c r="C98" s="71">
        <f>東地!C98+西地!C98+安原!C98+紅雲台!C98+伊勢林!C98+駒場!C98+新子田!C98</f>
        <v>150</v>
      </c>
      <c r="D98" s="71">
        <f>東地!D98+西地!D98+安原!D98+紅雲台!D98+伊勢林!D98+駒場!D98+新子田!D98</f>
        <v>166</v>
      </c>
      <c r="E98" s="44">
        <f>東地!E98+西地!E98+安原!E98+紅雲台!E98+伊勢林!E98+駒場!E98+新子田!E98</f>
        <v>316</v>
      </c>
      <c r="F98" s="45">
        <f>E98/E147</f>
        <v>6.1228444099980621E-2</v>
      </c>
    </row>
    <row r="99" spans="1:6" ht="15" customHeight="1" x14ac:dyDescent="0.15">
      <c r="A99" s="12"/>
      <c r="B99" s="35">
        <v>80</v>
      </c>
      <c r="C99" s="75">
        <f>東地!C99+西地!C99+安原!C99+紅雲台!C99+伊勢林!C99+駒場!C99+新子田!C99</f>
        <v>24</v>
      </c>
      <c r="D99" s="75">
        <f>東地!D99+西地!D99+安原!D99+紅雲台!D99+伊勢林!D99+駒場!D99+新子田!D99</f>
        <v>35</v>
      </c>
      <c r="E99" s="10">
        <f>東地!E99+西地!E99+安原!E99+紅雲台!E99+伊勢林!E99+駒場!E99+新子田!E99</f>
        <v>59</v>
      </c>
      <c r="F99" s="32"/>
    </row>
    <row r="100" spans="1:6" ht="15" customHeight="1" x14ac:dyDescent="0.15">
      <c r="A100" s="12"/>
      <c r="B100" s="35">
        <v>81</v>
      </c>
      <c r="C100" s="75">
        <f>東地!C100+西地!C100+安原!C100+紅雲台!C100+伊勢林!C100+駒場!C100+新子田!C100</f>
        <v>29</v>
      </c>
      <c r="D100" s="75">
        <f>東地!D100+西地!D100+安原!D100+紅雲台!D100+伊勢林!D100+駒場!D100+新子田!D100</f>
        <v>26</v>
      </c>
      <c r="E100" s="10">
        <f>東地!E100+西地!E100+安原!E100+紅雲台!E100+伊勢林!E100+駒場!E100+新子田!E100</f>
        <v>55</v>
      </c>
      <c r="F100" s="32"/>
    </row>
    <row r="101" spans="1:6" ht="15" customHeight="1" x14ac:dyDescent="0.15">
      <c r="A101" s="12"/>
      <c r="B101" s="35">
        <v>82</v>
      </c>
      <c r="C101" s="75">
        <f>東地!C101+西地!C101+安原!C101+紅雲台!C101+伊勢林!C101+駒場!C101+新子田!C101</f>
        <v>27</v>
      </c>
      <c r="D101" s="75">
        <f>東地!D101+西地!D101+安原!D101+紅雲台!D101+伊勢林!D101+駒場!D101+新子田!D101</f>
        <v>22</v>
      </c>
      <c r="E101" s="10">
        <f>東地!E101+西地!E101+安原!E101+紅雲台!E101+伊勢林!E101+駒場!E101+新子田!E101</f>
        <v>49</v>
      </c>
      <c r="F101" s="32"/>
    </row>
    <row r="102" spans="1:6" ht="15" customHeight="1" x14ac:dyDescent="0.15">
      <c r="A102" s="12"/>
      <c r="B102" s="35">
        <v>83</v>
      </c>
      <c r="C102" s="75">
        <f>東地!C102+西地!C102+安原!C102+紅雲台!C102+伊勢林!C102+駒場!C102+新子田!C102</f>
        <v>15</v>
      </c>
      <c r="D102" s="75">
        <f>東地!D102+西地!D102+安原!D102+紅雲台!D102+伊勢林!D102+駒場!D102+新子田!D102</f>
        <v>23</v>
      </c>
      <c r="E102" s="10">
        <f>東地!E102+西地!E102+安原!E102+紅雲台!E102+伊勢林!E102+駒場!E102+新子田!E102</f>
        <v>38</v>
      </c>
      <c r="F102" s="32"/>
    </row>
    <row r="103" spans="1:6" ht="15" customHeight="1" x14ac:dyDescent="0.15">
      <c r="A103" s="12"/>
      <c r="B103" s="35">
        <v>84</v>
      </c>
      <c r="C103" s="75">
        <f>東地!C103+西地!C103+安原!C103+紅雲台!C103+伊勢林!C103+駒場!C103+新子田!C103</f>
        <v>15</v>
      </c>
      <c r="D103" s="75">
        <f>東地!D103+西地!D103+安原!D103+紅雲台!D103+伊勢林!D103+駒場!D103+新子田!D103</f>
        <v>26</v>
      </c>
      <c r="E103" s="10">
        <f>東地!E103+西地!E103+安原!E103+紅雲台!E103+伊勢林!E103+駒場!E103+新子田!E103</f>
        <v>41</v>
      </c>
      <c r="F103" s="32"/>
    </row>
    <row r="104" spans="1:6" ht="15" customHeight="1" x14ac:dyDescent="0.15">
      <c r="A104" s="12"/>
      <c r="B104" s="43" t="s">
        <v>66</v>
      </c>
      <c r="C104" s="71">
        <f>東地!C104+西地!C104+安原!C104+紅雲台!C104+伊勢林!C104+駒場!C104+新子田!C104</f>
        <v>110</v>
      </c>
      <c r="D104" s="71">
        <f>東地!D104+西地!D104+安原!D104+紅雲台!D104+伊勢林!D104+駒場!D104+新子田!D104</f>
        <v>132</v>
      </c>
      <c r="E104" s="44">
        <f>東地!E104+西地!E104+安原!E104+紅雲台!E104+伊勢林!E104+駒場!E104+新子田!E104</f>
        <v>242</v>
      </c>
      <c r="F104" s="45">
        <f>E104/E147</f>
        <v>4.6890137570238327E-2</v>
      </c>
    </row>
    <row r="105" spans="1:6" ht="15" customHeight="1" x14ac:dyDescent="0.15">
      <c r="A105" s="12"/>
      <c r="B105" s="35">
        <v>85</v>
      </c>
      <c r="C105" s="75">
        <f>東地!C105+西地!C105+安原!C105+紅雲台!C105+伊勢林!C105+駒場!C105+新子田!C105</f>
        <v>17</v>
      </c>
      <c r="D105" s="75">
        <f>東地!D105+西地!D105+安原!D105+紅雲台!D105+伊勢林!D105+駒場!D105+新子田!D105</f>
        <v>15</v>
      </c>
      <c r="E105" s="10">
        <f>東地!E105+西地!E105+安原!E105+紅雲台!E105+伊勢林!E105+駒場!E105+新子田!E105</f>
        <v>32</v>
      </c>
      <c r="F105" s="32"/>
    </row>
    <row r="106" spans="1:6" ht="15" customHeight="1" x14ac:dyDescent="0.15">
      <c r="A106" s="12"/>
      <c r="B106" s="35">
        <v>86</v>
      </c>
      <c r="C106" s="75">
        <f>東地!C106+西地!C106+安原!C106+紅雲台!C106+伊勢林!C106+駒場!C106+新子田!C106</f>
        <v>15</v>
      </c>
      <c r="D106" s="75">
        <f>東地!D106+西地!D106+安原!D106+紅雲台!D106+伊勢林!D106+駒場!D106+新子田!D106</f>
        <v>20</v>
      </c>
      <c r="E106" s="10">
        <f>東地!E106+西地!E106+安原!E106+紅雲台!E106+伊勢林!E106+駒場!E106+新子田!E106</f>
        <v>35</v>
      </c>
      <c r="F106" s="32"/>
    </row>
    <row r="107" spans="1:6" ht="15" customHeight="1" x14ac:dyDescent="0.15">
      <c r="A107" s="12"/>
      <c r="B107" s="35">
        <v>87</v>
      </c>
      <c r="C107" s="75">
        <f>東地!C107+西地!C107+安原!C107+紅雲台!C107+伊勢林!C107+駒場!C107+新子田!C107</f>
        <v>10</v>
      </c>
      <c r="D107" s="75">
        <f>東地!D107+西地!D107+安原!D107+紅雲台!D107+伊勢林!D107+駒場!D107+新子田!D107</f>
        <v>20</v>
      </c>
      <c r="E107" s="10">
        <f>東地!E107+西地!E107+安原!E107+紅雲台!E107+伊勢林!E107+駒場!E107+新子田!E107</f>
        <v>30</v>
      </c>
      <c r="F107" s="32"/>
    </row>
    <row r="108" spans="1:6" ht="15" customHeight="1" x14ac:dyDescent="0.15">
      <c r="A108" s="12"/>
      <c r="B108" s="35">
        <v>88</v>
      </c>
      <c r="C108" s="75">
        <f>東地!C108+西地!C108+安原!C108+紅雲台!C108+伊勢林!C108+駒場!C108+新子田!C108</f>
        <v>8</v>
      </c>
      <c r="D108" s="75">
        <f>東地!D108+西地!D108+安原!D108+紅雲台!D108+伊勢林!D108+駒場!D108+新子田!D108</f>
        <v>22</v>
      </c>
      <c r="E108" s="10">
        <f>東地!E108+西地!E108+安原!E108+紅雲台!E108+伊勢林!E108+駒場!E108+新子田!E108</f>
        <v>30</v>
      </c>
      <c r="F108" s="32"/>
    </row>
    <row r="109" spans="1:6" ht="15" customHeight="1" x14ac:dyDescent="0.15">
      <c r="A109" s="12"/>
      <c r="B109" s="35">
        <v>89</v>
      </c>
      <c r="C109" s="75">
        <f>東地!C109+西地!C109+安原!C109+紅雲台!C109+伊勢林!C109+駒場!C109+新子田!C109</f>
        <v>11</v>
      </c>
      <c r="D109" s="75">
        <f>東地!D109+西地!D109+安原!D109+紅雲台!D109+伊勢林!D109+駒場!D109+新子田!D109</f>
        <v>14</v>
      </c>
      <c r="E109" s="10">
        <f>東地!E109+西地!E109+安原!E109+紅雲台!E109+伊勢林!E109+駒場!E109+新子田!E109</f>
        <v>25</v>
      </c>
      <c r="F109" s="32"/>
    </row>
    <row r="110" spans="1:6" ht="15" customHeight="1" x14ac:dyDescent="0.15">
      <c r="A110" s="12"/>
      <c r="B110" s="43" t="s">
        <v>67</v>
      </c>
      <c r="C110" s="71">
        <f>東地!C110+西地!C110+安原!C110+紅雲台!C110+伊勢林!C110+駒場!C110+新子田!C110</f>
        <v>61</v>
      </c>
      <c r="D110" s="71">
        <f>東地!D110+西地!D110+安原!D110+紅雲台!D110+伊勢林!D110+駒場!D110+新子田!D110</f>
        <v>91</v>
      </c>
      <c r="E110" s="44">
        <f>東地!E110+西地!E110+安原!E110+紅雲台!E110+伊勢林!E110+駒場!E110+新子田!E110</f>
        <v>152</v>
      </c>
      <c r="F110" s="45">
        <f>E110/E147</f>
        <v>2.9451656655686883E-2</v>
      </c>
    </row>
    <row r="111" spans="1:6" ht="15" customHeight="1" x14ac:dyDescent="0.15">
      <c r="A111" s="12"/>
      <c r="B111" s="35">
        <v>90</v>
      </c>
      <c r="C111" s="75">
        <f>東地!C111+西地!C111+安原!C111+紅雲台!C111+伊勢林!C111+駒場!C111+新子田!C111</f>
        <v>6</v>
      </c>
      <c r="D111" s="75">
        <f>東地!D111+西地!D111+安原!D111+紅雲台!D111+伊勢林!D111+駒場!D111+新子田!D111</f>
        <v>11</v>
      </c>
      <c r="E111" s="10">
        <f>東地!E111+西地!E111+安原!E111+紅雲台!E111+伊勢林!E111+駒場!E111+新子田!E111</f>
        <v>17</v>
      </c>
      <c r="F111" s="32"/>
    </row>
    <row r="112" spans="1:6" ht="15" customHeight="1" x14ac:dyDescent="0.15">
      <c r="A112" s="12"/>
      <c r="B112" s="35">
        <v>91</v>
      </c>
      <c r="C112" s="75">
        <f>東地!C112+西地!C112+安原!C112+紅雲台!C112+伊勢林!C112+駒場!C112+新子田!C112</f>
        <v>4</v>
      </c>
      <c r="D112" s="75">
        <f>東地!D112+西地!D112+安原!D112+紅雲台!D112+伊勢林!D112+駒場!D112+新子田!D112</f>
        <v>14</v>
      </c>
      <c r="E112" s="10">
        <f>東地!E112+西地!E112+安原!E112+紅雲台!E112+伊勢林!E112+駒場!E112+新子田!E112</f>
        <v>18</v>
      </c>
      <c r="F112" s="32"/>
    </row>
    <row r="113" spans="1:6" ht="15" customHeight="1" x14ac:dyDescent="0.15">
      <c r="A113" s="12"/>
      <c r="B113" s="35">
        <v>92</v>
      </c>
      <c r="C113" s="75">
        <f>東地!C113+西地!C113+安原!C113+紅雲台!C113+伊勢林!C113+駒場!C113+新子田!C113</f>
        <v>4</v>
      </c>
      <c r="D113" s="75">
        <f>東地!D113+西地!D113+安原!D113+紅雲台!D113+伊勢林!D113+駒場!D113+新子田!D113</f>
        <v>15</v>
      </c>
      <c r="E113" s="10">
        <f>東地!E113+西地!E113+安原!E113+紅雲台!E113+伊勢林!E113+駒場!E113+新子田!E113</f>
        <v>19</v>
      </c>
      <c r="F113" s="32"/>
    </row>
    <row r="114" spans="1:6" ht="15" customHeight="1" x14ac:dyDescent="0.15">
      <c r="A114" s="12"/>
      <c r="B114" s="35">
        <v>93</v>
      </c>
      <c r="C114" s="75">
        <f>東地!C114+西地!C114+安原!C114+紅雲台!C114+伊勢林!C114+駒場!C114+新子田!C114</f>
        <v>4</v>
      </c>
      <c r="D114" s="75">
        <f>東地!D114+西地!D114+安原!D114+紅雲台!D114+伊勢林!D114+駒場!D114+新子田!D114</f>
        <v>12</v>
      </c>
      <c r="E114" s="10">
        <f>東地!E114+西地!E114+安原!E114+紅雲台!E114+伊勢林!E114+駒場!E114+新子田!E114</f>
        <v>16</v>
      </c>
      <c r="F114" s="32"/>
    </row>
    <row r="115" spans="1:6" ht="15" customHeight="1" x14ac:dyDescent="0.15">
      <c r="A115" s="12"/>
      <c r="B115" s="35">
        <v>94</v>
      </c>
      <c r="C115" s="75">
        <f>東地!C115+西地!C115+安原!C115+紅雲台!C115+伊勢林!C115+駒場!C115+新子田!C115</f>
        <v>3</v>
      </c>
      <c r="D115" s="75">
        <f>東地!D115+西地!D115+安原!D115+紅雲台!D115+伊勢林!D115+駒場!D115+新子田!D115</f>
        <v>7</v>
      </c>
      <c r="E115" s="10">
        <f>東地!E115+西地!E115+安原!E115+紅雲台!E115+伊勢林!E115+駒場!E115+新子田!E115</f>
        <v>10</v>
      </c>
      <c r="F115" s="32"/>
    </row>
    <row r="116" spans="1:6" ht="15" customHeight="1" x14ac:dyDescent="0.15">
      <c r="A116" s="12"/>
      <c r="B116" s="43" t="s">
        <v>68</v>
      </c>
      <c r="C116" s="71">
        <f>東地!C116+西地!C116+安原!C116+紅雲台!C116+伊勢林!C116+駒場!C116+新子田!C116</f>
        <v>21</v>
      </c>
      <c r="D116" s="71">
        <f>東地!D116+西地!D116+安原!D116+紅雲台!D116+伊勢林!D116+駒場!D116+新子田!D116</f>
        <v>59</v>
      </c>
      <c r="E116" s="44">
        <f>東地!E116+西地!E116+安原!E116+紅雲台!E116+伊勢林!E116+駒場!E116+新子田!E116</f>
        <v>80</v>
      </c>
      <c r="F116" s="45">
        <f>E116/E147</f>
        <v>1.5500871924045728E-2</v>
      </c>
    </row>
    <row r="117" spans="1:6" ht="15" customHeight="1" x14ac:dyDescent="0.15">
      <c r="A117" s="12"/>
      <c r="B117" s="35">
        <v>95</v>
      </c>
      <c r="C117" s="75">
        <f>東地!C117+西地!C117+安原!C117+紅雲台!C117+伊勢林!C117+駒場!C117+新子田!C117</f>
        <v>5</v>
      </c>
      <c r="D117" s="75">
        <f>東地!D117+西地!D117+安原!D117+紅雲台!D117+伊勢林!D117+駒場!D117+新子田!D117</f>
        <v>6</v>
      </c>
      <c r="E117" s="10">
        <f>東地!E117+西地!E117+安原!E117+紅雲台!E117+伊勢林!E117+駒場!E117+新子田!E117</f>
        <v>11</v>
      </c>
      <c r="F117" s="32"/>
    </row>
    <row r="118" spans="1:6" ht="15" customHeight="1" x14ac:dyDescent="0.15">
      <c r="A118" s="12"/>
      <c r="B118" s="35">
        <v>96</v>
      </c>
      <c r="C118" s="75">
        <f>東地!C118+西地!C118+安原!C118+紅雲台!C118+伊勢林!C118+駒場!C118+新子田!C118</f>
        <v>2</v>
      </c>
      <c r="D118" s="75">
        <f>東地!D118+西地!D118+安原!D118+紅雲台!D118+伊勢林!D118+駒場!D118+新子田!D118</f>
        <v>7</v>
      </c>
      <c r="E118" s="10">
        <f>東地!E118+西地!E118+安原!E118+紅雲台!E118+伊勢林!E118+駒場!E118+新子田!E118</f>
        <v>9</v>
      </c>
      <c r="F118" s="32"/>
    </row>
    <row r="119" spans="1:6" ht="15" customHeight="1" x14ac:dyDescent="0.15">
      <c r="A119" s="12"/>
      <c r="B119" s="35">
        <v>97</v>
      </c>
      <c r="C119" s="75">
        <f>東地!C119+西地!C119+安原!C119+紅雲台!C119+伊勢林!C119+駒場!C119+新子田!C119</f>
        <v>0</v>
      </c>
      <c r="D119" s="75">
        <f>東地!D119+西地!D119+安原!D119+紅雲台!D119+伊勢林!D119+駒場!D119+新子田!D119</f>
        <v>6</v>
      </c>
      <c r="E119" s="10">
        <f>東地!E119+西地!E119+安原!E119+紅雲台!E119+伊勢林!E119+駒場!E119+新子田!E119</f>
        <v>6</v>
      </c>
      <c r="F119" s="32"/>
    </row>
    <row r="120" spans="1:6" ht="15" customHeight="1" x14ac:dyDescent="0.15">
      <c r="A120" s="12"/>
      <c r="B120" s="35">
        <v>98</v>
      </c>
      <c r="C120" s="75">
        <f>東地!C120+西地!C120+安原!C120+紅雲台!C120+伊勢林!C120+駒場!C120+新子田!C120</f>
        <v>0</v>
      </c>
      <c r="D120" s="75">
        <f>東地!D120+西地!D120+安原!D120+紅雲台!D120+伊勢林!D120+駒場!D120+新子田!D120</f>
        <v>4</v>
      </c>
      <c r="E120" s="10">
        <f>東地!E120+西地!E120+安原!E120+紅雲台!E120+伊勢林!E120+駒場!E120+新子田!E120</f>
        <v>4</v>
      </c>
      <c r="F120" s="32"/>
    </row>
    <row r="121" spans="1:6" ht="15" customHeight="1" x14ac:dyDescent="0.15">
      <c r="A121" s="12"/>
      <c r="B121" s="35">
        <v>99</v>
      </c>
      <c r="C121" s="75">
        <f>東地!C121+西地!C121+安原!C121+紅雲台!C121+伊勢林!C121+駒場!C121+新子田!C121</f>
        <v>1</v>
      </c>
      <c r="D121" s="75">
        <f>東地!D121+西地!D121+安原!D121+紅雲台!D121+伊勢林!D121+駒場!D121+新子田!D121</f>
        <v>1</v>
      </c>
      <c r="E121" s="10">
        <f>東地!E121+西地!E121+安原!E121+紅雲台!E121+伊勢林!E121+駒場!E121+新子田!E121</f>
        <v>2</v>
      </c>
      <c r="F121" s="32"/>
    </row>
    <row r="122" spans="1:6" ht="15" customHeight="1" x14ac:dyDescent="0.15">
      <c r="A122" s="12"/>
      <c r="B122" s="43" t="s">
        <v>69</v>
      </c>
      <c r="C122" s="71">
        <f>東地!C122+西地!C122+安原!C122+紅雲台!C122+伊勢林!C122+駒場!C122+新子田!C122</f>
        <v>8</v>
      </c>
      <c r="D122" s="71">
        <f>東地!D122+西地!D122+安原!D122+紅雲台!D122+伊勢林!D122+駒場!D122+新子田!D122</f>
        <v>24</v>
      </c>
      <c r="E122" s="44">
        <f>東地!E122+西地!E122+安原!E122+紅雲台!E122+伊勢林!E122+駒場!E122+新子田!E122</f>
        <v>32</v>
      </c>
      <c r="F122" s="45">
        <f>E122/E147</f>
        <v>6.2003487696182906E-3</v>
      </c>
    </row>
    <row r="123" spans="1:6" ht="15" customHeight="1" x14ac:dyDescent="0.15">
      <c r="A123" s="12"/>
      <c r="B123" s="35">
        <v>100</v>
      </c>
      <c r="C123" s="75">
        <f>東地!C123+西地!C123+安原!C123+紅雲台!C123+伊勢林!C123+駒場!C123+新子田!C123</f>
        <v>0</v>
      </c>
      <c r="D123" s="75">
        <f>東地!D123+西地!D123+安原!D123+紅雲台!D123+伊勢林!D123+駒場!D123+新子田!D123</f>
        <v>1</v>
      </c>
      <c r="E123" s="10">
        <f>東地!E123+西地!E123+安原!E123+紅雲台!E123+伊勢林!E123+駒場!E123+新子田!E123</f>
        <v>1</v>
      </c>
      <c r="F123" s="32"/>
    </row>
    <row r="124" spans="1:6" ht="15" customHeight="1" x14ac:dyDescent="0.15">
      <c r="A124" s="12"/>
      <c r="B124" s="35">
        <v>101</v>
      </c>
      <c r="C124" s="75">
        <f>東地!C124+西地!C124+安原!C124+紅雲台!C124+伊勢林!C124+駒場!C124+新子田!C124</f>
        <v>0</v>
      </c>
      <c r="D124" s="75">
        <f>東地!D124+西地!D124+安原!D124+紅雲台!D124+伊勢林!D124+駒場!D124+新子田!D124</f>
        <v>2</v>
      </c>
      <c r="E124" s="10">
        <f>東地!E124+西地!E124+安原!E124+紅雲台!E124+伊勢林!E124+駒場!E124+新子田!E124</f>
        <v>2</v>
      </c>
      <c r="F124" s="32"/>
    </row>
    <row r="125" spans="1:6" ht="15" customHeight="1" x14ac:dyDescent="0.15">
      <c r="A125" s="12"/>
      <c r="B125" s="35">
        <v>102</v>
      </c>
      <c r="C125" s="75">
        <f>東地!C125+西地!C125+安原!C125+紅雲台!C125+伊勢林!C125+駒場!C125+新子田!C125</f>
        <v>0</v>
      </c>
      <c r="D125" s="75">
        <f>東地!D125+西地!D125+安原!D125+紅雲台!D125+伊勢林!D125+駒場!D125+新子田!D125</f>
        <v>1</v>
      </c>
      <c r="E125" s="10">
        <f>東地!E125+西地!E125+安原!E125+紅雲台!E125+伊勢林!E125+駒場!E125+新子田!E125</f>
        <v>1</v>
      </c>
      <c r="F125" s="32"/>
    </row>
    <row r="126" spans="1:6" ht="15" customHeight="1" x14ac:dyDescent="0.15">
      <c r="A126" s="12"/>
      <c r="B126" s="35">
        <v>103</v>
      </c>
      <c r="C126" s="75">
        <f>東地!C126+西地!C126+安原!C126+紅雲台!C126+伊勢林!C126+駒場!C126+新子田!C126</f>
        <v>0</v>
      </c>
      <c r="D126" s="75">
        <f>東地!D126+西地!D126+安原!D126+紅雲台!D126+伊勢林!D126+駒場!D126+新子田!D126</f>
        <v>1</v>
      </c>
      <c r="E126" s="10">
        <f>東地!E126+西地!E126+安原!E126+紅雲台!E126+伊勢林!E126+駒場!E126+新子田!E126</f>
        <v>1</v>
      </c>
      <c r="F126" s="32"/>
    </row>
    <row r="127" spans="1:6" ht="15" customHeight="1" x14ac:dyDescent="0.15">
      <c r="A127" s="12"/>
      <c r="B127" s="35">
        <v>104</v>
      </c>
      <c r="C127" s="75">
        <f>東地!C127+西地!C127+安原!C127+紅雲台!C127+伊勢林!C127+駒場!C127+新子田!C127</f>
        <v>0</v>
      </c>
      <c r="D127" s="75">
        <f>東地!D127+西地!D127+安原!D127+紅雲台!D127+伊勢林!D127+駒場!D127+新子田!D127</f>
        <v>0</v>
      </c>
      <c r="E127" s="10">
        <f>東地!E127+西地!E127+安原!E127+紅雲台!E127+伊勢林!E127+駒場!E127+新子田!E127</f>
        <v>0</v>
      </c>
      <c r="F127" s="32"/>
    </row>
    <row r="128" spans="1:6" ht="15" customHeight="1" x14ac:dyDescent="0.15">
      <c r="A128" s="12"/>
      <c r="B128" s="43" t="s">
        <v>70</v>
      </c>
      <c r="C128" s="71">
        <f>東地!C128+西地!C128+安原!C128+紅雲台!C128+伊勢林!C128+駒場!C128+新子田!C128</f>
        <v>0</v>
      </c>
      <c r="D128" s="71">
        <f>東地!D128+西地!D128+安原!D128+紅雲台!D128+伊勢林!D128+駒場!D128+新子田!D128</f>
        <v>5</v>
      </c>
      <c r="E128" s="44">
        <f>東地!E128+西地!E128+安原!E128+紅雲台!E128+伊勢林!E128+駒場!E128+新子田!E128</f>
        <v>5</v>
      </c>
      <c r="F128" s="45">
        <f>E128/E147</f>
        <v>9.6880449525285801E-4</v>
      </c>
    </row>
    <row r="129" spans="1:6" ht="15" customHeight="1" x14ac:dyDescent="0.15">
      <c r="A129" s="12"/>
      <c r="B129" s="35">
        <v>105</v>
      </c>
      <c r="C129" s="75">
        <f>東地!C129+西地!C129+安原!C129+紅雲台!C129+伊勢林!C129+駒場!C129+新子田!C129</f>
        <v>0</v>
      </c>
      <c r="D129" s="75">
        <f>東地!D129+西地!D129+安原!D129+紅雲台!D129+伊勢林!D129+駒場!D129+新子田!D129</f>
        <v>1</v>
      </c>
      <c r="E129" s="10">
        <f>東地!E129+西地!E129+安原!E129+紅雲台!E129+伊勢林!E129+駒場!E129+新子田!E129</f>
        <v>1</v>
      </c>
      <c r="F129" s="32"/>
    </row>
    <row r="130" spans="1:6" ht="15" customHeight="1" x14ac:dyDescent="0.15">
      <c r="A130" s="12"/>
      <c r="B130" s="35">
        <v>106</v>
      </c>
      <c r="C130" s="75">
        <f>東地!C130+西地!C130+安原!C130+紅雲台!C130+伊勢林!C130+駒場!C130+新子田!C130</f>
        <v>0</v>
      </c>
      <c r="D130" s="75">
        <f>東地!D130+西地!D130+安原!D130+紅雲台!D130+伊勢林!D130+駒場!D130+新子田!D130</f>
        <v>0</v>
      </c>
      <c r="E130" s="10">
        <f>東地!E130+西地!E130+安原!E130+紅雲台!E130+伊勢林!E130+駒場!E130+新子田!E130</f>
        <v>0</v>
      </c>
      <c r="F130" s="32"/>
    </row>
    <row r="131" spans="1:6" ht="15" customHeight="1" x14ac:dyDescent="0.15">
      <c r="A131" s="12"/>
      <c r="B131" s="35">
        <v>107</v>
      </c>
      <c r="C131" s="75">
        <f>東地!C131+西地!C131+安原!C131+紅雲台!C131+伊勢林!C131+駒場!C131+新子田!C131</f>
        <v>0</v>
      </c>
      <c r="D131" s="75">
        <f>東地!D131+西地!D131+安原!D131+紅雲台!D131+伊勢林!D131+駒場!D131+新子田!D131</f>
        <v>0</v>
      </c>
      <c r="E131" s="10">
        <f>東地!E131+西地!E131+安原!E131+紅雲台!E131+伊勢林!E131+駒場!E131+新子田!E131</f>
        <v>0</v>
      </c>
      <c r="F131" s="32"/>
    </row>
    <row r="132" spans="1:6" ht="15" customHeight="1" x14ac:dyDescent="0.15">
      <c r="A132" s="12"/>
      <c r="B132" s="35">
        <v>108</v>
      </c>
      <c r="C132" s="75">
        <f>東地!C132+西地!C132+安原!C132+紅雲台!C132+伊勢林!C132+駒場!C132+新子田!C132</f>
        <v>0</v>
      </c>
      <c r="D132" s="75">
        <f>東地!D132+西地!D132+安原!D132+紅雲台!D132+伊勢林!D132+駒場!D132+新子田!D132</f>
        <v>0</v>
      </c>
      <c r="E132" s="10">
        <f>東地!E132+西地!E132+安原!E132+紅雲台!E132+伊勢林!E132+駒場!E132+新子田!E132</f>
        <v>0</v>
      </c>
      <c r="F132" s="32"/>
    </row>
    <row r="133" spans="1:6" ht="15" customHeight="1" x14ac:dyDescent="0.15">
      <c r="A133" s="12"/>
      <c r="B133" s="35">
        <v>109</v>
      </c>
      <c r="C133" s="75">
        <f>東地!C133+西地!C133+安原!C133+紅雲台!C133+伊勢林!C133+駒場!C133+新子田!C133</f>
        <v>0</v>
      </c>
      <c r="D133" s="75">
        <f>東地!D133+西地!D133+安原!D133+紅雲台!D133+伊勢林!D133+駒場!D133+新子田!D133</f>
        <v>0</v>
      </c>
      <c r="E133" s="10">
        <f>東地!E133+西地!E133+安原!E133+紅雲台!E133+伊勢林!E133+駒場!E133+新子田!E133</f>
        <v>0</v>
      </c>
      <c r="F133" s="32"/>
    </row>
    <row r="134" spans="1:6" ht="15" customHeight="1" x14ac:dyDescent="0.15">
      <c r="A134" s="36"/>
      <c r="B134" s="46" t="s">
        <v>71</v>
      </c>
      <c r="C134" s="76">
        <f>東地!C134+西地!C134+安原!C134+紅雲台!C134+伊勢林!C134+駒場!C134+新子田!C134</f>
        <v>0</v>
      </c>
      <c r="D134" s="76">
        <f>東地!D134+西地!D134+安原!D134+紅雲台!D134+伊勢林!D134+駒場!D134+新子田!D134</f>
        <v>1</v>
      </c>
      <c r="E134" s="47">
        <f>東地!E134+西地!E134+安原!E134+紅雲台!E134+伊勢林!E134+駒場!E134+新子田!E134</f>
        <v>1</v>
      </c>
      <c r="F134" s="45">
        <f>E134/E147</f>
        <v>1.9376089905057158E-4</v>
      </c>
    </row>
    <row r="135" spans="1:6" ht="15" customHeight="1" x14ac:dyDescent="0.15">
      <c r="A135" s="36"/>
      <c r="B135" s="35">
        <v>110</v>
      </c>
      <c r="C135" s="75">
        <f>東地!C135+西地!C135+安原!C135+紅雲台!C135+伊勢林!C135+駒場!C135+新子田!C135</f>
        <v>0</v>
      </c>
      <c r="D135" s="75">
        <f>東地!D135+西地!D135+安原!D135+紅雲台!D135+伊勢林!D135+駒場!D135+新子田!D135</f>
        <v>0</v>
      </c>
      <c r="E135" s="10">
        <f>東地!E135+西地!E135+安原!E135+紅雲台!E135+伊勢林!E135+駒場!E135+新子田!E135</f>
        <v>0</v>
      </c>
      <c r="F135" s="32"/>
    </row>
    <row r="136" spans="1:6" ht="15" customHeight="1" x14ac:dyDescent="0.15">
      <c r="A136" s="36"/>
      <c r="B136" s="35">
        <v>111</v>
      </c>
      <c r="C136" s="75">
        <f>東地!C136+西地!C136+安原!C136+紅雲台!C136+伊勢林!C136+駒場!C136+新子田!C136</f>
        <v>0</v>
      </c>
      <c r="D136" s="75">
        <f>東地!D136+西地!D136+安原!D136+紅雲台!D136+伊勢林!D136+駒場!D136+新子田!D136</f>
        <v>0</v>
      </c>
      <c r="E136" s="10">
        <f>東地!E136+西地!E136+安原!E136+紅雲台!E136+伊勢林!E136+駒場!E136+新子田!E136</f>
        <v>0</v>
      </c>
      <c r="F136" s="32"/>
    </row>
    <row r="137" spans="1:6" ht="15" customHeight="1" x14ac:dyDescent="0.15">
      <c r="A137" s="36"/>
      <c r="B137" s="35">
        <v>112</v>
      </c>
      <c r="C137" s="75">
        <f>東地!C137+西地!C137+安原!C137+紅雲台!C137+伊勢林!C137+駒場!C137+新子田!C137</f>
        <v>0</v>
      </c>
      <c r="D137" s="75">
        <f>東地!D137+西地!D137+安原!D137+紅雲台!D137+伊勢林!D137+駒場!D137+新子田!D137</f>
        <v>0</v>
      </c>
      <c r="E137" s="10">
        <f>東地!E137+西地!E137+安原!E137+紅雲台!E137+伊勢林!E137+駒場!E137+新子田!E137</f>
        <v>0</v>
      </c>
      <c r="F137" s="32"/>
    </row>
    <row r="138" spans="1:6" ht="15" customHeight="1" x14ac:dyDescent="0.15">
      <c r="A138" s="36"/>
      <c r="B138" s="35">
        <v>113</v>
      </c>
      <c r="C138" s="75">
        <f>東地!C138+西地!C138+安原!C138+紅雲台!C138+伊勢林!C138+駒場!C138+新子田!C138</f>
        <v>0</v>
      </c>
      <c r="D138" s="75">
        <f>東地!D138+西地!D138+安原!D138+紅雲台!D138+伊勢林!D138+駒場!D138+新子田!D138</f>
        <v>0</v>
      </c>
      <c r="E138" s="10">
        <f>東地!E138+西地!E138+安原!E138+紅雲台!E138+伊勢林!E138+駒場!E138+新子田!E138</f>
        <v>0</v>
      </c>
      <c r="F138" s="32"/>
    </row>
    <row r="139" spans="1:6" ht="15" customHeight="1" x14ac:dyDescent="0.15">
      <c r="A139" s="36"/>
      <c r="B139" s="35">
        <v>114</v>
      </c>
      <c r="C139" s="75">
        <f>東地!C139+西地!C139+安原!C139+紅雲台!C139+伊勢林!C139+駒場!C139+新子田!C139</f>
        <v>0</v>
      </c>
      <c r="D139" s="75">
        <f>東地!D139+西地!D139+安原!D139+紅雲台!D139+伊勢林!D139+駒場!D139+新子田!D139</f>
        <v>0</v>
      </c>
      <c r="E139" s="10">
        <f>東地!E139+西地!E139+安原!E139+紅雲台!E139+伊勢林!E139+駒場!E139+新子田!E139</f>
        <v>0</v>
      </c>
      <c r="F139" s="32"/>
    </row>
    <row r="140" spans="1:6" ht="15" customHeight="1" x14ac:dyDescent="0.15">
      <c r="A140" s="36"/>
      <c r="B140" s="43" t="s">
        <v>378</v>
      </c>
      <c r="C140" s="71">
        <f>東地!C140+西地!C140+安原!C140+紅雲台!C140+伊勢林!C140+駒場!C140+新子田!C140</f>
        <v>0</v>
      </c>
      <c r="D140" s="71">
        <f>東地!D140+西地!D140+安原!D140+紅雲台!D140+伊勢林!D140+駒場!D140+新子田!D140</f>
        <v>0</v>
      </c>
      <c r="E140" s="44">
        <f>東地!E140+西地!E140+安原!E140+紅雲台!E140+伊勢林!E140+駒場!E140+新子田!E140</f>
        <v>0</v>
      </c>
      <c r="F140" s="45">
        <f>E140/E147</f>
        <v>0</v>
      </c>
    </row>
    <row r="141" spans="1:6" ht="15" customHeight="1" x14ac:dyDescent="0.15">
      <c r="A141" s="36"/>
      <c r="B141" s="35">
        <v>115</v>
      </c>
      <c r="C141" s="75">
        <f>東地!C141+西地!C141+安原!C141+紅雲台!C141+伊勢林!C141+駒場!C141+新子田!C141</f>
        <v>0</v>
      </c>
      <c r="D141" s="75">
        <f>東地!D141+西地!D141+安原!D141+紅雲台!D141+伊勢林!D141+駒場!D141+新子田!D141</f>
        <v>0</v>
      </c>
      <c r="E141" s="10">
        <f>東地!E141+西地!E141+安原!E141+紅雲台!E141+伊勢林!E141+駒場!E141+新子田!E141</f>
        <v>0</v>
      </c>
      <c r="F141" s="32"/>
    </row>
    <row r="142" spans="1:6" ht="15" customHeight="1" x14ac:dyDescent="0.15">
      <c r="A142" s="36"/>
      <c r="B142" s="35">
        <v>116</v>
      </c>
      <c r="C142" s="75">
        <f>東地!C142+西地!C142+安原!C142+紅雲台!C142+伊勢林!C142+駒場!C142+新子田!C142</f>
        <v>0</v>
      </c>
      <c r="D142" s="75">
        <f>東地!D142+西地!D142+安原!D142+紅雲台!D142+伊勢林!D142+駒場!D142+新子田!D142</f>
        <v>0</v>
      </c>
      <c r="E142" s="10">
        <f>東地!E142+西地!E142+安原!E142+紅雲台!E142+伊勢林!E142+駒場!E142+新子田!E142</f>
        <v>0</v>
      </c>
      <c r="F142" s="32"/>
    </row>
    <row r="143" spans="1:6" ht="15" customHeight="1" x14ac:dyDescent="0.15">
      <c r="A143" s="36"/>
      <c r="B143" s="35">
        <v>117</v>
      </c>
      <c r="C143" s="75">
        <f>東地!C143+西地!C143+安原!C143+紅雲台!C143+伊勢林!C143+駒場!C143+新子田!C143</f>
        <v>0</v>
      </c>
      <c r="D143" s="75">
        <f>東地!D143+西地!D143+安原!D143+紅雲台!D143+伊勢林!D143+駒場!D143+新子田!D143</f>
        <v>0</v>
      </c>
      <c r="E143" s="10">
        <f>東地!E143+西地!E143+安原!E143+紅雲台!E143+伊勢林!E143+駒場!E143+新子田!E143</f>
        <v>0</v>
      </c>
      <c r="F143" s="32"/>
    </row>
    <row r="144" spans="1:6" ht="15" customHeight="1" x14ac:dyDescent="0.15">
      <c r="A144" s="36"/>
      <c r="B144" s="35">
        <v>118</v>
      </c>
      <c r="C144" s="75">
        <f>東地!C144+西地!C144+安原!C144+紅雲台!C144+伊勢林!C144+駒場!C144+新子田!C144</f>
        <v>0</v>
      </c>
      <c r="D144" s="75">
        <f>東地!D144+西地!D144+安原!D144+紅雲台!D144+伊勢林!D144+駒場!D144+新子田!D144</f>
        <v>0</v>
      </c>
      <c r="E144" s="10">
        <f>東地!E144+西地!E144+安原!E144+紅雲台!E144+伊勢林!E144+駒場!E144+新子田!E144</f>
        <v>0</v>
      </c>
      <c r="F144" s="32"/>
    </row>
    <row r="145" spans="1:6" ht="15" customHeight="1" x14ac:dyDescent="0.15">
      <c r="A145" s="36"/>
      <c r="B145" s="35">
        <v>119</v>
      </c>
      <c r="C145" s="75">
        <f>東地!C145+西地!C145+安原!C145+紅雲台!C145+伊勢林!C145+駒場!C145+新子田!C145</f>
        <v>0</v>
      </c>
      <c r="D145" s="75">
        <f>東地!D145+西地!D145+安原!D145+紅雲台!D145+伊勢林!D145+駒場!D145+新子田!D145</f>
        <v>0</v>
      </c>
      <c r="E145" s="10">
        <f>東地!E145+西地!E145+安原!E145+紅雲台!E145+伊勢林!E145+駒場!E145+新子田!E145</f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f>東地!C146+西地!C146+安原!C146+紅雲台!C146+伊勢林!C146+駒場!C146+新子田!C146</f>
        <v>0</v>
      </c>
      <c r="D146" s="76">
        <f>東地!D146+西地!D146+安原!D146+紅雲台!D146+伊勢林!D146+駒場!D146+新子田!D146</f>
        <v>0</v>
      </c>
      <c r="E146" s="47">
        <f>東地!E146+西地!E146+安原!E146+紅雲台!E146+伊勢林!E146+駒場!E146+新子田!E146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7">
        <f>東地!C147+西地!C147+安原!C147+紅雲台!C147+伊勢林!C147+駒場!C147+新子田!C147</f>
        <v>2532</v>
      </c>
      <c r="D147" s="77">
        <f>東地!D147+西地!D147+安原!D147+紅雲台!D147+伊勢林!D147+駒場!D147+新子田!D147</f>
        <v>2629</v>
      </c>
      <c r="E147" s="8">
        <f>東地!E147+西地!E147+安原!E147+紅雲台!E147+伊勢林!E147+駒場!E147+新子田!E147</f>
        <v>5161</v>
      </c>
      <c r="F147" s="32">
        <f>SUM(F3:F134)</f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15">
      <c r="A150" s="16"/>
      <c r="B150" s="16" t="s">
        <v>7</v>
      </c>
      <c r="C150" s="17">
        <f>C8+C14+C20</f>
        <v>277</v>
      </c>
      <c r="D150" s="17">
        <f>D8+D14+D20</f>
        <v>288</v>
      </c>
      <c r="E150" s="17">
        <f>E8+E14+E20</f>
        <v>565</v>
      </c>
      <c r="F150" s="32">
        <f>E150/E153</f>
        <v>0.10947490796357295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1534</v>
      </c>
      <c r="D151" s="19">
        <f>D26+D32+D38+D44+D50+D56+D62+D68+D74+D80</f>
        <v>1498</v>
      </c>
      <c r="E151" s="19">
        <f>E26+E32+E38+E44+E50+E56+E62+E68+E74+E80</f>
        <v>3032</v>
      </c>
      <c r="F151" s="32">
        <f>E151/E153</f>
        <v>0.58748304592133305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721</v>
      </c>
      <c r="D152" s="21">
        <f t="shared" ref="D152:E152" si="0">D86+D92+D98+D104+D110+D116+D122+D128+D134+D140+D146</f>
        <v>843</v>
      </c>
      <c r="E152" s="21">
        <f t="shared" si="0"/>
        <v>1564</v>
      </c>
      <c r="F152" s="32">
        <f>E152/E153</f>
        <v>0.303042046115094</v>
      </c>
    </row>
    <row r="153" spans="1:6" ht="15" customHeight="1" x14ac:dyDescent="0.15">
      <c r="B153" s="2" t="s">
        <v>8</v>
      </c>
      <c r="C153" s="1">
        <f>SUM(C150:C152)</f>
        <v>2532</v>
      </c>
      <c r="D153" s="1">
        <f>SUM(D150:D152)</f>
        <v>2629</v>
      </c>
      <c r="E153" s="1">
        <f>SUM(E150:E152)</f>
        <v>5161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277</v>
      </c>
      <c r="D155" s="17">
        <f>D8+D14+D20</f>
        <v>288</v>
      </c>
      <c r="E155" s="17">
        <f>E8+E14+E20</f>
        <v>565</v>
      </c>
      <c r="F155" s="32">
        <f>E155/E159</f>
        <v>0.10947490796357295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1534</v>
      </c>
      <c r="D156" s="19">
        <f>D26+D32+D38+D44+D50+D56+D62+D68+D74+D80</f>
        <v>1498</v>
      </c>
      <c r="E156" s="19">
        <f>E26+E32+E38+E44+E50+E56+E62+E68+E74+E80</f>
        <v>3032</v>
      </c>
      <c r="F156" s="32">
        <f>E156/E159</f>
        <v>0.58748304592133305</v>
      </c>
    </row>
    <row r="157" spans="1:6" ht="15" customHeight="1" x14ac:dyDescent="0.15">
      <c r="A157" s="25"/>
      <c r="B157" s="20" t="s">
        <v>10</v>
      </c>
      <c r="C157" s="21">
        <f>C86+C92</f>
        <v>371</v>
      </c>
      <c r="D157" s="21">
        <f>D86+D92</f>
        <v>365</v>
      </c>
      <c r="E157" s="21">
        <f>E86+E92</f>
        <v>736</v>
      </c>
      <c r="F157" s="32">
        <f>E157/E159</f>
        <v>0.14260802170122069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350</v>
      </c>
      <c r="D158" s="27">
        <f t="shared" ref="D158:E158" si="1">D98+D104+D110+D116+D122+D128+D134+D140+D146</f>
        <v>478</v>
      </c>
      <c r="E158" s="27">
        <f t="shared" si="1"/>
        <v>828</v>
      </c>
      <c r="F158" s="32">
        <f>E158/E159</f>
        <v>0.16043402441387328</v>
      </c>
    </row>
    <row r="159" spans="1:6" ht="15" customHeight="1" x14ac:dyDescent="0.15">
      <c r="B159" s="2" t="s">
        <v>8</v>
      </c>
      <c r="C159" s="1">
        <f>SUM(C155:C158)</f>
        <v>2532</v>
      </c>
      <c r="D159" s="1">
        <f>SUM(D155:D158)</f>
        <v>2629</v>
      </c>
      <c r="E159" s="1">
        <f>SUM(E155:E158)</f>
        <v>5161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90</v>
      </c>
      <c r="D161" s="31">
        <f t="shared" ref="D161:E161" si="2">D110+D116+D122+D128+D134+D140+D146</f>
        <v>180</v>
      </c>
      <c r="E161" s="31">
        <f t="shared" si="2"/>
        <v>270</v>
      </c>
      <c r="F161" s="32">
        <f>E161/E159</f>
        <v>5.2315442743654329E-2</v>
      </c>
    </row>
    <row r="162" spans="1:6" ht="15" customHeight="1" x14ac:dyDescent="0.15">
      <c r="A162" s="30"/>
      <c r="B162" s="23" t="s">
        <v>15</v>
      </c>
      <c r="C162" s="31">
        <f>C116+C122+C128+C134+C140+C146</f>
        <v>29</v>
      </c>
      <c r="D162" s="31">
        <f t="shared" ref="D162:E162" si="3">D116+D122+D128+D134+D140+D146</f>
        <v>89</v>
      </c>
      <c r="E162" s="31">
        <f t="shared" si="3"/>
        <v>118</v>
      </c>
      <c r="F162" s="32">
        <f>E162/E159</f>
        <v>2.286378608796745E-2</v>
      </c>
    </row>
    <row r="163" spans="1:6" ht="15" customHeight="1" x14ac:dyDescent="0.15">
      <c r="A163" s="30"/>
      <c r="B163" s="23" t="s">
        <v>13</v>
      </c>
      <c r="C163" s="31">
        <f>C122+C128+C134+C140+C146</f>
        <v>8</v>
      </c>
      <c r="D163" s="31">
        <f t="shared" ref="D163:E163" si="4">D122+D128+D134+D140+D146</f>
        <v>30</v>
      </c>
      <c r="E163" s="31">
        <f t="shared" si="4"/>
        <v>38</v>
      </c>
      <c r="F163" s="32">
        <f>E163/E159</f>
        <v>7.3629141639217207E-3</v>
      </c>
    </row>
    <row r="164" spans="1:6" ht="15" customHeight="1" x14ac:dyDescent="0.15">
      <c r="B164" s="4" t="s">
        <v>14</v>
      </c>
      <c r="C164" s="1">
        <f>C128+C134+C140+C146</f>
        <v>0</v>
      </c>
      <c r="D164" s="1">
        <f t="shared" ref="D164:E164" si="5">D128+D134+D140+D146</f>
        <v>6</v>
      </c>
      <c r="E164" s="1">
        <f t="shared" si="5"/>
        <v>6</v>
      </c>
      <c r="F164" s="32">
        <f>E164/E159</f>
        <v>1.1625653943034295E-3</v>
      </c>
    </row>
    <row r="165" spans="1:6" ht="15" customHeight="1" x14ac:dyDescent="0.15">
      <c r="B165" s="4" t="s">
        <v>16</v>
      </c>
      <c r="C165" s="1">
        <f>C134+C140+C146</f>
        <v>0</v>
      </c>
      <c r="D165" s="1">
        <f t="shared" ref="D165:E165" si="6">D134+D140+D146</f>
        <v>1</v>
      </c>
      <c r="E165" s="1">
        <f t="shared" si="6"/>
        <v>1</v>
      </c>
      <c r="F165" s="32">
        <f>E165/E159</f>
        <v>1.9376089905057158E-4</v>
      </c>
    </row>
    <row r="166" spans="1:6" x14ac:dyDescent="0.15">
      <c r="B166" s="4" t="s">
        <v>390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391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30">
    <tabColor rgb="FFFF00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246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2</v>
      </c>
      <c r="E14" s="48">
        <v>2</v>
      </c>
      <c r="F14" s="39">
        <v>1.4388489208633094E-2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4</v>
      </c>
      <c r="E20" s="48">
        <v>6</v>
      </c>
      <c r="F20" s="39">
        <v>4.3165467625899283E-2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4</v>
      </c>
      <c r="D26" s="49">
        <v>1</v>
      </c>
      <c r="E26" s="41">
        <v>5</v>
      </c>
      <c r="F26" s="42">
        <v>3.5971223021582732E-2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2</v>
      </c>
      <c r="E32" s="41">
        <v>2</v>
      </c>
      <c r="F32" s="42">
        <v>1.4388489208633094E-2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4</v>
      </c>
      <c r="D38" s="49">
        <v>2</v>
      </c>
      <c r="E38" s="41">
        <v>6</v>
      </c>
      <c r="F38" s="42">
        <v>4.3165467625899283E-2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2.1582733812949641E-2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1.4388489208633094E-2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4</v>
      </c>
      <c r="E56" s="41">
        <v>5</v>
      </c>
      <c r="F56" s="42">
        <v>3.5971223021582732E-2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5</v>
      </c>
      <c r="D62" s="49">
        <v>0</v>
      </c>
      <c r="E62" s="41">
        <v>5</v>
      </c>
      <c r="F62" s="42">
        <v>3.5971223021582732E-2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8</v>
      </c>
      <c r="D68" s="49">
        <v>5</v>
      </c>
      <c r="E68" s="41">
        <v>13</v>
      </c>
      <c r="F68" s="42">
        <v>9.3525179856115109E-2</v>
      </c>
    </row>
    <row r="69" spans="1:6" ht="15" customHeight="1" x14ac:dyDescent="0.15">
      <c r="A69" s="12"/>
      <c r="B69" s="35">
        <v>55</v>
      </c>
      <c r="C69" s="94">
        <v>2</v>
      </c>
      <c r="D69" s="94">
        <v>4</v>
      </c>
      <c r="E69" s="95">
        <v>6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0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5</v>
      </c>
      <c r="D74" s="49">
        <v>7</v>
      </c>
      <c r="E74" s="41">
        <v>12</v>
      </c>
      <c r="F74" s="42">
        <v>8.6330935251798566E-2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6</v>
      </c>
      <c r="D80" s="49">
        <v>4</v>
      </c>
      <c r="E80" s="41">
        <v>10</v>
      </c>
      <c r="F80" s="42">
        <v>7.1942446043165464E-2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2</v>
      </c>
      <c r="D86" s="71">
        <v>4</v>
      </c>
      <c r="E86" s="44">
        <v>6</v>
      </c>
      <c r="F86" s="45">
        <v>4.3165467625899283E-2</v>
      </c>
    </row>
    <row r="87" spans="1:6" ht="15" customHeight="1" x14ac:dyDescent="0.15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0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10</v>
      </c>
      <c r="D92" s="71">
        <v>5</v>
      </c>
      <c r="E92" s="44">
        <v>15</v>
      </c>
      <c r="F92" s="45">
        <v>0.1079136690647482</v>
      </c>
    </row>
    <row r="93" spans="1:6" ht="15" customHeight="1" x14ac:dyDescent="0.15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5</v>
      </c>
      <c r="E94" s="95">
        <v>6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3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2</v>
      </c>
      <c r="D98" s="71">
        <v>10</v>
      </c>
      <c r="E98" s="44">
        <v>12</v>
      </c>
      <c r="F98" s="45">
        <v>8.6330935251798566E-2</v>
      </c>
    </row>
    <row r="99" spans="1:6" ht="15" customHeight="1" x14ac:dyDescent="0.15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8</v>
      </c>
      <c r="D104" s="71">
        <v>2</v>
      </c>
      <c r="E104" s="44">
        <v>10</v>
      </c>
      <c r="F104" s="45">
        <v>7.1942446043165464E-2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6</v>
      </c>
      <c r="E110" s="44">
        <v>11</v>
      </c>
      <c r="F110" s="45">
        <v>7.9136690647482008E-2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4.3165467625899283E-2</v>
      </c>
    </row>
    <row r="117" spans="1:6" ht="15" customHeight="1" x14ac:dyDescent="0.15">
      <c r="A117" s="12"/>
      <c r="B117" s="35">
        <v>95</v>
      </c>
      <c r="C117" s="94">
        <v>2</v>
      </c>
      <c r="D117" s="94">
        <v>0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3</v>
      </c>
      <c r="E119" s="95">
        <v>3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3</v>
      </c>
      <c r="D122" s="71">
        <v>5</v>
      </c>
      <c r="E122" s="44">
        <v>8</v>
      </c>
      <c r="F122" s="45">
        <v>5.7553956834532377E-2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69</v>
      </c>
      <c r="D147" s="77">
        <v>70</v>
      </c>
      <c r="E147" s="77">
        <v>139</v>
      </c>
      <c r="F147" s="97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</v>
      </c>
      <c r="D150" s="17">
        <v>6</v>
      </c>
      <c r="E150" s="17">
        <v>8</v>
      </c>
      <c r="F150" s="32">
        <v>5.7553956834532377E-2</v>
      </c>
    </row>
    <row r="151" spans="1:6" ht="15" customHeight="1" x14ac:dyDescent="0.15">
      <c r="A151" s="18"/>
      <c r="B151" s="18" t="s">
        <v>49</v>
      </c>
      <c r="C151" s="19">
        <v>36</v>
      </c>
      <c r="D151" s="19">
        <v>27</v>
      </c>
      <c r="E151" s="19">
        <v>63</v>
      </c>
      <c r="F151" s="32">
        <v>0.45323741007194246</v>
      </c>
    </row>
    <row r="152" spans="1:6" ht="15" customHeight="1" x14ac:dyDescent="0.15">
      <c r="A152" s="33"/>
      <c r="B152" s="20" t="s">
        <v>6</v>
      </c>
      <c r="C152" s="21">
        <v>31</v>
      </c>
      <c r="D152" s="21">
        <v>37</v>
      </c>
      <c r="E152" s="21">
        <v>68</v>
      </c>
      <c r="F152" s="32">
        <v>0.48920863309352519</v>
      </c>
    </row>
    <row r="153" spans="1:6" ht="15" customHeight="1" x14ac:dyDescent="0.15">
      <c r="B153" s="2" t="s">
        <v>8</v>
      </c>
      <c r="C153" s="1">
        <v>69</v>
      </c>
      <c r="D153" s="1">
        <v>70</v>
      </c>
      <c r="E153" s="1">
        <v>139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</v>
      </c>
      <c r="D155" s="17">
        <v>6</v>
      </c>
      <c r="E155" s="17">
        <v>8</v>
      </c>
      <c r="F155" s="32">
        <v>5.7553956834532377E-2</v>
      </c>
    </row>
    <row r="156" spans="1:6" ht="15" customHeight="1" x14ac:dyDescent="0.15">
      <c r="A156" s="28"/>
      <c r="B156" s="18" t="s">
        <v>49</v>
      </c>
      <c r="C156" s="19">
        <v>36</v>
      </c>
      <c r="D156" s="19">
        <v>27</v>
      </c>
      <c r="E156" s="19">
        <v>63</v>
      </c>
      <c r="F156" s="32">
        <v>0.45323741007194246</v>
      </c>
    </row>
    <row r="157" spans="1:6" ht="15" customHeight="1" x14ac:dyDescent="0.15">
      <c r="A157" s="25"/>
      <c r="B157" s="20" t="s">
        <v>10</v>
      </c>
      <c r="C157" s="21">
        <v>12</v>
      </c>
      <c r="D157" s="21">
        <v>9</v>
      </c>
      <c r="E157" s="21">
        <v>21</v>
      </c>
      <c r="F157" s="32">
        <v>0.15107913669064749</v>
      </c>
    </row>
    <row r="158" spans="1:6" ht="15" customHeight="1" x14ac:dyDescent="0.15">
      <c r="A158" s="26"/>
      <c r="B158" s="29" t="s">
        <v>11</v>
      </c>
      <c r="C158" s="27">
        <v>19</v>
      </c>
      <c r="D158" s="27">
        <v>28</v>
      </c>
      <c r="E158" s="27">
        <v>47</v>
      </c>
      <c r="F158" s="32">
        <v>0.33812949640287771</v>
      </c>
    </row>
    <row r="159" spans="1:6" ht="15" customHeight="1" x14ac:dyDescent="0.15">
      <c r="B159" s="2" t="s">
        <v>8</v>
      </c>
      <c r="C159" s="1">
        <v>69</v>
      </c>
      <c r="D159" s="1">
        <v>70</v>
      </c>
      <c r="E159" s="1">
        <v>139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9</v>
      </c>
      <c r="D161" s="31">
        <v>16</v>
      </c>
      <c r="E161" s="31">
        <v>25</v>
      </c>
      <c r="F161" s="32">
        <v>0.17985611510791366</v>
      </c>
    </row>
    <row r="162" spans="1:6" ht="15" customHeight="1" x14ac:dyDescent="0.15">
      <c r="A162" s="30"/>
      <c r="B162" s="23" t="s">
        <v>15</v>
      </c>
      <c r="C162" s="31">
        <v>4</v>
      </c>
      <c r="D162" s="31">
        <v>10</v>
      </c>
      <c r="E162" s="31">
        <v>14</v>
      </c>
      <c r="F162" s="32">
        <v>0.10071942446043165</v>
      </c>
    </row>
    <row r="163" spans="1:6" ht="15" customHeight="1" x14ac:dyDescent="0.15">
      <c r="A163" s="30"/>
      <c r="B163" s="23" t="s">
        <v>13</v>
      </c>
      <c r="C163" s="31">
        <v>3</v>
      </c>
      <c r="D163" s="31">
        <v>5</v>
      </c>
      <c r="E163" s="31">
        <v>8</v>
      </c>
      <c r="F163" s="32">
        <v>5.7553956834532377E-2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31">
    <tabColor rgb="FFFF00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247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2</v>
      </c>
      <c r="D8" s="70">
        <v>2</v>
      </c>
      <c r="E8" s="38">
        <v>4</v>
      </c>
      <c r="F8" s="39">
        <v>1.7777777777777778E-2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3</v>
      </c>
      <c r="E14" s="48">
        <v>3</v>
      </c>
      <c r="F14" s="39">
        <v>1.3333333333333334E-2</v>
      </c>
    </row>
    <row r="15" spans="1:6" ht="15" customHeight="1" x14ac:dyDescent="0.15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3</v>
      </c>
      <c r="D20" s="70">
        <v>5</v>
      </c>
      <c r="E20" s="48">
        <v>8</v>
      </c>
      <c r="F20" s="39">
        <v>3.5555555555555556E-2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4</v>
      </c>
      <c r="E24" s="95">
        <v>5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5</v>
      </c>
      <c r="D26" s="49">
        <v>9</v>
      </c>
      <c r="E26" s="41">
        <v>14</v>
      </c>
      <c r="F26" s="42">
        <v>6.222222222222222E-2</v>
      </c>
    </row>
    <row r="27" spans="1:6" ht="15" customHeight="1" x14ac:dyDescent="0.15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5</v>
      </c>
      <c r="D32" s="49">
        <v>3</v>
      </c>
      <c r="E32" s="41">
        <v>8</v>
      </c>
      <c r="F32" s="42">
        <v>3.5555555555555556E-2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4</v>
      </c>
      <c r="D38" s="49">
        <v>3</v>
      </c>
      <c r="E38" s="41">
        <v>7</v>
      </c>
      <c r="F38" s="42">
        <v>3.111111111111111E-2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v>4</v>
      </c>
      <c r="D44" s="49">
        <v>5</v>
      </c>
      <c r="E44" s="41">
        <v>9</v>
      </c>
      <c r="F44" s="42">
        <v>0.04</v>
      </c>
    </row>
    <row r="45" spans="1:6" ht="15" customHeight="1" x14ac:dyDescent="0.15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6</v>
      </c>
      <c r="D50" s="49">
        <v>4</v>
      </c>
      <c r="E50" s="41">
        <v>10</v>
      </c>
      <c r="F50" s="42">
        <v>4.4444444444444446E-2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3</v>
      </c>
      <c r="D56" s="49">
        <v>4</v>
      </c>
      <c r="E56" s="41">
        <v>7</v>
      </c>
      <c r="F56" s="42">
        <v>3.111111111111111E-2</v>
      </c>
    </row>
    <row r="57" spans="1:6" ht="15" customHeight="1" x14ac:dyDescent="0.15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v>6</v>
      </c>
      <c r="D62" s="49">
        <v>7</v>
      </c>
      <c r="E62" s="41">
        <v>13</v>
      </c>
      <c r="F62" s="42">
        <v>5.7777777777777775E-2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4</v>
      </c>
      <c r="E67" s="95">
        <v>6</v>
      </c>
      <c r="F67" s="32"/>
    </row>
    <row r="68" spans="1:6" ht="15" customHeight="1" x14ac:dyDescent="0.15">
      <c r="A68" s="12"/>
      <c r="B68" s="40" t="s">
        <v>37</v>
      </c>
      <c r="C68" s="49">
        <v>6</v>
      </c>
      <c r="D68" s="49">
        <v>8</v>
      </c>
      <c r="E68" s="41">
        <v>14</v>
      </c>
      <c r="F68" s="42">
        <v>6.222222222222222E-2</v>
      </c>
    </row>
    <row r="69" spans="1:6" ht="15" customHeight="1" x14ac:dyDescent="0.15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3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7</v>
      </c>
      <c r="D74" s="49">
        <v>10</v>
      </c>
      <c r="E74" s="41">
        <v>17</v>
      </c>
      <c r="F74" s="42">
        <v>7.5555555555555556E-2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4</v>
      </c>
      <c r="E77" s="95">
        <v>6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2</v>
      </c>
      <c r="E78" s="95">
        <v>6</v>
      </c>
      <c r="F78" s="32"/>
    </row>
    <row r="79" spans="1:6" ht="15" customHeight="1" x14ac:dyDescent="0.15">
      <c r="A79" s="12"/>
      <c r="B79" s="35">
        <v>64</v>
      </c>
      <c r="C79" s="94">
        <v>5</v>
      </c>
      <c r="D79" s="94">
        <v>4</v>
      </c>
      <c r="E79" s="95">
        <v>9</v>
      </c>
      <c r="F79" s="32"/>
    </row>
    <row r="80" spans="1:6" ht="15" customHeight="1" x14ac:dyDescent="0.15">
      <c r="A80" s="12"/>
      <c r="B80" s="40" t="s">
        <v>39</v>
      </c>
      <c r="C80" s="49">
        <v>14</v>
      </c>
      <c r="D80" s="49">
        <v>10</v>
      </c>
      <c r="E80" s="41">
        <v>24</v>
      </c>
      <c r="F80" s="42">
        <v>0.10666666666666667</v>
      </c>
    </row>
    <row r="81" spans="1:6" ht="15" customHeight="1" x14ac:dyDescent="0.15">
      <c r="A81" s="12"/>
      <c r="B81" s="35">
        <v>65</v>
      </c>
      <c r="C81" s="94">
        <v>4</v>
      </c>
      <c r="D81" s="94">
        <v>2</v>
      </c>
      <c r="E81" s="95">
        <v>6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3</v>
      </c>
      <c r="E83" s="95">
        <v>7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12</v>
      </c>
      <c r="D86" s="71">
        <v>10</v>
      </c>
      <c r="E86" s="44">
        <v>22</v>
      </c>
      <c r="F86" s="45">
        <v>9.7777777777777783E-2</v>
      </c>
    </row>
    <row r="87" spans="1:6" ht="15" customHeight="1" x14ac:dyDescent="0.15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0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11</v>
      </c>
      <c r="D92" s="71">
        <v>10</v>
      </c>
      <c r="E92" s="44">
        <v>21</v>
      </c>
      <c r="F92" s="45">
        <v>9.3333333333333338E-2</v>
      </c>
    </row>
    <row r="93" spans="1:6" ht="15" customHeight="1" x14ac:dyDescent="0.15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6</v>
      </c>
      <c r="D98" s="71">
        <v>6</v>
      </c>
      <c r="E98" s="44">
        <v>12</v>
      </c>
      <c r="F98" s="45">
        <v>5.3333333333333337E-2</v>
      </c>
    </row>
    <row r="99" spans="1:6" ht="15" customHeight="1" x14ac:dyDescent="0.15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7</v>
      </c>
      <c r="D104" s="71">
        <v>8</v>
      </c>
      <c r="E104" s="44">
        <v>15</v>
      </c>
      <c r="F104" s="45">
        <v>6.6666666666666666E-2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6</v>
      </c>
      <c r="E110" s="44">
        <v>10</v>
      </c>
      <c r="F110" s="45">
        <v>4.4444444444444446E-2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4</v>
      </c>
      <c r="E116" s="44">
        <v>4</v>
      </c>
      <c r="F116" s="45">
        <v>1.7777777777777778E-2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2</v>
      </c>
      <c r="D118" s="94">
        <v>0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1</v>
      </c>
      <c r="E122" s="44">
        <v>3</v>
      </c>
      <c r="F122" s="45">
        <v>1.3333333333333334E-2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107</v>
      </c>
      <c r="D147" s="77">
        <v>118</v>
      </c>
      <c r="E147" s="77">
        <v>225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5</v>
      </c>
      <c r="D150" s="17">
        <v>10</v>
      </c>
      <c r="E150" s="17">
        <v>15</v>
      </c>
      <c r="F150" s="32">
        <v>6.6666666666666666E-2</v>
      </c>
    </row>
    <row r="151" spans="1:6" ht="15" customHeight="1" x14ac:dyDescent="0.15">
      <c r="A151" s="18"/>
      <c r="B151" s="18" t="s">
        <v>49</v>
      </c>
      <c r="C151" s="19">
        <v>60</v>
      </c>
      <c r="D151" s="19">
        <v>63</v>
      </c>
      <c r="E151" s="19">
        <v>123</v>
      </c>
      <c r="F151" s="32">
        <v>0.54666666666666663</v>
      </c>
    </row>
    <row r="152" spans="1:6" ht="15" customHeight="1" x14ac:dyDescent="0.15">
      <c r="A152" s="33"/>
      <c r="B152" s="20" t="s">
        <v>6</v>
      </c>
      <c r="C152" s="21">
        <v>42</v>
      </c>
      <c r="D152" s="21">
        <v>45</v>
      </c>
      <c r="E152" s="21">
        <v>87</v>
      </c>
      <c r="F152" s="32">
        <v>0.38666666666666666</v>
      </c>
    </row>
    <row r="153" spans="1:6" ht="15" customHeight="1" x14ac:dyDescent="0.15">
      <c r="B153" s="2" t="s">
        <v>8</v>
      </c>
      <c r="C153" s="1">
        <v>107</v>
      </c>
      <c r="D153" s="1">
        <v>118</v>
      </c>
      <c r="E153" s="1">
        <v>225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5</v>
      </c>
      <c r="D155" s="17">
        <v>10</v>
      </c>
      <c r="E155" s="17">
        <v>15</v>
      </c>
      <c r="F155" s="32">
        <v>6.6666666666666666E-2</v>
      </c>
    </row>
    <row r="156" spans="1:6" ht="15" customHeight="1" x14ac:dyDescent="0.15">
      <c r="A156" s="28"/>
      <c r="B156" s="18" t="s">
        <v>49</v>
      </c>
      <c r="C156" s="19">
        <v>60</v>
      </c>
      <c r="D156" s="19">
        <v>63</v>
      </c>
      <c r="E156" s="19">
        <v>123</v>
      </c>
      <c r="F156" s="32">
        <v>0.54666666666666663</v>
      </c>
    </row>
    <row r="157" spans="1:6" ht="15" customHeight="1" x14ac:dyDescent="0.15">
      <c r="A157" s="25"/>
      <c r="B157" s="20" t="s">
        <v>10</v>
      </c>
      <c r="C157" s="21">
        <v>23</v>
      </c>
      <c r="D157" s="21">
        <v>20</v>
      </c>
      <c r="E157" s="21">
        <v>43</v>
      </c>
      <c r="F157" s="32">
        <v>0.19111111111111112</v>
      </c>
    </row>
    <row r="158" spans="1:6" ht="15" customHeight="1" x14ac:dyDescent="0.15">
      <c r="A158" s="26"/>
      <c r="B158" s="29" t="s">
        <v>11</v>
      </c>
      <c r="C158" s="27">
        <v>19</v>
      </c>
      <c r="D158" s="27">
        <v>25</v>
      </c>
      <c r="E158" s="27">
        <v>44</v>
      </c>
      <c r="F158" s="32">
        <v>0.19555555555555557</v>
      </c>
    </row>
    <row r="159" spans="1:6" ht="15" customHeight="1" x14ac:dyDescent="0.15">
      <c r="B159" s="2" t="s">
        <v>8</v>
      </c>
      <c r="C159" s="1">
        <v>107</v>
      </c>
      <c r="D159" s="1">
        <v>118</v>
      </c>
      <c r="E159" s="1">
        <v>225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6</v>
      </c>
      <c r="D161" s="31">
        <v>11</v>
      </c>
      <c r="E161" s="31">
        <v>17</v>
      </c>
      <c r="F161" s="32">
        <v>7.5555555555555556E-2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5</v>
      </c>
      <c r="E162" s="31">
        <v>7</v>
      </c>
      <c r="F162" s="32">
        <v>3.111111111111111E-2</v>
      </c>
    </row>
    <row r="163" spans="1:6" ht="15" customHeight="1" x14ac:dyDescent="0.15">
      <c r="A163" s="30"/>
      <c r="B163" s="23" t="s">
        <v>13</v>
      </c>
      <c r="C163" s="31">
        <v>2</v>
      </c>
      <c r="D163" s="31">
        <v>1</v>
      </c>
      <c r="E163" s="31">
        <v>3</v>
      </c>
      <c r="F163" s="32">
        <v>1.3333333333333334E-2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32">
    <tabColor rgb="FFFF00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248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3</v>
      </c>
      <c r="E3" s="95">
        <v>4</v>
      </c>
      <c r="F3" s="32"/>
    </row>
    <row r="4" spans="1:6" ht="15" customHeight="1" x14ac:dyDescent="0.15">
      <c r="A4" s="12"/>
      <c r="B4" s="35">
        <v>1</v>
      </c>
      <c r="C4" s="94">
        <v>6</v>
      </c>
      <c r="D4" s="94">
        <v>4</v>
      </c>
      <c r="E4" s="95">
        <v>10</v>
      </c>
      <c r="F4" s="32"/>
    </row>
    <row r="5" spans="1:6" ht="15" customHeight="1" x14ac:dyDescent="0.15">
      <c r="A5" s="12"/>
      <c r="B5" s="35">
        <v>2</v>
      </c>
      <c r="C5" s="94">
        <v>3</v>
      </c>
      <c r="D5" s="94">
        <v>5</v>
      </c>
      <c r="E5" s="95">
        <v>8</v>
      </c>
      <c r="F5" s="32"/>
    </row>
    <row r="6" spans="1:6" ht="15" customHeight="1" x14ac:dyDescent="0.15">
      <c r="A6" s="12"/>
      <c r="B6" s="35">
        <v>3</v>
      </c>
      <c r="C6" s="94">
        <v>4</v>
      </c>
      <c r="D6" s="94">
        <v>2</v>
      </c>
      <c r="E6" s="95">
        <v>6</v>
      </c>
      <c r="F6" s="32"/>
    </row>
    <row r="7" spans="1:6" ht="15" customHeight="1" x14ac:dyDescent="0.15">
      <c r="A7" s="12"/>
      <c r="B7" s="35">
        <v>4</v>
      </c>
      <c r="C7" s="94">
        <v>3</v>
      </c>
      <c r="D7" s="94">
        <v>9</v>
      </c>
      <c r="E7" s="95">
        <v>12</v>
      </c>
      <c r="F7" s="32"/>
    </row>
    <row r="8" spans="1:6" ht="15" customHeight="1" x14ac:dyDescent="0.15">
      <c r="A8" s="12"/>
      <c r="B8" s="37" t="s">
        <v>27</v>
      </c>
      <c r="C8" s="70">
        <v>17</v>
      </c>
      <c r="D8" s="70">
        <v>23</v>
      </c>
      <c r="E8" s="38">
        <v>40</v>
      </c>
      <c r="F8" s="39">
        <v>4.5610034207525657E-2</v>
      </c>
    </row>
    <row r="9" spans="1:6" ht="15" customHeight="1" x14ac:dyDescent="0.15">
      <c r="A9" s="12"/>
      <c r="B9" s="35">
        <v>5</v>
      </c>
      <c r="C9" s="94">
        <v>4</v>
      </c>
      <c r="D9" s="94">
        <v>5</v>
      </c>
      <c r="E9" s="95">
        <v>9</v>
      </c>
      <c r="F9" s="32"/>
    </row>
    <row r="10" spans="1:6" ht="15" customHeight="1" x14ac:dyDescent="0.15">
      <c r="A10" s="12"/>
      <c r="B10" s="35">
        <v>6</v>
      </c>
      <c r="C10" s="94">
        <v>4</v>
      </c>
      <c r="D10" s="94">
        <v>5</v>
      </c>
      <c r="E10" s="95">
        <v>9</v>
      </c>
      <c r="F10" s="32"/>
    </row>
    <row r="11" spans="1:6" ht="15" customHeight="1" x14ac:dyDescent="0.15">
      <c r="A11" s="12"/>
      <c r="B11" s="35">
        <v>7</v>
      </c>
      <c r="C11" s="94">
        <v>4</v>
      </c>
      <c r="D11" s="94">
        <v>2</v>
      </c>
      <c r="E11" s="95">
        <v>6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2</v>
      </c>
      <c r="E12" s="95">
        <v>5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4</v>
      </c>
      <c r="E13" s="95">
        <v>6</v>
      </c>
      <c r="F13" s="32"/>
    </row>
    <row r="14" spans="1:6" ht="15" customHeight="1" x14ac:dyDescent="0.15">
      <c r="A14" s="12"/>
      <c r="B14" s="37" t="s">
        <v>28</v>
      </c>
      <c r="C14" s="70">
        <v>17</v>
      </c>
      <c r="D14" s="70">
        <v>18</v>
      </c>
      <c r="E14" s="48">
        <v>35</v>
      </c>
      <c r="F14" s="39">
        <v>3.9908779931584946E-2</v>
      </c>
    </row>
    <row r="15" spans="1:6" ht="15" customHeight="1" x14ac:dyDescent="0.15">
      <c r="A15" s="12"/>
      <c r="B15" s="35">
        <v>10</v>
      </c>
      <c r="C15" s="94">
        <v>5</v>
      </c>
      <c r="D15" s="94">
        <v>1</v>
      </c>
      <c r="E15" s="95">
        <v>6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15">
      <c r="A17" s="12"/>
      <c r="B17" s="35">
        <v>12</v>
      </c>
      <c r="C17" s="94">
        <v>7</v>
      </c>
      <c r="D17" s="94">
        <v>6</v>
      </c>
      <c r="E17" s="95">
        <v>13</v>
      </c>
      <c r="F17" s="32"/>
    </row>
    <row r="18" spans="1:6" ht="15" customHeight="1" x14ac:dyDescent="0.15">
      <c r="A18" s="12"/>
      <c r="B18" s="35">
        <v>13</v>
      </c>
      <c r="C18" s="94">
        <v>5</v>
      </c>
      <c r="D18" s="94">
        <v>3</v>
      </c>
      <c r="E18" s="95">
        <v>8</v>
      </c>
      <c r="F18" s="32"/>
    </row>
    <row r="19" spans="1:6" ht="15" customHeight="1" x14ac:dyDescent="0.15">
      <c r="A19" s="12"/>
      <c r="B19" s="35">
        <v>14</v>
      </c>
      <c r="C19" s="94">
        <v>7</v>
      </c>
      <c r="D19" s="94">
        <v>5</v>
      </c>
      <c r="E19" s="95">
        <v>12</v>
      </c>
      <c r="F19" s="32"/>
    </row>
    <row r="20" spans="1:6" ht="15" customHeight="1" x14ac:dyDescent="0.15">
      <c r="A20" s="12"/>
      <c r="B20" s="37" t="s">
        <v>29</v>
      </c>
      <c r="C20" s="70">
        <v>27</v>
      </c>
      <c r="D20" s="70">
        <v>17</v>
      </c>
      <c r="E20" s="48">
        <v>44</v>
      </c>
      <c r="F20" s="39">
        <v>5.0171037628278223E-2</v>
      </c>
    </row>
    <row r="21" spans="1:6" ht="15" customHeight="1" x14ac:dyDescent="0.15">
      <c r="A21" s="12"/>
      <c r="B21" s="35">
        <v>15</v>
      </c>
      <c r="C21" s="94">
        <v>5</v>
      </c>
      <c r="D21" s="94">
        <v>3</v>
      </c>
      <c r="E21" s="95">
        <v>8</v>
      </c>
      <c r="F21" s="32"/>
    </row>
    <row r="22" spans="1:6" ht="15" customHeight="1" x14ac:dyDescent="0.15">
      <c r="A22" s="12"/>
      <c r="B22" s="35">
        <v>16</v>
      </c>
      <c r="C22" s="94">
        <v>5</v>
      </c>
      <c r="D22" s="94">
        <v>1</v>
      </c>
      <c r="E22" s="95">
        <v>6</v>
      </c>
      <c r="F22" s="32"/>
    </row>
    <row r="23" spans="1:6" ht="15" customHeight="1" x14ac:dyDescent="0.15">
      <c r="A23" s="12"/>
      <c r="B23" s="35">
        <v>17</v>
      </c>
      <c r="C23" s="94">
        <v>5</v>
      </c>
      <c r="D23" s="94">
        <v>1</v>
      </c>
      <c r="E23" s="95">
        <v>6</v>
      </c>
      <c r="F23" s="32"/>
    </row>
    <row r="24" spans="1:6" ht="15" customHeight="1" x14ac:dyDescent="0.15">
      <c r="A24" s="12"/>
      <c r="B24" s="35">
        <v>18</v>
      </c>
      <c r="C24" s="94">
        <v>7</v>
      </c>
      <c r="D24" s="94">
        <v>3</v>
      </c>
      <c r="E24" s="95">
        <v>10</v>
      </c>
      <c r="F24" s="32"/>
    </row>
    <row r="25" spans="1:6" ht="15" customHeight="1" x14ac:dyDescent="0.15">
      <c r="A25" s="12"/>
      <c r="B25" s="35">
        <v>19</v>
      </c>
      <c r="C25" s="94">
        <v>6</v>
      </c>
      <c r="D25" s="94">
        <v>4</v>
      </c>
      <c r="E25" s="95">
        <v>10</v>
      </c>
      <c r="F25" s="32"/>
    </row>
    <row r="26" spans="1:6" ht="15" customHeight="1" x14ac:dyDescent="0.15">
      <c r="A26" s="12"/>
      <c r="B26" s="40" t="s">
        <v>30</v>
      </c>
      <c r="C26" s="49">
        <v>28</v>
      </c>
      <c r="D26" s="49">
        <v>12</v>
      </c>
      <c r="E26" s="41">
        <v>40</v>
      </c>
      <c r="F26" s="42">
        <v>4.5610034207525657E-2</v>
      </c>
    </row>
    <row r="27" spans="1:6" ht="15" customHeight="1" x14ac:dyDescent="0.15">
      <c r="A27" s="12"/>
      <c r="B27" s="35">
        <v>20</v>
      </c>
      <c r="C27" s="94">
        <v>6</v>
      </c>
      <c r="D27" s="94">
        <v>7</v>
      </c>
      <c r="E27" s="95">
        <v>13</v>
      </c>
      <c r="F27" s="32"/>
    </row>
    <row r="28" spans="1:6" ht="15" customHeight="1" x14ac:dyDescent="0.15">
      <c r="A28" s="12"/>
      <c r="B28" s="35">
        <v>21</v>
      </c>
      <c r="C28" s="94">
        <v>7</v>
      </c>
      <c r="D28" s="94">
        <v>4</v>
      </c>
      <c r="E28" s="95">
        <v>11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3</v>
      </c>
      <c r="E29" s="95">
        <v>6</v>
      </c>
      <c r="F29" s="32"/>
    </row>
    <row r="30" spans="1:6" ht="15" customHeight="1" x14ac:dyDescent="0.15">
      <c r="A30" s="12"/>
      <c r="B30" s="35">
        <v>23</v>
      </c>
      <c r="C30" s="94">
        <v>4</v>
      </c>
      <c r="D30" s="94">
        <v>0</v>
      </c>
      <c r="E30" s="95">
        <v>4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21</v>
      </c>
      <c r="D32" s="49">
        <v>15</v>
      </c>
      <c r="E32" s="41">
        <v>36</v>
      </c>
      <c r="F32" s="42">
        <v>4.1049030786773091E-2</v>
      </c>
    </row>
    <row r="33" spans="1:6" ht="15" customHeight="1" x14ac:dyDescent="0.15">
      <c r="A33" s="12"/>
      <c r="B33" s="35">
        <v>25</v>
      </c>
      <c r="C33" s="94">
        <v>5</v>
      </c>
      <c r="D33" s="94">
        <v>3</v>
      </c>
      <c r="E33" s="95">
        <v>8</v>
      </c>
      <c r="F33" s="32"/>
    </row>
    <row r="34" spans="1:6" ht="15" customHeight="1" x14ac:dyDescent="0.15">
      <c r="A34" s="12"/>
      <c r="B34" s="35">
        <v>26</v>
      </c>
      <c r="C34" s="94">
        <v>5</v>
      </c>
      <c r="D34" s="94">
        <v>2</v>
      </c>
      <c r="E34" s="95">
        <v>7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15">
      <c r="A37" s="12"/>
      <c r="B37" s="35">
        <v>29</v>
      </c>
      <c r="C37" s="94">
        <v>7</v>
      </c>
      <c r="D37" s="94">
        <v>7</v>
      </c>
      <c r="E37" s="95">
        <v>14</v>
      </c>
      <c r="F37" s="32"/>
    </row>
    <row r="38" spans="1:6" ht="15" customHeight="1" x14ac:dyDescent="0.15">
      <c r="A38" s="12"/>
      <c r="B38" s="40" t="s">
        <v>32</v>
      </c>
      <c r="C38" s="49">
        <v>21</v>
      </c>
      <c r="D38" s="49">
        <v>17</v>
      </c>
      <c r="E38" s="41">
        <v>38</v>
      </c>
      <c r="F38" s="42">
        <v>4.3329532497149374E-2</v>
      </c>
    </row>
    <row r="39" spans="1:6" ht="15" customHeight="1" x14ac:dyDescent="0.15">
      <c r="A39" s="12"/>
      <c r="B39" s="35">
        <v>30</v>
      </c>
      <c r="C39" s="94">
        <v>2</v>
      </c>
      <c r="D39" s="94">
        <v>6</v>
      </c>
      <c r="E39" s="95">
        <v>8</v>
      </c>
      <c r="F39" s="32"/>
    </row>
    <row r="40" spans="1:6" ht="15" customHeight="1" x14ac:dyDescent="0.15">
      <c r="A40" s="12"/>
      <c r="B40" s="35">
        <v>31</v>
      </c>
      <c r="C40" s="94">
        <v>7</v>
      </c>
      <c r="D40" s="94">
        <v>4</v>
      </c>
      <c r="E40" s="95">
        <v>11</v>
      </c>
      <c r="F40" s="32"/>
    </row>
    <row r="41" spans="1:6" ht="15" customHeight="1" x14ac:dyDescent="0.15">
      <c r="A41" s="12"/>
      <c r="B41" s="35">
        <v>32</v>
      </c>
      <c r="C41" s="94">
        <v>6</v>
      </c>
      <c r="D41" s="94">
        <v>3</v>
      </c>
      <c r="E41" s="95">
        <v>9</v>
      </c>
      <c r="F41" s="32"/>
    </row>
    <row r="42" spans="1:6" ht="15" customHeight="1" x14ac:dyDescent="0.15">
      <c r="A42" s="12"/>
      <c r="B42" s="35">
        <v>33</v>
      </c>
      <c r="C42" s="94">
        <v>4</v>
      </c>
      <c r="D42" s="94">
        <v>7</v>
      </c>
      <c r="E42" s="95">
        <v>11</v>
      </c>
      <c r="F42" s="32"/>
    </row>
    <row r="43" spans="1:6" ht="15" customHeight="1" x14ac:dyDescent="0.15">
      <c r="A43" s="12"/>
      <c r="B43" s="35">
        <v>34</v>
      </c>
      <c r="C43" s="94">
        <v>5</v>
      </c>
      <c r="D43" s="94">
        <v>9</v>
      </c>
      <c r="E43" s="95">
        <v>14</v>
      </c>
      <c r="F43" s="32"/>
    </row>
    <row r="44" spans="1:6" ht="15" customHeight="1" x14ac:dyDescent="0.15">
      <c r="A44" s="12"/>
      <c r="B44" s="40" t="s">
        <v>33</v>
      </c>
      <c r="C44" s="49">
        <v>24</v>
      </c>
      <c r="D44" s="49">
        <v>29</v>
      </c>
      <c r="E44" s="41">
        <v>53</v>
      </c>
      <c r="F44" s="42">
        <v>6.0433295324971492E-2</v>
      </c>
    </row>
    <row r="45" spans="1:6" ht="15" customHeight="1" x14ac:dyDescent="0.15">
      <c r="A45" s="12"/>
      <c r="B45" s="35">
        <v>35</v>
      </c>
      <c r="C45" s="94">
        <v>8</v>
      </c>
      <c r="D45" s="94">
        <v>8</v>
      </c>
      <c r="E45" s="95">
        <v>16</v>
      </c>
      <c r="F45" s="32"/>
    </row>
    <row r="46" spans="1:6" ht="15" customHeight="1" x14ac:dyDescent="0.15">
      <c r="A46" s="12"/>
      <c r="B46" s="35">
        <v>36</v>
      </c>
      <c r="C46" s="94">
        <v>6</v>
      </c>
      <c r="D46" s="94">
        <v>5</v>
      </c>
      <c r="E46" s="95">
        <v>11</v>
      </c>
      <c r="F46" s="32"/>
    </row>
    <row r="47" spans="1:6" ht="15" customHeight="1" x14ac:dyDescent="0.15">
      <c r="A47" s="12"/>
      <c r="B47" s="35">
        <v>37</v>
      </c>
      <c r="C47" s="94">
        <v>11</v>
      </c>
      <c r="D47" s="94">
        <v>8</v>
      </c>
      <c r="E47" s="95">
        <v>19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6</v>
      </c>
      <c r="E48" s="95">
        <v>9</v>
      </c>
      <c r="F48" s="32"/>
    </row>
    <row r="49" spans="1:6" ht="15" customHeight="1" x14ac:dyDescent="0.15">
      <c r="A49" s="12"/>
      <c r="B49" s="35">
        <v>39</v>
      </c>
      <c r="C49" s="94">
        <v>6</v>
      </c>
      <c r="D49" s="94">
        <v>4</v>
      </c>
      <c r="E49" s="95">
        <v>10</v>
      </c>
      <c r="F49" s="32"/>
    </row>
    <row r="50" spans="1:6" ht="15" customHeight="1" x14ac:dyDescent="0.15">
      <c r="A50" s="12"/>
      <c r="B50" s="40" t="s">
        <v>34</v>
      </c>
      <c r="C50" s="49">
        <v>34</v>
      </c>
      <c r="D50" s="49">
        <v>31</v>
      </c>
      <c r="E50" s="41">
        <v>65</v>
      </c>
      <c r="F50" s="42">
        <v>7.4116305587229189E-2</v>
      </c>
    </row>
    <row r="51" spans="1:6" ht="15" customHeight="1" x14ac:dyDescent="0.15">
      <c r="A51" s="12"/>
      <c r="B51" s="35">
        <v>40</v>
      </c>
      <c r="C51" s="94">
        <v>8</v>
      </c>
      <c r="D51" s="94">
        <v>2</v>
      </c>
      <c r="E51" s="95">
        <v>10</v>
      </c>
      <c r="F51" s="32"/>
    </row>
    <row r="52" spans="1:6" ht="15" customHeight="1" x14ac:dyDescent="0.15">
      <c r="A52" s="12"/>
      <c r="B52" s="35">
        <v>41</v>
      </c>
      <c r="C52" s="94">
        <v>7</v>
      </c>
      <c r="D52" s="94">
        <v>10</v>
      </c>
      <c r="E52" s="95">
        <v>17</v>
      </c>
      <c r="F52" s="32"/>
    </row>
    <row r="53" spans="1:6" ht="15" customHeight="1" x14ac:dyDescent="0.15">
      <c r="A53" s="12"/>
      <c r="B53" s="35">
        <v>42</v>
      </c>
      <c r="C53" s="94">
        <v>4</v>
      </c>
      <c r="D53" s="94">
        <v>5</v>
      </c>
      <c r="E53" s="95">
        <v>9</v>
      </c>
      <c r="F53" s="32"/>
    </row>
    <row r="54" spans="1:6" ht="15" customHeight="1" x14ac:dyDescent="0.15">
      <c r="A54" s="12"/>
      <c r="B54" s="35">
        <v>43</v>
      </c>
      <c r="C54" s="94">
        <v>6</v>
      </c>
      <c r="D54" s="94">
        <v>2</v>
      </c>
      <c r="E54" s="95">
        <v>8</v>
      </c>
      <c r="F54" s="32"/>
    </row>
    <row r="55" spans="1:6" ht="15" customHeight="1" x14ac:dyDescent="0.15">
      <c r="A55" s="12"/>
      <c r="B55" s="35">
        <v>44</v>
      </c>
      <c r="C55" s="94">
        <v>9</v>
      </c>
      <c r="D55" s="94">
        <v>7</v>
      </c>
      <c r="E55" s="95">
        <v>16</v>
      </c>
      <c r="F55" s="32"/>
    </row>
    <row r="56" spans="1:6" ht="15" customHeight="1" x14ac:dyDescent="0.15">
      <c r="A56" s="12"/>
      <c r="B56" s="40" t="s">
        <v>35</v>
      </c>
      <c r="C56" s="49">
        <v>34</v>
      </c>
      <c r="D56" s="49">
        <v>26</v>
      </c>
      <c r="E56" s="41">
        <v>60</v>
      </c>
      <c r="F56" s="42">
        <v>6.8415051311288486E-2</v>
      </c>
    </row>
    <row r="57" spans="1:6" ht="15" customHeight="1" x14ac:dyDescent="0.15">
      <c r="A57" s="12"/>
      <c r="B57" s="35">
        <v>45</v>
      </c>
      <c r="C57" s="94">
        <v>6</v>
      </c>
      <c r="D57" s="94">
        <v>11</v>
      </c>
      <c r="E57" s="95">
        <v>17</v>
      </c>
      <c r="F57" s="32"/>
    </row>
    <row r="58" spans="1:6" ht="15" customHeight="1" x14ac:dyDescent="0.15">
      <c r="A58" s="12"/>
      <c r="B58" s="35">
        <v>46</v>
      </c>
      <c r="C58" s="94">
        <v>6</v>
      </c>
      <c r="D58" s="94">
        <v>10</v>
      </c>
      <c r="E58" s="95">
        <v>16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6</v>
      </c>
      <c r="E59" s="95">
        <v>10</v>
      </c>
      <c r="F59" s="32"/>
    </row>
    <row r="60" spans="1:6" ht="15" customHeight="1" x14ac:dyDescent="0.15">
      <c r="A60" s="12"/>
      <c r="B60" s="35">
        <v>48</v>
      </c>
      <c r="C60" s="94">
        <v>6</v>
      </c>
      <c r="D60" s="94">
        <v>5</v>
      </c>
      <c r="E60" s="95">
        <v>11</v>
      </c>
      <c r="F60" s="32"/>
    </row>
    <row r="61" spans="1:6" ht="15" customHeight="1" x14ac:dyDescent="0.15">
      <c r="A61" s="12"/>
      <c r="B61" s="35">
        <v>49</v>
      </c>
      <c r="C61" s="94">
        <v>6</v>
      </c>
      <c r="D61" s="94">
        <v>1</v>
      </c>
      <c r="E61" s="95">
        <v>7</v>
      </c>
      <c r="F61" s="32"/>
    </row>
    <row r="62" spans="1:6" ht="15" customHeight="1" x14ac:dyDescent="0.15">
      <c r="A62" s="12"/>
      <c r="B62" s="40" t="s">
        <v>36</v>
      </c>
      <c r="C62" s="49">
        <v>28</v>
      </c>
      <c r="D62" s="49">
        <v>33</v>
      </c>
      <c r="E62" s="41">
        <v>61</v>
      </c>
      <c r="F62" s="42">
        <v>6.9555302166476624E-2</v>
      </c>
    </row>
    <row r="63" spans="1:6" ht="15" customHeight="1" x14ac:dyDescent="0.15">
      <c r="A63" s="12"/>
      <c r="B63" s="35">
        <v>50</v>
      </c>
      <c r="C63" s="94">
        <v>4</v>
      </c>
      <c r="D63" s="94">
        <v>1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5</v>
      </c>
      <c r="D64" s="94">
        <v>7</v>
      </c>
      <c r="E64" s="95">
        <v>12</v>
      </c>
      <c r="F64" s="32"/>
    </row>
    <row r="65" spans="1:6" ht="15" customHeight="1" x14ac:dyDescent="0.15">
      <c r="A65" s="12"/>
      <c r="B65" s="35">
        <v>52</v>
      </c>
      <c r="C65" s="94">
        <v>9</v>
      </c>
      <c r="D65" s="94">
        <v>4</v>
      </c>
      <c r="E65" s="95">
        <v>13</v>
      </c>
      <c r="F65" s="32"/>
    </row>
    <row r="66" spans="1:6" ht="15" customHeight="1" x14ac:dyDescent="0.15">
      <c r="A66" s="12"/>
      <c r="B66" s="35">
        <v>53</v>
      </c>
      <c r="C66" s="94">
        <v>8</v>
      </c>
      <c r="D66" s="94">
        <v>6</v>
      </c>
      <c r="E66" s="95">
        <v>14</v>
      </c>
      <c r="F66" s="32"/>
    </row>
    <row r="67" spans="1:6" ht="15" customHeight="1" x14ac:dyDescent="0.15">
      <c r="A67" s="12"/>
      <c r="B67" s="35">
        <v>54</v>
      </c>
      <c r="C67" s="94">
        <v>4</v>
      </c>
      <c r="D67" s="94">
        <v>5</v>
      </c>
      <c r="E67" s="95">
        <v>9</v>
      </c>
      <c r="F67" s="32"/>
    </row>
    <row r="68" spans="1:6" ht="15" customHeight="1" x14ac:dyDescent="0.15">
      <c r="A68" s="12"/>
      <c r="B68" s="40" t="s">
        <v>37</v>
      </c>
      <c r="C68" s="49">
        <v>30</v>
      </c>
      <c r="D68" s="49">
        <v>23</v>
      </c>
      <c r="E68" s="41">
        <v>53</v>
      </c>
      <c r="F68" s="42">
        <v>6.0433295324971492E-2</v>
      </c>
    </row>
    <row r="69" spans="1:6" ht="15" customHeight="1" x14ac:dyDescent="0.15">
      <c r="A69" s="12"/>
      <c r="B69" s="35">
        <v>55</v>
      </c>
      <c r="C69" s="94">
        <v>5</v>
      </c>
      <c r="D69" s="94">
        <v>6</v>
      </c>
      <c r="E69" s="95">
        <v>11</v>
      </c>
      <c r="F69" s="32"/>
    </row>
    <row r="70" spans="1:6" ht="15" customHeight="1" x14ac:dyDescent="0.15">
      <c r="A70" s="12"/>
      <c r="B70" s="35">
        <v>56</v>
      </c>
      <c r="C70" s="94">
        <v>5</v>
      </c>
      <c r="D70" s="94">
        <v>2</v>
      </c>
      <c r="E70" s="95">
        <v>7</v>
      </c>
      <c r="F70" s="32"/>
    </row>
    <row r="71" spans="1:6" ht="15" customHeight="1" x14ac:dyDescent="0.15">
      <c r="A71" s="12"/>
      <c r="B71" s="35">
        <v>57</v>
      </c>
      <c r="C71" s="94">
        <v>5</v>
      </c>
      <c r="D71" s="94">
        <v>9</v>
      </c>
      <c r="E71" s="95">
        <v>14</v>
      </c>
      <c r="F71" s="32"/>
    </row>
    <row r="72" spans="1:6" ht="15" customHeight="1" x14ac:dyDescent="0.15">
      <c r="A72" s="12"/>
      <c r="B72" s="35">
        <v>58</v>
      </c>
      <c r="C72" s="94">
        <v>7</v>
      </c>
      <c r="D72" s="94">
        <v>4</v>
      </c>
      <c r="E72" s="95">
        <v>11</v>
      </c>
      <c r="F72" s="32"/>
    </row>
    <row r="73" spans="1:6" ht="15" customHeight="1" x14ac:dyDescent="0.15">
      <c r="A73" s="12"/>
      <c r="B73" s="35">
        <v>59</v>
      </c>
      <c r="C73" s="94">
        <v>6</v>
      </c>
      <c r="D73" s="94">
        <v>7</v>
      </c>
      <c r="E73" s="95">
        <v>13</v>
      </c>
      <c r="F73" s="32"/>
    </row>
    <row r="74" spans="1:6" ht="15" customHeight="1" x14ac:dyDescent="0.15">
      <c r="A74" s="12"/>
      <c r="B74" s="40" t="s">
        <v>38</v>
      </c>
      <c r="C74" s="49">
        <v>28</v>
      </c>
      <c r="D74" s="49">
        <v>28</v>
      </c>
      <c r="E74" s="41">
        <v>56</v>
      </c>
      <c r="F74" s="42">
        <v>6.385404789053592E-2</v>
      </c>
    </row>
    <row r="75" spans="1:6" ht="15" customHeight="1" x14ac:dyDescent="0.15">
      <c r="A75" s="12"/>
      <c r="B75" s="35">
        <v>60</v>
      </c>
      <c r="C75" s="94">
        <v>6</v>
      </c>
      <c r="D75" s="94">
        <v>10</v>
      </c>
      <c r="E75" s="95">
        <v>16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4</v>
      </c>
      <c r="E76" s="95">
        <v>8</v>
      </c>
      <c r="F76" s="32"/>
    </row>
    <row r="77" spans="1:6" ht="15" customHeight="1" x14ac:dyDescent="0.15">
      <c r="A77" s="12"/>
      <c r="B77" s="35">
        <v>62</v>
      </c>
      <c r="C77" s="94">
        <v>8</v>
      </c>
      <c r="D77" s="94">
        <v>4</v>
      </c>
      <c r="E77" s="95">
        <v>12</v>
      </c>
      <c r="F77" s="32"/>
    </row>
    <row r="78" spans="1:6" ht="15" customHeight="1" x14ac:dyDescent="0.15">
      <c r="A78" s="12"/>
      <c r="B78" s="35">
        <v>63</v>
      </c>
      <c r="C78" s="94">
        <v>5</v>
      </c>
      <c r="D78" s="94">
        <v>7</v>
      </c>
      <c r="E78" s="95">
        <v>12</v>
      </c>
      <c r="F78" s="32"/>
    </row>
    <row r="79" spans="1:6" ht="15" customHeight="1" x14ac:dyDescent="0.15">
      <c r="A79" s="12"/>
      <c r="B79" s="35">
        <v>64</v>
      </c>
      <c r="C79" s="94">
        <v>9</v>
      </c>
      <c r="D79" s="94">
        <v>7</v>
      </c>
      <c r="E79" s="95">
        <v>16</v>
      </c>
      <c r="F79" s="32"/>
    </row>
    <row r="80" spans="1:6" ht="15" customHeight="1" x14ac:dyDescent="0.15">
      <c r="A80" s="12"/>
      <c r="B80" s="40" t="s">
        <v>39</v>
      </c>
      <c r="C80" s="49">
        <v>32</v>
      </c>
      <c r="D80" s="49">
        <v>32</v>
      </c>
      <c r="E80" s="41">
        <v>64</v>
      </c>
      <c r="F80" s="42">
        <v>7.2976054732041051E-2</v>
      </c>
    </row>
    <row r="81" spans="1:6" ht="15" customHeight="1" x14ac:dyDescent="0.15">
      <c r="A81" s="12"/>
      <c r="B81" s="35">
        <v>65</v>
      </c>
      <c r="C81" s="94">
        <v>10</v>
      </c>
      <c r="D81" s="94">
        <v>6</v>
      </c>
      <c r="E81" s="95">
        <v>16</v>
      </c>
      <c r="F81" s="32"/>
    </row>
    <row r="82" spans="1:6" ht="15" customHeight="1" x14ac:dyDescent="0.15">
      <c r="A82" s="12"/>
      <c r="B82" s="35">
        <v>66</v>
      </c>
      <c r="C82" s="94">
        <v>7</v>
      </c>
      <c r="D82" s="94">
        <v>7</v>
      </c>
      <c r="E82" s="95">
        <v>14</v>
      </c>
      <c r="F82" s="32"/>
    </row>
    <row r="83" spans="1:6" ht="15" customHeight="1" x14ac:dyDescent="0.15">
      <c r="A83" s="12"/>
      <c r="B83" s="35">
        <v>67</v>
      </c>
      <c r="C83" s="94">
        <v>9</v>
      </c>
      <c r="D83" s="94">
        <v>8</v>
      </c>
      <c r="E83" s="95">
        <v>17</v>
      </c>
      <c r="F83" s="32"/>
    </row>
    <row r="84" spans="1:6" ht="15" customHeight="1" x14ac:dyDescent="0.15">
      <c r="A84" s="12"/>
      <c r="B84" s="35">
        <v>68</v>
      </c>
      <c r="C84" s="94">
        <v>9</v>
      </c>
      <c r="D84" s="94">
        <v>7</v>
      </c>
      <c r="E84" s="95">
        <v>16</v>
      </c>
      <c r="F84" s="32"/>
    </row>
    <row r="85" spans="1:6" ht="15" customHeight="1" x14ac:dyDescent="0.15">
      <c r="A85" s="12"/>
      <c r="B85" s="35">
        <v>69</v>
      </c>
      <c r="C85" s="94">
        <v>7</v>
      </c>
      <c r="D85" s="94">
        <v>3</v>
      </c>
      <c r="E85" s="95">
        <v>10</v>
      </c>
      <c r="F85" s="32"/>
    </row>
    <row r="86" spans="1:6" ht="15" customHeight="1" x14ac:dyDescent="0.15">
      <c r="A86" s="12"/>
      <c r="B86" s="43" t="s">
        <v>40</v>
      </c>
      <c r="C86" s="71">
        <v>42</v>
      </c>
      <c r="D86" s="71">
        <v>31</v>
      </c>
      <c r="E86" s="44">
        <v>73</v>
      </c>
      <c r="F86" s="45">
        <v>8.3238312428734321E-2</v>
      </c>
    </row>
    <row r="87" spans="1:6" ht="15" customHeight="1" x14ac:dyDescent="0.15">
      <c r="A87" s="12"/>
      <c r="B87" s="35">
        <v>70</v>
      </c>
      <c r="C87" s="94">
        <v>5</v>
      </c>
      <c r="D87" s="94">
        <v>5</v>
      </c>
      <c r="E87" s="95">
        <v>10</v>
      </c>
      <c r="F87" s="32"/>
    </row>
    <row r="88" spans="1:6" ht="15" customHeight="1" x14ac:dyDescent="0.15">
      <c r="A88" s="12"/>
      <c r="B88" s="35">
        <v>71</v>
      </c>
      <c r="C88" s="94">
        <v>5</v>
      </c>
      <c r="D88" s="94">
        <v>4</v>
      </c>
      <c r="E88" s="95">
        <v>9</v>
      </c>
      <c r="F88" s="32"/>
    </row>
    <row r="89" spans="1:6" ht="15" customHeight="1" x14ac:dyDescent="0.15">
      <c r="A89" s="12"/>
      <c r="B89" s="35">
        <v>72</v>
      </c>
      <c r="C89" s="94">
        <v>7</v>
      </c>
      <c r="D89" s="94">
        <v>5</v>
      </c>
      <c r="E89" s="95">
        <v>12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6</v>
      </c>
      <c r="E90" s="95">
        <v>9</v>
      </c>
      <c r="F90" s="32"/>
    </row>
    <row r="91" spans="1:6" ht="15" customHeight="1" x14ac:dyDescent="0.15">
      <c r="A91" s="12"/>
      <c r="B91" s="35">
        <v>74</v>
      </c>
      <c r="C91" s="94">
        <v>8</v>
      </c>
      <c r="D91" s="94">
        <v>7</v>
      </c>
      <c r="E91" s="95">
        <v>15</v>
      </c>
      <c r="F91" s="32"/>
    </row>
    <row r="92" spans="1:6" ht="15" customHeight="1" x14ac:dyDescent="0.15">
      <c r="A92" s="12"/>
      <c r="B92" s="43" t="s">
        <v>41</v>
      </c>
      <c r="C92" s="71">
        <v>28</v>
      </c>
      <c r="D92" s="71">
        <v>27</v>
      </c>
      <c r="E92" s="44">
        <v>55</v>
      </c>
      <c r="F92" s="45">
        <v>6.2713797035347782E-2</v>
      </c>
    </row>
    <row r="93" spans="1:6" ht="15" customHeight="1" x14ac:dyDescent="0.15">
      <c r="A93" s="12"/>
      <c r="B93" s="35">
        <v>75</v>
      </c>
      <c r="C93" s="94">
        <v>8</v>
      </c>
      <c r="D93" s="94">
        <v>8</v>
      </c>
      <c r="E93" s="95">
        <v>16</v>
      </c>
      <c r="F93" s="32"/>
    </row>
    <row r="94" spans="1:6" ht="15" customHeight="1" x14ac:dyDescent="0.15">
      <c r="A94" s="12"/>
      <c r="B94" s="35">
        <v>76</v>
      </c>
      <c r="C94" s="94">
        <v>8</v>
      </c>
      <c r="D94" s="94">
        <v>5</v>
      </c>
      <c r="E94" s="95">
        <v>13</v>
      </c>
      <c r="F94" s="32"/>
    </row>
    <row r="95" spans="1:6" ht="15" customHeight="1" x14ac:dyDescent="0.15">
      <c r="A95" s="12"/>
      <c r="B95" s="35">
        <v>77</v>
      </c>
      <c r="C95" s="94">
        <v>4</v>
      </c>
      <c r="D95" s="94">
        <v>4</v>
      </c>
      <c r="E95" s="95">
        <v>8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5</v>
      </c>
      <c r="D97" s="94">
        <v>5</v>
      </c>
      <c r="E97" s="95">
        <v>10</v>
      </c>
      <c r="F97" s="32"/>
    </row>
    <row r="98" spans="1:6" ht="15" customHeight="1" x14ac:dyDescent="0.15">
      <c r="A98" s="12"/>
      <c r="B98" s="43" t="s">
        <v>42</v>
      </c>
      <c r="C98" s="71">
        <v>26</v>
      </c>
      <c r="D98" s="71">
        <v>23</v>
      </c>
      <c r="E98" s="44">
        <v>49</v>
      </c>
      <c r="F98" s="45">
        <v>5.5872291904218926E-2</v>
      </c>
    </row>
    <row r="99" spans="1:6" ht="15" customHeight="1" x14ac:dyDescent="0.15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5</v>
      </c>
      <c r="E103" s="95">
        <v>7</v>
      </c>
      <c r="F103" s="32"/>
    </row>
    <row r="104" spans="1:6" ht="15" customHeight="1" x14ac:dyDescent="0.15">
      <c r="A104" s="12"/>
      <c r="B104" s="43" t="s">
        <v>43</v>
      </c>
      <c r="C104" s="71">
        <v>8</v>
      </c>
      <c r="D104" s="71">
        <v>11</v>
      </c>
      <c r="E104" s="44">
        <v>19</v>
      </c>
      <c r="F104" s="45">
        <v>2.1664766248574687E-2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5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4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4</v>
      </c>
      <c r="E108" s="95">
        <v>6</v>
      </c>
      <c r="F108" s="32"/>
    </row>
    <row r="109" spans="1:6" ht="15" customHeight="1" x14ac:dyDescent="0.15">
      <c r="A109" s="12"/>
      <c r="B109" s="35">
        <v>89</v>
      </c>
      <c r="C109" s="94">
        <v>4</v>
      </c>
      <c r="D109" s="94">
        <v>0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v>9</v>
      </c>
      <c r="D110" s="71">
        <v>15</v>
      </c>
      <c r="E110" s="44">
        <v>24</v>
      </c>
      <c r="F110" s="45">
        <v>2.7366020524515394E-2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7</v>
      </c>
      <c r="E116" s="44">
        <v>7</v>
      </c>
      <c r="F116" s="45">
        <v>7.98175598631699E-3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4.5610034207525657E-3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1.1402508551881414E-3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454</v>
      </c>
      <c r="D147" s="77">
        <v>423</v>
      </c>
      <c r="E147" s="77">
        <v>877</v>
      </c>
      <c r="F147" s="97"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61</v>
      </c>
      <c r="D150" s="17">
        <v>58</v>
      </c>
      <c r="E150" s="17">
        <v>119</v>
      </c>
      <c r="F150" s="32">
        <v>0.13568985176738882</v>
      </c>
    </row>
    <row r="151" spans="1:6" ht="15" customHeight="1" x14ac:dyDescent="0.15">
      <c r="A151" s="18"/>
      <c r="B151" s="18" t="s">
        <v>49</v>
      </c>
      <c r="C151" s="19">
        <v>280</v>
      </c>
      <c r="D151" s="19">
        <v>246</v>
      </c>
      <c r="E151" s="19">
        <v>526</v>
      </c>
      <c r="F151" s="32">
        <v>0.59977194982896243</v>
      </c>
    </row>
    <row r="152" spans="1:6" ht="15" customHeight="1" x14ac:dyDescent="0.15">
      <c r="A152" s="33"/>
      <c r="B152" s="20" t="s">
        <v>6</v>
      </c>
      <c r="C152" s="21">
        <v>113</v>
      </c>
      <c r="D152" s="21">
        <v>119</v>
      </c>
      <c r="E152" s="21">
        <v>232</v>
      </c>
      <c r="F152" s="32">
        <v>0.26453819840364878</v>
      </c>
    </row>
    <row r="153" spans="1:6" ht="15" customHeight="1" x14ac:dyDescent="0.15">
      <c r="B153" s="2" t="s">
        <v>8</v>
      </c>
      <c r="C153" s="1">
        <v>454</v>
      </c>
      <c r="D153" s="1">
        <v>423</v>
      </c>
      <c r="E153" s="1">
        <v>877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61</v>
      </c>
      <c r="D155" s="17">
        <v>58</v>
      </c>
      <c r="E155" s="17">
        <v>119</v>
      </c>
      <c r="F155" s="32">
        <v>0.13568985176738882</v>
      </c>
    </row>
    <row r="156" spans="1:6" ht="15" customHeight="1" x14ac:dyDescent="0.15">
      <c r="A156" s="28"/>
      <c r="B156" s="18" t="s">
        <v>49</v>
      </c>
      <c r="C156" s="19">
        <v>280</v>
      </c>
      <c r="D156" s="19">
        <v>246</v>
      </c>
      <c r="E156" s="19">
        <v>526</v>
      </c>
      <c r="F156" s="32">
        <v>0.59977194982896243</v>
      </c>
    </row>
    <row r="157" spans="1:6" ht="15" customHeight="1" x14ac:dyDescent="0.15">
      <c r="A157" s="25"/>
      <c r="B157" s="20" t="s">
        <v>10</v>
      </c>
      <c r="C157" s="21">
        <v>70</v>
      </c>
      <c r="D157" s="21">
        <v>58</v>
      </c>
      <c r="E157" s="21">
        <v>128</v>
      </c>
      <c r="F157" s="32">
        <v>0.1459521094640821</v>
      </c>
    </row>
    <row r="158" spans="1:6" ht="15" customHeight="1" x14ac:dyDescent="0.15">
      <c r="A158" s="26"/>
      <c r="B158" s="29" t="s">
        <v>11</v>
      </c>
      <c r="C158" s="27">
        <v>43</v>
      </c>
      <c r="D158" s="27">
        <v>61</v>
      </c>
      <c r="E158" s="27">
        <v>104</v>
      </c>
      <c r="F158" s="32">
        <v>0.11858608893956671</v>
      </c>
    </row>
    <row r="159" spans="1:6" ht="15" customHeight="1" x14ac:dyDescent="0.15">
      <c r="B159" s="2" t="s">
        <v>8</v>
      </c>
      <c r="C159" s="1">
        <v>454</v>
      </c>
      <c r="D159" s="1">
        <v>423</v>
      </c>
      <c r="E159" s="1">
        <v>877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9</v>
      </c>
      <c r="D161" s="31">
        <v>27</v>
      </c>
      <c r="E161" s="31">
        <v>36</v>
      </c>
      <c r="F161" s="32">
        <v>4.1049030786773091E-2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12</v>
      </c>
      <c r="E162" s="31">
        <v>12</v>
      </c>
      <c r="F162" s="32">
        <v>1.3683010262257697E-2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5</v>
      </c>
      <c r="E163" s="31">
        <v>5</v>
      </c>
      <c r="F163" s="32">
        <v>5.7012542759407071E-3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1.1402508551881414E-3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33">
    <tabColor rgb="FFFF00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249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v>9</v>
      </c>
      <c r="D8" s="70">
        <v>7</v>
      </c>
      <c r="E8" s="38">
        <v>16</v>
      </c>
      <c r="F8" s="39">
        <v>2.3323615160349854E-2</v>
      </c>
    </row>
    <row r="9" spans="1:6" ht="15" customHeight="1" x14ac:dyDescent="0.15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2</v>
      </c>
      <c r="E10" s="95">
        <v>5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5</v>
      </c>
      <c r="E12" s="95">
        <v>5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7</v>
      </c>
      <c r="D14" s="70">
        <v>12</v>
      </c>
      <c r="E14" s="48">
        <v>19</v>
      </c>
      <c r="F14" s="39">
        <v>2.7696793002915453E-2</v>
      </c>
    </row>
    <row r="15" spans="1:6" ht="15" customHeight="1" x14ac:dyDescent="0.15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5</v>
      </c>
      <c r="D16" s="94">
        <v>1</v>
      </c>
      <c r="E16" s="95">
        <v>6</v>
      </c>
      <c r="F16" s="32"/>
    </row>
    <row r="17" spans="1:6" ht="15" customHeight="1" x14ac:dyDescent="0.15">
      <c r="A17" s="12"/>
      <c r="B17" s="35">
        <v>12</v>
      </c>
      <c r="C17" s="94">
        <v>6</v>
      </c>
      <c r="D17" s="94">
        <v>3</v>
      </c>
      <c r="E17" s="95">
        <v>9</v>
      </c>
      <c r="F17" s="32"/>
    </row>
    <row r="18" spans="1:6" ht="15" customHeight="1" x14ac:dyDescent="0.15">
      <c r="A18" s="12"/>
      <c r="B18" s="35">
        <v>13</v>
      </c>
      <c r="C18" s="94">
        <v>4</v>
      </c>
      <c r="D18" s="94">
        <v>0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4</v>
      </c>
      <c r="E19" s="95">
        <v>6</v>
      </c>
      <c r="F19" s="32"/>
    </row>
    <row r="20" spans="1:6" ht="15" customHeight="1" x14ac:dyDescent="0.15">
      <c r="A20" s="12"/>
      <c r="B20" s="37" t="s">
        <v>29</v>
      </c>
      <c r="C20" s="70">
        <v>19</v>
      </c>
      <c r="D20" s="70">
        <v>9</v>
      </c>
      <c r="E20" s="48">
        <v>28</v>
      </c>
      <c r="F20" s="39">
        <v>4.0816326530612242E-2</v>
      </c>
    </row>
    <row r="21" spans="1:6" ht="15" customHeight="1" x14ac:dyDescent="0.15">
      <c r="A21" s="12"/>
      <c r="B21" s="35">
        <v>15</v>
      </c>
      <c r="C21" s="94">
        <v>3</v>
      </c>
      <c r="D21" s="94">
        <v>5</v>
      </c>
      <c r="E21" s="95">
        <v>8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4</v>
      </c>
      <c r="E22" s="95">
        <v>7</v>
      </c>
      <c r="F22" s="32"/>
    </row>
    <row r="23" spans="1:6" ht="15" customHeight="1" x14ac:dyDescent="0.15">
      <c r="A23" s="12"/>
      <c r="B23" s="35">
        <v>17</v>
      </c>
      <c r="C23" s="94">
        <v>6</v>
      </c>
      <c r="D23" s="94">
        <v>3</v>
      </c>
      <c r="E23" s="95">
        <v>9</v>
      </c>
      <c r="F23" s="32"/>
    </row>
    <row r="24" spans="1:6" ht="15" customHeight="1" x14ac:dyDescent="0.15">
      <c r="A24" s="12"/>
      <c r="B24" s="35">
        <v>18</v>
      </c>
      <c r="C24" s="94">
        <v>4</v>
      </c>
      <c r="D24" s="94">
        <v>3</v>
      </c>
      <c r="E24" s="95">
        <v>7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4</v>
      </c>
      <c r="E25" s="95">
        <v>6</v>
      </c>
      <c r="F25" s="32"/>
    </row>
    <row r="26" spans="1:6" ht="15" customHeight="1" x14ac:dyDescent="0.15">
      <c r="A26" s="12"/>
      <c r="B26" s="40" t="s">
        <v>30</v>
      </c>
      <c r="C26" s="49">
        <v>18</v>
      </c>
      <c r="D26" s="49">
        <v>19</v>
      </c>
      <c r="E26" s="41">
        <v>37</v>
      </c>
      <c r="F26" s="42">
        <v>5.393586005830904E-2</v>
      </c>
    </row>
    <row r="27" spans="1:6" ht="15" customHeight="1" x14ac:dyDescent="0.15">
      <c r="A27" s="12"/>
      <c r="B27" s="35">
        <v>20</v>
      </c>
      <c r="C27" s="94">
        <v>0</v>
      </c>
      <c r="D27" s="94">
        <v>4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6</v>
      </c>
      <c r="E28" s="95">
        <v>9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3</v>
      </c>
      <c r="E29" s="95">
        <v>6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3</v>
      </c>
      <c r="E30" s="95">
        <v>4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8</v>
      </c>
      <c r="D32" s="49">
        <v>17</v>
      </c>
      <c r="E32" s="41">
        <v>25</v>
      </c>
      <c r="F32" s="42">
        <v>3.6443148688046649E-2</v>
      </c>
    </row>
    <row r="33" spans="1:6" ht="15" customHeight="1" x14ac:dyDescent="0.15">
      <c r="A33" s="12"/>
      <c r="B33" s="35">
        <v>25</v>
      </c>
      <c r="C33" s="94">
        <v>2</v>
      </c>
      <c r="D33" s="94">
        <v>6</v>
      </c>
      <c r="E33" s="95">
        <v>8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15">
      <c r="A37" s="12"/>
      <c r="B37" s="35">
        <v>29</v>
      </c>
      <c r="C37" s="94">
        <v>4</v>
      </c>
      <c r="D37" s="94">
        <v>4</v>
      </c>
      <c r="E37" s="95">
        <v>8</v>
      </c>
      <c r="F37" s="32"/>
    </row>
    <row r="38" spans="1:6" ht="15" customHeight="1" x14ac:dyDescent="0.15">
      <c r="A38" s="12"/>
      <c r="B38" s="40" t="s">
        <v>32</v>
      </c>
      <c r="C38" s="49">
        <v>11</v>
      </c>
      <c r="D38" s="49">
        <v>13</v>
      </c>
      <c r="E38" s="41">
        <v>24</v>
      </c>
      <c r="F38" s="42">
        <v>3.4985422740524783E-2</v>
      </c>
    </row>
    <row r="39" spans="1:6" ht="15" customHeight="1" x14ac:dyDescent="0.15">
      <c r="A39" s="12"/>
      <c r="B39" s="35">
        <v>30</v>
      </c>
      <c r="C39" s="94">
        <v>5</v>
      </c>
      <c r="D39" s="94">
        <v>2</v>
      </c>
      <c r="E39" s="95">
        <v>7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4</v>
      </c>
      <c r="E40" s="95">
        <v>7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0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4</v>
      </c>
      <c r="E42" s="95">
        <v>7</v>
      </c>
      <c r="F42" s="32"/>
    </row>
    <row r="43" spans="1:6" ht="15" customHeight="1" x14ac:dyDescent="0.15">
      <c r="A43" s="12"/>
      <c r="B43" s="35">
        <v>34</v>
      </c>
      <c r="C43" s="94">
        <v>5</v>
      </c>
      <c r="D43" s="94">
        <v>5</v>
      </c>
      <c r="E43" s="95">
        <v>10</v>
      </c>
      <c r="F43" s="32"/>
    </row>
    <row r="44" spans="1:6" ht="15" customHeight="1" x14ac:dyDescent="0.15">
      <c r="A44" s="12"/>
      <c r="B44" s="40" t="s">
        <v>33</v>
      </c>
      <c r="C44" s="49">
        <v>19</v>
      </c>
      <c r="D44" s="49">
        <v>15</v>
      </c>
      <c r="E44" s="41">
        <v>34</v>
      </c>
      <c r="F44" s="42">
        <v>4.9562682215743441E-2</v>
      </c>
    </row>
    <row r="45" spans="1:6" ht="15" customHeight="1" x14ac:dyDescent="0.15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5</v>
      </c>
      <c r="D46" s="94">
        <v>2</v>
      </c>
      <c r="E46" s="95">
        <v>7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4</v>
      </c>
      <c r="E47" s="95">
        <v>6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5</v>
      </c>
      <c r="D49" s="94">
        <v>4</v>
      </c>
      <c r="E49" s="95">
        <v>9</v>
      </c>
      <c r="F49" s="32"/>
    </row>
    <row r="50" spans="1:6" ht="15" customHeight="1" x14ac:dyDescent="0.15">
      <c r="A50" s="12"/>
      <c r="B50" s="40" t="s">
        <v>34</v>
      </c>
      <c r="C50" s="49">
        <v>14</v>
      </c>
      <c r="D50" s="49">
        <v>14</v>
      </c>
      <c r="E50" s="41">
        <v>28</v>
      </c>
      <c r="F50" s="42">
        <v>4.0816326530612242E-2</v>
      </c>
    </row>
    <row r="51" spans="1:6" ht="15" customHeight="1" x14ac:dyDescent="0.15">
      <c r="A51" s="12"/>
      <c r="B51" s="35">
        <v>40</v>
      </c>
      <c r="C51" s="94">
        <v>2</v>
      </c>
      <c r="D51" s="94">
        <v>6</v>
      </c>
      <c r="E51" s="95">
        <v>8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7</v>
      </c>
      <c r="D54" s="94">
        <v>3</v>
      </c>
      <c r="E54" s="95">
        <v>10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5</v>
      </c>
      <c r="E55" s="95">
        <v>8</v>
      </c>
      <c r="F55" s="32"/>
    </row>
    <row r="56" spans="1:6" ht="15" customHeight="1" x14ac:dyDescent="0.15">
      <c r="A56" s="12"/>
      <c r="B56" s="40" t="s">
        <v>35</v>
      </c>
      <c r="C56" s="49">
        <v>16</v>
      </c>
      <c r="D56" s="49">
        <v>16</v>
      </c>
      <c r="E56" s="41">
        <v>32</v>
      </c>
      <c r="F56" s="42">
        <v>4.6647230320699708E-2</v>
      </c>
    </row>
    <row r="57" spans="1:6" ht="15" customHeight="1" x14ac:dyDescent="0.15">
      <c r="A57" s="12"/>
      <c r="B57" s="35">
        <v>45</v>
      </c>
      <c r="C57" s="94">
        <v>7</v>
      </c>
      <c r="D57" s="94">
        <v>5</v>
      </c>
      <c r="E57" s="95">
        <v>12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4</v>
      </c>
      <c r="E58" s="95">
        <v>5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3</v>
      </c>
      <c r="E59" s="95">
        <v>7</v>
      </c>
      <c r="F59" s="32"/>
    </row>
    <row r="60" spans="1:6" ht="15" customHeight="1" x14ac:dyDescent="0.15">
      <c r="A60" s="12"/>
      <c r="B60" s="35">
        <v>48</v>
      </c>
      <c r="C60" s="94">
        <v>4</v>
      </c>
      <c r="D60" s="94">
        <v>5</v>
      </c>
      <c r="E60" s="95">
        <v>9</v>
      </c>
      <c r="F60" s="32"/>
    </row>
    <row r="61" spans="1:6" ht="15" customHeight="1" x14ac:dyDescent="0.15">
      <c r="A61" s="12"/>
      <c r="B61" s="35">
        <v>49</v>
      </c>
      <c r="C61" s="94">
        <v>5</v>
      </c>
      <c r="D61" s="94">
        <v>5</v>
      </c>
      <c r="E61" s="95">
        <v>10</v>
      </c>
      <c r="F61" s="32"/>
    </row>
    <row r="62" spans="1:6" ht="15" customHeight="1" x14ac:dyDescent="0.15">
      <c r="A62" s="12"/>
      <c r="B62" s="40" t="s">
        <v>36</v>
      </c>
      <c r="C62" s="49">
        <v>21</v>
      </c>
      <c r="D62" s="49">
        <v>22</v>
      </c>
      <c r="E62" s="41">
        <v>43</v>
      </c>
      <c r="F62" s="42">
        <v>6.2682215743440239E-2</v>
      </c>
    </row>
    <row r="63" spans="1:6" ht="15" customHeight="1" x14ac:dyDescent="0.15">
      <c r="A63" s="12"/>
      <c r="B63" s="35">
        <v>50</v>
      </c>
      <c r="C63" s="94">
        <v>2</v>
      </c>
      <c r="D63" s="94">
        <v>7</v>
      </c>
      <c r="E63" s="95">
        <v>9</v>
      </c>
      <c r="F63" s="32"/>
    </row>
    <row r="64" spans="1:6" ht="15" customHeight="1" x14ac:dyDescent="0.15">
      <c r="A64" s="12"/>
      <c r="B64" s="35">
        <v>51</v>
      </c>
      <c r="C64" s="94">
        <v>5</v>
      </c>
      <c r="D64" s="94">
        <v>7</v>
      </c>
      <c r="E64" s="95">
        <v>12</v>
      </c>
      <c r="F64" s="32"/>
    </row>
    <row r="65" spans="1:6" ht="15" customHeight="1" x14ac:dyDescent="0.15">
      <c r="A65" s="12"/>
      <c r="B65" s="35">
        <v>52</v>
      </c>
      <c r="C65" s="94">
        <v>8</v>
      </c>
      <c r="D65" s="94">
        <v>4</v>
      </c>
      <c r="E65" s="95">
        <v>12</v>
      </c>
      <c r="F65" s="32"/>
    </row>
    <row r="66" spans="1:6" ht="15" customHeight="1" x14ac:dyDescent="0.15">
      <c r="A66" s="12"/>
      <c r="B66" s="35">
        <v>53</v>
      </c>
      <c r="C66" s="94">
        <v>6</v>
      </c>
      <c r="D66" s="94">
        <v>2</v>
      </c>
      <c r="E66" s="95">
        <v>8</v>
      </c>
      <c r="F66" s="32"/>
    </row>
    <row r="67" spans="1:6" ht="15" customHeight="1" x14ac:dyDescent="0.15">
      <c r="A67" s="12"/>
      <c r="B67" s="35">
        <v>54</v>
      </c>
      <c r="C67" s="94">
        <v>7</v>
      </c>
      <c r="D67" s="94">
        <v>2</v>
      </c>
      <c r="E67" s="95">
        <v>9</v>
      </c>
      <c r="F67" s="32"/>
    </row>
    <row r="68" spans="1:6" ht="15" customHeight="1" x14ac:dyDescent="0.15">
      <c r="A68" s="12"/>
      <c r="B68" s="40" t="s">
        <v>37</v>
      </c>
      <c r="C68" s="49">
        <v>28</v>
      </c>
      <c r="D68" s="49">
        <v>22</v>
      </c>
      <c r="E68" s="41">
        <v>50</v>
      </c>
      <c r="F68" s="42">
        <v>7.2886297376093298E-2</v>
      </c>
    </row>
    <row r="69" spans="1:6" ht="15" customHeight="1" x14ac:dyDescent="0.15">
      <c r="A69" s="12"/>
      <c r="B69" s="35">
        <v>55</v>
      </c>
      <c r="C69" s="94">
        <v>3</v>
      </c>
      <c r="D69" s="94">
        <v>6</v>
      </c>
      <c r="E69" s="95">
        <v>9</v>
      </c>
      <c r="F69" s="32"/>
    </row>
    <row r="70" spans="1:6" ht="15" customHeight="1" x14ac:dyDescent="0.15">
      <c r="A70" s="12"/>
      <c r="B70" s="35">
        <v>56</v>
      </c>
      <c r="C70" s="94">
        <v>6</v>
      </c>
      <c r="D70" s="94">
        <v>3</v>
      </c>
      <c r="E70" s="95">
        <v>9</v>
      </c>
      <c r="F70" s="32"/>
    </row>
    <row r="71" spans="1:6" ht="15" customHeight="1" x14ac:dyDescent="0.15">
      <c r="A71" s="12"/>
      <c r="B71" s="35">
        <v>57</v>
      </c>
      <c r="C71" s="94">
        <v>4</v>
      </c>
      <c r="D71" s="94">
        <v>7</v>
      </c>
      <c r="E71" s="95">
        <v>11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4</v>
      </c>
      <c r="E72" s="95">
        <v>7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9</v>
      </c>
      <c r="E73" s="95">
        <v>13</v>
      </c>
      <c r="F73" s="32"/>
    </row>
    <row r="74" spans="1:6" ht="15" customHeight="1" x14ac:dyDescent="0.15">
      <c r="A74" s="12"/>
      <c r="B74" s="40" t="s">
        <v>38</v>
      </c>
      <c r="C74" s="49">
        <v>20</v>
      </c>
      <c r="D74" s="49">
        <v>29</v>
      </c>
      <c r="E74" s="41">
        <v>49</v>
      </c>
      <c r="F74" s="42">
        <v>7.1428571428571425E-2</v>
      </c>
    </row>
    <row r="75" spans="1:6" ht="15" customHeight="1" x14ac:dyDescent="0.15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5</v>
      </c>
      <c r="E76" s="95">
        <v>9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4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5</v>
      </c>
      <c r="D78" s="94">
        <v>4</v>
      </c>
      <c r="E78" s="95">
        <v>9</v>
      </c>
      <c r="F78" s="32"/>
    </row>
    <row r="79" spans="1:6" ht="15" customHeight="1" x14ac:dyDescent="0.15">
      <c r="A79" s="12"/>
      <c r="B79" s="35">
        <v>64</v>
      </c>
      <c r="C79" s="94">
        <v>5</v>
      </c>
      <c r="D79" s="94">
        <v>5</v>
      </c>
      <c r="E79" s="95">
        <v>10</v>
      </c>
      <c r="F79" s="32"/>
    </row>
    <row r="80" spans="1:6" ht="15" customHeight="1" x14ac:dyDescent="0.15">
      <c r="A80" s="12"/>
      <c r="B80" s="40" t="s">
        <v>39</v>
      </c>
      <c r="C80" s="49">
        <v>16</v>
      </c>
      <c r="D80" s="49">
        <v>21</v>
      </c>
      <c r="E80" s="41">
        <v>37</v>
      </c>
      <c r="F80" s="42">
        <v>5.393586005830904E-2</v>
      </c>
    </row>
    <row r="81" spans="1:6" ht="15" customHeight="1" x14ac:dyDescent="0.15">
      <c r="A81" s="12"/>
      <c r="B81" s="35">
        <v>65</v>
      </c>
      <c r="C81" s="94">
        <v>8</v>
      </c>
      <c r="D81" s="94">
        <v>3</v>
      </c>
      <c r="E81" s="95">
        <v>11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4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5</v>
      </c>
      <c r="D83" s="94">
        <v>4</v>
      </c>
      <c r="E83" s="95">
        <v>9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5</v>
      </c>
      <c r="E85" s="95">
        <v>8</v>
      </c>
      <c r="F85" s="32"/>
    </row>
    <row r="86" spans="1:6" ht="15" customHeight="1" x14ac:dyDescent="0.15">
      <c r="A86" s="12"/>
      <c r="B86" s="43" t="s">
        <v>40</v>
      </c>
      <c r="C86" s="71">
        <v>20</v>
      </c>
      <c r="D86" s="71">
        <v>16</v>
      </c>
      <c r="E86" s="44">
        <v>36</v>
      </c>
      <c r="F86" s="45">
        <v>5.2478134110787174E-2</v>
      </c>
    </row>
    <row r="87" spans="1:6" ht="15" customHeight="1" x14ac:dyDescent="0.15">
      <c r="A87" s="12"/>
      <c r="B87" s="35">
        <v>70</v>
      </c>
      <c r="C87" s="94">
        <v>2</v>
      </c>
      <c r="D87" s="94">
        <v>6</v>
      </c>
      <c r="E87" s="95">
        <v>8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5</v>
      </c>
      <c r="D89" s="94">
        <v>6</v>
      </c>
      <c r="E89" s="95">
        <v>11</v>
      </c>
      <c r="F89" s="32"/>
    </row>
    <row r="90" spans="1:6" ht="15" customHeight="1" x14ac:dyDescent="0.15">
      <c r="A90" s="12"/>
      <c r="B90" s="35">
        <v>73</v>
      </c>
      <c r="C90" s="94">
        <v>6</v>
      </c>
      <c r="D90" s="94">
        <v>8</v>
      </c>
      <c r="E90" s="95">
        <v>14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10</v>
      </c>
      <c r="E91" s="95">
        <v>14</v>
      </c>
      <c r="F91" s="32"/>
    </row>
    <row r="92" spans="1:6" ht="15" customHeight="1" x14ac:dyDescent="0.15">
      <c r="A92" s="12"/>
      <c r="B92" s="43" t="s">
        <v>41</v>
      </c>
      <c r="C92" s="71">
        <v>19</v>
      </c>
      <c r="D92" s="71">
        <v>32</v>
      </c>
      <c r="E92" s="44">
        <v>51</v>
      </c>
      <c r="F92" s="45">
        <v>7.4344023323615158E-2</v>
      </c>
    </row>
    <row r="93" spans="1:6" ht="15" customHeight="1" x14ac:dyDescent="0.15">
      <c r="A93" s="12"/>
      <c r="B93" s="35">
        <v>75</v>
      </c>
      <c r="C93" s="94">
        <v>4</v>
      </c>
      <c r="D93" s="94">
        <v>8</v>
      </c>
      <c r="E93" s="95">
        <v>12</v>
      </c>
      <c r="F93" s="32"/>
    </row>
    <row r="94" spans="1:6" ht="15" customHeight="1" x14ac:dyDescent="0.15">
      <c r="A94" s="12"/>
      <c r="B94" s="35">
        <v>76</v>
      </c>
      <c r="C94" s="94">
        <v>6</v>
      </c>
      <c r="D94" s="94">
        <v>11</v>
      </c>
      <c r="E94" s="95">
        <v>17</v>
      </c>
      <c r="F94" s="32"/>
    </row>
    <row r="95" spans="1:6" ht="15" customHeight="1" x14ac:dyDescent="0.15">
      <c r="A95" s="12"/>
      <c r="B95" s="35">
        <v>77</v>
      </c>
      <c r="C95" s="94">
        <v>6</v>
      </c>
      <c r="D95" s="94">
        <v>8</v>
      </c>
      <c r="E95" s="95">
        <v>14</v>
      </c>
      <c r="F95" s="32"/>
    </row>
    <row r="96" spans="1:6" ht="15" customHeight="1" x14ac:dyDescent="0.15">
      <c r="A96" s="12"/>
      <c r="B96" s="35">
        <v>78</v>
      </c>
      <c r="C96" s="94">
        <v>5</v>
      </c>
      <c r="D96" s="94">
        <v>3</v>
      </c>
      <c r="E96" s="95">
        <v>8</v>
      </c>
      <c r="F96" s="32"/>
    </row>
    <row r="97" spans="1:6" ht="15" customHeight="1" x14ac:dyDescent="0.15">
      <c r="A97" s="12"/>
      <c r="B97" s="35">
        <v>79</v>
      </c>
      <c r="C97" s="94">
        <v>10</v>
      </c>
      <c r="D97" s="94">
        <v>10</v>
      </c>
      <c r="E97" s="95">
        <v>20</v>
      </c>
      <c r="F97" s="32"/>
    </row>
    <row r="98" spans="1:6" ht="15" customHeight="1" x14ac:dyDescent="0.15">
      <c r="A98" s="12"/>
      <c r="B98" s="43" t="s">
        <v>42</v>
      </c>
      <c r="C98" s="71">
        <v>31</v>
      </c>
      <c r="D98" s="71">
        <v>40</v>
      </c>
      <c r="E98" s="44">
        <v>71</v>
      </c>
      <c r="F98" s="45">
        <v>0.10349854227405247</v>
      </c>
    </row>
    <row r="99" spans="1:6" ht="15" customHeight="1" x14ac:dyDescent="0.15">
      <c r="A99" s="12"/>
      <c r="B99" s="35">
        <v>80</v>
      </c>
      <c r="C99" s="94">
        <v>7</v>
      </c>
      <c r="D99" s="94">
        <v>9</v>
      </c>
      <c r="E99" s="95">
        <v>16</v>
      </c>
      <c r="F99" s="32"/>
    </row>
    <row r="100" spans="1:6" ht="15" customHeight="1" x14ac:dyDescent="0.15">
      <c r="A100" s="12"/>
      <c r="B100" s="35">
        <v>81</v>
      </c>
      <c r="C100" s="94">
        <v>8</v>
      </c>
      <c r="D100" s="94">
        <v>9</v>
      </c>
      <c r="E100" s="95">
        <v>17</v>
      </c>
      <c r="F100" s="32"/>
    </row>
    <row r="101" spans="1:6" ht="15" customHeight="1" x14ac:dyDescent="0.15">
      <c r="A101" s="12"/>
      <c r="B101" s="35">
        <v>82</v>
      </c>
      <c r="C101" s="94">
        <v>9</v>
      </c>
      <c r="D101" s="94">
        <v>3</v>
      </c>
      <c r="E101" s="95">
        <v>12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5</v>
      </c>
      <c r="E102" s="95">
        <v>8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5</v>
      </c>
      <c r="E103" s="95">
        <v>8</v>
      </c>
      <c r="F103" s="32"/>
    </row>
    <row r="104" spans="1:6" ht="15" customHeight="1" x14ac:dyDescent="0.15">
      <c r="A104" s="12"/>
      <c r="B104" s="43" t="s">
        <v>43</v>
      </c>
      <c r="C104" s="71">
        <v>30</v>
      </c>
      <c r="D104" s="71">
        <v>31</v>
      </c>
      <c r="E104" s="44">
        <v>61</v>
      </c>
      <c r="F104" s="45">
        <v>8.8921282798833823E-2</v>
      </c>
    </row>
    <row r="105" spans="1:6" ht="15" customHeight="1" x14ac:dyDescent="0.15">
      <c r="A105" s="12"/>
      <c r="B105" s="35">
        <v>85</v>
      </c>
      <c r="C105" s="94">
        <v>5</v>
      </c>
      <c r="D105" s="94">
        <v>1</v>
      </c>
      <c r="E105" s="95">
        <v>6</v>
      </c>
      <c r="F105" s="32"/>
    </row>
    <row r="106" spans="1:6" ht="15" customHeight="1" x14ac:dyDescent="0.15">
      <c r="A106" s="12"/>
      <c r="B106" s="35">
        <v>86</v>
      </c>
      <c r="C106" s="94">
        <v>4</v>
      </c>
      <c r="D106" s="94">
        <v>8</v>
      </c>
      <c r="E106" s="95">
        <v>12</v>
      </c>
      <c r="F106" s="32"/>
    </row>
    <row r="107" spans="1:6" ht="15" customHeight="1" x14ac:dyDescent="0.15">
      <c r="A107" s="12"/>
      <c r="B107" s="35">
        <v>87</v>
      </c>
      <c r="C107" s="94">
        <v>4</v>
      </c>
      <c r="D107" s="94">
        <v>3</v>
      </c>
      <c r="E107" s="95">
        <v>7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v>17</v>
      </c>
      <c r="D110" s="71">
        <v>16</v>
      </c>
      <c r="E110" s="44">
        <v>33</v>
      </c>
      <c r="F110" s="45">
        <v>4.8104956268221574E-2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5</v>
      </c>
      <c r="D116" s="71">
        <v>4</v>
      </c>
      <c r="E116" s="44">
        <v>9</v>
      </c>
      <c r="F116" s="45">
        <v>1.3119533527696793E-2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2.9154518950437317E-3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1.4577259475218659E-3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328</v>
      </c>
      <c r="D147" s="77">
        <v>358</v>
      </c>
      <c r="E147" s="77">
        <v>686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35</v>
      </c>
      <c r="D150" s="17">
        <v>28</v>
      </c>
      <c r="E150" s="17">
        <v>63</v>
      </c>
      <c r="F150" s="32">
        <v>9.1836734693877556E-2</v>
      </c>
    </row>
    <row r="151" spans="1:6" ht="15" customHeight="1" x14ac:dyDescent="0.15">
      <c r="A151" s="18"/>
      <c r="B151" s="18" t="s">
        <v>49</v>
      </c>
      <c r="C151" s="19">
        <v>171</v>
      </c>
      <c r="D151" s="19">
        <v>188</v>
      </c>
      <c r="E151" s="19">
        <v>359</v>
      </c>
      <c r="F151" s="32">
        <v>0.52332361516034986</v>
      </c>
    </row>
    <row r="152" spans="1:6" ht="15" customHeight="1" x14ac:dyDescent="0.15">
      <c r="A152" s="33"/>
      <c r="B152" s="20" t="s">
        <v>6</v>
      </c>
      <c r="C152" s="21">
        <v>122</v>
      </c>
      <c r="D152" s="21">
        <v>142</v>
      </c>
      <c r="E152" s="21">
        <v>264</v>
      </c>
      <c r="F152" s="32">
        <v>0.38483965014577259</v>
      </c>
    </row>
    <row r="153" spans="1:6" ht="15" customHeight="1" x14ac:dyDescent="0.15">
      <c r="B153" s="2" t="s">
        <v>8</v>
      </c>
      <c r="C153" s="1">
        <v>328</v>
      </c>
      <c r="D153" s="1">
        <v>358</v>
      </c>
      <c r="E153" s="1">
        <v>686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35</v>
      </c>
      <c r="D155" s="17">
        <v>28</v>
      </c>
      <c r="E155" s="17">
        <v>63</v>
      </c>
      <c r="F155" s="32">
        <v>9.1836734693877556E-2</v>
      </c>
    </row>
    <row r="156" spans="1:6" ht="15" customHeight="1" x14ac:dyDescent="0.15">
      <c r="A156" s="28"/>
      <c r="B156" s="18" t="s">
        <v>49</v>
      </c>
      <c r="C156" s="19">
        <v>171</v>
      </c>
      <c r="D156" s="19">
        <v>188</v>
      </c>
      <c r="E156" s="19">
        <v>359</v>
      </c>
      <c r="F156" s="32">
        <v>0.52332361516034986</v>
      </c>
    </row>
    <row r="157" spans="1:6" ht="15" customHeight="1" x14ac:dyDescent="0.15">
      <c r="A157" s="25"/>
      <c r="B157" s="20" t="s">
        <v>10</v>
      </c>
      <c r="C157" s="21">
        <v>39</v>
      </c>
      <c r="D157" s="21">
        <v>48</v>
      </c>
      <c r="E157" s="21">
        <v>87</v>
      </c>
      <c r="F157" s="32">
        <v>0.12682215743440234</v>
      </c>
    </row>
    <row r="158" spans="1:6" ht="15" customHeight="1" x14ac:dyDescent="0.15">
      <c r="A158" s="26"/>
      <c r="B158" s="29" t="s">
        <v>11</v>
      </c>
      <c r="C158" s="27">
        <v>83</v>
      </c>
      <c r="D158" s="27">
        <v>94</v>
      </c>
      <c r="E158" s="27">
        <v>177</v>
      </c>
      <c r="F158" s="32">
        <v>0.25801749271137026</v>
      </c>
    </row>
    <row r="159" spans="1:6" ht="15" customHeight="1" x14ac:dyDescent="0.15">
      <c r="B159" s="2" t="s">
        <v>8</v>
      </c>
      <c r="C159" s="1">
        <v>328</v>
      </c>
      <c r="D159" s="1">
        <v>358</v>
      </c>
      <c r="E159" s="1">
        <v>686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22</v>
      </c>
      <c r="D161" s="31">
        <v>23</v>
      </c>
      <c r="E161" s="31">
        <v>45</v>
      </c>
      <c r="F161" s="32">
        <v>6.5597667638483959E-2</v>
      </c>
    </row>
    <row r="162" spans="1:6" ht="15" customHeight="1" x14ac:dyDescent="0.15">
      <c r="A162" s="30"/>
      <c r="B162" s="23" t="s">
        <v>15</v>
      </c>
      <c r="C162" s="31">
        <v>5</v>
      </c>
      <c r="D162" s="31">
        <v>7</v>
      </c>
      <c r="E162" s="31">
        <v>12</v>
      </c>
      <c r="F162" s="32">
        <v>1.7492711370262391E-2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4.3731778425655978E-3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1.4577259475218659E-3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>
    <tabColor indexed="45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132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6</v>
      </c>
      <c r="D3" s="94">
        <v>6</v>
      </c>
      <c r="E3" s="95">
        <v>12</v>
      </c>
      <c r="F3" s="32"/>
    </row>
    <row r="4" spans="1:6" ht="15" customHeight="1" x14ac:dyDescent="0.15">
      <c r="A4" s="12"/>
      <c r="B4" s="35">
        <v>1</v>
      </c>
      <c r="C4" s="94">
        <v>6</v>
      </c>
      <c r="D4" s="94">
        <v>6</v>
      </c>
      <c r="E4" s="95">
        <v>12</v>
      </c>
      <c r="F4" s="32"/>
    </row>
    <row r="5" spans="1:6" ht="15" customHeight="1" x14ac:dyDescent="0.15">
      <c r="A5" s="12"/>
      <c r="B5" s="35">
        <v>2</v>
      </c>
      <c r="C5" s="94">
        <v>5</v>
      </c>
      <c r="D5" s="94">
        <v>7</v>
      </c>
      <c r="E5" s="95">
        <v>12</v>
      </c>
      <c r="F5" s="32"/>
    </row>
    <row r="6" spans="1:6" ht="15" customHeight="1" x14ac:dyDescent="0.15">
      <c r="A6" s="12"/>
      <c r="B6" s="35">
        <v>3</v>
      </c>
      <c r="C6" s="94">
        <v>8</v>
      </c>
      <c r="D6" s="94">
        <v>6</v>
      </c>
      <c r="E6" s="95">
        <v>14</v>
      </c>
      <c r="F6" s="32"/>
    </row>
    <row r="7" spans="1:6" ht="15" customHeight="1" x14ac:dyDescent="0.15">
      <c r="A7" s="12"/>
      <c r="B7" s="35">
        <v>4</v>
      </c>
      <c r="C7" s="94">
        <v>6</v>
      </c>
      <c r="D7" s="94">
        <v>8</v>
      </c>
      <c r="E7" s="95">
        <v>14</v>
      </c>
      <c r="F7" s="32"/>
    </row>
    <row r="8" spans="1:6" ht="15" customHeight="1" x14ac:dyDescent="0.15">
      <c r="A8" s="12"/>
      <c r="B8" s="37" t="s">
        <v>27</v>
      </c>
      <c r="C8" s="70">
        <v>31</v>
      </c>
      <c r="D8" s="70">
        <v>33</v>
      </c>
      <c r="E8" s="38">
        <v>64</v>
      </c>
      <c r="F8" s="39">
        <v>5.7709648331830475E-2</v>
      </c>
    </row>
    <row r="9" spans="1:6" ht="15" customHeight="1" x14ac:dyDescent="0.15">
      <c r="A9" s="12"/>
      <c r="B9" s="35">
        <v>5</v>
      </c>
      <c r="C9" s="94">
        <v>10</v>
      </c>
      <c r="D9" s="94">
        <v>5</v>
      </c>
      <c r="E9" s="95">
        <v>15</v>
      </c>
      <c r="F9" s="32"/>
    </row>
    <row r="10" spans="1:6" ht="15" customHeight="1" x14ac:dyDescent="0.15">
      <c r="A10" s="12"/>
      <c r="B10" s="35">
        <v>6</v>
      </c>
      <c r="C10" s="94">
        <v>7</v>
      </c>
      <c r="D10" s="94">
        <v>10</v>
      </c>
      <c r="E10" s="95">
        <v>17</v>
      </c>
      <c r="F10" s="32"/>
    </row>
    <row r="11" spans="1:6" ht="15" customHeight="1" x14ac:dyDescent="0.15">
      <c r="A11" s="12"/>
      <c r="B11" s="35">
        <v>7</v>
      </c>
      <c r="C11" s="94">
        <v>7</v>
      </c>
      <c r="D11" s="94">
        <v>5</v>
      </c>
      <c r="E11" s="95">
        <v>12</v>
      </c>
      <c r="F11" s="32"/>
    </row>
    <row r="12" spans="1:6" ht="15" customHeight="1" x14ac:dyDescent="0.15">
      <c r="A12" s="12"/>
      <c r="B12" s="35">
        <v>8</v>
      </c>
      <c r="C12" s="94">
        <v>10</v>
      </c>
      <c r="D12" s="94">
        <v>9</v>
      </c>
      <c r="E12" s="95">
        <v>19</v>
      </c>
      <c r="F12" s="32"/>
    </row>
    <row r="13" spans="1:6" ht="15" customHeight="1" x14ac:dyDescent="0.15">
      <c r="A13" s="12"/>
      <c r="B13" s="35">
        <v>9</v>
      </c>
      <c r="C13" s="94">
        <v>9</v>
      </c>
      <c r="D13" s="94">
        <v>10</v>
      </c>
      <c r="E13" s="95">
        <v>19</v>
      </c>
      <c r="F13" s="32"/>
    </row>
    <row r="14" spans="1:6" ht="15" customHeight="1" x14ac:dyDescent="0.15">
      <c r="A14" s="12"/>
      <c r="B14" s="37" t="s">
        <v>28</v>
      </c>
      <c r="C14" s="70">
        <v>43</v>
      </c>
      <c r="D14" s="70">
        <v>39</v>
      </c>
      <c r="E14" s="48">
        <v>82</v>
      </c>
      <c r="F14" s="39">
        <v>7.3940486925157797E-2</v>
      </c>
    </row>
    <row r="15" spans="1:6" ht="15" customHeight="1" x14ac:dyDescent="0.15">
      <c r="A15" s="12"/>
      <c r="B15" s="35">
        <v>10</v>
      </c>
      <c r="C15" s="94">
        <v>7</v>
      </c>
      <c r="D15" s="94">
        <v>5</v>
      </c>
      <c r="E15" s="95">
        <v>12</v>
      </c>
      <c r="F15" s="32"/>
    </row>
    <row r="16" spans="1:6" ht="15" customHeight="1" x14ac:dyDescent="0.15">
      <c r="A16" s="12"/>
      <c r="B16" s="35">
        <v>11</v>
      </c>
      <c r="C16" s="94">
        <v>5</v>
      </c>
      <c r="D16" s="94">
        <v>6</v>
      </c>
      <c r="E16" s="95">
        <v>11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5</v>
      </c>
      <c r="E17" s="95">
        <v>8</v>
      </c>
      <c r="F17" s="32"/>
    </row>
    <row r="18" spans="1:6" ht="15" customHeight="1" x14ac:dyDescent="0.15">
      <c r="A18" s="12"/>
      <c r="B18" s="35">
        <v>13</v>
      </c>
      <c r="C18" s="94">
        <v>5</v>
      </c>
      <c r="D18" s="94">
        <v>9</v>
      </c>
      <c r="E18" s="95">
        <v>14</v>
      </c>
      <c r="F18" s="32"/>
    </row>
    <row r="19" spans="1:6" ht="15" customHeight="1" x14ac:dyDescent="0.15">
      <c r="A19" s="12"/>
      <c r="B19" s="35">
        <v>14</v>
      </c>
      <c r="C19" s="94">
        <v>4</v>
      </c>
      <c r="D19" s="94">
        <v>4</v>
      </c>
      <c r="E19" s="95">
        <v>8</v>
      </c>
      <c r="F19" s="32"/>
    </row>
    <row r="20" spans="1:6" ht="15" customHeight="1" x14ac:dyDescent="0.15">
      <c r="A20" s="12"/>
      <c r="B20" s="37" t="s">
        <v>29</v>
      </c>
      <c r="C20" s="70">
        <v>24</v>
      </c>
      <c r="D20" s="70">
        <v>29</v>
      </c>
      <c r="E20" s="48">
        <v>53</v>
      </c>
      <c r="F20" s="39">
        <v>4.7790802524797116E-2</v>
      </c>
    </row>
    <row r="21" spans="1:6" ht="15" customHeight="1" x14ac:dyDescent="0.15">
      <c r="A21" s="12"/>
      <c r="B21" s="35">
        <v>15</v>
      </c>
      <c r="C21" s="94">
        <v>5</v>
      </c>
      <c r="D21" s="94">
        <v>6</v>
      </c>
      <c r="E21" s="95">
        <v>11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8</v>
      </c>
      <c r="E22" s="95">
        <v>11</v>
      </c>
      <c r="F22" s="32"/>
    </row>
    <row r="23" spans="1:6" ht="15" customHeight="1" x14ac:dyDescent="0.15">
      <c r="A23" s="12"/>
      <c r="B23" s="35">
        <v>17</v>
      </c>
      <c r="C23" s="94">
        <v>5</v>
      </c>
      <c r="D23" s="94">
        <v>7</v>
      </c>
      <c r="E23" s="95">
        <v>12</v>
      </c>
      <c r="F23" s="32"/>
    </row>
    <row r="24" spans="1:6" ht="15" customHeight="1" x14ac:dyDescent="0.15">
      <c r="A24" s="12"/>
      <c r="B24" s="35">
        <v>18</v>
      </c>
      <c r="C24" s="94">
        <v>8</v>
      </c>
      <c r="D24" s="94">
        <v>3</v>
      </c>
      <c r="E24" s="95">
        <v>11</v>
      </c>
      <c r="F24" s="32"/>
    </row>
    <row r="25" spans="1:6" ht="15" customHeight="1" x14ac:dyDescent="0.15">
      <c r="A25" s="12"/>
      <c r="B25" s="35">
        <v>19</v>
      </c>
      <c r="C25" s="94">
        <v>8</v>
      </c>
      <c r="D25" s="94">
        <v>3</v>
      </c>
      <c r="E25" s="95">
        <v>11</v>
      </c>
      <c r="F25" s="32"/>
    </row>
    <row r="26" spans="1:6" ht="15" customHeight="1" x14ac:dyDescent="0.15">
      <c r="A26" s="12"/>
      <c r="B26" s="40" t="s">
        <v>30</v>
      </c>
      <c r="C26" s="49">
        <v>29</v>
      </c>
      <c r="D26" s="49">
        <v>27</v>
      </c>
      <c r="E26" s="41">
        <v>56</v>
      </c>
      <c r="F26" s="42">
        <v>5.0495942290351668E-2</v>
      </c>
    </row>
    <row r="27" spans="1:6" ht="15" customHeight="1" x14ac:dyDescent="0.15">
      <c r="A27" s="12"/>
      <c r="B27" s="35">
        <v>20</v>
      </c>
      <c r="C27" s="94">
        <v>7</v>
      </c>
      <c r="D27" s="94">
        <v>1</v>
      </c>
      <c r="E27" s="95">
        <v>8</v>
      </c>
      <c r="F27" s="32"/>
    </row>
    <row r="28" spans="1:6" ht="15" customHeight="1" x14ac:dyDescent="0.15">
      <c r="A28" s="12"/>
      <c r="B28" s="35">
        <v>21</v>
      </c>
      <c r="C28" s="94">
        <v>5</v>
      </c>
      <c r="D28" s="94">
        <v>4</v>
      </c>
      <c r="E28" s="95">
        <v>9</v>
      </c>
      <c r="F28" s="32"/>
    </row>
    <row r="29" spans="1:6" ht="15" customHeight="1" x14ac:dyDescent="0.15">
      <c r="A29" s="12"/>
      <c r="B29" s="35">
        <v>22</v>
      </c>
      <c r="C29" s="94">
        <v>4</v>
      </c>
      <c r="D29" s="94">
        <v>6</v>
      </c>
      <c r="E29" s="95">
        <v>10</v>
      </c>
      <c r="F29" s="32"/>
    </row>
    <row r="30" spans="1:6" ht="15" customHeight="1" x14ac:dyDescent="0.15">
      <c r="A30" s="12"/>
      <c r="B30" s="35">
        <v>23</v>
      </c>
      <c r="C30" s="94">
        <v>4</v>
      </c>
      <c r="D30" s="94">
        <v>3</v>
      </c>
      <c r="E30" s="95">
        <v>7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3</v>
      </c>
      <c r="E31" s="95">
        <v>5</v>
      </c>
      <c r="F31" s="32"/>
    </row>
    <row r="32" spans="1:6" ht="15" customHeight="1" x14ac:dyDescent="0.15">
      <c r="A32" s="12"/>
      <c r="B32" s="40" t="s">
        <v>31</v>
      </c>
      <c r="C32" s="49">
        <v>22</v>
      </c>
      <c r="D32" s="49">
        <v>17</v>
      </c>
      <c r="E32" s="41">
        <v>39</v>
      </c>
      <c r="F32" s="42">
        <v>3.5166816952209197E-2</v>
      </c>
    </row>
    <row r="33" spans="1:6" ht="15" customHeight="1" x14ac:dyDescent="0.15">
      <c r="A33" s="12"/>
      <c r="B33" s="35">
        <v>25</v>
      </c>
      <c r="C33" s="94">
        <v>6</v>
      </c>
      <c r="D33" s="94">
        <v>3</v>
      </c>
      <c r="E33" s="95">
        <v>9</v>
      </c>
      <c r="F33" s="32"/>
    </row>
    <row r="34" spans="1:6" ht="15" customHeight="1" x14ac:dyDescent="0.15">
      <c r="A34" s="12"/>
      <c r="B34" s="35">
        <v>26</v>
      </c>
      <c r="C34" s="94">
        <v>5</v>
      </c>
      <c r="D34" s="94">
        <v>0</v>
      </c>
      <c r="E34" s="95">
        <v>5</v>
      </c>
      <c r="F34" s="32"/>
    </row>
    <row r="35" spans="1:6" ht="15" customHeight="1" x14ac:dyDescent="0.15">
      <c r="A35" s="12"/>
      <c r="B35" s="35">
        <v>27</v>
      </c>
      <c r="C35" s="94">
        <v>5</v>
      </c>
      <c r="D35" s="94">
        <v>3</v>
      </c>
      <c r="E35" s="95">
        <v>8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4</v>
      </c>
      <c r="E36" s="95">
        <v>5</v>
      </c>
      <c r="F36" s="32"/>
    </row>
    <row r="37" spans="1:6" ht="15" customHeight="1" x14ac:dyDescent="0.15">
      <c r="A37" s="12"/>
      <c r="B37" s="35">
        <v>29</v>
      </c>
      <c r="C37" s="94">
        <v>10</v>
      </c>
      <c r="D37" s="94">
        <v>13</v>
      </c>
      <c r="E37" s="95">
        <v>23</v>
      </c>
      <c r="F37" s="32"/>
    </row>
    <row r="38" spans="1:6" ht="15" customHeight="1" x14ac:dyDescent="0.15">
      <c r="A38" s="12"/>
      <c r="B38" s="40" t="s">
        <v>32</v>
      </c>
      <c r="C38" s="49">
        <v>27</v>
      </c>
      <c r="D38" s="49">
        <v>23</v>
      </c>
      <c r="E38" s="41">
        <v>50</v>
      </c>
      <c r="F38" s="42">
        <v>4.5085662759242563E-2</v>
      </c>
    </row>
    <row r="39" spans="1:6" ht="15" customHeight="1" x14ac:dyDescent="0.15">
      <c r="A39" s="12"/>
      <c r="B39" s="35">
        <v>30</v>
      </c>
      <c r="C39" s="94">
        <v>9</v>
      </c>
      <c r="D39" s="94">
        <v>5</v>
      </c>
      <c r="E39" s="95">
        <v>14</v>
      </c>
      <c r="F39" s="32"/>
    </row>
    <row r="40" spans="1:6" ht="15" customHeight="1" x14ac:dyDescent="0.15">
      <c r="A40" s="12"/>
      <c r="B40" s="35">
        <v>31</v>
      </c>
      <c r="C40" s="94">
        <v>4</v>
      </c>
      <c r="D40" s="94">
        <v>10</v>
      </c>
      <c r="E40" s="95">
        <v>14</v>
      </c>
      <c r="F40" s="32"/>
    </row>
    <row r="41" spans="1:6" ht="15" customHeight="1" x14ac:dyDescent="0.15">
      <c r="A41" s="12"/>
      <c r="B41" s="35">
        <v>32</v>
      </c>
      <c r="C41" s="94">
        <v>7</v>
      </c>
      <c r="D41" s="94">
        <v>7</v>
      </c>
      <c r="E41" s="95">
        <v>14</v>
      </c>
      <c r="F41" s="32"/>
    </row>
    <row r="42" spans="1:6" ht="15" customHeight="1" x14ac:dyDescent="0.15">
      <c r="A42" s="12"/>
      <c r="B42" s="35">
        <v>33</v>
      </c>
      <c r="C42" s="94">
        <v>11</v>
      </c>
      <c r="D42" s="94">
        <v>10</v>
      </c>
      <c r="E42" s="95">
        <v>21</v>
      </c>
      <c r="F42" s="32"/>
    </row>
    <row r="43" spans="1:6" ht="15" customHeight="1" x14ac:dyDescent="0.15">
      <c r="A43" s="12"/>
      <c r="B43" s="35">
        <v>34</v>
      </c>
      <c r="C43" s="94">
        <v>8</v>
      </c>
      <c r="D43" s="94">
        <v>4</v>
      </c>
      <c r="E43" s="95">
        <v>12</v>
      </c>
      <c r="F43" s="32"/>
    </row>
    <row r="44" spans="1:6" ht="15" customHeight="1" x14ac:dyDescent="0.15">
      <c r="A44" s="12"/>
      <c r="B44" s="40" t="s">
        <v>33</v>
      </c>
      <c r="C44" s="49">
        <v>39</v>
      </c>
      <c r="D44" s="49">
        <v>36</v>
      </c>
      <c r="E44" s="41">
        <v>75</v>
      </c>
      <c r="F44" s="42">
        <v>6.7628494138863834E-2</v>
      </c>
    </row>
    <row r="45" spans="1:6" ht="15" customHeight="1" x14ac:dyDescent="0.15">
      <c r="A45" s="12"/>
      <c r="B45" s="35">
        <v>35</v>
      </c>
      <c r="C45" s="94">
        <v>5</v>
      </c>
      <c r="D45" s="94">
        <v>5</v>
      </c>
      <c r="E45" s="95">
        <v>10</v>
      </c>
      <c r="F45" s="32"/>
    </row>
    <row r="46" spans="1:6" ht="15" customHeight="1" x14ac:dyDescent="0.15">
      <c r="A46" s="12"/>
      <c r="B46" s="35">
        <v>36</v>
      </c>
      <c r="C46" s="94">
        <v>10</v>
      </c>
      <c r="D46" s="94">
        <v>7</v>
      </c>
      <c r="E46" s="95">
        <v>17</v>
      </c>
      <c r="F46" s="32"/>
    </row>
    <row r="47" spans="1:6" ht="15" customHeight="1" x14ac:dyDescent="0.15">
      <c r="A47" s="12"/>
      <c r="B47" s="35">
        <v>37</v>
      </c>
      <c r="C47" s="94">
        <v>9</v>
      </c>
      <c r="D47" s="94">
        <v>6</v>
      </c>
      <c r="E47" s="95">
        <v>15</v>
      </c>
      <c r="F47" s="32"/>
    </row>
    <row r="48" spans="1:6" ht="15" customHeight="1" x14ac:dyDescent="0.15">
      <c r="A48" s="12"/>
      <c r="B48" s="35">
        <v>38</v>
      </c>
      <c r="C48" s="94">
        <v>10</v>
      </c>
      <c r="D48" s="94">
        <v>10</v>
      </c>
      <c r="E48" s="95">
        <v>20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7</v>
      </c>
      <c r="E49" s="95">
        <v>10</v>
      </c>
      <c r="F49" s="32"/>
    </row>
    <row r="50" spans="1:6" ht="15" customHeight="1" x14ac:dyDescent="0.15">
      <c r="A50" s="12"/>
      <c r="B50" s="40" t="s">
        <v>34</v>
      </c>
      <c r="C50" s="49">
        <v>37</v>
      </c>
      <c r="D50" s="49">
        <v>35</v>
      </c>
      <c r="E50" s="41">
        <v>72</v>
      </c>
      <c r="F50" s="42">
        <v>6.4923354373309289E-2</v>
      </c>
    </row>
    <row r="51" spans="1:6" ht="15" customHeight="1" x14ac:dyDescent="0.15">
      <c r="A51" s="12"/>
      <c r="B51" s="35">
        <v>40</v>
      </c>
      <c r="C51" s="94">
        <v>7</v>
      </c>
      <c r="D51" s="94">
        <v>9</v>
      </c>
      <c r="E51" s="95">
        <v>16</v>
      </c>
      <c r="F51" s="32"/>
    </row>
    <row r="52" spans="1:6" ht="15" customHeight="1" x14ac:dyDescent="0.15">
      <c r="A52" s="12"/>
      <c r="B52" s="35">
        <v>41</v>
      </c>
      <c r="C52" s="94">
        <v>5</v>
      </c>
      <c r="D52" s="94">
        <v>6</v>
      </c>
      <c r="E52" s="95">
        <v>11</v>
      </c>
      <c r="F52" s="32"/>
    </row>
    <row r="53" spans="1:6" ht="15" customHeight="1" x14ac:dyDescent="0.15">
      <c r="A53" s="12"/>
      <c r="B53" s="35">
        <v>42</v>
      </c>
      <c r="C53" s="94">
        <v>9</v>
      </c>
      <c r="D53" s="94">
        <v>7</v>
      </c>
      <c r="E53" s="95">
        <v>16</v>
      </c>
      <c r="F53" s="32"/>
    </row>
    <row r="54" spans="1:6" ht="15" customHeight="1" x14ac:dyDescent="0.15">
      <c r="A54" s="12"/>
      <c r="B54" s="35">
        <v>43</v>
      </c>
      <c r="C54" s="94">
        <v>5</v>
      </c>
      <c r="D54" s="94">
        <v>4</v>
      </c>
      <c r="E54" s="95">
        <v>9</v>
      </c>
      <c r="F54" s="32"/>
    </row>
    <row r="55" spans="1:6" ht="15" customHeight="1" x14ac:dyDescent="0.15">
      <c r="A55" s="12"/>
      <c r="B55" s="35">
        <v>44</v>
      </c>
      <c r="C55" s="94">
        <v>10</v>
      </c>
      <c r="D55" s="94">
        <v>8</v>
      </c>
      <c r="E55" s="95">
        <v>18</v>
      </c>
      <c r="F55" s="32"/>
    </row>
    <row r="56" spans="1:6" ht="15" customHeight="1" x14ac:dyDescent="0.15">
      <c r="A56" s="12"/>
      <c r="B56" s="40" t="s">
        <v>35</v>
      </c>
      <c r="C56" s="49">
        <v>36</v>
      </c>
      <c r="D56" s="49">
        <v>34</v>
      </c>
      <c r="E56" s="41">
        <v>70</v>
      </c>
      <c r="F56" s="42">
        <v>6.3119927862939587E-2</v>
      </c>
    </row>
    <row r="57" spans="1:6" ht="15" customHeight="1" x14ac:dyDescent="0.15">
      <c r="A57" s="12"/>
      <c r="B57" s="35">
        <v>45</v>
      </c>
      <c r="C57" s="94">
        <v>16</v>
      </c>
      <c r="D57" s="94">
        <v>12</v>
      </c>
      <c r="E57" s="95">
        <v>28</v>
      </c>
      <c r="F57" s="32"/>
    </row>
    <row r="58" spans="1:6" ht="15" customHeight="1" x14ac:dyDescent="0.15">
      <c r="A58" s="12"/>
      <c r="B58" s="35">
        <v>46</v>
      </c>
      <c r="C58" s="94">
        <v>12</v>
      </c>
      <c r="D58" s="94">
        <v>8</v>
      </c>
      <c r="E58" s="95">
        <v>20</v>
      </c>
      <c r="F58" s="32"/>
    </row>
    <row r="59" spans="1:6" ht="15" customHeight="1" x14ac:dyDescent="0.15">
      <c r="A59" s="12"/>
      <c r="B59" s="35">
        <v>47</v>
      </c>
      <c r="C59" s="94">
        <v>5</v>
      </c>
      <c r="D59" s="94">
        <v>6</v>
      </c>
      <c r="E59" s="95">
        <v>11</v>
      </c>
      <c r="F59" s="32"/>
    </row>
    <row r="60" spans="1:6" ht="15" customHeight="1" x14ac:dyDescent="0.15">
      <c r="A60" s="12"/>
      <c r="B60" s="35">
        <v>48</v>
      </c>
      <c r="C60" s="94">
        <v>10</v>
      </c>
      <c r="D60" s="94">
        <v>13</v>
      </c>
      <c r="E60" s="95">
        <v>23</v>
      </c>
      <c r="F60" s="32"/>
    </row>
    <row r="61" spans="1:6" ht="15" customHeight="1" x14ac:dyDescent="0.15">
      <c r="A61" s="12"/>
      <c r="B61" s="35">
        <v>49</v>
      </c>
      <c r="C61" s="94">
        <v>6</v>
      </c>
      <c r="D61" s="94">
        <v>15</v>
      </c>
      <c r="E61" s="95">
        <v>21</v>
      </c>
      <c r="F61" s="32"/>
    </row>
    <row r="62" spans="1:6" ht="15" customHeight="1" x14ac:dyDescent="0.15">
      <c r="A62" s="12"/>
      <c r="B62" s="40" t="s">
        <v>36</v>
      </c>
      <c r="C62" s="49">
        <v>49</v>
      </c>
      <c r="D62" s="49">
        <v>54</v>
      </c>
      <c r="E62" s="41">
        <v>103</v>
      </c>
      <c r="F62" s="42">
        <v>9.2876465284039672E-2</v>
      </c>
    </row>
    <row r="63" spans="1:6" ht="15" customHeight="1" x14ac:dyDescent="0.15">
      <c r="A63" s="12"/>
      <c r="B63" s="35">
        <v>50</v>
      </c>
      <c r="C63" s="94">
        <v>11</v>
      </c>
      <c r="D63" s="94">
        <v>12</v>
      </c>
      <c r="E63" s="95">
        <v>23</v>
      </c>
      <c r="F63" s="32"/>
    </row>
    <row r="64" spans="1:6" ht="15" customHeight="1" x14ac:dyDescent="0.15">
      <c r="A64" s="12"/>
      <c r="B64" s="35">
        <v>51</v>
      </c>
      <c r="C64" s="94">
        <v>6</v>
      </c>
      <c r="D64" s="94">
        <v>5</v>
      </c>
      <c r="E64" s="95">
        <v>11</v>
      </c>
      <c r="F64" s="32"/>
    </row>
    <row r="65" spans="1:6" ht="15" customHeight="1" x14ac:dyDescent="0.15">
      <c r="A65" s="12"/>
      <c r="B65" s="35">
        <v>52</v>
      </c>
      <c r="C65" s="94">
        <v>9</v>
      </c>
      <c r="D65" s="94">
        <v>5</v>
      </c>
      <c r="E65" s="95">
        <v>14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6</v>
      </c>
      <c r="E66" s="95">
        <v>10</v>
      </c>
      <c r="F66" s="32"/>
    </row>
    <row r="67" spans="1:6" ht="15" customHeight="1" x14ac:dyDescent="0.15">
      <c r="A67" s="12"/>
      <c r="B67" s="35">
        <v>54</v>
      </c>
      <c r="C67" s="94">
        <v>6</v>
      </c>
      <c r="D67" s="94">
        <v>3</v>
      </c>
      <c r="E67" s="95">
        <v>9</v>
      </c>
      <c r="F67" s="32"/>
    </row>
    <row r="68" spans="1:6" ht="15" customHeight="1" x14ac:dyDescent="0.15">
      <c r="A68" s="12"/>
      <c r="B68" s="40" t="s">
        <v>37</v>
      </c>
      <c r="C68" s="49">
        <v>36</v>
      </c>
      <c r="D68" s="49">
        <v>31</v>
      </c>
      <c r="E68" s="41">
        <v>67</v>
      </c>
      <c r="F68" s="42">
        <v>6.0414788097385035E-2</v>
      </c>
    </row>
    <row r="69" spans="1:6" ht="15" customHeight="1" x14ac:dyDescent="0.15">
      <c r="A69" s="12"/>
      <c r="B69" s="35">
        <v>55</v>
      </c>
      <c r="C69" s="94">
        <v>7</v>
      </c>
      <c r="D69" s="94">
        <v>9</v>
      </c>
      <c r="E69" s="95">
        <v>16</v>
      </c>
      <c r="F69" s="32"/>
    </row>
    <row r="70" spans="1:6" ht="15" customHeight="1" x14ac:dyDescent="0.15">
      <c r="A70" s="12"/>
      <c r="B70" s="35">
        <v>56</v>
      </c>
      <c r="C70" s="94">
        <v>8</v>
      </c>
      <c r="D70" s="94">
        <v>10</v>
      </c>
      <c r="E70" s="95">
        <v>18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11</v>
      </c>
      <c r="E71" s="95">
        <v>13</v>
      </c>
      <c r="F71" s="32"/>
    </row>
    <row r="72" spans="1:6" ht="15" customHeight="1" x14ac:dyDescent="0.15">
      <c r="A72" s="12"/>
      <c r="B72" s="35">
        <v>58</v>
      </c>
      <c r="C72" s="94">
        <v>11</v>
      </c>
      <c r="D72" s="94">
        <v>5</v>
      </c>
      <c r="E72" s="95">
        <v>16</v>
      </c>
      <c r="F72" s="32"/>
    </row>
    <row r="73" spans="1:6" ht="15" customHeight="1" x14ac:dyDescent="0.15">
      <c r="A73" s="12"/>
      <c r="B73" s="35">
        <v>59</v>
      </c>
      <c r="C73" s="94">
        <v>7</v>
      </c>
      <c r="D73" s="94">
        <v>8</v>
      </c>
      <c r="E73" s="95">
        <v>15</v>
      </c>
      <c r="F73" s="32"/>
    </row>
    <row r="74" spans="1:6" ht="15" customHeight="1" x14ac:dyDescent="0.15">
      <c r="A74" s="12"/>
      <c r="B74" s="40" t="s">
        <v>38</v>
      </c>
      <c r="C74" s="49">
        <v>35</v>
      </c>
      <c r="D74" s="49">
        <v>43</v>
      </c>
      <c r="E74" s="41">
        <v>78</v>
      </c>
      <c r="F74" s="42">
        <v>7.0333633904418394E-2</v>
      </c>
    </row>
    <row r="75" spans="1:6" ht="15" customHeight="1" x14ac:dyDescent="0.15">
      <c r="A75" s="12"/>
      <c r="B75" s="35">
        <v>60</v>
      </c>
      <c r="C75" s="94">
        <v>4</v>
      </c>
      <c r="D75" s="94">
        <v>7</v>
      </c>
      <c r="E75" s="95">
        <v>11</v>
      </c>
      <c r="F75" s="32"/>
    </row>
    <row r="76" spans="1:6" ht="15" customHeight="1" x14ac:dyDescent="0.15">
      <c r="A76" s="12"/>
      <c r="B76" s="35">
        <v>61</v>
      </c>
      <c r="C76" s="94">
        <v>5</v>
      </c>
      <c r="D76" s="94">
        <v>8</v>
      </c>
      <c r="E76" s="95">
        <v>13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2</v>
      </c>
      <c r="E77" s="95">
        <v>6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5</v>
      </c>
      <c r="E78" s="95">
        <v>9</v>
      </c>
      <c r="F78" s="32"/>
    </row>
    <row r="79" spans="1:6" ht="15" customHeight="1" x14ac:dyDescent="0.15">
      <c r="A79" s="12"/>
      <c r="B79" s="35">
        <v>64</v>
      </c>
      <c r="C79" s="94">
        <v>6</v>
      </c>
      <c r="D79" s="94">
        <v>8</v>
      </c>
      <c r="E79" s="95">
        <v>14</v>
      </c>
      <c r="F79" s="32"/>
    </row>
    <row r="80" spans="1:6" ht="15" customHeight="1" x14ac:dyDescent="0.15">
      <c r="A80" s="12"/>
      <c r="B80" s="40" t="s">
        <v>39</v>
      </c>
      <c r="C80" s="49">
        <v>23</v>
      </c>
      <c r="D80" s="49">
        <v>30</v>
      </c>
      <c r="E80" s="41">
        <v>53</v>
      </c>
      <c r="F80" s="42">
        <v>4.7790802524797116E-2</v>
      </c>
    </row>
    <row r="81" spans="1:6" ht="15" customHeight="1" x14ac:dyDescent="0.15">
      <c r="A81" s="12"/>
      <c r="B81" s="35">
        <v>65</v>
      </c>
      <c r="C81" s="94">
        <v>3</v>
      </c>
      <c r="D81" s="94">
        <v>6</v>
      </c>
      <c r="E81" s="95">
        <v>9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5</v>
      </c>
      <c r="E82" s="95">
        <v>8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4</v>
      </c>
      <c r="E83" s="95">
        <v>8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5</v>
      </c>
      <c r="E84" s="95">
        <v>9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8</v>
      </c>
      <c r="E85" s="95">
        <v>10</v>
      </c>
      <c r="F85" s="32"/>
    </row>
    <row r="86" spans="1:6" ht="15" customHeight="1" x14ac:dyDescent="0.15">
      <c r="A86" s="12"/>
      <c r="B86" s="43" t="s">
        <v>40</v>
      </c>
      <c r="C86" s="71">
        <v>16</v>
      </c>
      <c r="D86" s="71">
        <v>28</v>
      </c>
      <c r="E86" s="44">
        <v>44</v>
      </c>
      <c r="F86" s="45">
        <v>3.9675383228133451E-2</v>
      </c>
    </row>
    <row r="87" spans="1:6" ht="15" customHeight="1" x14ac:dyDescent="0.15">
      <c r="A87" s="12"/>
      <c r="B87" s="35">
        <v>70</v>
      </c>
      <c r="C87" s="94">
        <v>7</v>
      </c>
      <c r="D87" s="94">
        <v>8</v>
      </c>
      <c r="E87" s="95">
        <v>15</v>
      </c>
      <c r="F87" s="32"/>
    </row>
    <row r="88" spans="1:6" ht="15" customHeight="1" x14ac:dyDescent="0.15">
      <c r="A88" s="12"/>
      <c r="B88" s="35">
        <v>71</v>
      </c>
      <c r="C88" s="94">
        <v>5</v>
      </c>
      <c r="D88" s="94">
        <v>8</v>
      </c>
      <c r="E88" s="95">
        <v>13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5</v>
      </c>
      <c r="E89" s="95">
        <v>7</v>
      </c>
      <c r="F89" s="32"/>
    </row>
    <row r="90" spans="1:6" ht="15" customHeight="1" x14ac:dyDescent="0.15">
      <c r="A90" s="12"/>
      <c r="B90" s="35">
        <v>73</v>
      </c>
      <c r="C90" s="94">
        <v>5</v>
      </c>
      <c r="D90" s="94">
        <v>6</v>
      </c>
      <c r="E90" s="95">
        <v>11</v>
      </c>
      <c r="F90" s="32"/>
    </row>
    <row r="91" spans="1:6" ht="15" customHeight="1" x14ac:dyDescent="0.15">
      <c r="A91" s="12"/>
      <c r="B91" s="35">
        <v>74</v>
      </c>
      <c r="C91" s="94">
        <v>8</v>
      </c>
      <c r="D91" s="94">
        <v>6</v>
      </c>
      <c r="E91" s="95">
        <v>14</v>
      </c>
      <c r="F91" s="32"/>
    </row>
    <row r="92" spans="1:6" ht="15" customHeight="1" x14ac:dyDescent="0.15">
      <c r="A92" s="12"/>
      <c r="B92" s="43" t="s">
        <v>41</v>
      </c>
      <c r="C92" s="71">
        <v>27</v>
      </c>
      <c r="D92" s="71">
        <v>33</v>
      </c>
      <c r="E92" s="44">
        <v>60</v>
      </c>
      <c r="F92" s="45">
        <v>5.4102795311091072E-2</v>
      </c>
    </row>
    <row r="93" spans="1:6" ht="15" customHeight="1" x14ac:dyDescent="0.15">
      <c r="A93" s="12"/>
      <c r="B93" s="35">
        <v>75</v>
      </c>
      <c r="C93" s="94">
        <v>2</v>
      </c>
      <c r="D93" s="94">
        <v>6</v>
      </c>
      <c r="E93" s="95">
        <v>8</v>
      </c>
      <c r="F93" s="32"/>
    </row>
    <row r="94" spans="1:6" ht="15" customHeight="1" x14ac:dyDescent="0.15">
      <c r="A94" s="12"/>
      <c r="B94" s="35">
        <v>76</v>
      </c>
      <c r="C94" s="94">
        <v>6</v>
      </c>
      <c r="D94" s="94">
        <v>7</v>
      </c>
      <c r="E94" s="95">
        <v>13</v>
      </c>
      <c r="F94" s="32"/>
    </row>
    <row r="95" spans="1:6" ht="15" customHeight="1" x14ac:dyDescent="0.15">
      <c r="A95" s="12"/>
      <c r="B95" s="35">
        <v>77</v>
      </c>
      <c r="C95" s="94">
        <v>4</v>
      </c>
      <c r="D95" s="94">
        <v>3</v>
      </c>
      <c r="E95" s="95">
        <v>7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7</v>
      </c>
      <c r="E96" s="95">
        <v>10</v>
      </c>
      <c r="F96" s="32"/>
    </row>
    <row r="97" spans="1:6" ht="15" customHeight="1" x14ac:dyDescent="0.15">
      <c r="A97" s="12"/>
      <c r="B97" s="35">
        <v>79</v>
      </c>
      <c r="C97" s="94">
        <v>5</v>
      </c>
      <c r="D97" s="94">
        <v>7</v>
      </c>
      <c r="E97" s="95">
        <v>12</v>
      </c>
      <c r="F97" s="32"/>
    </row>
    <row r="98" spans="1:6" ht="15" customHeight="1" x14ac:dyDescent="0.15">
      <c r="A98" s="12"/>
      <c r="B98" s="43" t="s">
        <v>42</v>
      </c>
      <c r="C98" s="71">
        <v>20</v>
      </c>
      <c r="D98" s="71">
        <v>30</v>
      </c>
      <c r="E98" s="44">
        <v>50</v>
      </c>
      <c r="F98" s="45">
        <v>4.5085662759242563E-2</v>
      </c>
    </row>
    <row r="99" spans="1:6" ht="15" customHeight="1" x14ac:dyDescent="0.15">
      <c r="A99" s="12"/>
      <c r="B99" s="35">
        <v>80</v>
      </c>
      <c r="C99" s="94">
        <v>6</v>
      </c>
      <c r="D99" s="94">
        <v>6</v>
      </c>
      <c r="E99" s="95">
        <v>12</v>
      </c>
      <c r="F99" s="32"/>
    </row>
    <row r="100" spans="1:6" ht="15" customHeight="1" x14ac:dyDescent="0.15">
      <c r="A100" s="12"/>
      <c r="B100" s="35">
        <v>81</v>
      </c>
      <c r="C100" s="94">
        <v>6</v>
      </c>
      <c r="D100" s="94">
        <v>3</v>
      </c>
      <c r="E100" s="95">
        <v>9</v>
      </c>
      <c r="F100" s="32"/>
    </row>
    <row r="101" spans="1:6" ht="15" customHeight="1" x14ac:dyDescent="0.15">
      <c r="A101" s="12"/>
      <c r="B101" s="35">
        <v>82</v>
      </c>
      <c r="C101" s="94">
        <v>8</v>
      </c>
      <c r="D101" s="94">
        <v>1</v>
      </c>
      <c r="E101" s="95">
        <v>9</v>
      </c>
      <c r="F101" s="32"/>
    </row>
    <row r="102" spans="1:6" ht="15" customHeight="1" x14ac:dyDescent="0.15">
      <c r="A102" s="12"/>
      <c r="B102" s="35">
        <v>83</v>
      </c>
      <c r="C102" s="94">
        <v>5</v>
      </c>
      <c r="D102" s="94">
        <v>7</v>
      </c>
      <c r="E102" s="95">
        <v>12</v>
      </c>
      <c r="F102" s="32"/>
    </row>
    <row r="103" spans="1:6" ht="15" customHeight="1" x14ac:dyDescent="0.15">
      <c r="A103" s="12"/>
      <c r="B103" s="35">
        <v>84</v>
      </c>
      <c r="C103" s="94">
        <v>4</v>
      </c>
      <c r="D103" s="94">
        <v>4</v>
      </c>
      <c r="E103" s="95">
        <v>8</v>
      </c>
      <c r="F103" s="32"/>
    </row>
    <row r="104" spans="1:6" ht="15" customHeight="1" x14ac:dyDescent="0.15">
      <c r="A104" s="12"/>
      <c r="B104" s="43" t="s">
        <v>43</v>
      </c>
      <c r="C104" s="71">
        <v>29</v>
      </c>
      <c r="D104" s="71">
        <v>21</v>
      </c>
      <c r="E104" s="44">
        <v>50</v>
      </c>
      <c r="F104" s="45">
        <v>4.5085662759242563E-2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4</v>
      </c>
      <c r="E105" s="95">
        <v>7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5</v>
      </c>
      <c r="E106" s="95">
        <v>7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5</v>
      </c>
      <c r="E107" s="95">
        <v>6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15">
      <c r="A110" s="12"/>
      <c r="B110" s="43" t="s">
        <v>44</v>
      </c>
      <c r="C110" s="71">
        <v>9</v>
      </c>
      <c r="D110" s="71">
        <v>20</v>
      </c>
      <c r="E110" s="44">
        <v>29</v>
      </c>
      <c r="F110" s="45">
        <v>2.6149684400360685E-2</v>
      </c>
    </row>
    <row r="111" spans="1:6" ht="15" customHeight="1" x14ac:dyDescent="0.15">
      <c r="A111" s="12"/>
      <c r="B111" s="35">
        <v>90</v>
      </c>
      <c r="C111" s="94">
        <v>3</v>
      </c>
      <c r="D111" s="94">
        <v>3</v>
      </c>
      <c r="E111" s="95">
        <v>6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5</v>
      </c>
      <c r="D116" s="71">
        <v>5</v>
      </c>
      <c r="E116" s="44">
        <v>10</v>
      </c>
      <c r="F116" s="45">
        <v>9.017132551848512E-3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2</v>
      </c>
      <c r="D119" s="94">
        <v>1</v>
      </c>
      <c r="E119" s="95">
        <v>3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1</v>
      </c>
      <c r="E122" s="44">
        <v>3</v>
      </c>
      <c r="F122" s="45">
        <v>2.7051397655545538E-3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9.0171325518485117E-4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539</v>
      </c>
      <c r="D147" s="77">
        <v>570</v>
      </c>
      <c r="E147" s="77">
        <v>1109</v>
      </c>
      <c r="F147" s="97"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98</v>
      </c>
      <c r="D150" s="17">
        <v>101</v>
      </c>
      <c r="E150" s="17">
        <v>199</v>
      </c>
      <c r="F150" s="32">
        <v>0.17944093778178538</v>
      </c>
    </row>
    <row r="151" spans="1:6" ht="15" customHeight="1" x14ac:dyDescent="0.15">
      <c r="A151" s="18"/>
      <c r="B151" s="18" t="s">
        <v>49</v>
      </c>
      <c r="C151" s="19">
        <v>333</v>
      </c>
      <c r="D151" s="19">
        <v>330</v>
      </c>
      <c r="E151" s="19">
        <v>663</v>
      </c>
      <c r="F151" s="32">
        <v>0.5978358881875564</v>
      </c>
    </row>
    <row r="152" spans="1:6" ht="15" customHeight="1" x14ac:dyDescent="0.15">
      <c r="A152" s="33"/>
      <c r="B152" s="20" t="s">
        <v>6</v>
      </c>
      <c r="C152" s="21">
        <v>108</v>
      </c>
      <c r="D152" s="21">
        <v>139</v>
      </c>
      <c r="E152" s="21">
        <v>247</v>
      </c>
      <c r="F152" s="32">
        <v>0.22272317403065825</v>
      </c>
    </row>
    <row r="153" spans="1:6" ht="15" customHeight="1" x14ac:dyDescent="0.15">
      <c r="B153" s="2" t="s">
        <v>8</v>
      </c>
      <c r="C153" s="1">
        <v>539</v>
      </c>
      <c r="D153" s="1">
        <v>570</v>
      </c>
      <c r="E153" s="1">
        <v>1109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98</v>
      </c>
      <c r="D155" s="17">
        <v>101</v>
      </c>
      <c r="E155" s="17">
        <v>199</v>
      </c>
      <c r="F155" s="32">
        <v>0.17944093778178538</v>
      </c>
    </row>
    <row r="156" spans="1:6" ht="15" customHeight="1" x14ac:dyDescent="0.15">
      <c r="A156" s="28"/>
      <c r="B156" s="18" t="s">
        <v>49</v>
      </c>
      <c r="C156" s="19">
        <v>333</v>
      </c>
      <c r="D156" s="19">
        <v>330</v>
      </c>
      <c r="E156" s="19">
        <v>663</v>
      </c>
      <c r="F156" s="32">
        <v>0.5978358881875564</v>
      </c>
    </row>
    <row r="157" spans="1:6" ht="15" customHeight="1" x14ac:dyDescent="0.15">
      <c r="A157" s="25"/>
      <c r="B157" s="20" t="s">
        <v>10</v>
      </c>
      <c r="C157" s="21">
        <v>43</v>
      </c>
      <c r="D157" s="21">
        <v>61</v>
      </c>
      <c r="E157" s="21">
        <v>104</v>
      </c>
      <c r="F157" s="32">
        <v>9.377817853922453E-2</v>
      </c>
    </row>
    <row r="158" spans="1:6" ht="15" customHeight="1" x14ac:dyDescent="0.15">
      <c r="A158" s="26"/>
      <c r="B158" s="29" t="s">
        <v>11</v>
      </c>
      <c r="C158" s="27">
        <v>65</v>
      </c>
      <c r="D158" s="27">
        <v>78</v>
      </c>
      <c r="E158" s="27">
        <v>143</v>
      </c>
      <c r="F158" s="32">
        <v>0.12894499549143373</v>
      </c>
    </row>
    <row r="159" spans="1:6" ht="15" customHeight="1" x14ac:dyDescent="0.15">
      <c r="B159" s="2" t="s">
        <v>8</v>
      </c>
      <c r="C159" s="1">
        <v>539</v>
      </c>
      <c r="D159" s="1">
        <v>570</v>
      </c>
      <c r="E159" s="1">
        <v>1109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16</v>
      </c>
      <c r="D161" s="31">
        <v>27</v>
      </c>
      <c r="E161" s="31">
        <v>43</v>
      </c>
      <c r="F161" s="32">
        <v>3.87736699729486E-2</v>
      </c>
    </row>
    <row r="162" spans="1:6" ht="15" customHeight="1" x14ac:dyDescent="0.15">
      <c r="A162" s="30"/>
      <c r="B162" s="23" t="s">
        <v>15</v>
      </c>
      <c r="C162" s="31">
        <v>7</v>
      </c>
      <c r="D162" s="31">
        <v>7</v>
      </c>
      <c r="E162" s="31">
        <v>14</v>
      </c>
      <c r="F162" s="32">
        <v>1.2623985572587917E-2</v>
      </c>
    </row>
    <row r="163" spans="1:6" ht="15" customHeight="1" x14ac:dyDescent="0.15">
      <c r="A163" s="30"/>
      <c r="B163" s="23" t="s">
        <v>13</v>
      </c>
      <c r="C163" s="31">
        <v>2</v>
      </c>
      <c r="D163" s="31">
        <v>2</v>
      </c>
      <c r="E163" s="31">
        <v>4</v>
      </c>
      <c r="F163" s="32">
        <v>3.6068530207394047E-3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9.0171325518485117E-4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134">
    <tabColor rgb="FFFF00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250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6</v>
      </c>
      <c r="D3" s="94">
        <v>5</v>
      </c>
      <c r="E3" s="95">
        <v>11</v>
      </c>
      <c r="F3" s="32"/>
    </row>
    <row r="4" spans="1:6" ht="15" customHeight="1" x14ac:dyDescent="0.15">
      <c r="A4" s="12"/>
      <c r="B4" s="35">
        <v>1</v>
      </c>
      <c r="C4" s="94">
        <v>5</v>
      </c>
      <c r="D4" s="94">
        <v>7</v>
      </c>
      <c r="E4" s="95">
        <v>12</v>
      </c>
      <c r="F4" s="32"/>
    </row>
    <row r="5" spans="1:6" ht="15" customHeight="1" x14ac:dyDescent="0.15">
      <c r="A5" s="12"/>
      <c r="B5" s="35">
        <v>2</v>
      </c>
      <c r="C5" s="94">
        <v>8</v>
      </c>
      <c r="D5" s="94">
        <v>6</v>
      </c>
      <c r="E5" s="95">
        <v>14</v>
      </c>
      <c r="F5" s="32"/>
    </row>
    <row r="6" spans="1:6" ht="15" customHeight="1" x14ac:dyDescent="0.15">
      <c r="A6" s="12"/>
      <c r="B6" s="35">
        <v>3</v>
      </c>
      <c r="C6" s="94">
        <v>3</v>
      </c>
      <c r="D6" s="94">
        <v>7</v>
      </c>
      <c r="E6" s="95">
        <v>10</v>
      </c>
      <c r="F6" s="32"/>
    </row>
    <row r="7" spans="1:6" ht="15" customHeight="1" x14ac:dyDescent="0.15">
      <c r="A7" s="12"/>
      <c r="B7" s="35">
        <v>4</v>
      </c>
      <c r="C7" s="94">
        <v>6</v>
      </c>
      <c r="D7" s="94">
        <v>6</v>
      </c>
      <c r="E7" s="95">
        <v>12</v>
      </c>
      <c r="F7" s="32"/>
    </row>
    <row r="8" spans="1:6" ht="15" customHeight="1" x14ac:dyDescent="0.15">
      <c r="A8" s="12"/>
      <c r="B8" s="37" t="s">
        <v>27</v>
      </c>
      <c r="C8" s="70">
        <v>28</v>
      </c>
      <c r="D8" s="70">
        <v>31</v>
      </c>
      <c r="E8" s="38">
        <v>59</v>
      </c>
      <c r="F8" s="39">
        <v>3.8713910761154859E-2</v>
      </c>
    </row>
    <row r="9" spans="1:6" ht="15" customHeight="1" x14ac:dyDescent="0.15">
      <c r="A9" s="12"/>
      <c r="B9" s="35">
        <v>5</v>
      </c>
      <c r="C9" s="94">
        <v>5</v>
      </c>
      <c r="D9" s="94">
        <v>10</v>
      </c>
      <c r="E9" s="95">
        <v>15</v>
      </c>
      <c r="F9" s="32"/>
    </row>
    <row r="10" spans="1:6" ht="15" customHeight="1" x14ac:dyDescent="0.15">
      <c r="A10" s="12"/>
      <c r="B10" s="35">
        <v>6</v>
      </c>
      <c r="C10" s="94">
        <v>4</v>
      </c>
      <c r="D10" s="94">
        <v>8</v>
      </c>
      <c r="E10" s="95">
        <v>12</v>
      </c>
      <c r="F10" s="32"/>
    </row>
    <row r="11" spans="1:6" ht="15" customHeight="1" x14ac:dyDescent="0.15">
      <c r="A11" s="12"/>
      <c r="B11" s="35">
        <v>7</v>
      </c>
      <c r="C11" s="94">
        <v>10</v>
      </c>
      <c r="D11" s="94">
        <v>10</v>
      </c>
      <c r="E11" s="95">
        <v>20</v>
      </c>
      <c r="F11" s="32"/>
    </row>
    <row r="12" spans="1:6" ht="15" customHeight="1" x14ac:dyDescent="0.15">
      <c r="A12" s="12"/>
      <c r="B12" s="35">
        <v>8</v>
      </c>
      <c r="C12" s="94">
        <v>4</v>
      </c>
      <c r="D12" s="94">
        <v>6</v>
      </c>
      <c r="E12" s="95">
        <v>10</v>
      </c>
      <c r="F12" s="32"/>
    </row>
    <row r="13" spans="1:6" ht="15" customHeight="1" x14ac:dyDescent="0.15">
      <c r="A13" s="12"/>
      <c r="B13" s="35">
        <v>9</v>
      </c>
      <c r="C13" s="94">
        <v>9</v>
      </c>
      <c r="D13" s="94">
        <v>3</v>
      </c>
      <c r="E13" s="95">
        <v>12</v>
      </c>
      <c r="F13" s="32"/>
    </row>
    <row r="14" spans="1:6" ht="15" customHeight="1" x14ac:dyDescent="0.15">
      <c r="A14" s="12"/>
      <c r="B14" s="37" t="s">
        <v>28</v>
      </c>
      <c r="C14" s="70">
        <v>32</v>
      </c>
      <c r="D14" s="70">
        <v>37</v>
      </c>
      <c r="E14" s="48">
        <v>69</v>
      </c>
      <c r="F14" s="39">
        <v>4.5275590551181105E-2</v>
      </c>
    </row>
    <row r="15" spans="1:6" ht="15" customHeight="1" x14ac:dyDescent="0.15">
      <c r="A15" s="12"/>
      <c r="B15" s="35">
        <v>10</v>
      </c>
      <c r="C15" s="94">
        <v>5</v>
      </c>
      <c r="D15" s="94">
        <v>5</v>
      </c>
      <c r="E15" s="95">
        <v>10</v>
      </c>
      <c r="F15" s="32"/>
    </row>
    <row r="16" spans="1:6" ht="15" customHeight="1" x14ac:dyDescent="0.15">
      <c r="A16" s="12"/>
      <c r="B16" s="35">
        <v>11</v>
      </c>
      <c r="C16" s="94">
        <v>8</v>
      </c>
      <c r="D16" s="94">
        <v>8</v>
      </c>
      <c r="E16" s="95">
        <v>16</v>
      </c>
      <c r="F16" s="32"/>
    </row>
    <row r="17" spans="1:6" ht="15" customHeight="1" x14ac:dyDescent="0.15">
      <c r="A17" s="12"/>
      <c r="B17" s="35">
        <v>12</v>
      </c>
      <c r="C17" s="94">
        <v>7</v>
      </c>
      <c r="D17" s="94">
        <v>6</v>
      </c>
      <c r="E17" s="95">
        <v>13</v>
      </c>
      <c r="F17" s="32"/>
    </row>
    <row r="18" spans="1:6" ht="15" customHeight="1" x14ac:dyDescent="0.15">
      <c r="A18" s="12"/>
      <c r="B18" s="35">
        <v>13</v>
      </c>
      <c r="C18" s="94">
        <v>9</v>
      </c>
      <c r="D18" s="94">
        <v>8</v>
      </c>
      <c r="E18" s="95">
        <v>17</v>
      </c>
      <c r="F18" s="32"/>
    </row>
    <row r="19" spans="1:6" ht="15" customHeight="1" x14ac:dyDescent="0.15">
      <c r="A19" s="12"/>
      <c r="B19" s="35">
        <v>14</v>
      </c>
      <c r="C19" s="94">
        <v>9</v>
      </c>
      <c r="D19" s="94">
        <v>7</v>
      </c>
      <c r="E19" s="95">
        <v>16</v>
      </c>
      <c r="F19" s="32"/>
    </row>
    <row r="20" spans="1:6" ht="15" customHeight="1" x14ac:dyDescent="0.15">
      <c r="A20" s="12"/>
      <c r="B20" s="37" t="s">
        <v>29</v>
      </c>
      <c r="C20" s="70">
        <v>38</v>
      </c>
      <c r="D20" s="70">
        <v>34</v>
      </c>
      <c r="E20" s="48">
        <v>72</v>
      </c>
      <c r="F20" s="39">
        <v>4.7244094488188976E-2</v>
      </c>
    </row>
    <row r="21" spans="1:6" ht="15" customHeight="1" x14ac:dyDescent="0.15">
      <c r="A21" s="12"/>
      <c r="B21" s="35">
        <v>15</v>
      </c>
      <c r="C21" s="94">
        <v>8</v>
      </c>
      <c r="D21" s="94">
        <v>10</v>
      </c>
      <c r="E21" s="95">
        <v>18</v>
      </c>
      <c r="F21" s="32"/>
    </row>
    <row r="22" spans="1:6" ht="15" customHeight="1" x14ac:dyDescent="0.15">
      <c r="A22" s="12"/>
      <c r="B22" s="35">
        <v>16</v>
      </c>
      <c r="C22" s="94">
        <v>16</v>
      </c>
      <c r="D22" s="94">
        <v>6</v>
      </c>
      <c r="E22" s="95">
        <v>22</v>
      </c>
      <c r="F22" s="32"/>
    </row>
    <row r="23" spans="1:6" ht="15" customHeight="1" x14ac:dyDescent="0.15">
      <c r="A23" s="12"/>
      <c r="B23" s="35">
        <v>17</v>
      </c>
      <c r="C23" s="94">
        <v>11</v>
      </c>
      <c r="D23" s="94">
        <v>8</v>
      </c>
      <c r="E23" s="95">
        <v>19</v>
      </c>
      <c r="F23" s="32"/>
    </row>
    <row r="24" spans="1:6" ht="15" customHeight="1" x14ac:dyDescent="0.15">
      <c r="A24" s="12"/>
      <c r="B24" s="35">
        <v>18</v>
      </c>
      <c r="C24" s="94">
        <v>9</v>
      </c>
      <c r="D24" s="94">
        <v>10</v>
      </c>
      <c r="E24" s="95">
        <v>19</v>
      </c>
      <c r="F24" s="32"/>
    </row>
    <row r="25" spans="1:6" ht="15" customHeight="1" x14ac:dyDescent="0.15">
      <c r="A25" s="12"/>
      <c r="B25" s="35">
        <v>19</v>
      </c>
      <c r="C25" s="94">
        <v>10</v>
      </c>
      <c r="D25" s="94">
        <v>11</v>
      </c>
      <c r="E25" s="95">
        <v>21</v>
      </c>
      <c r="F25" s="32"/>
    </row>
    <row r="26" spans="1:6" ht="15" customHeight="1" x14ac:dyDescent="0.15">
      <c r="A26" s="12"/>
      <c r="B26" s="40" t="s">
        <v>30</v>
      </c>
      <c r="C26" s="49">
        <v>54</v>
      </c>
      <c r="D26" s="49">
        <v>45</v>
      </c>
      <c r="E26" s="41">
        <v>99</v>
      </c>
      <c r="F26" s="42">
        <v>6.4960629921259838E-2</v>
      </c>
    </row>
    <row r="27" spans="1:6" ht="15" customHeight="1" x14ac:dyDescent="0.15">
      <c r="A27" s="12"/>
      <c r="B27" s="35">
        <v>20</v>
      </c>
      <c r="C27" s="94">
        <v>11</v>
      </c>
      <c r="D27" s="94">
        <v>6</v>
      </c>
      <c r="E27" s="95">
        <v>17</v>
      </c>
      <c r="F27" s="32"/>
    </row>
    <row r="28" spans="1:6" ht="15" customHeight="1" x14ac:dyDescent="0.15">
      <c r="A28" s="12"/>
      <c r="B28" s="35">
        <v>21</v>
      </c>
      <c r="C28" s="94">
        <v>8</v>
      </c>
      <c r="D28" s="94">
        <v>12</v>
      </c>
      <c r="E28" s="95">
        <v>20</v>
      </c>
      <c r="F28" s="32"/>
    </row>
    <row r="29" spans="1:6" ht="15" customHeight="1" x14ac:dyDescent="0.15">
      <c r="A29" s="12"/>
      <c r="B29" s="35">
        <v>22</v>
      </c>
      <c r="C29" s="94">
        <v>8</v>
      </c>
      <c r="D29" s="94">
        <v>6</v>
      </c>
      <c r="E29" s="95">
        <v>14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8</v>
      </c>
      <c r="E30" s="95">
        <v>11</v>
      </c>
      <c r="F30" s="32"/>
    </row>
    <row r="31" spans="1:6" ht="15" customHeight="1" x14ac:dyDescent="0.15">
      <c r="A31" s="12"/>
      <c r="B31" s="35">
        <v>24</v>
      </c>
      <c r="C31" s="94">
        <v>12</v>
      </c>
      <c r="D31" s="94">
        <v>5</v>
      </c>
      <c r="E31" s="95">
        <v>17</v>
      </c>
      <c r="F31" s="32"/>
    </row>
    <row r="32" spans="1:6" ht="15" customHeight="1" x14ac:dyDescent="0.15">
      <c r="A32" s="12"/>
      <c r="B32" s="40" t="s">
        <v>31</v>
      </c>
      <c r="C32" s="49">
        <v>42</v>
      </c>
      <c r="D32" s="49">
        <v>37</v>
      </c>
      <c r="E32" s="41">
        <v>79</v>
      </c>
      <c r="F32" s="42">
        <v>5.1837270341207352E-2</v>
      </c>
    </row>
    <row r="33" spans="1:6" ht="15" customHeight="1" x14ac:dyDescent="0.15">
      <c r="A33" s="12"/>
      <c r="B33" s="35">
        <v>25</v>
      </c>
      <c r="C33" s="94">
        <v>7</v>
      </c>
      <c r="D33" s="94">
        <v>8</v>
      </c>
      <c r="E33" s="95">
        <v>15</v>
      </c>
      <c r="F33" s="32"/>
    </row>
    <row r="34" spans="1:6" ht="15" customHeight="1" x14ac:dyDescent="0.15">
      <c r="A34" s="12"/>
      <c r="B34" s="35">
        <v>26</v>
      </c>
      <c r="C34" s="94">
        <v>11</v>
      </c>
      <c r="D34" s="94">
        <v>6</v>
      </c>
      <c r="E34" s="95">
        <v>17</v>
      </c>
      <c r="F34" s="32"/>
    </row>
    <row r="35" spans="1:6" ht="15" customHeight="1" x14ac:dyDescent="0.15">
      <c r="A35" s="12"/>
      <c r="B35" s="35">
        <v>27</v>
      </c>
      <c r="C35" s="94">
        <v>13</v>
      </c>
      <c r="D35" s="94">
        <v>5</v>
      </c>
      <c r="E35" s="95">
        <v>18</v>
      </c>
      <c r="F35" s="32"/>
    </row>
    <row r="36" spans="1:6" ht="15" customHeight="1" x14ac:dyDescent="0.15">
      <c r="A36" s="12"/>
      <c r="B36" s="35">
        <v>28</v>
      </c>
      <c r="C36" s="94">
        <v>10</v>
      </c>
      <c r="D36" s="94">
        <v>8</v>
      </c>
      <c r="E36" s="95">
        <v>18</v>
      </c>
      <c r="F36" s="32"/>
    </row>
    <row r="37" spans="1:6" ht="15" customHeight="1" x14ac:dyDescent="0.15">
      <c r="A37" s="12"/>
      <c r="B37" s="35">
        <v>29</v>
      </c>
      <c r="C37" s="94">
        <v>12</v>
      </c>
      <c r="D37" s="94">
        <v>11</v>
      </c>
      <c r="E37" s="95">
        <v>23</v>
      </c>
      <c r="F37" s="32"/>
    </row>
    <row r="38" spans="1:6" ht="15" customHeight="1" x14ac:dyDescent="0.15">
      <c r="A38" s="12"/>
      <c r="B38" s="40" t="s">
        <v>32</v>
      </c>
      <c r="C38" s="49">
        <v>53</v>
      </c>
      <c r="D38" s="49">
        <v>38</v>
      </c>
      <c r="E38" s="41">
        <v>91</v>
      </c>
      <c r="F38" s="42">
        <v>5.9711286089238848E-2</v>
      </c>
    </row>
    <row r="39" spans="1:6" ht="15" customHeight="1" x14ac:dyDescent="0.15">
      <c r="A39" s="12"/>
      <c r="B39" s="35">
        <v>30</v>
      </c>
      <c r="C39" s="94">
        <v>8</v>
      </c>
      <c r="D39" s="94">
        <v>8</v>
      </c>
      <c r="E39" s="95">
        <v>16</v>
      </c>
      <c r="F39" s="32"/>
    </row>
    <row r="40" spans="1:6" ht="15" customHeight="1" x14ac:dyDescent="0.15">
      <c r="A40" s="12"/>
      <c r="B40" s="35">
        <v>31</v>
      </c>
      <c r="C40" s="94">
        <v>10</v>
      </c>
      <c r="D40" s="94">
        <v>11</v>
      </c>
      <c r="E40" s="95">
        <v>21</v>
      </c>
      <c r="F40" s="32"/>
    </row>
    <row r="41" spans="1:6" ht="15" customHeight="1" x14ac:dyDescent="0.15">
      <c r="A41" s="12"/>
      <c r="B41" s="35">
        <v>32</v>
      </c>
      <c r="C41" s="94">
        <v>6</v>
      </c>
      <c r="D41" s="94">
        <v>4</v>
      </c>
      <c r="E41" s="95">
        <v>10</v>
      </c>
      <c r="F41" s="32"/>
    </row>
    <row r="42" spans="1:6" ht="15" customHeight="1" x14ac:dyDescent="0.15">
      <c r="A42" s="12"/>
      <c r="B42" s="35">
        <v>33</v>
      </c>
      <c r="C42" s="94">
        <v>9</v>
      </c>
      <c r="D42" s="94">
        <v>9</v>
      </c>
      <c r="E42" s="95">
        <v>18</v>
      </c>
      <c r="F42" s="32"/>
    </row>
    <row r="43" spans="1:6" ht="15" customHeight="1" x14ac:dyDescent="0.15">
      <c r="A43" s="12"/>
      <c r="B43" s="35">
        <v>34</v>
      </c>
      <c r="C43" s="94">
        <v>11</v>
      </c>
      <c r="D43" s="94">
        <v>12</v>
      </c>
      <c r="E43" s="95">
        <v>23</v>
      </c>
      <c r="F43" s="32"/>
    </row>
    <row r="44" spans="1:6" ht="15" customHeight="1" x14ac:dyDescent="0.15">
      <c r="A44" s="12"/>
      <c r="B44" s="40" t="s">
        <v>33</v>
      </c>
      <c r="C44" s="49">
        <v>44</v>
      </c>
      <c r="D44" s="49">
        <v>44</v>
      </c>
      <c r="E44" s="41">
        <v>88</v>
      </c>
      <c r="F44" s="42">
        <v>5.774278215223097E-2</v>
      </c>
    </row>
    <row r="45" spans="1:6" ht="15" customHeight="1" x14ac:dyDescent="0.15">
      <c r="A45" s="12"/>
      <c r="B45" s="35">
        <v>35</v>
      </c>
      <c r="C45" s="94">
        <v>6</v>
      </c>
      <c r="D45" s="94">
        <v>10</v>
      </c>
      <c r="E45" s="95">
        <v>16</v>
      </c>
      <c r="F45" s="32"/>
    </row>
    <row r="46" spans="1:6" ht="15" customHeight="1" x14ac:dyDescent="0.15">
      <c r="A46" s="12"/>
      <c r="B46" s="35">
        <v>36</v>
      </c>
      <c r="C46" s="94">
        <v>11</v>
      </c>
      <c r="D46" s="94">
        <v>7</v>
      </c>
      <c r="E46" s="95">
        <v>18</v>
      </c>
      <c r="F46" s="32"/>
    </row>
    <row r="47" spans="1:6" ht="15" customHeight="1" x14ac:dyDescent="0.15">
      <c r="A47" s="12"/>
      <c r="B47" s="35">
        <v>37</v>
      </c>
      <c r="C47" s="94">
        <v>12</v>
      </c>
      <c r="D47" s="94">
        <v>13</v>
      </c>
      <c r="E47" s="95">
        <v>25</v>
      </c>
      <c r="F47" s="32"/>
    </row>
    <row r="48" spans="1:6" ht="15" customHeight="1" x14ac:dyDescent="0.15">
      <c r="A48" s="12"/>
      <c r="B48" s="35">
        <v>38</v>
      </c>
      <c r="C48" s="94">
        <v>9</v>
      </c>
      <c r="D48" s="94">
        <v>6</v>
      </c>
      <c r="E48" s="95">
        <v>15</v>
      </c>
      <c r="F48" s="32"/>
    </row>
    <row r="49" spans="1:6" ht="15" customHeight="1" x14ac:dyDescent="0.15">
      <c r="A49" s="12"/>
      <c r="B49" s="35">
        <v>39</v>
      </c>
      <c r="C49" s="94">
        <v>6</v>
      </c>
      <c r="D49" s="94">
        <v>13</v>
      </c>
      <c r="E49" s="95">
        <v>19</v>
      </c>
      <c r="F49" s="32"/>
    </row>
    <row r="50" spans="1:6" ht="15" customHeight="1" x14ac:dyDescent="0.15">
      <c r="A50" s="12"/>
      <c r="B50" s="40" t="s">
        <v>34</v>
      </c>
      <c r="C50" s="49">
        <v>44</v>
      </c>
      <c r="D50" s="49">
        <v>49</v>
      </c>
      <c r="E50" s="41">
        <v>93</v>
      </c>
      <c r="F50" s="42">
        <v>6.1023622047244097E-2</v>
      </c>
    </row>
    <row r="51" spans="1:6" ht="15" customHeight="1" x14ac:dyDescent="0.15">
      <c r="A51" s="12"/>
      <c r="B51" s="35">
        <v>40</v>
      </c>
      <c r="C51" s="94">
        <v>12</v>
      </c>
      <c r="D51" s="94">
        <v>17</v>
      </c>
      <c r="E51" s="95">
        <v>29</v>
      </c>
      <c r="F51" s="32"/>
    </row>
    <row r="52" spans="1:6" ht="15" customHeight="1" x14ac:dyDescent="0.15">
      <c r="A52" s="12"/>
      <c r="B52" s="35">
        <v>41</v>
      </c>
      <c r="C52" s="94">
        <v>15</v>
      </c>
      <c r="D52" s="94">
        <v>5</v>
      </c>
      <c r="E52" s="95">
        <v>20</v>
      </c>
      <c r="F52" s="32"/>
    </row>
    <row r="53" spans="1:6" ht="15" customHeight="1" x14ac:dyDescent="0.15">
      <c r="A53" s="12"/>
      <c r="B53" s="35">
        <v>42</v>
      </c>
      <c r="C53" s="94">
        <v>7</v>
      </c>
      <c r="D53" s="94">
        <v>8</v>
      </c>
      <c r="E53" s="95">
        <v>15</v>
      </c>
      <c r="F53" s="32"/>
    </row>
    <row r="54" spans="1:6" ht="15" customHeight="1" x14ac:dyDescent="0.15">
      <c r="A54" s="12"/>
      <c r="B54" s="35">
        <v>43</v>
      </c>
      <c r="C54" s="94">
        <v>10</v>
      </c>
      <c r="D54" s="94">
        <v>10</v>
      </c>
      <c r="E54" s="95">
        <v>20</v>
      </c>
      <c r="F54" s="32"/>
    </row>
    <row r="55" spans="1:6" ht="15" customHeight="1" x14ac:dyDescent="0.15">
      <c r="A55" s="12"/>
      <c r="B55" s="35">
        <v>44</v>
      </c>
      <c r="C55" s="94">
        <v>11</v>
      </c>
      <c r="D55" s="94">
        <v>10</v>
      </c>
      <c r="E55" s="95">
        <v>21</v>
      </c>
      <c r="F55" s="32"/>
    </row>
    <row r="56" spans="1:6" ht="15" customHeight="1" x14ac:dyDescent="0.15">
      <c r="A56" s="12"/>
      <c r="B56" s="40" t="s">
        <v>35</v>
      </c>
      <c r="C56" s="49">
        <v>55</v>
      </c>
      <c r="D56" s="49">
        <v>50</v>
      </c>
      <c r="E56" s="41">
        <v>105</v>
      </c>
      <c r="F56" s="42">
        <v>6.8897637795275593E-2</v>
      </c>
    </row>
    <row r="57" spans="1:6" ht="15" customHeight="1" x14ac:dyDescent="0.15">
      <c r="A57" s="12"/>
      <c r="B57" s="35">
        <v>45</v>
      </c>
      <c r="C57" s="94">
        <v>12</v>
      </c>
      <c r="D57" s="94">
        <v>17</v>
      </c>
      <c r="E57" s="95">
        <v>29</v>
      </c>
      <c r="F57" s="32"/>
    </row>
    <row r="58" spans="1:6" ht="15" customHeight="1" x14ac:dyDescent="0.15">
      <c r="A58" s="12"/>
      <c r="B58" s="35">
        <v>46</v>
      </c>
      <c r="C58" s="94">
        <v>13</v>
      </c>
      <c r="D58" s="94">
        <v>14</v>
      </c>
      <c r="E58" s="95">
        <v>27</v>
      </c>
      <c r="F58" s="32"/>
    </row>
    <row r="59" spans="1:6" ht="15" customHeight="1" x14ac:dyDescent="0.15">
      <c r="A59" s="12"/>
      <c r="B59" s="35">
        <v>47</v>
      </c>
      <c r="C59" s="94">
        <v>13</v>
      </c>
      <c r="D59" s="94">
        <v>12</v>
      </c>
      <c r="E59" s="95">
        <v>25</v>
      </c>
      <c r="F59" s="32"/>
    </row>
    <row r="60" spans="1:6" ht="15" customHeight="1" x14ac:dyDescent="0.15">
      <c r="A60" s="12"/>
      <c r="B60" s="35">
        <v>48</v>
      </c>
      <c r="C60" s="94">
        <v>11</v>
      </c>
      <c r="D60" s="94">
        <v>16</v>
      </c>
      <c r="E60" s="95">
        <v>27</v>
      </c>
      <c r="F60" s="32"/>
    </row>
    <row r="61" spans="1:6" ht="15" customHeight="1" x14ac:dyDescent="0.15">
      <c r="A61" s="12"/>
      <c r="B61" s="35">
        <v>49</v>
      </c>
      <c r="C61" s="94">
        <v>9</v>
      </c>
      <c r="D61" s="94">
        <v>12</v>
      </c>
      <c r="E61" s="95">
        <v>21</v>
      </c>
      <c r="F61" s="32"/>
    </row>
    <row r="62" spans="1:6" ht="15" customHeight="1" x14ac:dyDescent="0.15">
      <c r="A62" s="12"/>
      <c r="B62" s="40" t="s">
        <v>36</v>
      </c>
      <c r="C62" s="49">
        <v>58</v>
      </c>
      <c r="D62" s="49">
        <v>71</v>
      </c>
      <c r="E62" s="41">
        <v>129</v>
      </c>
      <c r="F62" s="42">
        <v>8.4645669291338585E-2</v>
      </c>
    </row>
    <row r="63" spans="1:6" ht="15" customHeight="1" x14ac:dyDescent="0.15">
      <c r="A63" s="12"/>
      <c r="B63" s="35">
        <v>50</v>
      </c>
      <c r="C63" s="94">
        <v>13</v>
      </c>
      <c r="D63" s="94">
        <v>14</v>
      </c>
      <c r="E63" s="95">
        <v>27</v>
      </c>
      <c r="F63" s="32"/>
    </row>
    <row r="64" spans="1:6" ht="15" customHeight="1" x14ac:dyDescent="0.15">
      <c r="A64" s="12"/>
      <c r="B64" s="35">
        <v>51</v>
      </c>
      <c r="C64" s="94">
        <v>7</v>
      </c>
      <c r="D64" s="94">
        <v>11</v>
      </c>
      <c r="E64" s="95">
        <v>18</v>
      </c>
      <c r="F64" s="32"/>
    </row>
    <row r="65" spans="1:6" ht="15" customHeight="1" x14ac:dyDescent="0.15">
      <c r="A65" s="12"/>
      <c r="B65" s="35">
        <v>52</v>
      </c>
      <c r="C65" s="94">
        <v>12</v>
      </c>
      <c r="D65" s="94">
        <v>6</v>
      </c>
      <c r="E65" s="95">
        <v>18</v>
      </c>
      <c r="F65" s="32"/>
    </row>
    <row r="66" spans="1:6" ht="15" customHeight="1" x14ac:dyDescent="0.15">
      <c r="A66" s="12"/>
      <c r="B66" s="35">
        <v>53</v>
      </c>
      <c r="C66" s="94">
        <v>16</v>
      </c>
      <c r="D66" s="94">
        <v>11</v>
      </c>
      <c r="E66" s="95">
        <v>27</v>
      </c>
      <c r="F66" s="32"/>
    </row>
    <row r="67" spans="1:6" ht="15" customHeight="1" x14ac:dyDescent="0.15">
      <c r="A67" s="12"/>
      <c r="B67" s="35">
        <v>54</v>
      </c>
      <c r="C67" s="94">
        <v>8</v>
      </c>
      <c r="D67" s="94">
        <v>13</v>
      </c>
      <c r="E67" s="95">
        <v>21</v>
      </c>
      <c r="F67" s="32"/>
    </row>
    <row r="68" spans="1:6" ht="15" customHeight="1" x14ac:dyDescent="0.15">
      <c r="A68" s="12"/>
      <c r="B68" s="40" t="s">
        <v>37</v>
      </c>
      <c r="C68" s="49">
        <v>56</v>
      </c>
      <c r="D68" s="49">
        <v>55</v>
      </c>
      <c r="E68" s="41">
        <v>111</v>
      </c>
      <c r="F68" s="42">
        <v>7.2834645669291334E-2</v>
      </c>
    </row>
    <row r="69" spans="1:6" ht="15" customHeight="1" x14ac:dyDescent="0.15">
      <c r="A69" s="12"/>
      <c r="B69" s="35">
        <v>55</v>
      </c>
      <c r="C69" s="94">
        <v>10</v>
      </c>
      <c r="D69" s="94">
        <v>19</v>
      </c>
      <c r="E69" s="95">
        <v>29</v>
      </c>
      <c r="F69" s="32"/>
    </row>
    <row r="70" spans="1:6" ht="15" customHeight="1" x14ac:dyDescent="0.15">
      <c r="A70" s="12"/>
      <c r="B70" s="35">
        <v>56</v>
      </c>
      <c r="C70" s="94">
        <v>13</v>
      </c>
      <c r="D70" s="94">
        <v>9</v>
      </c>
      <c r="E70" s="95">
        <v>22</v>
      </c>
      <c r="F70" s="32"/>
    </row>
    <row r="71" spans="1:6" ht="15" customHeight="1" x14ac:dyDescent="0.15">
      <c r="A71" s="12"/>
      <c r="B71" s="35">
        <v>57</v>
      </c>
      <c r="C71" s="94">
        <v>10</v>
      </c>
      <c r="D71" s="94">
        <v>9</v>
      </c>
      <c r="E71" s="95">
        <v>19</v>
      </c>
      <c r="F71" s="32"/>
    </row>
    <row r="72" spans="1:6" ht="15" customHeight="1" x14ac:dyDescent="0.15">
      <c r="A72" s="12"/>
      <c r="B72" s="35">
        <v>58</v>
      </c>
      <c r="C72" s="94">
        <v>9</v>
      </c>
      <c r="D72" s="94">
        <v>10</v>
      </c>
      <c r="E72" s="95">
        <v>19</v>
      </c>
      <c r="F72" s="32"/>
    </row>
    <row r="73" spans="1:6" ht="15" customHeight="1" x14ac:dyDescent="0.15">
      <c r="A73" s="12"/>
      <c r="B73" s="35">
        <v>59</v>
      </c>
      <c r="C73" s="94">
        <v>7</v>
      </c>
      <c r="D73" s="94">
        <v>9</v>
      </c>
      <c r="E73" s="95">
        <v>16</v>
      </c>
      <c r="F73" s="32"/>
    </row>
    <row r="74" spans="1:6" ht="15" customHeight="1" x14ac:dyDescent="0.15">
      <c r="A74" s="12"/>
      <c r="B74" s="40" t="s">
        <v>38</v>
      </c>
      <c r="C74" s="49">
        <v>49</v>
      </c>
      <c r="D74" s="49">
        <v>56</v>
      </c>
      <c r="E74" s="41">
        <v>105</v>
      </c>
      <c r="F74" s="42">
        <v>6.8897637795275593E-2</v>
      </c>
    </row>
    <row r="75" spans="1:6" ht="15" customHeight="1" x14ac:dyDescent="0.15">
      <c r="A75" s="12"/>
      <c r="B75" s="35">
        <v>60</v>
      </c>
      <c r="C75" s="94">
        <v>8</v>
      </c>
      <c r="D75" s="94">
        <v>9</v>
      </c>
      <c r="E75" s="95">
        <v>17</v>
      </c>
      <c r="F75" s="32"/>
    </row>
    <row r="76" spans="1:6" ht="15" customHeight="1" x14ac:dyDescent="0.15">
      <c r="A76" s="12"/>
      <c r="B76" s="35">
        <v>61</v>
      </c>
      <c r="C76" s="94">
        <v>7</v>
      </c>
      <c r="D76" s="94">
        <v>7</v>
      </c>
      <c r="E76" s="95">
        <v>14</v>
      </c>
      <c r="F76" s="32"/>
    </row>
    <row r="77" spans="1:6" ht="15" customHeight="1" x14ac:dyDescent="0.15">
      <c r="A77" s="12"/>
      <c r="B77" s="35">
        <v>62</v>
      </c>
      <c r="C77" s="94">
        <v>8</v>
      </c>
      <c r="D77" s="94">
        <v>8</v>
      </c>
      <c r="E77" s="95">
        <v>16</v>
      </c>
      <c r="F77" s="32"/>
    </row>
    <row r="78" spans="1:6" ht="15" customHeight="1" x14ac:dyDescent="0.15">
      <c r="A78" s="12"/>
      <c r="B78" s="35">
        <v>63</v>
      </c>
      <c r="C78" s="94">
        <v>10</v>
      </c>
      <c r="D78" s="94">
        <v>9</v>
      </c>
      <c r="E78" s="95">
        <v>19</v>
      </c>
      <c r="F78" s="32"/>
    </row>
    <row r="79" spans="1:6" ht="15" customHeight="1" x14ac:dyDescent="0.15">
      <c r="A79" s="12"/>
      <c r="B79" s="35">
        <v>64</v>
      </c>
      <c r="C79" s="94">
        <v>8</v>
      </c>
      <c r="D79" s="94">
        <v>7</v>
      </c>
      <c r="E79" s="95">
        <v>15</v>
      </c>
      <c r="F79" s="32"/>
    </row>
    <row r="80" spans="1:6" ht="15" customHeight="1" x14ac:dyDescent="0.15">
      <c r="A80" s="12"/>
      <c r="B80" s="40" t="s">
        <v>39</v>
      </c>
      <c r="C80" s="49">
        <v>41</v>
      </c>
      <c r="D80" s="49">
        <v>40</v>
      </c>
      <c r="E80" s="41">
        <v>81</v>
      </c>
      <c r="F80" s="42">
        <v>5.3149606299212601E-2</v>
      </c>
    </row>
    <row r="81" spans="1:6" ht="15" customHeight="1" x14ac:dyDescent="0.15">
      <c r="A81" s="12"/>
      <c r="B81" s="35">
        <v>65</v>
      </c>
      <c r="C81" s="94">
        <v>9</v>
      </c>
      <c r="D81" s="94">
        <v>7</v>
      </c>
      <c r="E81" s="95">
        <v>16</v>
      </c>
      <c r="F81" s="32"/>
    </row>
    <row r="82" spans="1:6" ht="15" customHeight="1" x14ac:dyDescent="0.15">
      <c r="A82" s="12"/>
      <c r="B82" s="35">
        <v>66</v>
      </c>
      <c r="C82" s="94">
        <v>7</v>
      </c>
      <c r="D82" s="94">
        <v>9</v>
      </c>
      <c r="E82" s="95">
        <v>16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7</v>
      </c>
      <c r="D84" s="94">
        <v>7</v>
      </c>
      <c r="E84" s="95">
        <v>14</v>
      </c>
      <c r="F84" s="32"/>
    </row>
    <row r="85" spans="1:6" ht="15" customHeight="1" x14ac:dyDescent="0.15">
      <c r="A85" s="12"/>
      <c r="B85" s="35">
        <v>69</v>
      </c>
      <c r="C85" s="94">
        <v>8</v>
      </c>
      <c r="D85" s="94">
        <v>6</v>
      </c>
      <c r="E85" s="95">
        <v>14</v>
      </c>
      <c r="F85" s="32"/>
    </row>
    <row r="86" spans="1:6" ht="15" customHeight="1" x14ac:dyDescent="0.15">
      <c r="A86" s="12"/>
      <c r="B86" s="43" t="s">
        <v>40</v>
      </c>
      <c r="C86" s="71">
        <v>33</v>
      </c>
      <c r="D86" s="71">
        <v>32</v>
      </c>
      <c r="E86" s="44">
        <v>65</v>
      </c>
      <c r="F86" s="45">
        <v>4.2650918635170607E-2</v>
      </c>
    </row>
    <row r="87" spans="1:6" ht="15" customHeight="1" x14ac:dyDescent="0.15">
      <c r="A87" s="12"/>
      <c r="B87" s="35">
        <v>70</v>
      </c>
      <c r="C87" s="94">
        <v>10</v>
      </c>
      <c r="D87" s="94">
        <v>4</v>
      </c>
      <c r="E87" s="95">
        <v>14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8</v>
      </c>
      <c r="E88" s="95">
        <v>12</v>
      </c>
      <c r="F88" s="32"/>
    </row>
    <row r="89" spans="1:6" ht="15" customHeight="1" x14ac:dyDescent="0.15">
      <c r="A89" s="12"/>
      <c r="B89" s="35">
        <v>72</v>
      </c>
      <c r="C89" s="94">
        <v>12</v>
      </c>
      <c r="D89" s="94">
        <v>9</v>
      </c>
      <c r="E89" s="95">
        <v>21</v>
      </c>
      <c r="F89" s="32"/>
    </row>
    <row r="90" spans="1:6" ht="15" customHeight="1" x14ac:dyDescent="0.15">
      <c r="A90" s="12"/>
      <c r="B90" s="35">
        <v>73</v>
      </c>
      <c r="C90" s="94">
        <v>7</v>
      </c>
      <c r="D90" s="94">
        <v>15</v>
      </c>
      <c r="E90" s="95">
        <v>22</v>
      </c>
      <c r="F90" s="32"/>
    </row>
    <row r="91" spans="1:6" ht="15" customHeight="1" x14ac:dyDescent="0.15">
      <c r="A91" s="12"/>
      <c r="B91" s="35">
        <v>74</v>
      </c>
      <c r="C91" s="94">
        <v>5</v>
      </c>
      <c r="D91" s="94">
        <v>13</v>
      </c>
      <c r="E91" s="95">
        <v>18</v>
      </c>
      <c r="F91" s="32"/>
    </row>
    <row r="92" spans="1:6" ht="15" customHeight="1" x14ac:dyDescent="0.15">
      <c r="A92" s="12"/>
      <c r="B92" s="43" t="s">
        <v>41</v>
      </c>
      <c r="C92" s="71">
        <v>38</v>
      </c>
      <c r="D92" s="71">
        <v>49</v>
      </c>
      <c r="E92" s="44">
        <v>87</v>
      </c>
      <c r="F92" s="45">
        <v>5.7086614173228349E-2</v>
      </c>
    </row>
    <row r="93" spans="1:6" ht="15" customHeight="1" x14ac:dyDescent="0.15">
      <c r="A93" s="12"/>
      <c r="B93" s="35">
        <v>75</v>
      </c>
      <c r="C93" s="94">
        <v>9</v>
      </c>
      <c r="D93" s="94">
        <v>10</v>
      </c>
      <c r="E93" s="95">
        <v>19</v>
      </c>
      <c r="F93" s="32"/>
    </row>
    <row r="94" spans="1:6" ht="15" customHeight="1" x14ac:dyDescent="0.15">
      <c r="A94" s="12"/>
      <c r="B94" s="35">
        <v>76</v>
      </c>
      <c r="C94" s="94">
        <v>7</v>
      </c>
      <c r="D94" s="94">
        <v>7</v>
      </c>
      <c r="E94" s="95">
        <v>14</v>
      </c>
      <c r="F94" s="32"/>
    </row>
    <row r="95" spans="1:6" ht="15" customHeight="1" x14ac:dyDescent="0.15">
      <c r="A95" s="12"/>
      <c r="B95" s="35">
        <v>77</v>
      </c>
      <c r="C95" s="94">
        <v>5</v>
      </c>
      <c r="D95" s="94">
        <v>8</v>
      </c>
      <c r="E95" s="95">
        <v>13</v>
      </c>
      <c r="F95" s="32"/>
    </row>
    <row r="96" spans="1:6" ht="15" customHeight="1" x14ac:dyDescent="0.15">
      <c r="A96" s="12"/>
      <c r="B96" s="35">
        <v>78</v>
      </c>
      <c r="C96" s="94">
        <v>5</v>
      </c>
      <c r="D96" s="94">
        <v>6</v>
      </c>
      <c r="E96" s="95">
        <v>11</v>
      </c>
      <c r="F96" s="32"/>
    </row>
    <row r="97" spans="1:6" ht="15" customHeight="1" x14ac:dyDescent="0.15">
      <c r="A97" s="12"/>
      <c r="B97" s="35">
        <v>79</v>
      </c>
      <c r="C97" s="94">
        <v>9</v>
      </c>
      <c r="D97" s="94">
        <v>2</v>
      </c>
      <c r="E97" s="95">
        <v>11</v>
      </c>
      <c r="F97" s="32"/>
    </row>
    <row r="98" spans="1:6" ht="15" customHeight="1" x14ac:dyDescent="0.15">
      <c r="A98" s="12"/>
      <c r="B98" s="43" t="s">
        <v>42</v>
      </c>
      <c r="C98" s="71">
        <v>35</v>
      </c>
      <c r="D98" s="71">
        <v>33</v>
      </c>
      <c r="E98" s="44">
        <v>68</v>
      </c>
      <c r="F98" s="45">
        <v>4.4619422572178477E-2</v>
      </c>
    </row>
    <row r="99" spans="1:6" ht="15" customHeight="1" x14ac:dyDescent="0.15">
      <c r="A99" s="12"/>
      <c r="B99" s="35">
        <v>80</v>
      </c>
      <c r="C99" s="94">
        <v>5</v>
      </c>
      <c r="D99" s="94">
        <v>11</v>
      </c>
      <c r="E99" s="95">
        <v>16</v>
      </c>
      <c r="F99" s="32"/>
    </row>
    <row r="100" spans="1:6" ht="15" customHeight="1" x14ac:dyDescent="0.15">
      <c r="A100" s="12"/>
      <c r="B100" s="35">
        <v>81</v>
      </c>
      <c r="C100" s="94">
        <v>5</v>
      </c>
      <c r="D100" s="94">
        <v>6</v>
      </c>
      <c r="E100" s="95">
        <v>11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11</v>
      </c>
      <c r="E101" s="95">
        <v>14</v>
      </c>
      <c r="F101" s="32"/>
    </row>
    <row r="102" spans="1:6" ht="15" customHeight="1" x14ac:dyDescent="0.15">
      <c r="A102" s="12"/>
      <c r="B102" s="35">
        <v>83</v>
      </c>
      <c r="C102" s="94">
        <v>4</v>
      </c>
      <c r="D102" s="94">
        <v>10</v>
      </c>
      <c r="E102" s="95">
        <v>14</v>
      </c>
      <c r="F102" s="32"/>
    </row>
    <row r="103" spans="1:6" ht="15" customHeight="1" x14ac:dyDescent="0.15">
      <c r="A103" s="12"/>
      <c r="B103" s="35">
        <v>84</v>
      </c>
      <c r="C103" s="94">
        <v>4</v>
      </c>
      <c r="D103" s="94">
        <v>5</v>
      </c>
      <c r="E103" s="95">
        <v>9</v>
      </c>
      <c r="F103" s="32"/>
    </row>
    <row r="104" spans="1:6" ht="15" customHeight="1" x14ac:dyDescent="0.15">
      <c r="A104" s="12"/>
      <c r="B104" s="43" t="s">
        <v>43</v>
      </c>
      <c r="C104" s="71">
        <v>21</v>
      </c>
      <c r="D104" s="71">
        <v>43</v>
      </c>
      <c r="E104" s="44">
        <v>64</v>
      </c>
      <c r="F104" s="45">
        <v>4.1994750656167978E-2</v>
      </c>
    </row>
    <row r="105" spans="1:6" ht="15" customHeight="1" x14ac:dyDescent="0.15">
      <c r="A105" s="12"/>
      <c r="B105" s="35">
        <v>85</v>
      </c>
      <c r="C105" s="94">
        <v>4</v>
      </c>
      <c r="D105" s="94">
        <v>3</v>
      </c>
      <c r="E105" s="95">
        <v>7</v>
      </c>
      <c r="F105" s="32"/>
    </row>
    <row r="106" spans="1:6" ht="15" customHeight="1" x14ac:dyDescent="0.15">
      <c r="A106" s="12"/>
      <c r="B106" s="35">
        <v>86</v>
      </c>
      <c r="C106" s="94">
        <v>4</v>
      </c>
      <c r="D106" s="94">
        <v>2</v>
      </c>
      <c r="E106" s="95">
        <v>6</v>
      </c>
      <c r="F106" s="32"/>
    </row>
    <row r="107" spans="1:6" ht="15" customHeight="1" x14ac:dyDescent="0.15">
      <c r="A107" s="12"/>
      <c r="B107" s="35">
        <v>87</v>
      </c>
      <c r="C107" s="94">
        <v>4</v>
      </c>
      <c r="D107" s="94">
        <v>4</v>
      </c>
      <c r="E107" s="95">
        <v>8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9</v>
      </c>
      <c r="E108" s="95">
        <v>9</v>
      </c>
      <c r="F108" s="32"/>
    </row>
    <row r="109" spans="1:6" ht="15" customHeight="1" x14ac:dyDescent="0.15">
      <c r="A109" s="12"/>
      <c r="B109" s="35">
        <v>89</v>
      </c>
      <c r="C109" s="94">
        <v>3</v>
      </c>
      <c r="D109" s="94">
        <v>1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v>15</v>
      </c>
      <c r="D110" s="71">
        <v>19</v>
      </c>
      <c r="E110" s="44">
        <v>34</v>
      </c>
      <c r="F110" s="45">
        <v>2.2309711286089239E-2</v>
      </c>
    </row>
    <row r="111" spans="1:6" ht="15" customHeight="1" x14ac:dyDescent="0.15">
      <c r="A111" s="12"/>
      <c r="B111" s="35">
        <v>90</v>
      </c>
      <c r="C111" s="94">
        <v>3</v>
      </c>
      <c r="D111" s="94">
        <v>2</v>
      </c>
      <c r="E111" s="95">
        <v>5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15">
      <c r="A114" s="12"/>
      <c r="B114" s="35">
        <v>93</v>
      </c>
      <c r="C114" s="94">
        <v>3</v>
      </c>
      <c r="D114" s="94">
        <v>1</v>
      </c>
      <c r="E114" s="95">
        <v>4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8</v>
      </c>
      <c r="D116" s="71">
        <v>10</v>
      </c>
      <c r="E116" s="44">
        <v>18</v>
      </c>
      <c r="F116" s="45">
        <v>1.1811023622047244E-2</v>
      </c>
    </row>
    <row r="117" spans="1:6" ht="15" customHeight="1" x14ac:dyDescent="0.15">
      <c r="A117" s="12"/>
      <c r="B117" s="35">
        <v>95</v>
      </c>
      <c r="C117" s="94">
        <v>2</v>
      </c>
      <c r="D117" s="94">
        <v>2</v>
      </c>
      <c r="E117" s="95">
        <v>4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5</v>
      </c>
      <c r="E122" s="44">
        <v>7</v>
      </c>
      <c r="F122" s="45">
        <v>4.5931758530183726E-3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746</v>
      </c>
      <c r="D147" s="77">
        <v>778</v>
      </c>
      <c r="E147" s="77">
        <v>1524</v>
      </c>
      <c r="F147" s="97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98</v>
      </c>
      <c r="D150" s="17">
        <v>102</v>
      </c>
      <c r="E150" s="17">
        <v>200</v>
      </c>
      <c r="F150" s="32">
        <v>0.13123359580052493</v>
      </c>
    </row>
    <row r="151" spans="1:6" ht="15" customHeight="1" x14ac:dyDescent="0.15">
      <c r="A151" s="18"/>
      <c r="B151" s="18" t="s">
        <v>49</v>
      </c>
      <c r="C151" s="19">
        <v>496</v>
      </c>
      <c r="D151" s="19">
        <v>485</v>
      </c>
      <c r="E151" s="19">
        <v>981</v>
      </c>
      <c r="F151" s="32">
        <v>0.64370078740157477</v>
      </c>
    </row>
    <row r="152" spans="1:6" ht="15" customHeight="1" x14ac:dyDescent="0.15">
      <c r="A152" s="33"/>
      <c r="B152" s="20" t="s">
        <v>6</v>
      </c>
      <c r="C152" s="21">
        <v>152</v>
      </c>
      <c r="D152" s="21">
        <v>191</v>
      </c>
      <c r="E152" s="21">
        <v>343</v>
      </c>
      <c r="F152" s="32">
        <v>0.22506561679790027</v>
      </c>
    </row>
    <row r="153" spans="1:6" ht="15" customHeight="1" x14ac:dyDescent="0.15">
      <c r="B153" s="2" t="s">
        <v>8</v>
      </c>
      <c r="C153" s="1">
        <v>746</v>
      </c>
      <c r="D153" s="1">
        <v>778</v>
      </c>
      <c r="E153" s="1">
        <v>1524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98</v>
      </c>
      <c r="D155" s="17">
        <v>102</v>
      </c>
      <c r="E155" s="17">
        <v>200</v>
      </c>
      <c r="F155" s="32">
        <v>0.13123359580052493</v>
      </c>
    </row>
    <row r="156" spans="1:6" ht="15" customHeight="1" x14ac:dyDescent="0.15">
      <c r="A156" s="28"/>
      <c r="B156" s="18" t="s">
        <v>49</v>
      </c>
      <c r="C156" s="19">
        <v>496</v>
      </c>
      <c r="D156" s="19">
        <v>485</v>
      </c>
      <c r="E156" s="19">
        <v>981</v>
      </c>
      <c r="F156" s="32">
        <v>0.64370078740157477</v>
      </c>
    </row>
    <row r="157" spans="1:6" ht="15" customHeight="1" x14ac:dyDescent="0.15">
      <c r="A157" s="25"/>
      <c r="B157" s="20" t="s">
        <v>10</v>
      </c>
      <c r="C157" s="21">
        <v>71</v>
      </c>
      <c r="D157" s="21">
        <v>81</v>
      </c>
      <c r="E157" s="21">
        <v>152</v>
      </c>
      <c r="F157" s="32">
        <v>9.9737532808398949E-2</v>
      </c>
    </row>
    <row r="158" spans="1:6" ht="15" customHeight="1" x14ac:dyDescent="0.15">
      <c r="A158" s="26"/>
      <c r="B158" s="29" t="s">
        <v>11</v>
      </c>
      <c r="C158" s="27">
        <v>81</v>
      </c>
      <c r="D158" s="27">
        <v>110</v>
      </c>
      <c r="E158" s="27">
        <v>191</v>
      </c>
      <c r="F158" s="32">
        <v>0.12532808398950132</v>
      </c>
    </row>
    <row r="159" spans="1:6" ht="15" customHeight="1" x14ac:dyDescent="0.15">
      <c r="B159" s="2" t="s">
        <v>8</v>
      </c>
      <c r="C159" s="1">
        <v>746</v>
      </c>
      <c r="D159" s="1">
        <v>778</v>
      </c>
      <c r="E159" s="1">
        <v>1524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25</v>
      </c>
      <c r="D161" s="31">
        <v>34</v>
      </c>
      <c r="E161" s="31">
        <v>59</v>
      </c>
      <c r="F161" s="32">
        <v>3.8713910761154859E-2</v>
      </c>
    </row>
    <row r="162" spans="1:6" ht="15" customHeight="1" x14ac:dyDescent="0.15">
      <c r="A162" s="30"/>
      <c r="B162" s="23" t="s">
        <v>15</v>
      </c>
      <c r="C162" s="31">
        <v>10</v>
      </c>
      <c r="D162" s="31">
        <v>15</v>
      </c>
      <c r="E162" s="31">
        <v>25</v>
      </c>
      <c r="F162" s="32">
        <v>1.6404199475065617E-2</v>
      </c>
    </row>
    <row r="163" spans="1:6" ht="15" customHeight="1" x14ac:dyDescent="0.15">
      <c r="A163" s="30"/>
      <c r="B163" s="23" t="s">
        <v>13</v>
      </c>
      <c r="C163" s="31">
        <v>2</v>
      </c>
      <c r="D163" s="31">
        <v>5</v>
      </c>
      <c r="E163" s="31">
        <v>7</v>
      </c>
      <c r="F163" s="32">
        <v>4.5931758530183726E-3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35">
    <tabColor rgb="FFFF00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251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5</v>
      </c>
      <c r="E3" s="95">
        <v>6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4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4</v>
      </c>
      <c r="D7" s="94">
        <v>1</v>
      </c>
      <c r="E7" s="95">
        <v>5</v>
      </c>
      <c r="F7" s="32"/>
    </row>
    <row r="8" spans="1:6" ht="15" customHeight="1" x14ac:dyDescent="0.15">
      <c r="A8" s="12"/>
      <c r="B8" s="37" t="s">
        <v>27</v>
      </c>
      <c r="C8" s="70">
        <v>8</v>
      </c>
      <c r="D8" s="70">
        <v>11</v>
      </c>
      <c r="E8" s="38">
        <v>19</v>
      </c>
      <c r="F8" s="39">
        <v>3.0844155844155844E-2</v>
      </c>
    </row>
    <row r="9" spans="1:6" ht="15" customHeight="1" x14ac:dyDescent="0.15">
      <c r="A9" s="12"/>
      <c r="B9" s="35">
        <v>5</v>
      </c>
      <c r="C9" s="94">
        <v>1</v>
      </c>
      <c r="D9" s="94">
        <v>3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2</v>
      </c>
      <c r="E11" s="95">
        <v>5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2</v>
      </c>
      <c r="E13" s="95">
        <v>5</v>
      </c>
      <c r="F13" s="32"/>
    </row>
    <row r="14" spans="1:6" ht="15" customHeight="1" x14ac:dyDescent="0.15">
      <c r="A14" s="12"/>
      <c r="B14" s="37" t="s">
        <v>28</v>
      </c>
      <c r="C14" s="70">
        <v>11</v>
      </c>
      <c r="D14" s="70">
        <v>9</v>
      </c>
      <c r="E14" s="48">
        <v>20</v>
      </c>
      <c r="F14" s="39">
        <v>3.2467532467532464E-2</v>
      </c>
    </row>
    <row r="15" spans="1:6" ht="15" customHeight="1" x14ac:dyDescent="0.15">
      <c r="A15" s="12"/>
      <c r="B15" s="35">
        <v>10</v>
      </c>
      <c r="C15" s="94">
        <v>4</v>
      </c>
      <c r="D15" s="94">
        <v>5</v>
      </c>
      <c r="E15" s="95">
        <v>9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15">
      <c r="A18" s="12"/>
      <c r="B18" s="35">
        <v>13</v>
      </c>
      <c r="C18" s="94">
        <v>4</v>
      </c>
      <c r="D18" s="94">
        <v>5</v>
      </c>
      <c r="E18" s="95">
        <v>9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15">
      <c r="A20" s="12"/>
      <c r="B20" s="37" t="s">
        <v>29</v>
      </c>
      <c r="C20" s="70">
        <v>15</v>
      </c>
      <c r="D20" s="70">
        <v>14</v>
      </c>
      <c r="E20" s="48">
        <v>29</v>
      </c>
      <c r="F20" s="39">
        <v>4.707792207792208E-2</v>
      </c>
    </row>
    <row r="21" spans="1:6" ht="15" customHeight="1" x14ac:dyDescent="0.15">
      <c r="A21" s="12"/>
      <c r="B21" s="35">
        <v>15</v>
      </c>
      <c r="C21" s="94">
        <v>5</v>
      </c>
      <c r="D21" s="94">
        <v>4</v>
      </c>
      <c r="E21" s="95">
        <v>9</v>
      </c>
      <c r="F21" s="32"/>
    </row>
    <row r="22" spans="1:6" ht="15" customHeight="1" x14ac:dyDescent="0.15">
      <c r="A22" s="12"/>
      <c r="B22" s="35">
        <v>16</v>
      </c>
      <c r="C22" s="94">
        <v>4</v>
      </c>
      <c r="D22" s="94">
        <v>3</v>
      </c>
      <c r="E22" s="95">
        <v>7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4</v>
      </c>
      <c r="D24" s="94">
        <v>2</v>
      </c>
      <c r="E24" s="95">
        <v>6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v>15</v>
      </c>
      <c r="D26" s="49">
        <v>12</v>
      </c>
      <c r="E26" s="41">
        <v>27</v>
      </c>
      <c r="F26" s="42">
        <v>4.3831168831168832E-2</v>
      </c>
    </row>
    <row r="27" spans="1:6" ht="15" customHeight="1" x14ac:dyDescent="0.15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4</v>
      </c>
      <c r="D28" s="94">
        <v>2</v>
      </c>
      <c r="E28" s="95">
        <v>6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3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15">
      <c r="A31" s="12"/>
      <c r="B31" s="35">
        <v>24</v>
      </c>
      <c r="C31" s="94">
        <v>4</v>
      </c>
      <c r="D31" s="94">
        <v>3</v>
      </c>
      <c r="E31" s="95">
        <v>7</v>
      </c>
      <c r="F31" s="32"/>
    </row>
    <row r="32" spans="1:6" ht="15" customHeight="1" x14ac:dyDescent="0.15">
      <c r="A32" s="12"/>
      <c r="B32" s="40" t="s">
        <v>31</v>
      </c>
      <c r="C32" s="49">
        <v>14</v>
      </c>
      <c r="D32" s="49">
        <v>11</v>
      </c>
      <c r="E32" s="41">
        <v>25</v>
      </c>
      <c r="F32" s="42">
        <v>4.0584415584415584E-2</v>
      </c>
    </row>
    <row r="33" spans="1:6" ht="15" customHeight="1" x14ac:dyDescent="0.15">
      <c r="A33" s="12"/>
      <c r="B33" s="35">
        <v>25</v>
      </c>
      <c r="C33" s="94">
        <v>4</v>
      </c>
      <c r="D33" s="94">
        <v>5</v>
      </c>
      <c r="E33" s="95">
        <v>9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3</v>
      </c>
      <c r="E34" s="95">
        <v>6</v>
      </c>
      <c r="F34" s="32"/>
    </row>
    <row r="35" spans="1:6" ht="15" customHeight="1" x14ac:dyDescent="0.15">
      <c r="A35" s="12"/>
      <c r="B35" s="35">
        <v>27</v>
      </c>
      <c r="C35" s="94">
        <v>7</v>
      </c>
      <c r="D35" s="94">
        <v>2</v>
      </c>
      <c r="E35" s="95">
        <v>9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15">
      <c r="A38" s="12"/>
      <c r="B38" s="40" t="s">
        <v>32</v>
      </c>
      <c r="C38" s="49">
        <v>17</v>
      </c>
      <c r="D38" s="49">
        <v>14</v>
      </c>
      <c r="E38" s="41">
        <v>31</v>
      </c>
      <c r="F38" s="42">
        <v>5.0324675324675328E-2</v>
      </c>
    </row>
    <row r="39" spans="1:6" ht="15" customHeight="1" x14ac:dyDescent="0.15">
      <c r="A39" s="12"/>
      <c r="B39" s="35">
        <v>30</v>
      </c>
      <c r="C39" s="94">
        <v>7</v>
      </c>
      <c r="D39" s="94">
        <v>2</v>
      </c>
      <c r="E39" s="95">
        <v>9</v>
      </c>
      <c r="F39" s="32"/>
    </row>
    <row r="40" spans="1:6" ht="15" customHeight="1" x14ac:dyDescent="0.15">
      <c r="A40" s="12"/>
      <c r="B40" s="35">
        <v>31</v>
      </c>
      <c r="C40" s="94">
        <v>5</v>
      </c>
      <c r="D40" s="94">
        <v>2</v>
      </c>
      <c r="E40" s="95">
        <v>7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5</v>
      </c>
      <c r="E42" s="95">
        <v>7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v>18</v>
      </c>
      <c r="D44" s="49">
        <v>12</v>
      </c>
      <c r="E44" s="41">
        <v>30</v>
      </c>
      <c r="F44" s="42">
        <v>4.8701298701298704E-2</v>
      </c>
    </row>
    <row r="45" spans="1:6" ht="15" customHeight="1" x14ac:dyDescent="0.15">
      <c r="A45" s="12"/>
      <c r="B45" s="35">
        <v>35</v>
      </c>
      <c r="C45" s="94">
        <v>3</v>
      </c>
      <c r="D45" s="94">
        <v>4</v>
      </c>
      <c r="E45" s="95">
        <v>7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6</v>
      </c>
      <c r="E46" s="95">
        <v>8</v>
      </c>
      <c r="F46" s="32"/>
    </row>
    <row r="47" spans="1:6" ht="15" customHeight="1" x14ac:dyDescent="0.15">
      <c r="A47" s="12"/>
      <c r="B47" s="35">
        <v>37</v>
      </c>
      <c r="C47" s="94">
        <v>6</v>
      </c>
      <c r="D47" s="94">
        <v>5</v>
      </c>
      <c r="E47" s="95">
        <v>11</v>
      </c>
      <c r="F47" s="32"/>
    </row>
    <row r="48" spans="1:6" ht="15" customHeight="1" x14ac:dyDescent="0.15">
      <c r="A48" s="12"/>
      <c r="B48" s="35">
        <v>38</v>
      </c>
      <c r="C48" s="94">
        <v>5</v>
      </c>
      <c r="D48" s="94">
        <v>4</v>
      </c>
      <c r="E48" s="95">
        <v>9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5</v>
      </c>
      <c r="E49" s="95">
        <v>7</v>
      </c>
      <c r="F49" s="32"/>
    </row>
    <row r="50" spans="1:6" ht="15" customHeight="1" x14ac:dyDescent="0.15">
      <c r="A50" s="12"/>
      <c r="B50" s="40" t="s">
        <v>34</v>
      </c>
      <c r="C50" s="49">
        <v>18</v>
      </c>
      <c r="D50" s="49">
        <v>24</v>
      </c>
      <c r="E50" s="41">
        <v>42</v>
      </c>
      <c r="F50" s="42">
        <v>6.8181818181818177E-2</v>
      </c>
    </row>
    <row r="51" spans="1:6" ht="15" customHeight="1" x14ac:dyDescent="0.15">
      <c r="A51" s="12"/>
      <c r="B51" s="35">
        <v>40</v>
      </c>
      <c r="C51" s="94">
        <v>5</v>
      </c>
      <c r="D51" s="94">
        <v>7</v>
      </c>
      <c r="E51" s="95">
        <v>12</v>
      </c>
      <c r="F51" s="32"/>
    </row>
    <row r="52" spans="1:6" ht="15" customHeight="1" x14ac:dyDescent="0.15">
      <c r="A52" s="12"/>
      <c r="B52" s="35">
        <v>41</v>
      </c>
      <c r="C52" s="94">
        <v>5</v>
      </c>
      <c r="D52" s="94">
        <v>6</v>
      </c>
      <c r="E52" s="95">
        <v>11</v>
      </c>
      <c r="F52" s="32"/>
    </row>
    <row r="53" spans="1:6" ht="15" customHeight="1" x14ac:dyDescent="0.15">
      <c r="A53" s="12"/>
      <c r="B53" s="35">
        <v>42</v>
      </c>
      <c r="C53" s="94">
        <v>10</v>
      </c>
      <c r="D53" s="94">
        <v>3</v>
      </c>
      <c r="E53" s="95">
        <v>13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5</v>
      </c>
      <c r="E54" s="95">
        <v>7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4</v>
      </c>
      <c r="E55" s="95">
        <v>5</v>
      </c>
      <c r="F55" s="32"/>
    </row>
    <row r="56" spans="1:6" ht="15" customHeight="1" x14ac:dyDescent="0.15">
      <c r="A56" s="12"/>
      <c r="B56" s="40" t="s">
        <v>35</v>
      </c>
      <c r="C56" s="49">
        <v>23</v>
      </c>
      <c r="D56" s="49">
        <v>25</v>
      </c>
      <c r="E56" s="41">
        <v>48</v>
      </c>
      <c r="F56" s="42">
        <v>7.792207792207792E-2</v>
      </c>
    </row>
    <row r="57" spans="1:6" ht="15" customHeight="1" x14ac:dyDescent="0.15">
      <c r="A57" s="12"/>
      <c r="B57" s="35">
        <v>45</v>
      </c>
      <c r="C57" s="94">
        <v>2</v>
      </c>
      <c r="D57" s="94">
        <v>5</v>
      </c>
      <c r="E57" s="95">
        <v>7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v>10</v>
      </c>
      <c r="D62" s="49">
        <v>14</v>
      </c>
      <c r="E62" s="41">
        <v>24</v>
      </c>
      <c r="F62" s="42">
        <v>3.896103896103896E-2</v>
      </c>
    </row>
    <row r="63" spans="1:6" ht="15" customHeight="1" x14ac:dyDescent="0.15">
      <c r="A63" s="12"/>
      <c r="B63" s="35">
        <v>50</v>
      </c>
      <c r="C63" s="94">
        <v>4</v>
      </c>
      <c r="D63" s="94">
        <v>3</v>
      </c>
      <c r="E63" s="95">
        <v>7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4</v>
      </c>
      <c r="E64" s="95">
        <v>7</v>
      </c>
      <c r="F64" s="32"/>
    </row>
    <row r="65" spans="1:6" ht="15" customHeight="1" x14ac:dyDescent="0.15">
      <c r="A65" s="12"/>
      <c r="B65" s="35">
        <v>52</v>
      </c>
      <c r="C65" s="94">
        <v>8</v>
      </c>
      <c r="D65" s="94">
        <v>1</v>
      </c>
      <c r="E65" s="95">
        <v>9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2</v>
      </c>
      <c r="E66" s="95">
        <v>6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20</v>
      </c>
      <c r="D68" s="49">
        <v>12</v>
      </c>
      <c r="E68" s="41">
        <v>32</v>
      </c>
      <c r="F68" s="42">
        <v>5.1948051948051951E-2</v>
      </c>
    </row>
    <row r="69" spans="1:6" ht="15" customHeight="1" x14ac:dyDescent="0.15">
      <c r="A69" s="12"/>
      <c r="B69" s="35">
        <v>55</v>
      </c>
      <c r="C69" s="94">
        <v>1</v>
      </c>
      <c r="D69" s="94">
        <v>5</v>
      </c>
      <c r="E69" s="95">
        <v>6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4</v>
      </c>
      <c r="E70" s="95">
        <v>6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4</v>
      </c>
      <c r="E72" s="95">
        <v>7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4</v>
      </c>
      <c r="E73" s="95">
        <v>8</v>
      </c>
      <c r="F73" s="32"/>
    </row>
    <row r="74" spans="1:6" ht="15" customHeight="1" x14ac:dyDescent="0.15">
      <c r="A74" s="12"/>
      <c r="B74" s="40" t="s">
        <v>38</v>
      </c>
      <c r="C74" s="49">
        <v>12</v>
      </c>
      <c r="D74" s="49">
        <v>18</v>
      </c>
      <c r="E74" s="41">
        <v>30</v>
      </c>
      <c r="F74" s="42">
        <v>4.8701298701298704E-2</v>
      </c>
    </row>
    <row r="75" spans="1:6" ht="15" customHeight="1" x14ac:dyDescent="0.15">
      <c r="A75" s="12"/>
      <c r="B75" s="35">
        <v>60</v>
      </c>
      <c r="C75" s="94">
        <v>4</v>
      </c>
      <c r="D75" s="94">
        <v>4</v>
      </c>
      <c r="E75" s="95">
        <v>8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7</v>
      </c>
      <c r="E76" s="95">
        <v>11</v>
      </c>
      <c r="F76" s="32"/>
    </row>
    <row r="77" spans="1:6" ht="15" customHeight="1" x14ac:dyDescent="0.15">
      <c r="A77" s="12"/>
      <c r="B77" s="35">
        <v>62</v>
      </c>
      <c r="C77" s="94">
        <v>5</v>
      </c>
      <c r="D77" s="94">
        <v>8</v>
      </c>
      <c r="E77" s="95">
        <v>13</v>
      </c>
      <c r="F77" s="32"/>
    </row>
    <row r="78" spans="1:6" ht="15" customHeight="1" x14ac:dyDescent="0.15">
      <c r="A78" s="12"/>
      <c r="B78" s="35">
        <v>63</v>
      </c>
      <c r="C78" s="94">
        <v>5</v>
      </c>
      <c r="D78" s="94">
        <v>7</v>
      </c>
      <c r="E78" s="95">
        <v>12</v>
      </c>
      <c r="F78" s="32"/>
    </row>
    <row r="79" spans="1:6" ht="15" customHeight="1" x14ac:dyDescent="0.15">
      <c r="A79" s="12"/>
      <c r="B79" s="35">
        <v>64</v>
      </c>
      <c r="C79" s="94">
        <v>5</v>
      </c>
      <c r="D79" s="94">
        <v>7</v>
      </c>
      <c r="E79" s="95">
        <v>12</v>
      </c>
      <c r="F79" s="32"/>
    </row>
    <row r="80" spans="1:6" ht="15" customHeight="1" x14ac:dyDescent="0.15">
      <c r="A80" s="12"/>
      <c r="B80" s="40" t="s">
        <v>39</v>
      </c>
      <c r="C80" s="49">
        <v>23</v>
      </c>
      <c r="D80" s="49">
        <v>33</v>
      </c>
      <c r="E80" s="41">
        <v>56</v>
      </c>
      <c r="F80" s="42">
        <v>9.0909090909090912E-2</v>
      </c>
    </row>
    <row r="81" spans="1:6" ht="15" customHeight="1" x14ac:dyDescent="0.15">
      <c r="A81" s="12"/>
      <c r="B81" s="35">
        <v>65</v>
      </c>
      <c r="C81" s="94">
        <v>10</v>
      </c>
      <c r="D81" s="94">
        <v>10</v>
      </c>
      <c r="E81" s="95">
        <v>20</v>
      </c>
      <c r="F81" s="32"/>
    </row>
    <row r="82" spans="1:6" ht="15" customHeight="1" x14ac:dyDescent="0.15">
      <c r="A82" s="12"/>
      <c r="B82" s="35">
        <v>66</v>
      </c>
      <c r="C82" s="94">
        <v>6</v>
      </c>
      <c r="D82" s="94">
        <v>9</v>
      </c>
      <c r="E82" s="95">
        <v>15</v>
      </c>
      <c r="F82" s="32"/>
    </row>
    <row r="83" spans="1:6" ht="15" customHeight="1" x14ac:dyDescent="0.15">
      <c r="A83" s="12"/>
      <c r="B83" s="35">
        <v>67</v>
      </c>
      <c r="C83" s="94">
        <v>5</v>
      </c>
      <c r="D83" s="94">
        <v>7</v>
      </c>
      <c r="E83" s="95">
        <v>12</v>
      </c>
      <c r="F83" s="32"/>
    </row>
    <row r="84" spans="1:6" ht="15" customHeight="1" x14ac:dyDescent="0.15">
      <c r="A84" s="12"/>
      <c r="B84" s="35">
        <v>68</v>
      </c>
      <c r="C84" s="94">
        <v>9</v>
      </c>
      <c r="D84" s="94">
        <v>8</v>
      </c>
      <c r="E84" s="95">
        <v>17</v>
      </c>
      <c r="F84" s="32"/>
    </row>
    <row r="85" spans="1:6" ht="15" customHeight="1" x14ac:dyDescent="0.15">
      <c r="A85" s="12"/>
      <c r="B85" s="35">
        <v>69</v>
      </c>
      <c r="C85" s="94">
        <v>8</v>
      </c>
      <c r="D85" s="94">
        <v>6</v>
      </c>
      <c r="E85" s="95">
        <v>14</v>
      </c>
      <c r="F85" s="32"/>
    </row>
    <row r="86" spans="1:6" ht="15" customHeight="1" x14ac:dyDescent="0.15">
      <c r="A86" s="12"/>
      <c r="B86" s="43" t="s">
        <v>40</v>
      </c>
      <c r="C86" s="71">
        <v>38</v>
      </c>
      <c r="D86" s="71">
        <v>40</v>
      </c>
      <c r="E86" s="44">
        <v>78</v>
      </c>
      <c r="F86" s="45">
        <v>0.12662337662337661</v>
      </c>
    </row>
    <row r="87" spans="1:6" ht="15" customHeight="1" x14ac:dyDescent="0.15">
      <c r="A87" s="12"/>
      <c r="B87" s="35">
        <v>70</v>
      </c>
      <c r="C87" s="94">
        <v>7</v>
      </c>
      <c r="D87" s="94">
        <v>3</v>
      </c>
      <c r="E87" s="95">
        <v>10</v>
      </c>
      <c r="F87" s="32"/>
    </row>
    <row r="88" spans="1:6" ht="15" customHeight="1" x14ac:dyDescent="0.15">
      <c r="A88" s="12"/>
      <c r="B88" s="35">
        <v>71</v>
      </c>
      <c r="C88" s="94">
        <v>5</v>
      </c>
      <c r="D88" s="94">
        <v>7</v>
      </c>
      <c r="E88" s="95">
        <v>12</v>
      </c>
      <c r="F88" s="32"/>
    </row>
    <row r="89" spans="1:6" ht="15" customHeight="1" x14ac:dyDescent="0.15">
      <c r="A89" s="12"/>
      <c r="B89" s="35">
        <v>72</v>
      </c>
      <c r="C89" s="94">
        <v>8</v>
      </c>
      <c r="D89" s="94">
        <v>3</v>
      </c>
      <c r="E89" s="95">
        <v>11</v>
      </c>
      <c r="F89" s="32"/>
    </row>
    <row r="90" spans="1:6" ht="15" customHeight="1" x14ac:dyDescent="0.15">
      <c r="A90" s="12"/>
      <c r="B90" s="35">
        <v>73</v>
      </c>
      <c r="C90" s="94">
        <v>9</v>
      </c>
      <c r="D90" s="94">
        <v>6</v>
      </c>
      <c r="E90" s="95">
        <v>15</v>
      </c>
      <c r="F90" s="32"/>
    </row>
    <row r="91" spans="1:6" ht="15" customHeight="1" x14ac:dyDescent="0.15">
      <c r="A91" s="12"/>
      <c r="B91" s="35">
        <v>74</v>
      </c>
      <c r="C91" s="94">
        <v>10</v>
      </c>
      <c r="D91" s="94">
        <v>5</v>
      </c>
      <c r="E91" s="95">
        <v>15</v>
      </c>
      <c r="F91" s="32"/>
    </row>
    <row r="92" spans="1:6" ht="15" customHeight="1" x14ac:dyDescent="0.15">
      <c r="A92" s="12"/>
      <c r="B92" s="43" t="s">
        <v>41</v>
      </c>
      <c r="C92" s="71">
        <v>39</v>
      </c>
      <c r="D92" s="71">
        <v>24</v>
      </c>
      <c r="E92" s="44">
        <v>63</v>
      </c>
      <c r="F92" s="45">
        <v>0.10227272727272728</v>
      </c>
    </row>
    <row r="93" spans="1:6" ht="15" customHeight="1" x14ac:dyDescent="0.15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8</v>
      </c>
      <c r="E94" s="95">
        <v>12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v>11</v>
      </c>
      <c r="D98" s="71">
        <v>18</v>
      </c>
      <c r="E98" s="44">
        <v>29</v>
      </c>
      <c r="F98" s="45">
        <v>4.707792207792208E-2</v>
      </c>
    </row>
    <row r="99" spans="1:6" ht="15" customHeight="1" x14ac:dyDescent="0.15">
      <c r="A99" s="12"/>
      <c r="B99" s="35">
        <v>80</v>
      </c>
      <c r="C99" s="94">
        <v>3</v>
      </c>
      <c r="D99" s="94">
        <v>0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7</v>
      </c>
      <c r="D104" s="71">
        <v>6</v>
      </c>
      <c r="E104" s="44">
        <v>13</v>
      </c>
      <c r="F104" s="45">
        <v>2.1103896103896104E-2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5</v>
      </c>
      <c r="E110" s="44">
        <v>9</v>
      </c>
      <c r="F110" s="45">
        <v>1.461038961038961E-2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8</v>
      </c>
      <c r="E116" s="44">
        <v>10</v>
      </c>
      <c r="F116" s="45">
        <v>1.6233766233766232E-2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1.6233766233766235E-3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305</v>
      </c>
      <c r="D147" s="77">
        <v>311</v>
      </c>
      <c r="E147" s="77">
        <v>616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34</v>
      </c>
      <c r="D150" s="17">
        <v>34</v>
      </c>
      <c r="E150" s="17">
        <v>68</v>
      </c>
      <c r="F150" s="32">
        <v>0.11038961038961038</v>
      </c>
    </row>
    <row r="151" spans="1:6" ht="15" customHeight="1" x14ac:dyDescent="0.15">
      <c r="A151" s="18"/>
      <c r="B151" s="18" t="s">
        <v>49</v>
      </c>
      <c r="C151" s="19">
        <v>170</v>
      </c>
      <c r="D151" s="19">
        <v>175</v>
      </c>
      <c r="E151" s="19">
        <v>345</v>
      </c>
      <c r="F151" s="32">
        <v>0.56006493506493504</v>
      </c>
    </row>
    <row r="152" spans="1:6" ht="15" customHeight="1" x14ac:dyDescent="0.15">
      <c r="A152" s="33"/>
      <c r="B152" s="20" t="s">
        <v>6</v>
      </c>
      <c r="C152" s="21">
        <v>101</v>
      </c>
      <c r="D152" s="21">
        <v>102</v>
      </c>
      <c r="E152" s="21">
        <v>203</v>
      </c>
      <c r="F152" s="32">
        <v>0.32954545454545453</v>
      </c>
    </row>
    <row r="153" spans="1:6" ht="15" customHeight="1" x14ac:dyDescent="0.15">
      <c r="B153" s="2" t="s">
        <v>8</v>
      </c>
      <c r="C153" s="1">
        <v>305</v>
      </c>
      <c r="D153" s="1">
        <v>311</v>
      </c>
      <c r="E153" s="1">
        <v>616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34</v>
      </c>
      <c r="D155" s="17">
        <v>34</v>
      </c>
      <c r="E155" s="17">
        <v>68</v>
      </c>
      <c r="F155" s="32">
        <v>0.11038961038961038</v>
      </c>
    </row>
    <row r="156" spans="1:6" ht="15" customHeight="1" x14ac:dyDescent="0.15">
      <c r="A156" s="28"/>
      <c r="B156" s="18" t="s">
        <v>49</v>
      </c>
      <c r="C156" s="19">
        <v>170</v>
      </c>
      <c r="D156" s="19">
        <v>175</v>
      </c>
      <c r="E156" s="19">
        <v>345</v>
      </c>
      <c r="F156" s="32">
        <v>0.56006493506493504</v>
      </c>
    </row>
    <row r="157" spans="1:6" ht="15" customHeight="1" x14ac:dyDescent="0.15">
      <c r="A157" s="25"/>
      <c r="B157" s="20" t="s">
        <v>10</v>
      </c>
      <c r="C157" s="21">
        <v>77</v>
      </c>
      <c r="D157" s="21">
        <v>64</v>
      </c>
      <c r="E157" s="21">
        <v>141</v>
      </c>
      <c r="F157" s="32">
        <v>0.2288961038961039</v>
      </c>
    </row>
    <row r="158" spans="1:6" ht="15" customHeight="1" x14ac:dyDescent="0.15">
      <c r="A158" s="26"/>
      <c r="B158" s="29" t="s">
        <v>11</v>
      </c>
      <c r="C158" s="27">
        <v>24</v>
      </c>
      <c r="D158" s="27">
        <v>38</v>
      </c>
      <c r="E158" s="27">
        <v>62</v>
      </c>
      <c r="F158" s="32">
        <v>0.10064935064935066</v>
      </c>
    </row>
    <row r="159" spans="1:6" ht="15" customHeight="1" x14ac:dyDescent="0.15">
      <c r="B159" s="2" t="s">
        <v>8</v>
      </c>
      <c r="C159" s="1">
        <v>305</v>
      </c>
      <c r="D159" s="1">
        <v>311</v>
      </c>
      <c r="E159" s="1">
        <v>616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6</v>
      </c>
      <c r="D161" s="31">
        <v>14</v>
      </c>
      <c r="E161" s="31">
        <v>20</v>
      </c>
      <c r="F161" s="32">
        <v>3.2467532467532464E-2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9</v>
      </c>
      <c r="E162" s="31">
        <v>11</v>
      </c>
      <c r="F162" s="32">
        <v>1.7857142857142856E-2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1.6233766233766235E-3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36">
    <tabColor rgb="FFFF00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252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4</v>
      </c>
      <c r="E4" s="95">
        <v>5</v>
      </c>
      <c r="F4" s="32"/>
    </row>
    <row r="5" spans="1:6" ht="15" customHeight="1" x14ac:dyDescent="0.15">
      <c r="A5" s="12"/>
      <c r="B5" s="35">
        <v>2</v>
      </c>
      <c r="C5" s="94">
        <v>3</v>
      </c>
      <c r="D5" s="94">
        <v>6</v>
      </c>
      <c r="E5" s="95">
        <v>9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3</v>
      </c>
      <c r="E6" s="95">
        <v>5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3</v>
      </c>
      <c r="E7" s="95">
        <v>5</v>
      </c>
      <c r="F7" s="32"/>
    </row>
    <row r="8" spans="1:6" ht="15" customHeight="1" x14ac:dyDescent="0.15">
      <c r="A8" s="12"/>
      <c r="B8" s="37" t="s">
        <v>27</v>
      </c>
      <c r="C8" s="70">
        <v>10</v>
      </c>
      <c r="D8" s="70">
        <v>17</v>
      </c>
      <c r="E8" s="38">
        <v>27</v>
      </c>
      <c r="F8" s="39">
        <v>2.4680073126142597E-2</v>
      </c>
    </row>
    <row r="9" spans="1:6" ht="15" customHeight="1" x14ac:dyDescent="0.15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7</v>
      </c>
      <c r="D10" s="94">
        <v>1</v>
      </c>
      <c r="E10" s="95">
        <v>8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5</v>
      </c>
      <c r="E12" s="95">
        <v>6</v>
      </c>
      <c r="F12" s="32"/>
    </row>
    <row r="13" spans="1:6" ht="15" customHeight="1" x14ac:dyDescent="0.15">
      <c r="A13" s="12"/>
      <c r="B13" s="35">
        <v>9</v>
      </c>
      <c r="C13" s="94">
        <v>5</v>
      </c>
      <c r="D13" s="94">
        <v>2</v>
      </c>
      <c r="E13" s="95">
        <v>7</v>
      </c>
      <c r="F13" s="32"/>
    </row>
    <row r="14" spans="1:6" ht="15" customHeight="1" x14ac:dyDescent="0.15">
      <c r="A14" s="12"/>
      <c r="B14" s="37" t="s">
        <v>28</v>
      </c>
      <c r="C14" s="70">
        <v>16</v>
      </c>
      <c r="D14" s="70">
        <v>10</v>
      </c>
      <c r="E14" s="48">
        <v>26</v>
      </c>
      <c r="F14" s="39">
        <v>2.376599634369287E-2</v>
      </c>
    </row>
    <row r="15" spans="1:6" ht="15" customHeight="1" x14ac:dyDescent="0.15">
      <c r="A15" s="12"/>
      <c r="B15" s="35">
        <v>10</v>
      </c>
      <c r="C15" s="94">
        <v>6</v>
      </c>
      <c r="D15" s="94">
        <v>4</v>
      </c>
      <c r="E15" s="95">
        <v>10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3</v>
      </c>
      <c r="E16" s="95">
        <v>6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4</v>
      </c>
      <c r="E17" s="95">
        <v>6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10</v>
      </c>
      <c r="E18" s="95">
        <v>10</v>
      </c>
      <c r="F18" s="32"/>
    </row>
    <row r="19" spans="1:6" ht="15" customHeight="1" x14ac:dyDescent="0.15">
      <c r="A19" s="12"/>
      <c r="B19" s="35">
        <v>14</v>
      </c>
      <c r="C19" s="94">
        <v>5</v>
      </c>
      <c r="D19" s="94">
        <v>2</v>
      </c>
      <c r="E19" s="95">
        <v>7</v>
      </c>
      <c r="F19" s="32"/>
    </row>
    <row r="20" spans="1:6" ht="15" customHeight="1" x14ac:dyDescent="0.15">
      <c r="A20" s="12"/>
      <c r="B20" s="37" t="s">
        <v>29</v>
      </c>
      <c r="C20" s="70">
        <v>16</v>
      </c>
      <c r="D20" s="70">
        <v>23</v>
      </c>
      <c r="E20" s="48">
        <v>39</v>
      </c>
      <c r="F20" s="39">
        <v>3.5648994515539302E-2</v>
      </c>
    </row>
    <row r="21" spans="1:6" ht="15" customHeight="1" x14ac:dyDescent="0.15">
      <c r="A21" s="12"/>
      <c r="B21" s="35">
        <v>15</v>
      </c>
      <c r="C21" s="94">
        <v>6</v>
      </c>
      <c r="D21" s="94">
        <v>4</v>
      </c>
      <c r="E21" s="95">
        <v>10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6</v>
      </c>
      <c r="E22" s="95">
        <v>7</v>
      </c>
      <c r="F22" s="32"/>
    </row>
    <row r="23" spans="1:6" ht="15" customHeight="1" x14ac:dyDescent="0.15">
      <c r="A23" s="12"/>
      <c r="B23" s="35">
        <v>17</v>
      </c>
      <c r="C23" s="94">
        <v>9</v>
      </c>
      <c r="D23" s="94">
        <v>9</v>
      </c>
      <c r="E23" s="95">
        <v>18</v>
      </c>
      <c r="F23" s="32"/>
    </row>
    <row r="24" spans="1:6" ht="15" customHeight="1" x14ac:dyDescent="0.15">
      <c r="A24" s="12"/>
      <c r="B24" s="35">
        <v>18</v>
      </c>
      <c r="C24" s="94">
        <v>4</v>
      </c>
      <c r="D24" s="94">
        <v>5</v>
      </c>
      <c r="E24" s="95">
        <v>9</v>
      </c>
      <c r="F24" s="32"/>
    </row>
    <row r="25" spans="1:6" ht="15" customHeight="1" x14ac:dyDescent="0.15">
      <c r="A25" s="12"/>
      <c r="B25" s="35">
        <v>19</v>
      </c>
      <c r="C25" s="94">
        <v>8</v>
      </c>
      <c r="D25" s="94">
        <v>6</v>
      </c>
      <c r="E25" s="95">
        <v>14</v>
      </c>
      <c r="F25" s="32"/>
    </row>
    <row r="26" spans="1:6" ht="15" customHeight="1" x14ac:dyDescent="0.15">
      <c r="A26" s="12"/>
      <c r="B26" s="40" t="s">
        <v>30</v>
      </c>
      <c r="C26" s="49">
        <v>28</v>
      </c>
      <c r="D26" s="49">
        <v>30</v>
      </c>
      <c r="E26" s="41">
        <v>58</v>
      </c>
      <c r="F26" s="42">
        <v>5.3016453382084092E-2</v>
      </c>
    </row>
    <row r="27" spans="1:6" ht="15" customHeight="1" x14ac:dyDescent="0.15">
      <c r="A27" s="12"/>
      <c r="B27" s="35">
        <v>20</v>
      </c>
      <c r="C27" s="94">
        <v>7</v>
      </c>
      <c r="D27" s="94">
        <v>5</v>
      </c>
      <c r="E27" s="95">
        <v>12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8</v>
      </c>
      <c r="E28" s="95">
        <v>11</v>
      </c>
      <c r="F28" s="32"/>
    </row>
    <row r="29" spans="1:6" ht="15" customHeight="1" x14ac:dyDescent="0.15">
      <c r="A29" s="12"/>
      <c r="B29" s="35">
        <v>22</v>
      </c>
      <c r="C29" s="94">
        <v>9</v>
      </c>
      <c r="D29" s="94">
        <v>5</v>
      </c>
      <c r="E29" s="95">
        <v>14</v>
      </c>
      <c r="F29" s="32"/>
    </row>
    <row r="30" spans="1:6" ht="15" customHeight="1" x14ac:dyDescent="0.15">
      <c r="A30" s="12"/>
      <c r="B30" s="35">
        <v>23</v>
      </c>
      <c r="C30" s="94">
        <v>6</v>
      </c>
      <c r="D30" s="94">
        <v>3</v>
      </c>
      <c r="E30" s="95">
        <v>9</v>
      </c>
      <c r="F30" s="32"/>
    </row>
    <row r="31" spans="1:6" ht="15" customHeight="1" x14ac:dyDescent="0.15">
      <c r="A31" s="12"/>
      <c r="B31" s="35">
        <v>24</v>
      </c>
      <c r="C31" s="94">
        <v>6</v>
      </c>
      <c r="D31" s="94">
        <v>7</v>
      </c>
      <c r="E31" s="95">
        <v>13</v>
      </c>
      <c r="F31" s="32"/>
    </row>
    <row r="32" spans="1:6" ht="15" customHeight="1" x14ac:dyDescent="0.15">
      <c r="A32" s="12"/>
      <c r="B32" s="40" t="s">
        <v>31</v>
      </c>
      <c r="C32" s="49">
        <v>31</v>
      </c>
      <c r="D32" s="49">
        <v>28</v>
      </c>
      <c r="E32" s="41">
        <v>59</v>
      </c>
      <c r="F32" s="42">
        <v>5.3930530164533821E-2</v>
      </c>
    </row>
    <row r="33" spans="1:6" ht="15" customHeight="1" x14ac:dyDescent="0.15">
      <c r="A33" s="12"/>
      <c r="B33" s="35">
        <v>25</v>
      </c>
      <c r="C33" s="94">
        <v>5</v>
      </c>
      <c r="D33" s="94">
        <v>4</v>
      </c>
      <c r="E33" s="95">
        <v>9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2</v>
      </c>
      <c r="E34" s="95">
        <v>5</v>
      </c>
      <c r="F34" s="32"/>
    </row>
    <row r="35" spans="1:6" ht="15" customHeight="1" x14ac:dyDescent="0.15">
      <c r="A35" s="12"/>
      <c r="B35" s="35">
        <v>27</v>
      </c>
      <c r="C35" s="94">
        <v>5</v>
      </c>
      <c r="D35" s="94">
        <v>6</v>
      </c>
      <c r="E35" s="95">
        <v>11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6</v>
      </c>
      <c r="E36" s="95">
        <v>8</v>
      </c>
      <c r="F36" s="32"/>
    </row>
    <row r="37" spans="1:6" ht="15" customHeight="1" x14ac:dyDescent="0.15">
      <c r="A37" s="12"/>
      <c r="B37" s="35">
        <v>29</v>
      </c>
      <c r="C37" s="94">
        <v>4</v>
      </c>
      <c r="D37" s="94">
        <v>5</v>
      </c>
      <c r="E37" s="95">
        <v>9</v>
      </c>
      <c r="F37" s="32"/>
    </row>
    <row r="38" spans="1:6" ht="15" customHeight="1" x14ac:dyDescent="0.15">
      <c r="A38" s="12"/>
      <c r="B38" s="40" t="s">
        <v>32</v>
      </c>
      <c r="C38" s="49">
        <v>19</v>
      </c>
      <c r="D38" s="49">
        <v>23</v>
      </c>
      <c r="E38" s="41">
        <v>42</v>
      </c>
      <c r="F38" s="42">
        <v>3.8391224862888484E-2</v>
      </c>
    </row>
    <row r="39" spans="1:6" ht="15" customHeight="1" x14ac:dyDescent="0.15">
      <c r="A39" s="12"/>
      <c r="B39" s="35">
        <v>30</v>
      </c>
      <c r="C39" s="94">
        <v>5</v>
      </c>
      <c r="D39" s="94">
        <v>1</v>
      </c>
      <c r="E39" s="95">
        <v>6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0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4</v>
      </c>
      <c r="E41" s="95">
        <v>7</v>
      </c>
      <c r="F41" s="32"/>
    </row>
    <row r="42" spans="1:6" ht="15" customHeight="1" x14ac:dyDescent="0.15">
      <c r="A42" s="12"/>
      <c r="B42" s="35">
        <v>33</v>
      </c>
      <c r="C42" s="94">
        <v>4</v>
      </c>
      <c r="D42" s="94">
        <v>7</v>
      </c>
      <c r="E42" s="95">
        <v>11</v>
      </c>
      <c r="F42" s="32"/>
    </row>
    <row r="43" spans="1:6" ht="15" customHeight="1" x14ac:dyDescent="0.15">
      <c r="A43" s="12"/>
      <c r="B43" s="35">
        <v>34</v>
      </c>
      <c r="C43" s="94">
        <v>5</v>
      </c>
      <c r="D43" s="94">
        <v>10</v>
      </c>
      <c r="E43" s="95">
        <v>15</v>
      </c>
      <c r="F43" s="32"/>
    </row>
    <row r="44" spans="1:6" ht="15" customHeight="1" x14ac:dyDescent="0.15">
      <c r="A44" s="12"/>
      <c r="B44" s="40" t="s">
        <v>33</v>
      </c>
      <c r="C44" s="49">
        <v>20</v>
      </c>
      <c r="D44" s="49">
        <v>22</v>
      </c>
      <c r="E44" s="41">
        <v>42</v>
      </c>
      <c r="F44" s="42">
        <v>3.8391224862888484E-2</v>
      </c>
    </row>
    <row r="45" spans="1:6" ht="15" customHeight="1" x14ac:dyDescent="0.15">
      <c r="A45" s="12"/>
      <c r="B45" s="35">
        <v>35</v>
      </c>
      <c r="C45" s="94">
        <v>7</v>
      </c>
      <c r="D45" s="94">
        <v>5</v>
      </c>
      <c r="E45" s="95">
        <v>12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15">
      <c r="A47" s="12"/>
      <c r="B47" s="35">
        <v>37</v>
      </c>
      <c r="C47" s="94">
        <v>5</v>
      </c>
      <c r="D47" s="94">
        <v>4</v>
      </c>
      <c r="E47" s="95">
        <v>9</v>
      </c>
      <c r="F47" s="32"/>
    </row>
    <row r="48" spans="1:6" ht="15" customHeight="1" x14ac:dyDescent="0.15">
      <c r="A48" s="12"/>
      <c r="B48" s="35">
        <v>38</v>
      </c>
      <c r="C48" s="94">
        <v>4</v>
      </c>
      <c r="D48" s="94">
        <v>3</v>
      </c>
      <c r="E48" s="95">
        <v>7</v>
      </c>
      <c r="F48" s="32"/>
    </row>
    <row r="49" spans="1:6" ht="15" customHeight="1" x14ac:dyDescent="0.15">
      <c r="A49" s="12"/>
      <c r="B49" s="35">
        <v>39</v>
      </c>
      <c r="C49" s="94">
        <v>4</v>
      </c>
      <c r="D49" s="94">
        <v>2</v>
      </c>
      <c r="E49" s="95">
        <v>6</v>
      </c>
      <c r="F49" s="32"/>
    </row>
    <row r="50" spans="1:6" ht="15" customHeight="1" x14ac:dyDescent="0.15">
      <c r="A50" s="12"/>
      <c r="B50" s="40" t="s">
        <v>34</v>
      </c>
      <c r="C50" s="49">
        <v>22</v>
      </c>
      <c r="D50" s="49">
        <v>17</v>
      </c>
      <c r="E50" s="41">
        <v>39</v>
      </c>
      <c r="F50" s="42">
        <v>3.5648994515539302E-2</v>
      </c>
    </row>
    <row r="51" spans="1:6" ht="15" customHeight="1" x14ac:dyDescent="0.15">
      <c r="A51" s="12"/>
      <c r="B51" s="35">
        <v>40</v>
      </c>
      <c r="C51" s="94">
        <v>6</v>
      </c>
      <c r="D51" s="94">
        <v>6</v>
      </c>
      <c r="E51" s="95">
        <v>12</v>
      </c>
      <c r="F51" s="32"/>
    </row>
    <row r="52" spans="1:6" ht="15" customHeight="1" x14ac:dyDescent="0.15">
      <c r="A52" s="12"/>
      <c r="B52" s="35">
        <v>41</v>
      </c>
      <c r="C52" s="94">
        <v>7</v>
      </c>
      <c r="D52" s="94">
        <v>5</v>
      </c>
      <c r="E52" s="95">
        <v>12</v>
      </c>
      <c r="F52" s="32"/>
    </row>
    <row r="53" spans="1:6" ht="15" customHeight="1" x14ac:dyDescent="0.15">
      <c r="A53" s="12"/>
      <c r="B53" s="35">
        <v>42</v>
      </c>
      <c r="C53" s="94">
        <v>6</v>
      </c>
      <c r="D53" s="94">
        <v>3</v>
      </c>
      <c r="E53" s="95">
        <v>9</v>
      </c>
      <c r="F53" s="32"/>
    </row>
    <row r="54" spans="1:6" ht="15" customHeight="1" x14ac:dyDescent="0.15">
      <c r="A54" s="12"/>
      <c r="B54" s="35">
        <v>43</v>
      </c>
      <c r="C54" s="94">
        <v>6</v>
      </c>
      <c r="D54" s="94">
        <v>8</v>
      </c>
      <c r="E54" s="95">
        <v>14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6</v>
      </c>
      <c r="E55" s="95">
        <v>9</v>
      </c>
      <c r="F55" s="32"/>
    </row>
    <row r="56" spans="1:6" ht="15" customHeight="1" x14ac:dyDescent="0.15">
      <c r="A56" s="12"/>
      <c r="B56" s="40" t="s">
        <v>35</v>
      </c>
      <c r="C56" s="49">
        <v>28</v>
      </c>
      <c r="D56" s="49">
        <v>28</v>
      </c>
      <c r="E56" s="41">
        <v>56</v>
      </c>
      <c r="F56" s="42">
        <v>5.1188299817184646E-2</v>
      </c>
    </row>
    <row r="57" spans="1:6" ht="15" customHeight="1" x14ac:dyDescent="0.15">
      <c r="A57" s="12"/>
      <c r="B57" s="35">
        <v>45</v>
      </c>
      <c r="C57" s="94">
        <v>8</v>
      </c>
      <c r="D57" s="94">
        <v>8</v>
      </c>
      <c r="E57" s="95">
        <v>16</v>
      </c>
      <c r="F57" s="32"/>
    </row>
    <row r="58" spans="1:6" ht="15" customHeight="1" x14ac:dyDescent="0.15">
      <c r="A58" s="12"/>
      <c r="B58" s="35">
        <v>46</v>
      </c>
      <c r="C58" s="94">
        <v>5</v>
      </c>
      <c r="D58" s="94">
        <v>7</v>
      </c>
      <c r="E58" s="95">
        <v>12</v>
      </c>
      <c r="F58" s="32"/>
    </row>
    <row r="59" spans="1:6" ht="15" customHeight="1" x14ac:dyDescent="0.15">
      <c r="A59" s="12"/>
      <c r="B59" s="35">
        <v>47</v>
      </c>
      <c r="C59" s="94">
        <v>9</v>
      </c>
      <c r="D59" s="94">
        <v>9</v>
      </c>
      <c r="E59" s="95">
        <v>18</v>
      </c>
      <c r="F59" s="32"/>
    </row>
    <row r="60" spans="1:6" ht="15" customHeight="1" x14ac:dyDescent="0.15">
      <c r="A60" s="12"/>
      <c r="B60" s="35">
        <v>48</v>
      </c>
      <c r="C60" s="94">
        <v>12</v>
      </c>
      <c r="D60" s="94">
        <v>7</v>
      </c>
      <c r="E60" s="95">
        <v>19</v>
      </c>
      <c r="F60" s="32"/>
    </row>
    <row r="61" spans="1:6" ht="15" customHeight="1" x14ac:dyDescent="0.15">
      <c r="A61" s="12"/>
      <c r="B61" s="35">
        <v>49</v>
      </c>
      <c r="C61" s="94">
        <v>12</v>
      </c>
      <c r="D61" s="94">
        <v>8</v>
      </c>
      <c r="E61" s="95">
        <v>20</v>
      </c>
      <c r="F61" s="32"/>
    </row>
    <row r="62" spans="1:6" ht="15" customHeight="1" x14ac:dyDescent="0.15">
      <c r="A62" s="12"/>
      <c r="B62" s="40" t="s">
        <v>36</v>
      </c>
      <c r="C62" s="49">
        <v>46</v>
      </c>
      <c r="D62" s="49">
        <v>39</v>
      </c>
      <c r="E62" s="41">
        <v>85</v>
      </c>
      <c r="F62" s="42">
        <v>7.7696526508226685E-2</v>
      </c>
    </row>
    <row r="63" spans="1:6" ht="15" customHeight="1" x14ac:dyDescent="0.15">
      <c r="A63" s="12"/>
      <c r="B63" s="35">
        <v>50</v>
      </c>
      <c r="C63" s="94">
        <v>7</v>
      </c>
      <c r="D63" s="94">
        <v>11</v>
      </c>
      <c r="E63" s="95">
        <v>18</v>
      </c>
      <c r="F63" s="32"/>
    </row>
    <row r="64" spans="1:6" ht="15" customHeight="1" x14ac:dyDescent="0.15">
      <c r="A64" s="12"/>
      <c r="B64" s="35">
        <v>51</v>
      </c>
      <c r="C64" s="94">
        <v>7</v>
      </c>
      <c r="D64" s="94">
        <v>11</v>
      </c>
      <c r="E64" s="95">
        <v>18</v>
      </c>
      <c r="F64" s="32"/>
    </row>
    <row r="65" spans="1:6" ht="15" customHeight="1" x14ac:dyDescent="0.15">
      <c r="A65" s="12"/>
      <c r="B65" s="35">
        <v>52</v>
      </c>
      <c r="C65" s="94">
        <v>9</v>
      </c>
      <c r="D65" s="94">
        <v>9</v>
      </c>
      <c r="E65" s="95">
        <v>18</v>
      </c>
      <c r="F65" s="32"/>
    </row>
    <row r="66" spans="1:6" ht="15" customHeight="1" x14ac:dyDescent="0.15">
      <c r="A66" s="12"/>
      <c r="B66" s="35">
        <v>53</v>
      </c>
      <c r="C66" s="94">
        <v>7</v>
      </c>
      <c r="D66" s="94">
        <v>11</v>
      </c>
      <c r="E66" s="95">
        <v>18</v>
      </c>
      <c r="F66" s="32"/>
    </row>
    <row r="67" spans="1:6" ht="15" customHeight="1" x14ac:dyDescent="0.15">
      <c r="A67" s="12"/>
      <c r="B67" s="35">
        <v>54</v>
      </c>
      <c r="C67" s="94">
        <v>10</v>
      </c>
      <c r="D67" s="94">
        <v>7</v>
      </c>
      <c r="E67" s="95">
        <v>17</v>
      </c>
      <c r="F67" s="32"/>
    </row>
    <row r="68" spans="1:6" ht="15" customHeight="1" x14ac:dyDescent="0.15">
      <c r="A68" s="12"/>
      <c r="B68" s="40" t="s">
        <v>37</v>
      </c>
      <c r="C68" s="49">
        <v>40</v>
      </c>
      <c r="D68" s="49">
        <v>49</v>
      </c>
      <c r="E68" s="41">
        <v>89</v>
      </c>
      <c r="F68" s="42">
        <v>8.135283363802559E-2</v>
      </c>
    </row>
    <row r="69" spans="1:6" ht="15" customHeight="1" x14ac:dyDescent="0.15">
      <c r="A69" s="12"/>
      <c r="B69" s="35">
        <v>55</v>
      </c>
      <c r="C69" s="94">
        <v>10</v>
      </c>
      <c r="D69" s="94">
        <v>6</v>
      </c>
      <c r="E69" s="95">
        <v>16</v>
      </c>
      <c r="F69" s="32"/>
    </row>
    <row r="70" spans="1:6" ht="15" customHeight="1" x14ac:dyDescent="0.15">
      <c r="A70" s="12"/>
      <c r="B70" s="35">
        <v>56</v>
      </c>
      <c r="C70" s="94">
        <v>9</v>
      </c>
      <c r="D70" s="94">
        <v>10</v>
      </c>
      <c r="E70" s="95">
        <v>19</v>
      </c>
      <c r="F70" s="32"/>
    </row>
    <row r="71" spans="1:6" ht="15" customHeight="1" x14ac:dyDescent="0.15">
      <c r="A71" s="12"/>
      <c r="B71" s="35">
        <v>57</v>
      </c>
      <c r="C71" s="94">
        <v>9</v>
      </c>
      <c r="D71" s="94">
        <v>10</v>
      </c>
      <c r="E71" s="95">
        <v>19</v>
      </c>
      <c r="F71" s="32"/>
    </row>
    <row r="72" spans="1:6" ht="15" customHeight="1" x14ac:dyDescent="0.15">
      <c r="A72" s="12"/>
      <c r="B72" s="35">
        <v>58</v>
      </c>
      <c r="C72" s="94">
        <v>7</v>
      </c>
      <c r="D72" s="94">
        <v>9</v>
      </c>
      <c r="E72" s="95">
        <v>16</v>
      </c>
      <c r="F72" s="32"/>
    </row>
    <row r="73" spans="1:6" ht="15" customHeight="1" x14ac:dyDescent="0.15">
      <c r="A73" s="12"/>
      <c r="B73" s="35">
        <v>59</v>
      </c>
      <c r="C73" s="94">
        <v>10</v>
      </c>
      <c r="D73" s="94">
        <v>10</v>
      </c>
      <c r="E73" s="95">
        <v>20</v>
      </c>
      <c r="F73" s="32"/>
    </row>
    <row r="74" spans="1:6" ht="15" customHeight="1" x14ac:dyDescent="0.15">
      <c r="A74" s="12"/>
      <c r="B74" s="40" t="s">
        <v>38</v>
      </c>
      <c r="C74" s="49">
        <v>45</v>
      </c>
      <c r="D74" s="49">
        <v>45</v>
      </c>
      <c r="E74" s="41">
        <v>90</v>
      </c>
      <c r="F74" s="42">
        <v>8.226691042047532E-2</v>
      </c>
    </row>
    <row r="75" spans="1:6" ht="15" customHeight="1" x14ac:dyDescent="0.15">
      <c r="A75" s="12"/>
      <c r="B75" s="35">
        <v>60</v>
      </c>
      <c r="C75" s="94">
        <v>12</v>
      </c>
      <c r="D75" s="94">
        <v>5</v>
      </c>
      <c r="E75" s="95">
        <v>17</v>
      </c>
      <c r="F75" s="32"/>
    </row>
    <row r="76" spans="1:6" ht="15" customHeight="1" x14ac:dyDescent="0.15">
      <c r="A76" s="12"/>
      <c r="B76" s="35">
        <v>61</v>
      </c>
      <c r="C76" s="94">
        <v>7</v>
      </c>
      <c r="D76" s="94">
        <v>9</v>
      </c>
      <c r="E76" s="95">
        <v>16</v>
      </c>
      <c r="F76" s="32"/>
    </row>
    <row r="77" spans="1:6" ht="15" customHeight="1" x14ac:dyDescent="0.15">
      <c r="A77" s="12"/>
      <c r="B77" s="35">
        <v>62</v>
      </c>
      <c r="C77" s="94">
        <v>7</v>
      </c>
      <c r="D77" s="94">
        <v>6</v>
      </c>
      <c r="E77" s="95">
        <v>13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8</v>
      </c>
      <c r="E78" s="95">
        <v>12</v>
      </c>
      <c r="F78" s="32"/>
    </row>
    <row r="79" spans="1:6" ht="15" customHeight="1" x14ac:dyDescent="0.15">
      <c r="A79" s="12"/>
      <c r="B79" s="35">
        <v>64</v>
      </c>
      <c r="C79" s="94">
        <v>12</v>
      </c>
      <c r="D79" s="94">
        <v>5</v>
      </c>
      <c r="E79" s="95">
        <v>17</v>
      </c>
      <c r="F79" s="32"/>
    </row>
    <row r="80" spans="1:6" ht="15" customHeight="1" x14ac:dyDescent="0.15">
      <c r="A80" s="12"/>
      <c r="B80" s="40" t="s">
        <v>39</v>
      </c>
      <c r="C80" s="49">
        <v>42</v>
      </c>
      <c r="D80" s="49">
        <v>33</v>
      </c>
      <c r="E80" s="41">
        <v>75</v>
      </c>
      <c r="F80" s="42">
        <v>6.8555758683729429E-2</v>
      </c>
    </row>
    <row r="81" spans="1:6" ht="15" customHeight="1" x14ac:dyDescent="0.15">
      <c r="A81" s="12"/>
      <c r="B81" s="35">
        <v>65</v>
      </c>
      <c r="C81" s="94">
        <v>10</v>
      </c>
      <c r="D81" s="94">
        <v>6</v>
      </c>
      <c r="E81" s="95">
        <v>16</v>
      </c>
      <c r="F81" s="32"/>
    </row>
    <row r="82" spans="1:6" ht="15" customHeight="1" x14ac:dyDescent="0.15">
      <c r="A82" s="12"/>
      <c r="B82" s="35">
        <v>66</v>
      </c>
      <c r="C82" s="94">
        <v>8</v>
      </c>
      <c r="D82" s="94">
        <v>7</v>
      </c>
      <c r="E82" s="95">
        <v>15</v>
      </c>
      <c r="F82" s="32"/>
    </row>
    <row r="83" spans="1:6" ht="15" customHeight="1" x14ac:dyDescent="0.15">
      <c r="A83" s="12"/>
      <c r="B83" s="35">
        <v>67</v>
      </c>
      <c r="C83" s="94">
        <v>6</v>
      </c>
      <c r="D83" s="94">
        <v>6</v>
      </c>
      <c r="E83" s="95">
        <v>12</v>
      </c>
      <c r="F83" s="32"/>
    </row>
    <row r="84" spans="1:6" ht="15" customHeight="1" x14ac:dyDescent="0.15">
      <c r="A84" s="12"/>
      <c r="B84" s="35">
        <v>68</v>
      </c>
      <c r="C84" s="94">
        <v>7</v>
      </c>
      <c r="D84" s="94">
        <v>13</v>
      </c>
      <c r="E84" s="95">
        <v>20</v>
      </c>
      <c r="F84" s="32"/>
    </row>
    <row r="85" spans="1:6" ht="15" customHeight="1" x14ac:dyDescent="0.15">
      <c r="A85" s="12"/>
      <c r="B85" s="35">
        <v>69</v>
      </c>
      <c r="C85" s="94">
        <v>10</v>
      </c>
      <c r="D85" s="94">
        <v>7</v>
      </c>
      <c r="E85" s="95">
        <v>17</v>
      </c>
      <c r="F85" s="32"/>
    </row>
    <row r="86" spans="1:6" ht="15" customHeight="1" x14ac:dyDescent="0.15">
      <c r="A86" s="12"/>
      <c r="B86" s="43" t="s">
        <v>40</v>
      </c>
      <c r="C86" s="71">
        <v>41</v>
      </c>
      <c r="D86" s="71">
        <v>39</v>
      </c>
      <c r="E86" s="44">
        <v>80</v>
      </c>
      <c r="F86" s="45">
        <v>7.3126142595978064E-2</v>
      </c>
    </row>
    <row r="87" spans="1:6" ht="15" customHeight="1" x14ac:dyDescent="0.15">
      <c r="A87" s="12"/>
      <c r="B87" s="35">
        <v>70</v>
      </c>
      <c r="C87" s="94">
        <v>7</v>
      </c>
      <c r="D87" s="94">
        <v>13</v>
      </c>
      <c r="E87" s="95">
        <v>20</v>
      </c>
      <c r="F87" s="32"/>
    </row>
    <row r="88" spans="1:6" ht="15" customHeight="1" x14ac:dyDescent="0.15">
      <c r="A88" s="12"/>
      <c r="B88" s="35">
        <v>71</v>
      </c>
      <c r="C88" s="94">
        <v>11</v>
      </c>
      <c r="D88" s="94">
        <v>4</v>
      </c>
      <c r="E88" s="95">
        <v>15</v>
      </c>
      <c r="F88" s="32"/>
    </row>
    <row r="89" spans="1:6" ht="15" customHeight="1" x14ac:dyDescent="0.15">
      <c r="A89" s="12"/>
      <c r="B89" s="35">
        <v>72</v>
      </c>
      <c r="C89" s="94">
        <v>8</v>
      </c>
      <c r="D89" s="94">
        <v>7</v>
      </c>
      <c r="E89" s="95">
        <v>15</v>
      </c>
      <c r="F89" s="32"/>
    </row>
    <row r="90" spans="1:6" ht="15" customHeight="1" x14ac:dyDescent="0.15">
      <c r="A90" s="12"/>
      <c r="B90" s="35">
        <v>73</v>
      </c>
      <c r="C90" s="94">
        <v>6</v>
      </c>
      <c r="D90" s="94">
        <v>11</v>
      </c>
      <c r="E90" s="95">
        <v>17</v>
      </c>
      <c r="F90" s="32"/>
    </row>
    <row r="91" spans="1:6" ht="15" customHeight="1" x14ac:dyDescent="0.15">
      <c r="A91" s="12"/>
      <c r="B91" s="35">
        <v>74</v>
      </c>
      <c r="C91" s="94">
        <v>6</v>
      </c>
      <c r="D91" s="94">
        <v>11</v>
      </c>
      <c r="E91" s="95">
        <v>17</v>
      </c>
      <c r="F91" s="32"/>
    </row>
    <row r="92" spans="1:6" ht="15" customHeight="1" x14ac:dyDescent="0.15">
      <c r="A92" s="12"/>
      <c r="B92" s="43" t="s">
        <v>41</v>
      </c>
      <c r="C92" s="71">
        <v>38</v>
      </c>
      <c r="D92" s="71">
        <v>46</v>
      </c>
      <c r="E92" s="44">
        <v>84</v>
      </c>
      <c r="F92" s="45">
        <v>7.6782449725776969E-2</v>
      </c>
    </row>
    <row r="93" spans="1:6" ht="15" customHeight="1" x14ac:dyDescent="0.15">
      <c r="A93" s="12"/>
      <c r="B93" s="35">
        <v>75</v>
      </c>
      <c r="C93" s="94">
        <v>11</v>
      </c>
      <c r="D93" s="94">
        <v>6</v>
      </c>
      <c r="E93" s="95">
        <v>17</v>
      </c>
      <c r="F93" s="32"/>
    </row>
    <row r="94" spans="1:6" ht="15" customHeight="1" x14ac:dyDescent="0.15">
      <c r="A94" s="12"/>
      <c r="B94" s="35">
        <v>76</v>
      </c>
      <c r="C94" s="94">
        <v>10</v>
      </c>
      <c r="D94" s="94">
        <v>9</v>
      </c>
      <c r="E94" s="95">
        <v>19</v>
      </c>
      <c r="F94" s="32"/>
    </row>
    <row r="95" spans="1:6" ht="15" customHeight="1" x14ac:dyDescent="0.15">
      <c r="A95" s="12"/>
      <c r="B95" s="35">
        <v>77</v>
      </c>
      <c r="C95" s="94">
        <v>5</v>
      </c>
      <c r="D95" s="94">
        <v>9</v>
      </c>
      <c r="E95" s="95">
        <v>14</v>
      </c>
      <c r="F95" s="32"/>
    </row>
    <row r="96" spans="1:6" ht="15" customHeight="1" x14ac:dyDescent="0.15">
      <c r="A96" s="12"/>
      <c r="B96" s="35">
        <v>78</v>
      </c>
      <c r="C96" s="94">
        <v>8</v>
      </c>
      <c r="D96" s="94">
        <v>5</v>
      </c>
      <c r="E96" s="95">
        <v>13</v>
      </c>
      <c r="F96" s="32"/>
    </row>
    <row r="97" spans="1:6" ht="15" customHeight="1" x14ac:dyDescent="0.15">
      <c r="A97" s="12"/>
      <c r="B97" s="35">
        <v>79</v>
      </c>
      <c r="C97" s="94">
        <v>5</v>
      </c>
      <c r="D97" s="94">
        <v>7</v>
      </c>
      <c r="E97" s="95">
        <v>12</v>
      </c>
      <c r="F97" s="32"/>
    </row>
    <row r="98" spans="1:6" ht="15" customHeight="1" x14ac:dyDescent="0.15">
      <c r="A98" s="12"/>
      <c r="B98" s="43" t="s">
        <v>42</v>
      </c>
      <c r="C98" s="71">
        <v>39</v>
      </c>
      <c r="D98" s="71">
        <v>36</v>
      </c>
      <c r="E98" s="44">
        <v>75</v>
      </c>
      <c r="F98" s="45">
        <v>6.8555758683729429E-2</v>
      </c>
    </row>
    <row r="99" spans="1:6" ht="15" customHeight="1" x14ac:dyDescent="0.15">
      <c r="A99" s="12"/>
      <c r="B99" s="35">
        <v>80</v>
      </c>
      <c r="C99" s="94">
        <v>5</v>
      </c>
      <c r="D99" s="94">
        <v>9</v>
      </c>
      <c r="E99" s="95">
        <v>14</v>
      </c>
      <c r="F99" s="32"/>
    </row>
    <row r="100" spans="1:6" ht="15" customHeight="1" x14ac:dyDescent="0.15">
      <c r="A100" s="12"/>
      <c r="B100" s="35">
        <v>81</v>
      </c>
      <c r="C100" s="94">
        <v>9</v>
      </c>
      <c r="D100" s="94">
        <v>6</v>
      </c>
      <c r="E100" s="95">
        <v>15</v>
      </c>
      <c r="F100" s="32"/>
    </row>
    <row r="101" spans="1:6" ht="15" customHeight="1" x14ac:dyDescent="0.15">
      <c r="A101" s="12"/>
      <c r="B101" s="35">
        <v>82</v>
      </c>
      <c r="C101" s="94">
        <v>7</v>
      </c>
      <c r="D101" s="94">
        <v>5</v>
      </c>
      <c r="E101" s="95">
        <v>12</v>
      </c>
      <c r="F101" s="32"/>
    </row>
    <row r="102" spans="1:6" ht="15" customHeight="1" x14ac:dyDescent="0.15">
      <c r="A102" s="12"/>
      <c r="B102" s="35">
        <v>83</v>
      </c>
      <c r="C102" s="94">
        <v>4</v>
      </c>
      <c r="D102" s="94">
        <v>4</v>
      </c>
      <c r="E102" s="95">
        <v>8</v>
      </c>
      <c r="F102" s="32"/>
    </row>
    <row r="103" spans="1:6" ht="15" customHeight="1" x14ac:dyDescent="0.15">
      <c r="A103" s="12"/>
      <c r="B103" s="35">
        <v>84</v>
      </c>
      <c r="C103" s="94">
        <v>4</v>
      </c>
      <c r="D103" s="94">
        <v>7</v>
      </c>
      <c r="E103" s="95">
        <v>11</v>
      </c>
      <c r="F103" s="32"/>
    </row>
    <row r="104" spans="1:6" ht="15" customHeight="1" x14ac:dyDescent="0.15">
      <c r="A104" s="12"/>
      <c r="B104" s="43" t="s">
        <v>43</v>
      </c>
      <c r="C104" s="71">
        <v>29</v>
      </c>
      <c r="D104" s="71">
        <v>31</v>
      </c>
      <c r="E104" s="44">
        <v>60</v>
      </c>
      <c r="F104" s="45">
        <v>5.4844606946983544E-2</v>
      </c>
    </row>
    <row r="105" spans="1:6" ht="15" customHeight="1" x14ac:dyDescent="0.15">
      <c r="A105" s="12"/>
      <c r="B105" s="35">
        <v>85</v>
      </c>
      <c r="C105" s="94">
        <v>4</v>
      </c>
      <c r="D105" s="94">
        <v>3</v>
      </c>
      <c r="E105" s="95">
        <v>7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4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6</v>
      </c>
      <c r="E107" s="95">
        <v>6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4</v>
      </c>
      <c r="E108" s="95">
        <v>6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7</v>
      </c>
      <c r="E109" s="95">
        <v>8</v>
      </c>
      <c r="F109" s="32"/>
    </row>
    <row r="110" spans="1:6" ht="15" customHeight="1" x14ac:dyDescent="0.15">
      <c r="A110" s="12"/>
      <c r="B110" s="43" t="s">
        <v>44</v>
      </c>
      <c r="C110" s="71">
        <v>7</v>
      </c>
      <c r="D110" s="71">
        <v>24</v>
      </c>
      <c r="E110" s="44">
        <v>31</v>
      </c>
      <c r="F110" s="45">
        <v>2.8336380255941498E-2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4</v>
      </c>
      <c r="E111" s="95">
        <v>5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4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6</v>
      </c>
      <c r="E113" s="95">
        <v>7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15">
      <c r="A115" s="12"/>
      <c r="B115" s="35">
        <v>94</v>
      </c>
      <c r="C115" s="94">
        <v>2</v>
      </c>
      <c r="D115" s="94">
        <v>4</v>
      </c>
      <c r="E115" s="95">
        <v>6</v>
      </c>
      <c r="F115" s="32"/>
    </row>
    <row r="116" spans="1:6" ht="15" customHeight="1" x14ac:dyDescent="0.15">
      <c r="A116" s="12"/>
      <c r="B116" s="43" t="s">
        <v>45</v>
      </c>
      <c r="C116" s="71">
        <v>5</v>
      </c>
      <c r="D116" s="71">
        <v>21</v>
      </c>
      <c r="E116" s="44">
        <v>26</v>
      </c>
      <c r="F116" s="45">
        <v>2.376599634369287E-2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6</v>
      </c>
      <c r="E122" s="44">
        <v>7</v>
      </c>
      <c r="F122" s="45">
        <v>6.3985374771480807E-3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2.7422303473491772E-3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1</v>
      </c>
      <c r="E129" s="95">
        <v>1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9.1407678244972577E-4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523</v>
      </c>
      <c r="D147" s="77">
        <v>571</v>
      </c>
      <c r="E147" s="77">
        <v>1094</v>
      </c>
      <c r="F147" s="97"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42</v>
      </c>
      <c r="D150" s="17">
        <v>50</v>
      </c>
      <c r="E150" s="17">
        <v>92</v>
      </c>
      <c r="F150" s="32">
        <v>8.4095063985374766E-2</v>
      </c>
    </row>
    <row r="151" spans="1:6" ht="15" customHeight="1" x14ac:dyDescent="0.15">
      <c r="A151" s="18"/>
      <c r="B151" s="18" t="s">
        <v>49</v>
      </c>
      <c r="C151" s="19">
        <v>321</v>
      </c>
      <c r="D151" s="19">
        <v>314</v>
      </c>
      <c r="E151" s="19">
        <v>635</v>
      </c>
      <c r="F151" s="32">
        <v>0.58043875685557589</v>
      </c>
    </row>
    <row r="152" spans="1:6" ht="15" customHeight="1" x14ac:dyDescent="0.15">
      <c r="A152" s="33"/>
      <c r="B152" s="20" t="s">
        <v>6</v>
      </c>
      <c r="C152" s="21">
        <v>160</v>
      </c>
      <c r="D152" s="21">
        <v>207</v>
      </c>
      <c r="E152" s="21">
        <v>367</v>
      </c>
      <c r="F152" s="32">
        <v>0.33546617915904936</v>
      </c>
    </row>
    <row r="153" spans="1:6" ht="15" customHeight="1" x14ac:dyDescent="0.15">
      <c r="B153" s="2" t="s">
        <v>8</v>
      </c>
      <c r="C153" s="1">
        <v>523</v>
      </c>
      <c r="D153" s="1">
        <v>571</v>
      </c>
      <c r="E153" s="1">
        <v>1094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42</v>
      </c>
      <c r="D155" s="17">
        <v>50</v>
      </c>
      <c r="E155" s="17">
        <v>92</v>
      </c>
      <c r="F155" s="32">
        <v>8.4095063985374766E-2</v>
      </c>
    </row>
    <row r="156" spans="1:6" ht="15" customHeight="1" x14ac:dyDescent="0.15">
      <c r="A156" s="28"/>
      <c r="B156" s="18" t="s">
        <v>49</v>
      </c>
      <c r="C156" s="19">
        <v>321</v>
      </c>
      <c r="D156" s="19">
        <v>314</v>
      </c>
      <c r="E156" s="19">
        <v>635</v>
      </c>
      <c r="F156" s="32">
        <v>0.58043875685557589</v>
      </c>
    </row>
    <row r="157" spans="1:6" ht="15" customHeight="1" x14ac:dyDescent="0.15">
      <c r="A157" s="25"/>
      <c r="B157" s="20" t="s">
        <v>10</v>
      </c>
      <c r="C157" s="21">
        <v>79</v>
      </c>
      <c r="D157" s="21">
        <v>85</v>
      </c>
      <c r="E157" s="21">
        <v>164</v>
      </c>
      <c r="F157" s="32">
        <v>0.14990859232175502</v>
      </c>
    </row>
    <row r="158" spans="1:6" ht="15" customHeight="1" x14ac:dyDescent="0.15">
      <c r="A158" s="26"/>
      <c r="B158" s="29" t="s">
        <v>11</v>
      </c>
      <c r="C158" s="27">
        <v>81</v>
      </c>
      <c r="D158" s="27">
        <v>122</v>
      </c>
      <c r="E158" s="27">
        <v>203</v>
      </c>
      <c r="F158" s="32">
        <v>0.18555758683729434</v>
      </c>
    </row>
    <row r="159" spans="1:6" ht="15" customHeight="1" x14ac:dyDescent="0.15">
      <c r="B159" s="2" t="s">
        <v>8</v>
      </c>
      <c r="C159" s="1">
        <v>523</v>
      </c>
      <c r="D159" s="1">
        <v>571</v>
      </c>
      <c r="E159" s="1">
        <v>1094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13</v>
      </c>
      <c r="D161" s="31">
        <v>55</v>
      </c>
      <c r="E161" s="31">
        <v>68</v>
      </c>
      <c r="F161" s="32">
        <v>6.2157221206581355E-2</v>
      </c>
    </row>
    <row r="162" spans="1:6" ht="15" customHeight="1" x14ac:dyDescent="0.15">
      <c r="A162" s="30"/>
      <c r="B162" s="23" t="s">
        <v>15</v>
      </c>
      <c r="C162" s="31">
        <v>6</v>
      </c>
      <c r="D162" s="31">
        <v>31</v>
      </c>
      <c r="E162" s="31">
        <v>37</v>
      </c>
      <c r="F162" s="32">
        <v>3.3820840950639856E-2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10</v>
      </c>
      <c r="E163" s="31">
        <v>11</v>
      </c>
      <c r="F163" s="32">
        <v>1.0054844606946984E-2</v>
      </c>
    </row>
    <row r="164" spans="1:6" ht="15" customHeight="1" x14ac:dyDescent="0.15">
      <c r="B164" s="4" t="s">
        <v>14</v>
      </c>
      <c r="C164" s="1">
        <v>0</v>
      </c>
      <c r="D164" s="1">
        <v>4</v>
      </c>
      <c r="E164" s="1">
        <v>4</v>
      </c>
      <c r="F164" s="32">
        <v>3.6563071297989031E-3</v>
      </c>
    </row>
    <row r="165" spans="1:6" ht="15" customHeight="1" x14ac:dyDescent="0.15">
      <c r="B165" s="4" t="s">
        <v>16</v>
      </c>
      <c r="C165" s="1">
        <v>0</v>
      </c>
      <c r="D165" s="1">
        <v>1</v>
      </c>
      <c r="E165" s="1">
        <v>1</v>
      </c>
      <c r="F165" s="32">
        <v>9.1407678244972577E-4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272">
    <tabColor indexed="46"/>
  </sheetPr>
  <dimension ref="A1:F167"/>
  <sheetViews>
    <sheetView zoomScaleNormal="100" workbookViewId="0">
      <selection activeCell="B2" sqref="B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">
      <c r="A2" s="66" t="s">
        <v>115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五十貫!C3+志賀下宿!C3+志賀中宿!C3+志賀上宿!C3+駒込!C3</f>
        <v>1</v>
      </c>
      <c r="D3" s="74">
        <f>五十貫!D3+志賀下宿!D3+志賀中宿!D3+志賀上宿!D3+駒込!D3</f>
        <v>0</v>
      </c>
      <c r="E3" s="9">
        <f>五十貫!E3+志賀下宿!E3+志賀中宿!E3+志賀上宿!E3+駒込!E3</f>
        <v>1</v>
      </c>
      <c r="F3" s="32"/>
    </row>
    <row r="4" spans="1:6" ht="15" customHeight="1" x14ac:dyDescent="0.15">
      <c r="A4" s="12"/>
      <c r="B4" s="35">
        <v>1</v>
      </c>
      <c r="C4" s="75">
        <f>五十貫!C4+志賀下宿!C4+志賀中宿!C4+志賀上宿!C4+駒込!C4</f>
        <v>1</v>
      </c>
      <c r="D4" s="75">
        <f>五十貫!D4+志賀下宿!D4+志賀中宿!D4+志賀上宿!D4+駒込!D4</f>
        <v>4</v>
      </c>
      <c r="E4" s="10">
        <f>五十貫!E4+志賀下宿!E4+志賀中宿!E4+志賀上宿!E4+駒込!E4</f>
        <v>5</v>
      </c>
      <c r="F4" s="32"/>
    </row>
    <row r="5" spans="1:6" ht="15" customHeight="1" x14ac:dyDescent="0.15">
      <c r="A5" s="12"/>
      <c r="B5" s="35">
        <v>2</v>
      </c>
      <c r="C5" s="75">
        <f>五十貫!C5+志賀下宿!C5+志賀中宿!C5+志賀上宿!C5+駒込!C5</f>
        <v>1</v>
      </c>
      <c r="D5" s="75">
        <f>五十貫!D5+志賀下宿!D5+志賀中宿!D5+志賀上宿!D5+駒込!D5</f>
        <v>0</v>
      </c>
      <c r="E5" s="10">
        <f>五十貫!E5+志賀下宿!E5+志賀中宿!E5+志賀上宿!E5+駒込!E5</f>
        <v>1</v>
      </c>
      <c r="F5" s="32"/>
    </row>
    <row r="6" spans="1:6" ht="15" customHeight="1" x14ac:dyDescent="0.15">
      <c r="A6" s="12"/>
      <c r="B6" s="35">
        <v>3</v>
      </c>
      <c r="C6" s="75">
        <f>五十貫!C6+志賀下宿!C6+志賀中宿!C6+志賀上宿!C6+駒込!C6</f>
        <v>6</v>
      </c>
      <c r="D6" s="75">
        <f>五十貫!D6+志賀下宿!D6+志賀中宿!D6+志賀上宿!D6+駒込!D6</f>
        <v>1</v>
      </c>
      <c r="E6" s="10">
        <f>五十貫!E6+志賀下宿!E6+志賀中宿!E6+志賀上宿!E6+駒込!E6</f>
        <v>7</v>
      </c>
      <c r="F6" s="32"/>
    </row>
    <row r="7" spans="1:6" ht="15" customHeight="1" x14ac:dyDescent="0.15">
      <c r="A7" s="12"/>
      <c r="B7" s="35">
        <v>4</v>
      </c>
      <c r="C7" s="75">
        <f>五十貫!C7+志賀下宿!C7+志賀中宿!C7+志賀上宿!C7+駒込!C7</f>
        <v>4</v>
      </c>
      <c r="D7" s="75">
        <f>五十貫!D7+志賀下宿!D7+志賀中宿!D7+志賀上宿!D7+駒込!D7</f>
        <v>2</v>
      </c>
      <c r="E7" s="10">
        <f>五十貫!E7+志賀下宿!E7+志賀中宿!E7+志賀上宿!E7+駒込!E7</f>
        <v>6</v>
      </c>
      <c r="F7" s="32"/>
    </row>
    <row r="8" spans="1:6" ht="15" customHeight="1" x14ac:dyDescent="0.15">
      <c r="A8" s="12"/>
      <c r="B8" s="37" t="s">
        <v>50</v>
      </c>
      <c r="C8" s="70">
        <f>五十貫!C8+志賀下宿!C8+志賀中宿!C8+志賀上宿!C8+駒込!C8</f>
        <v>13</v>
      </c>
      <c r="D8" s="70">
        <f>五十貫!D8+志賀下宿!D8+志賀中宿!D8+志賀上宿!D8+駒込!D8</f>
        <v>7</v>
      </c>
      <c r="E8" s="38">
        <f>五十貫!E8+志賀下宿!E8+志賀中宿!E8+志賀上宿!E8+駒込!E8</f>
        <v>20</v>
      </c>
      <c r="F8" s="39">
        <f>E8/E147</f>
        <v>1.5372790161414296E-2</v>
      </c>
    </row>
    <row r="9" spans="1:6" ht="15" customHeight="1" x14ac:dyDescent="0.15">
      <c r="A9" s="12"/>
      <c r="B9" s="35">
        <v>5</v>
      </c>
      <c r="C9" s="75">
        <f>五十貫!C9+志賀下宿!C9+志賀中宿!C9+志賀上宿!C9+駒込!C9</f>
        <v>3</v>
      </c>
      <c r="D9" s="75">
        <f>五十貫!D9+志賀下宿!D9+志賀中宿!D9+志賀上宿!D9+駒込!D9</f>
        <v>7</v>
      </c>
      <c r="E9" s="10">
        <f>五十貫!E9+志賀下宿!E9+志賀中宿!E9+志賀上宿!E9+駒込!E9</f>
        <v>10</v>
      </c>
      <c r="F9" s="32"/>
    </row>
    <row r="10" spans="1:6" ht="15" customHeight="1" x14ac:dyDescent="0.15">
      <c r="A10" s="12"/>
      <c r="B10" s="35">
        <v>6</v>
      </c>
      <c r="C10" s="75">
        <f>五十貫!C10+志賀下宿!C10+志賀中宿!C10+志賀上宿!C10+駒込!C10</f>
        <v>3</v>
      </c>
      <c r="D10" s="75">
        <f>五十貫!D10+志賀下宿!D10+志賀中宿!D10+志賀上宿!D10+駒込!D10</f>
        <v>3</v>
      </c>
      <c r="E10" s="10">
        <f>五十貫!E10+志賀下宿!E10+志賀中宿!E10+志賀上宿!E10+駒込!E10</f>
        <v>6</v>
      </c>
      <c r="F10" s="32"/>
    </row>
    <row r="11" spans="1:6" ht="15" customHeight="1" x14ac:dyDescent="0.15">
      <c r="A11" s="12"/>
      <c r="B11" s="35">
        <v>7</v>
      </c>
      <c r="C11" s="75">
        <f>五十貫!C11+志賀下宿!C11+志賀中宿!C11+志賀上宿!C11+駒込!C11</f>
        <v>4</v>
      </c>
      <c r="D11" s="75">
        <f>五十貫!D11+志賀下宿!D11+志賀中宿!D11+志賀上宿!D11+駒込!D11</f>
        <v>6</v>
      </c>
      <c r="E11" s="10">
        <f>五十貫!E11+志賀下宿!E11+志賀中宿!E11+志賀上宿!E11+駒込!E11</f>
        <v>10</v>
      </c>
      <c r="F11" s="32"/>
    </row>
    <row r="12" spans="1:6" ht="15" customHeight="1" x14ac:dyDescent="0.15">
      <c r="A12" s="12"/>
      <c r="B12" s="35">
        <v>8</v>
      </c>
      <c r="C12" s="75">
        <f>五十貫!C12+志賀下宿!C12+志賀中宿!C12+志賀上宿!C12+駒込!C12</f>
        <v>5</v>
      </c>
      <c r="D12" s="75">
        <f>五十貫!D12+志賀下宿!D12+志賀中宿!D12+志賀上宿!D12+駒込!D12</f>
        <v>2</v>
      </c>
      <c r="E12" s="10">
        <f>五十貫!E12+志賀下宿!E12+志賀中宿!E12+志賀上宿!E12+駒込!E12</f>
        <v>7</v>
      </c>
      <c r="F12" s="32"/>
    </row>
    <row r="13" spans="1:6" ht="15" customHeight="1" x14ac:dyDescent="0.15">
      <c r="A13" s="12"/>
      <c r="B13" s="35">
        <v>9</v>
      </c>
      <c r="C13" s="75">
        <f>五十貫!C13+志賀下宿!C13+志賀中宿!C13+志賀上宿!C13+駒込!C13</f>
        <v>8</v>
      </c>
      <c r="D13" s="75">
        <f>五十貫!D13+志賀下宿!D13+志賀中宿!D13+志賀上宿!D13+駒込!D13</f>
        <v>5</v>
      </c>
      <c r="E13" s="10">
        <f>五十貫!E13+志賀下宿!E13+志賀中宿!E13+志賀上宿!E13+駒込!E13</f>
        <v>13</v>
      </c>
      <c r="F13" s="32"/>
    </row>
    <row r="14" spans="1:6" ht="15" customHeight="1" x14ac:dyDescent="0.15">
      <c r="A14" s="12"/>
      <c r="B14" s="37" t="s">
        <v>51</v>
      </c>
      <c r="C14" s="70">
        <f>五十貫!C14+志賀下宿!C14+志賀中宿!C14+志賀上宿!C14+駒込!C14</f>
        <v>23</v>
      </c>
      <c r="D14" s="70">
        <f>五十貫!D14+志賀下宿!D14+志賀中宿!D14+志賀上宿!D14+駒込!D14</f>
        <v>23</v>
      </c>
      <c r="E14" s="48">
        <f>五十貫!E14+志賀下宿!E14+志賀中宿!E14+志賀上宿!E14+駒込!E14</f>
        <v>46</v>
      </c>
      <c r="F14" s="39">
        <f>E14/E147</f>
        <v>3.5357417371252885E-2</v>
      </c>
    </row>
    <row r="15" spans="1:6" ht="15" customHeight="1" x14ac:dyDescent="0.15">
      <c r="A15" s="12"/>
      <c r="B15" s="35">
        <v>10</v>
      </c>
      <c r="C15" s="75">
        <f>五十貫!C15+志賀下宿!C15+志賀中宿!C15+志賀上宿!C15+駒込!C15</f>
        <v>2</v>
      </c>
      <c r="D15" s="75">
        <f>五十貫!D15+志賀下宿!D15+志賀中宿!D15+志賀上宿!D15+駒込!D15</f>
        <v>4</v>
      </c>
      <c r="E15" s="10">
        <f>五十貫!E15+志賀下宿!E15+志賀中宿!E15+志賀上宿!E15+駒込!E15</f>
        <v>6</v>
      </c>
      <c r="F15" s="32"/>
    </row>
    <row r="16" spans="1:6" ht="15" customHeight="1" x14ac:dyDescent="0.15">
      <c r="A16" s="12"/>
      <c r="B16" s="35">
        <v>11</v>
      </c>
      <c r="C16" s="75">
        <f>五十貫!C16+志賀下宿!C16+志賀中宿!C16+志賀上宿!C16+駒込!C16</f>
        <v>6</v>
      </c>
      <c r="D16" s="75">
        <f>五十貫!D16+志賀下宿!D16+志賀中宿!D16+志賀上宿!D16+駒込!D16</f>
        <v>8</v>
      </c>
      <c r="E16" s="10">
        <f>五十貫!E16+志賀下宿!E16+志賀中宿!E16+志賀上宿!E16+駒込!E16</f>
        <v>14</v>
      </c>
      <c r="F16" s="32"/>
    </row>
    <row r="17" spans="1:6" ht="15" customHeight="1" x14ac:dyDescent="0.15">
      <c r="A17" s="12"/>
      <c r="B17" s="35">
        <v>12</v>
      </c>
      <c r="C17" s="75">
        <f>五十貫!C17+志賀下宿!C17+志賀中宿!C17+志賀上宿!C17+駒込!C17</f>
        <v>3</v>
      </c>
      <c r="D17" s="75">
        <f>五十貫!D17+志賀下宿!D17+志賀中宿!D17+志賀上宿!D17+駒込!D17</f>
        <v>8</v>
      </c>
      <c r="E17" s="10">
        <f>五十貫!E17+志賀下宿!E17+志賀中宿!E17+志賀上宿!E17+駒込!E17</f>
        <v>11</v>
      </c>
      <c r="F17" s="32"/>
    </row>
    <row r="18" spans="1:6" ht="15" customHeight="1" x14ac:dyDescent="0.15">
      <c r="A18" s="12"/>
      <c r="B18" s="35">
        <v>13</v>
      </c>
      <c r="C18" s="75">
        <f>五十貫!C18+志賀下宿!C18+志賀中宿!C18+志賀上宿!C18+駒込!C18</f>
        <v>3</v>
      </c>
      <c r="D18" s="75">
        <f>五十貫!D18+志賀下宿!D18+志賀中宿!D18+志賀上宿!D18+駒込!D18</f>
        <v>3</v>
      </c>
      <c r="E18" s="10">
        <f>五十貫!E18+志賀下宿!E18+志賀中宿!E18+志賀上宿!E18+駒込!E18</f>
        <v>6</v>
      </c>
      <c r="F18" s="32"/>
    </row>
    <row r="19" spans="1:6" ht="15" customHeight="1" x14ac:dyDescent="0.15">
      <c r="A19" s="12"/>
      <c r="B19" s="35">
        <v>14</v>
      </c>
      <c r="C19" s="75">
        <f>五十貫!C19+志賀下宿!C19+志賀中宿!C19+志賀上宿!C19+駒込!C19</f>
        <v>7</v>
      </c>
      <c r="D19" s="75">
        <f>五十貫!D19+志賀下宿!D19+志賀中宿!D19+志賀上宿!D19+駒込!D19</f>
        <v>2</v>
      </c>
      <c r="E19" s="10">
        <f>五十貫!E19+志賀下宿!E19+志賀中宿!E19+志賀上宿!E19+駒込!E19</f>
        <v>9</v>
      </c>
      <c r="F19" s="32"/>
    </row>
    <row r="20" spans="1:6" ht="15" customHeight="1" x14ac:dyDescent="0.15">
      <c r="A20" s="12"/>
      <c r="B20" s="37" t="s">
        <v>52</v>
      </c>
      <c r="C20" s="70">
        <f>五十貫!C20+志賀下宿!C20+志賀中宿!C20+志賀上宿!C20+駒込!C20</f>
        <v>21</v>
      </c>
      <c r="D20" s="70">
        <f>五十貫!D20+志賀下宿!D20+志賀中宿!D20+志賀上宿!D20+駒込!D20</f>
        <v>25</v>
      </c>
      <c r="E20" s="48">
        <f>五十貫!E20+志賀下宿!E20+志賀中宿!E20+志賀上宿!E20+駒込!E20</f>
        <v>46</v>
      </c>
      <c r="F20" s="39">
        <f>E20/E147</f>
        <v>3.5357417371252885E-2</v>
      </c>
    </row>
    <row r="21" spans="1:6" ht="15" customHeight="1" x14ac:dyDescent="0.15">
      <c r="A21" s="12"/>
      <c r="B21" s="35">
        <v>15</v>
      </c>
      <c r="C21" s="75">
        <f>五十貫!C21+志賀下宿!C21+志賀中宿!C21+志賀上宿!C21+駒込!C21</f>
        <v>6</v>
      </c>
      <c r="D21" s="75">
        <f>五十貫!D21+志賀下宿!D21+志賀中宿!D21+志賀上宿!D21+駒込!D21</f>
        <v>3</v>
      </c>
      <c r="E21" s="10">
        <f>五十貫!E21+志賀下宿!E21+志賀中宿!E21+志賀上宿!E21+駒込!E21</f>
        <v>9</v>
      </c>
      <c r="F21" s="32"/>
    </row>
    <row r="22" spans="1:6" ht="15" customHeight="1" x14ac:dyDescent="0.15">
      <c r="A22" s="12"/>
      <c r="B22" s="35">
        <v>16</v>
      </c>
      <c r="C22" s="75">
        <f>五十貫!C22+志賀下宿!C22+志賀中宿!C22+志賀上宿!C22+駒込!C22</f>
        <v>7</v>
      </c>
      <c r="D22" s="75">
        <f>五十貫!D22+志賀下宿!D22+志賀中宿!D22+志賀上宿!D22+駒込!D22</f>
        <v>1</v>
      </c>
      <c r="E22" s="10">
        <f>五十貫!E22+志賀下宿!E22+志賀中宿!E22+志賀上宿!E22+駒込!E22</f>
        <v>8</v>
      </c>
      <c r="F22" s="32"/>
    </row>
    <row r="23" spans="1:6" ht="15" customHeight="1" x14ac:dyDescent="0.15">
      <c r="A23" s="12"/>
      <c r="B23" s="35">
        <v>17</v>
      </c>
      <c r="C23" s="75">
        <f>五十貫!C23+志賀下宿!C23+志賀中宿!C23+志賀上宿!C23+駒込!C23</f>
        <v>5</v>
      </c>
      <c r="D23" s="75">
        <f>五十貫!D23+志賀下宿!D23+志賀中宿!D23+志賀上宿!D23+駒込!D23</f>
        <v>13</v>
      </c>
      <c r="E23" s="10">
        <f>五十貫!E23+志賀下宿!E23+志賀中宿!E23+志賀上宿!E23+駒込!E23</f>
        <v>18</v>
      </c>
      <c r="F23" s="32"/>
    </row>
    <row r="24" spans="1:6" ht="15" customHeight="1" x14ac:dyDescent="0.15">
      <c r="A24" s="12"/>
      <c r="B24" s="35">
        <v>18</v>
      </c>
      <c r="C24" s="75">
        <f>五十貫!C24+志賀下宿!C24+志賀中宿!C24+志賀上宿!C24+駒込!C24</f>
        <v>5</v>
      </c>
      <c r="D24" s="75">
        <f>五十貫!D24+志賀下宿!D24+志賀中宿!D24+志賀上宿!D24+駒込!D24</f>
        <v>5</v>
      </c>
      <c r="E24" s="10">
        <f>五十貫!E24+志賀下宿!E24+志賀中宿!E24+志賀上宿!E24+駒込!E24</f>
        <v>10</v>
      </c>
      <c r="F24" s="32"/>
    </row>
    <row r="25" spans="1:6" ht="15" customHeight="1" x14ac:dyDescent="0.15">
      <c r="A25" s="12"/>
      <c r="B25" s="35">
        <v>19</v>
      </c>
      <c r="C25" s="75">
        <f>五十貫!C25+志賀下宿!C25+志賀中宿!C25+志賀上宿!C25+駒込!C25</f>
        <v>3</v>
      </c>
      <c r="D25" s="75">
        <f>五十貫!D25+志賀下宿!D25+志賀中宿!D25+志賀上宿!D25+駒込!D25</f>
        <v>4</v>
      </c>
      <c r="E25" s="10">
        <f>五十貫!E25+志賀下宿!E25+志賀中宿!E25+志賀上宿!E25+駒込!E25</f>
        <v>7</v>
      </c>
      <c r="F25" s="32"/>
    </row>
    <row r="26" spans="1:6" ht="15" customHeight="1" x14ac:dyDescent="0.15">
      <c r="A26" s="12"/>
      <c r="B26" s="40" t="s">
        <v>53</v>
      </c>
      <c r="C26" s="49">
        <f>五十貫!C26+志賀下宿!C26+志賀中宿!C26+志賀上宿!C26+駒込!C26</f>
        <v>26</v>
      </c>
      <c r="D26" s="49">
        <f>五十貫!D26+志賀下宿!D26+志賀中宿!D26+志賀上宿!D26+駒込!D26</f>
        <v>26</v>
      </c>
      <c r="E26" s="41">
        <f>五十貫!E26+志賀下宿!E26+志賀中宿!E26+志賀上宿!E26+駒込!E26</f>
        <v>52</v>
      </c>
      <c r="F26" s="42">
        <f>E26/E147</f>
        <v>3.9969254419677171E-2</v>
      </c>
    </row>
    <row r="27" spans="1:6" ht="15" customHeight="1" x14ac:dyDescent="0.15">
      <c r="A27" s="12"/>
      <c r="B27" s="35">
        <v>20</v>
      </c>
      <c r="C27" s="75">
        <f>五十貫!C27+志賀下宿!C27+志賀中宿!C27+志賀上宿!C27+駒込!C27</f>
        <v>5</v>
      </c>
      <c r="D27" s="75">
        <f>五十貫!D27+志賀下宿!D27+志賀中宿!D27+志賀上宿!D27+駒込!D27</f>
        <v>8</v>
      </c>
      <c r="E27" s="10">
        <f>五十貫!E27+志賀下宿!E27+志賀中宿!E27+志賀上宿!E27+駒込!E27</f>
        <v>13</v>
      </c>
      <c r="F27" s="32"/>
    </row>
    <row r="28" spans="1:6" ht="15" customHeight="1" x14ac:dyDescent="0.15">
      <c r="A28" s="12"/>
      <c r="B28" s="35">
        <v>21</v>
      </c>
      <c r="C28" s="75">
        <f>五十貫!C28+志賀下宿!C28+志賀中宿!C28+志賀上宿!C28+駒込!C28</f>
        <v>4</v>
      </c>
      <c r="D28" s="75">
        <f>五十貫!D28+志賀下宿!D28+志賀中宿!D28+志賀上宿!D28+駒込!D28</f>
        <v>3</v>
      </c>
      <c r="E28" s="10">
        <f>五十貫!E28+志賀下宿!E28+志賀中宿!E28+志賀上宿!E28+駒込!E28</f>
        <v>7</v>
      </c>
      <c r="F28" s="32"/>
    </row>
    <row r="29" spans="1:6" ht="15" customHeight="1" x14ac:dyDescent="0.15">
      <c r="A29" s="12"/>
      <c r="B29" s="35">
        <v>22</v>
      </c>
      <c r="C29" s="75">
        <f>五十貫!C29+志賀下宿!C29+志賀中宿!C29+志賀上宿!C29+駒込!C29</f>
        <v>3</v>
      </c>
      <c r="D29" s="75">
        <f>五十貫!D29+志賀下宿!D29+志賀中宿!D29+志賀上宿!D29+駒込!D29</f>
        <v>2</v>
      </c>
      <c r="E29" s="10">
        <f>五十貫!E29+志賀下宿!E29+志賀中宿!E29+志賀上宿!E29+駒込!E29</f>
        <v>5</v>
      </c>
      <c r="F29" s="32"/>
    </row>
    <row r="30" spans="1:6" ht="15" customHeight="1" x14ac:dyDescent="0.15">
      <c r="A30" s="12"/>
      <c r="B30" s="35">
        <v>23</v>
      </c>
      <c r="C30" s="75">
        <f>五十貫!C30+志賀下宿!C30+志賀中宿!C30+志賀上宿!C30+駒込!C30</f>
        <v>0</v>
      </c>
      <c r="D30" s="75">
        <f>五十貫!D30+志賀下宿!D30+志賀中宿!D30+志賀上宿!D30+駒込!D30</f>
        <v>6</v>
      </c>
      <c r="E30" s="10">
        <f>五十貫!E30+志賀下宿!E30+志賀中宿!E30+志賀上宿!E30+駒込!E30</f>
        <v>6</v>
      </c>
      <c r="F30" s="32"/>
    </row>
    <row r="31" spans="1:6" ht="15" customHeight="1" x14ac:dyDescent="0.15">
      <c r="A31" s="12"/>
      <c r="B31" s="35">
        <v>24</v>
      </c>
      <c r="C31" s="75">
        <f>五十貫!C31+志賀下宿!C31+志賀中宿!C31+志賀上宿!C31+駒込!C31</f>
        <v>4</v>
      </c>
      <c r="D31" s="75">
        <f>五十貫!D31+志賀下宿!D31+志賀中宿!D31+志賀上宿!D31+駒込!D31</f>
        <v>7</v>
      </c>
      <c r="E31" s="10">
        <f>五十貫!E31+志賀下宿!E31+志賀中宿!E31+志賀上宿!E31+駒込!E31</f>
        <v>11</v>
      </c>
      <c r="F31" s="32"/>
    </row>
    <row r="32" spans="1:6" ht="15" customHeight="1" x14ac:dyDescent="0.15">
      <c r="A32" s="12"/>
      <c r="B32" s="40" t="s">
        <v>54</v>
      </c>
      <c r="C32" s="49">
        <f>五十貫!C32+志賀下宿!C32+志賀中宿!C32+志賀上宿!C32+駒込!C32</f>
        <v>16</v>
      </c>
      <c r="D32" s="49">
        <f>五十貫!D32+志賀下宿!D32+志賀中宿!D32+志賀上宿!D32+駒込!D32</f>
        <v>26</v>
      </c>
      <c r="E32" s="41">
        <f>五十貫!E32+志賀下宿!E32+志賀中宿!E32+志賀上宿!E32+駒込!E32</f>
        <v>42</v>
      </c>
      <c r="F32" s="42">
        <f>E32/E147</f>
        <v>3.2282859338970023E-2</v>
      </c>
    </row>
    <row r="33" spans="1:6" ht="15" customHeight="1" x14ac:dyDescent="0.15">
      <c r="A33" s="12"/>
      <c r="B33" s="35">
        <v>25</v>
      </c>
      <c r="C33" s="75">
        <f>五十貫!C33+志賀下宿!C33+志賀中宿!C33+志賀上宿!C33+駒込!C33</f>
        <v>4</v>
      </c>
      <c r="D33" s="75">
        <f>五十貫!D33+志賀下宿!D33+志賀中宿!D33+志賀上宿!D33+駒込!D33</f>
        <v>3</v>
      </c>
      <c r="E33" s="10">
        <f>五十貫!E33+志賀下宿!E33+志賀中宿!E33+志賀上宿!E33+駒込!E33</f>
        <v>7</v>
      </c>
      <c r="F33" s="32"/>
    </row>
    <row r="34" spans="1:6" ht="15" customHeight="1" x14ac:dyDescent="0.15">
      <c r="A34" s="12"/>
      <c r="B34" s="35">
        <v>26</v>
      </c>
      <c r="C34" s="75">
        <f>五十貫!C34+志賀下宿!C34+志賀中宿!C34+志賀上宿!C34+駒込!C34</f>
        <v>7</v>
      </c>
      <c r="D34" s="75">
        <f>五十貫!D34+志賀下宿!D34+志賀中宿!D34+志賀上宿!D34+駒込!D34</f>
        <v>7</v>
      </c>
      <c r="E34" s="10">
        <f>五十貫!E34+志賀下宿!E34+志賀中宿!E34+志賀上宿!E34+駒込!E34</f>
        <v>14</v>
      </c>
      <c r="F34" s="32"/>
    </row>
    <row r="35" spans="1:6" ht="15" customHeight="1" x14ac:dyDescent="0.15">
      <c r="A35" s="12"/>
      <c r="B35" s="35">
        <v>27</v>
      </c>
      <c r="C35" s="75">
        <f>五十貫!C35+志賀下宿!C35+志賀中宿!C35+志賀上宿!C35+駒込!C35</f>
        <v>6</v>
      </c>
      <c r="D35" s="75">
        <f>五十貫!D35+志賀下宿!D35+志賀中宿!D35+志賀上宿!D35+駒込!D35</f>
        <v>6</v>
      </c>
      <c r="E35" s="10">
        <f>五十貫!E35+志賀下宿!E35+志賀中宿!E35+志賀上宿!E35+駒込!E35</f>
        <v>12</v>
      </c>
      <c r="F35" s="32"/>
    </row>
    <row r="36" spans="1:6" ht="15" customHeight="1" x14ac:dyDescent="0.15">
      <c r="A36" s="12"/>
      <c r="B36" s="35">
        <v>28</v>
      </c>
      <c r="C36" s="75">
        <f>五十貫!C36+志賀下宿!C36+志賀中宿!C36+志賀上宿!C36+駒込!C36</f>
        <v>6</v>
      </c>
      <c r="D36" s="75">
        <f>五十貫!D36+志賀下宿!D36+志賀中宿!D36+志賀上宿!D36+駒込!D36</f>
        <v>6</v>
      </c>
      <c r="E36" s="10">
        <f>五十貫!E36+志賀下宿!E36+志賀中宿!E36+志賀上宿!E36+駒込!E36</f>
        <v>12</v>
      </c>
      <c r="F36" s="32"/>
    </row>
    <row r="37" spans="1:6" ht="15" customHeight="1" x14ac:dyDescent="0.15">
      <c r="A37" s="12"/>
      <c r="B37" s="35">
        <v>29</v>
      </c>
      <c r="C37" s="75">
        <f>五十貫!C37+志賀下宿!C37+志賀中宿!C37+志賀上宿!C37+駒込!C37</f>
        <v>6</v>
      </c>
      <c r="D37" s="75">
        <f>五十貫!D37+志賀下宿!D37+志賀中宿!D37+志賀上宿!D37+駒込!D37</f>
        <v>5</v>
      </c>
      <c r="E37" s="10">
        <f>五十貫!E37+志賀下宿!E37+志賀中宿!E37+志賀上宿!E37+駒込!E37</f>
        <v>11</v>
      </c>
      <c r="F37" s="32"/>
    </row>
    <row r="38" spans="1:6" ht="15" customHeight="1" x14ac:dyDescent="0.15">
      <c r="A38" s="12"/>
      <c r="B38" s="40" t="s">
        <v>55</v>
      </c>
      <c r="C38" s="49">
        <f>五十貫!C38+志賀下宿!C38+志賀中宿!C38+志賀上宿!C38+駒込!C38</f>
        <v>29</v>
      </c>
      <c r="D38" s="49">
        <f>五十貫!D38+志賀下宿!D38+志賀中宿!D38+志賀上宿!D38+駒込!D38</f>
        <v>27</v>
      </c>
      <c r="E38" s="41">
        <f>五十貫!E38+志賀下宿!E38+志賀中宿!E38+志賀上宿!E38+駒込!E38</f>
        <v>56</v>
      </c>
      <c r="F38" s="42">
        <f>E38/E147</f>
        <v>4.3043812451960033E-2</v>
      </c>
    </row>
    <row r="39" spans="1:6" ht="15" customHeight="1" x14ac:dyDescent="0.15">
      <c r="A39" s="12"/>
      <c r="B39" s="35">
        <v>30</v>
      </c>
      <c r="C39" s="75">
        <f>五十貫!C39+志賀下宿!C39+志賀中宿!C39+志賀上宿!C39+駒込!C39</f>
        <v>2</v>
      </c>
      <c r="D39" s="75">
        <f>五十貫!D39+志賀下宿!D39+志賀中宿!D39+志賀上宿!D39+駒込!D39</f>
        <v>4</v>
      </c>
      <c r="E39" s="10">
        <f>五十貫!E39+志賀下宿!E39+志賀中宿!E39+志賀上宿!E39+駒込!E39</f>
        <v>6</v>
      </c>
      <c r="F39" s="32"/>
    </row>
    <row r="40" spans="1:6" ht="15" customHeight="1" x14ac:dyDescent="0.15">
      <c r="A40" s="12"/>
      <c r="B40" s="35">
        <v>31</v>
      </c>
      <c r="C40" s="75">
        <f>五十貫!C40+志賀下宿!C40+志賀中宿!C40+志賀上宿!C40+駒込!C40</f>
        <v>6</v>
      </c>
      <c r="D40" s="75">
        <f>五十貫!D40+志賀下宿!D40+志賀中宿!D40+志賀上宿!D40+駒込!D40</f>
        <v>4</v>
      </c>
      <c r="E40" s="10">
        <f>五十貫!E40+志賀下宿!E40+志賀中宿!E40+志賀上宿!E40+駒込!E40</f>
        <v>10</v>
      </c>
      <c r="F40" s="32"/>
    </row>
    <row r="41" spans="1:6" ht="15" customHeight="1" x14ac:dyDescent="0.15">
      <c r="A41" s="12"/>
      <c r="B41" s="35">
        <v>32</v>
      </c>
      <c r="C41" s="75">
        <f>五十貫!C41+志賀下宿!C41+志賀中宿!C41+志賀上宿!C41+駒込!C41</f>
        <v>3</v>
      </c>
      <c r="D41" s="75">
        <f>五十貫!D41+志賀下宿!D41+志賀中宿!D41+志賀上宿!D41+駒込!D41</f>
        <v>6</v>
      </c>
      <c r="E41" s="10">
        <f>五十貫!E41+志賀下宿!E41+志賀中宿!E41+志賀上宿!E41+駒込!E41</f>
        <v>9</v>
      </c>
      <c r="F41" s="32"/>
    </row>
    <row r="42" spans="1:6" ht="15" customHeight="1" x14ac:dyDescent="0.15">
      <c r="A42" s="12"/>
      <c r="B42" s="35">
        <v>33</v>
      </c>
      <c r="C42" s="75">
        <f>五十貫!C42+志賀下宿!C42+志賀中宿!C42+志賀上宿!C42+駒込!C42</f>
        <v>1</v>
      </c>
      <c r="D42" s="75">
        <f>五十貫!D42+志賀下宿!D42+志賀中宿!D42+志賀上宿!D42+駒込!D42</f>
        <v>3</v>
      </c>
      <c r="E42" s="10">
        <f>五十貫!E42+志賀下宿!E42+志賀中宿!E42+志賀上宿!E42+駒込!E42</f>
        <v>4</v>
      </c>
      <c r="F42" s="32"/>
    </row>
    <row r="43" spans="1:6" ht="15" customHeight="1" x14ac:dyDescent="0.15">
      <c r="A43" s="12"/>
      <c r="B43" s="35">
        <v>34</v>
      </c>
      <c r="C43" s="75">
        <f>五十貫!C43+志賀下宿!C43+志賀中宿!C43+志賀上宿!C43+駒込!C43</f>
        <v>4</v>
      </c>
      <c r="D43" s="75">
        <f>五十貫!D43+志賀下宿!D43+志賀中宿!D43+志賀上宿!D43+駒込!D43</f>
        <v>6</v>
      </c>
      <c r="E43" s="10">
        <f>五十貫!E43+志賀下宿!E43+志賀中宿!E43+志賀上宿!E43+駒込!E43</f>
        <v>10</v>
      </c>
      <c r="F43" s="32"/>
    </row>
    <row r="44" spans="1:6" ht="15" customHeight="1" x14ac:dyDescent="0.15">
      <c r="A44" s="12"/>
      <c r="B44" s="40" t="s">
        <v>56</v>
      </c>
      <c r="C44" s="49">
        <f>五十貫!C44+志賀下宿!C44+志賀中宿!C44+志賀上宿!C44+駒込!C44</f>
        <v>16</v>
      </c>
      <c r="D44" s="49">
        <f>五十貫!D44+志賀下宿!D44+志賀中宿!D44+志賀上宿!D44+駒込!D44</f>
        <v>23</v>
      </c>
      <c r="E44" s="41">
        <f>五十貫!E44+志賀下宿!E44+志賀中宿!E44+志賀上宿!E44+駒込!E44</f>
        <v>39</v>
      </c>
      <c r="F44" s="42">
        <f>E44/E147</f>
        <v>2.997694081475788E-2</v>
      </c>
    </row>
    <row r="45" spans="1:6" ht="15" customHeight="1" x14ac:dyDescent="0.15">
      <c r="A45" s="12"/>
      <c r="B45" s="35">
        <v>35</v>
      </c>
      <c r="C45" s="75">
        <f>五十貫!C45+志賀下宿!C45+志賀中宿!C45+志賀上宿!C45+駒込!C45</f>
        <v>7</v>
      </c>
      <c r="D45" s="75">
        <f>五十貫!D45+志賀下宿!D45+志賀中宿!D45+志賀上宿!D45+駒込!D45</f>
        <v>3</v>
      </c>
      <c r="E45" s="10">
        <f>五十貫!E45+志賀下宿!E45+志賀中宿!E45+志賀上宿!E45+駒込!E45</f>
        <v>10</v>
      </c>
      <c r="F45" s="32"/>
    </row>
    <row r="46" spans="1:6" ht="15" customHeight="1" x14ac:dyDescent="0.15">
      <c r="A46" s="12"/>
      <c r="B46" s="35">
        <v>36</v>
      </c>
      <c r="C46" s="75">
        <f>五十貫!C46+志賀下宿!C46+志賀中宿!C46+志賀上宿!C46+駒込!C46</f>
        <v>2</v>
      </c>
      <c r="D46" s="75">
        <f>五十貫!D46+志賀下宿!D46+志賀中宿!D46+志賀上宿!D46+駒込!D46</f>
        <v>5</v>
      </c>
      <c r="E46" s="10">
        <f>五十貫!E46+志賀下宿!E46+志賀中宿!E46+志賀上宿!E46+駒込!E46</f>
        <v>7</v>
      </c>
      <c r="F46" s="32"/>
    </row>
    <row r="47" spans="1:6" ht="15" customHeight="1" x14ac:dyDescent="0.15">
      <c r="A47" s="12"/>
      <c r="B47" s="35">
        <v>37</v>
      </c>
      <c r="C47" s="75">
        <f>五十貫!C47+志賀下宿!C47+志賀中宿!C47+志賀上宿!C47+駒込!C47</f>
        <v>5</v>
      </c>
      <c r="D47" s="75">
        <f>五十貫!D47+志賀下宿!D47+志賀中宿!D47+志賀上宿!D47+駒込!D47</f>
        <v>5</v>
      </c>
      <c r="E47" s="10">
        <f>五十貫!E47+志賀下宿!E47+志賀中宿!E47+志賀上宿!E47+駒込!E47</f>
        <v>10</v>
      </c>
      <c r="F47" s="32"/>
    </row>
    <row r="48" spans="1:6" ht="15" customHeight="1" x14ac:dyDescent="0.15">
      <c r="A48" s="12"/>
      <c r="B48" s="35">
        <v>38</v>
      </c>
      <c r="C48" s="75">
        <f>五十貫!C48+志賀下宿!C48+志賀中宿!C48+志賀上宿!C48+駒込!C48</f>
        <v>10</v>
      </c>
      <c r="D48" s="75">
        <f>五十貫!D48+志賀下宿!D48+志賀中宿!D48+志賀上宿!D48+駒込!D48</f>
        <v>7</v>
      </c>
      <c r="E48" s="10">
        <f>五十貫!E48+志賀下宿!E48+志賀中宿!E48+志賀上宿!E48+駒込!E48</f>
        <v>17</v>
      </c>
      <c r="F48" s="32"/>
    </row>
    <row r="49" spans="1:6" ht="15" customHeight="1" x14ac:dyDescent="0.15">
      <c r="A49" s="12"/>
      <c r="B49" s="35">
        <v>39</v>
      </c>
      <c r="C49" s="75">
        <f>五十貫!C49+志賀下宿!C49+志賀中宿!C49+志賀上宿!C49+駒込!C49</f>
        <v>9</v>
      </c>
      <c r="D49" s="75">
        <f>五十貫!D49+志賀下宿!D49+志賀中宿!D49+志賀上宿!D49+駒込!D49</f>
        <v>9</v>
      </c>
      <c r="E49" s="10">
        <f>五十貫!E49+志賀下宿!E49+志賀中宿!E49+志賀上宿!E49+駒込!E49</f>
        <v>18</v>
      </c>
      <c r="F49" s="32"/>
    </row>
    <row r="50" spans="1:6" ht="15" customHeight="1" x14ac:dyDescent="0.15">
      <c r="A50" s="12"/>
      <c r="B50" s="40" t="s">
        <v>57</v>
      </c>
      <c r="C50" s="49">
        <f>五十貫!C50+志賀下宿!C50+志賀中宿!C50+志賀上宿!C50+駒込!C50</f>
        <v>33</v>
      </c>
      <c r="D50" s="49">
        <f>五十貫!D50+志賀下宿!D50+志賀中宿!D50+志賀上宿!D50+駒込!D50</f>
        <v>29</v>
      </c>
      <c r="E50" s="41">
        <f>五十貫!E50+志賀下宿!E50+志賀中宿!E50+志賀上宿!E50+駒込!E50</f>
        <v>62</v>
      </c>
      <c r="F50" s="42">
        <f>E50/E147</f>
        <v>4.7655649500384319E-2</v>
      </c>
    </row>
    <row r="51" spans="1:6" ht="15" customHeight="1" x14ac:dyDescent="0.15">
      <c r="A51" s="12"/>
      <c r="B51" s="35">
        <v>40</v>
      </c>
      <c r="C51" s="75">
        <f>五十貫!C51+志賀下宿!C51+志賀中宿!C51+志賀上宿!C51+駒込!C51</f>
        <v>9</v>
      </c>
      <c r="D51" s="75">
        <f>五十貫!D51+志賀下宿!D51+志賀中宿!D51+志賀上宿!D51+駒込!D51</f>
        <v>2</v>
      </c>
      <c r="E51" s="10">
        <f>五十貫!E51+志賀下宿!E51+志賀中宿!E51+志賀上宿!E51+駒込!E51</f>
        <v>11</v>
      </c>
      <c r="F51" s="32"/>
    </row>
    <row r="52" spans="1:6" ht="15" customHeight="1" x14ac:dyDescent="0.15">
      <c r="A52" s="12"/>
      <c r="B52" s="35">
        <v>41</v>
      </c>
      <c r="C52" s="75">
        <f>五十貫!C52+志賀下宿!C52+志賀中宿!C52+志賀上宿!C52+駒込!C52</f>
        <v>5</v>
      </c>
      <c r="D52" s="75">
        <f>五十貫!D52+志賀下宿!D52+志賀中宿!D52+志賀上宿!D52+駒込!D52</f>
        <v>9</v>
      </c>
      <c r="E52" s="10">
        <f>五十貫!E52+志賀下宿!E52+志賀中宿!E52+志賀上宿!E52+駒込!E52</f>
        <v>14</v>
      </c>
      <c r="F52" s="32"/>
    </row>
    <row r="53" spans="1:6" ht="15" customHeight="1" x14ac:dyDescent="0.15">
      <c r="A53" s="12"/>
      <c r="B53" s="35">
        <v>42</v>
      </c>
      <c r="C53" s="75">
        <f>五十貫!C53+志賀下宿!C53+志賀中宿!C53+志賀上宿!C53+駒込!C53</f>
        <v>8</v>
      </c>
      <c r="D53" s="75">
        <f>五十貫!D53+志賀下宿!D53+志賀中宿!D53+志賀上宿!D53+駒込!D53</f>
        <v>5</v>
      </c>
      <c r="E53" s="10">
        <f>五十貫!E53+志賀下宿!E53+志賀中宿!E53+志賀上宿!E53+駒込!E53</f>
        <v>13</v>
      </c>
      <c r="F53" s="32"/>
    </row>
    <row r="54" spans="1:6" ht="15" customHeight="1" x14ac:dyDescent="0.15">
      <c r="A54" s="12"/>
      <c r="B54" s="35">
        <v>43</v>
      </c>
      <c r="C54" s="75">
        <f>五十貫!C54+志賀下宿!C54+志賀中宿!C54+志賀上宿!C54+駒込!C54</f>
        <v>8</v>
      </c>
      <c r="D54" s="75">
        <f>五十貫!D54+志賀下宿!D54+志賀中宿!D54+志賀上宿!D54+駒込!D54</f>
        <v>5</v>
      </c>
      <c r="E54" s="10">
        <f>五十貫!E54+志賀下宿!E54+志賀中宿!E54+志賀上宿!E54+駒込!E54</f>
        <v>13</v>
      </c>
      <c r="F54" s="32"/>
    </row>
    <row r="55" spans="1:6" ht="15" customHeight="1" x14ac:dyDescent="0.15">
      <c r="A55" s="12"/>
      <c r="B55" s="35">
        <v>44</v>
      </c>
      <c r="C55" s="75">
        <f>五十貫!C55+志賀下宿!C55+志賀中宿!C55+志賀上宿!C55+駒込!C55</f>
        <v>7</v>
      </c>
      <c r="D55" s="75">
        <f>五十貫!D55+志賀下宿!D55+志賀中宿!D55+志賀上宿!D55+駒込!D55</f>
        <v>5</v>
      </c>
      <c r="E55" s="10">
        <f>五十貫!E55+志賀下宿!E55+志賀中宿!E55+志賀上宿!E55+駒込!E55</f>
        <v>12</v>
      </c>
      <c r="F55" s="32"/>
    </row>
    <row r="56" spans="1:6" ht="15" customHeight="1" x14ac:dyDescent="0.15">
      <c r="A56" s="12"/>
      <c r="B56" s="40" t="s">
        <v>58</v>
      </c>
      <c r="C56" s="49">
        <f>五十貫!C56+志賀下宿!C56+志賀中宿!C56+志賀上宿!C56+駒込!C56</f>
        <v>37</v>
      </c>
      <c r="D56" s="49">
        <f>五十貫!D56+志賀下宿!D56+志賀中宿!D56+志賀上宿!D56+駒込!D56</f>
        <v>26</v>
      </c>
      <c r="E56" s="41">
        <f>五十貫!E56+志賀下宿!E56+志賀中宿!E56+志賀上宿!E56+駒込!E56</f>
        <v>63</v>
      </c>
      <c r="F56" s="42">
        <f>E56/E147</f>
        <v>4.8424289008455038E-2</v>
      </c>
    </row>
    <row r="57" spans="1:6" ht="15" customHeight="1" x14ac:dyDescent="0.15">
      <c r="A57" s="12"/>
      <c r="B57" s="35">
        <v>45</v>
      </c>
      <c r="C57" s="75">
        <f>五十貫!C57+志賀下宿!C57+志賀中宿!C57+志賀上宿!C57+駒込!C57</f>
        <v>8</v>
      </c>
      <c r="D57" s="75">
        <f>五十貫!D57+志賀下宿!D57+志賀中宿!D57+志賀上宿!D57+駒込!D57</f>
        <v>9</v>
      </c>
      <c r="E57" s="10">
        <f>五十貫!E57+志賀下宿!E57+志賀中宿!E57+志賀上宿!E57+駒込!E57</f>
        <v>17</v>
      </c>
      <c r="F57" s="32"/>
    </row>
    <row r="58" spans="1:6" ht="15" customHeight="1" x14ac:dyDescent="0.15">
      <c r="A58" s="12"/>
      <c r="B58" s="35">
        <v>46</v>
      </c>
      <c r="C58" s="75">
        <f>五十貫!C58+志賀下宿!C58+志賀中宿!C58+志賀上宿!C58+駒込!C58</f>
        <v>8</v>
      </c>
      <c r="D58" s="75">
        <f>五十貫!D58+志賀下宿!D58+志賀中宿!D58+志賀上宿!D58+駒込!D58</f>
        <v>9</v>
      </c>
      <c r="E58" s="10">
        <f>五十貫!E58+志賀下宿!E58+志賀中宿!E58+志賀上宿!E58+駒込!E58</f>
        <v>17</v>
      </c>
      <c r="F58" s="32"/>
    </row>
    <row r="59" spans="1:6" ht="15" customHeight="1" x14ac:dyDescent="0.15">
      <c r="A59" s="12"/>
      <c r="B59" s="35">
        <v>47</v>
      </c>
      <c r="C59" s="75">
        <f>五十貫!C59+志賀下宿!C59+志賀中宿!C59+志賀上宿!C59+駒込!C59</f>
        <v>10</v>
      </c>
      <c r="D59" s="75">
        <f>五十貫!D59+志賀下宿!D59+志賀中宿!D59+志賀上宿!D59+駒込!D59</f>
        <v>5</v>
      </c>
      <c r="E59" s="10">
        <f>五十貫!E59+志賀下宿!E59+志賀中宿!E59+志賀上宿!E59+駒込!E59</f>
        <v>15</v>
      </c>
      <c r="F59" s="32"/>
    </row>
    <row r="60" spans="1:6" ht="15" customHeight="1" x14ac:dyDescent="0.15">
      <c r="A60" s="12"/>
      <c r="B60" s="35">
        <v>48</v>
      </c>
      <c r="C60" s="75">
        <f>五十貫!C60+志賀下宿!C60+志賀中宿!C60+志賀上宿!C60+駒込!C60</f>
        <v>7</v>
      </c>
      <c r="D60" s="75">
        <f>五十貫!D60+志賀下宿!D60+志賀中宿!D60+志賀上宿!D60+駒込!D60</f>
        <v>6</v>
      </c>
      <c r="E60" s="10">
        <f>五十貫!E60+志賀下宿!E60+志賀中宿!E60+志賀上宿!E60+駒込!E60</f>
        <v>13</v>
      </c>
      <c r="F60" s="32"/>
    </row>
    <row r="61" spans="1:6" ht="15" customHeight="1" x14ac:dyDescent="0.15">
      <c r="A61" s="12"/>
      <c r="B61" s="35">
        <v>49</v>
      </c>
      <c r="C61" s="75">
        <f>五十貫!C61+志賀下宿!C61+志賀中宿!C61+志賀上宿!C61+駒込!C61</f>
        <v>14</v>
      </c>
      <c r="D61" s="75">
        <f>五十貫!D61+志賀下宿!D61+志賀中宿!D61+志賀上宿!D61+駒込!D61</f>
        <v>10</v>
      </c>
      <c r="E61" s="10">
        <f>五十貫!E61+志賀下宿!E61+志賀中宿!E61+志賀上宿!E61+駒込!E61</f>
        <v>24</v>
      </c>
      <c r="F61" s="32"/>
    </row>
    <row r="62" spans="1:6" ht="15" customHeight="1" x14ac:dyDescent="0.15">
      <c r="A62" s="12"/>
      <c r="B62" s="40" t="s">
        <v>59</v>
      </c>
      <c r="C62" s="49">
        <f>五十貫!C62+志賀下宿!C62+志賀中宿!C62+志賀上宿!C62+駒込!C62</f>
        <v>47</v>
      </c>
      <c r="D62" s="49">
        <f>五十貫!D62+志賀下宿!D62+志賀中宿!D62+志賀上宿!D62+駒込!D62</f>
        <v>39</v>
      </c>
      <c r="E62" s="41">
        <f>五十貫!E62+志賀下宿!E62+志賀中宿!E62+志賀上宿!E62+駒込!E62</f>
        <v>86</v>
      </c>
      <c r="F62" s="42">
        <f>E62/E147</f>
        <v>6.610299769408147E-2</v>
      </c>
    </row>
    <row r="63" spans="1:6" ht="15" customHeight="1" x14ac:dyDescent="0.15">
      <c r="A63" s="12"/>
      <c r="B63" s="35">
        <v>50</v>
      </c>
      <c r="C63" s="75">
        <f>五十貫!C63+志賀下宿!C63+志賀中宿!C63+志賀上宿!C63+駒込!C63</f>
        <v>5</v>
      </c>
      <c r="D63" s="75">
        <f>五十貫!D63+志賀下宿!D63+志賀中宿!D63+志賀上宿!D63+駒込!D63</f>
        <v>10</v>
      </c>
      <c r="E63" s="10">
        <f>五十貫!E63+志賀下宿!E63+志賀中宿!E63+志賀上宿!E63+駒込!E63</f>
        <v>15</v>
      </c>
      <c r="F63" s="32"/>
    </row>
    <row r="64" spans="1:6" ht="15" customHeight="1" x14ac:dyDescent="0.15">
      <c r="A64" s="12"/>
      <c r="B64" s="35">
        <v>51</v>
      </c>
      <c r="C64" s="75">
        <f>五十貫!C64+志賀下宿!C64+志賀中宿!C64+志賀上宿!C64+駒込!C64</f>
        <v>9</v>
      </c>
      <c r="D64" s="75">
        <f>五十貫!D64+志賀下宿!D64+志賀中宿!D64+志賀上宿!D64+駒込!D64</f>
        <v>10</v>
      </c>
      <c r="E64" s="10">
        <f>五十貫!E64+志賀下宿!E64+志賀中宿!E64+志賀上宿!E64+駒込!E64</f>
        <v>19</v>
      </c>
      <c r="F64" s="32"/>
    </row>
    <row r="65" spans="1:6" ht="15" customHeight="1" x14ac:dyDescent="0.15">
      <c r="A65" s="12"/>
      <c r="B65" s="35">
        <v>52</v>
      </c>
      <c r="C65" s="75">
        <f>五十貫!C65+志賀下宿!C65+志賀中宿!C65+志賀上宿!C65+駒込!C65</f>
        <v>7</v>
      </c>
      <c r="D65" s="75">
        <f>五十貫!D65+志賀下宿!D65+志賀中宿!D65+志賀上宿!D65+駒込!D65</f>
        <v>6</v>
      </c>
      <c r="E65" s="10">
        <f>五十貫!E65+志賀下宿!E65+志賀中宿!E65+志賀上宿!E65+駒込!E65</f>
        <v>13</v>
      </c>
      <c r="F65" s="32"/>
    </row>
    <row r="66" spans="1:6" ht="15" customHeight="1" x14ac:dyDescent="0.15">
      <c r="A66" s="12"/>
      <c r="B66" s="35">
        <v>53</v>
      </c>
      <c r="C66" s="75">
        <f>五十貫!C66+志賀下宿!C66+志賀中宿!C66+志賀上宿!C66+駒込!C66</f>
        <v>12</v>
      </c>
      <c r="D66" s="75">
        <f>五十貫!D66+志賀下宿!D66+志賀中宿!D66+志賀上宿!D66+駒込!D66</f>
        <v>9</v>
      </c>
      <c r="E66" s="10">
        <f>五十貫!E66+志賀下宿!E66+志賀中宿!E66+志賀上宿!E66+駒込!E66</f>
        <v>21</v>
      </c>
      <c r="F66" s="32"/>
    </row>
    <row r="67" spans="1:6" ht="15" customHeight="1" x14ac:dyDescent="0.15">
      <c r="A67" s="12"/>
      <c r="B67" s="35">
        <v>54</v>
      </c>
      <c r="C67" s="75">
        <f>五十貫!C67+志賀下宿!C67+志賀中宿!C67+志賀上宿!C67+駒込!C67</f>
        <v>6</v>
      </c>
      <c r="D67" s="75">
        <f>五十貫!D67+志賀下宿!D67+志賀中宿!D67+志賀上宿!D67+駒込!D67</f>
        <v>7</v>
      </c>
      <c r="E67" s="10">
        <f>五十貫!E67+志賀下宿!E67+志賀中宿!E67+志賀上宿!E67+駒込!E67</f>
        <v>13</v>
      </c>
      <c r="F67" s="32"/>
    </row>
    <row r="68" spans="1:6" ht="15" customHeight="1" x14ac:dyDescent="0.15">
      <c r="A68" s="12"/>
      <c r="B68" s="40" t="s">
        <v>60</v>
      </c>
      <c r="C68" s="49">
        <f>五十貫!C68+志賀下宿!C68+志賀中宿!C68+志賀上宿!C68+駒込!C68</f>
        <v>39</v>
      </c>
      <c r="D68" s="49">
        <f>五十貫!D68+志賀下宿!D68+志賀中宿!D68+志賀上宿!D68+駒込!D68</f>
        <v>42</v>
      </c>
      <c r="E68" s="41">
        <f>五十貫!E68+志賀下宿!E68+志賀中宿!E68+志賀上宿!E68+駒込!E68</f>
        <v>81</v>
      </c>
      <c r="F68" s="42">
        <f>E68/E147</f>
        <v>6.2259800153727902E-2</v>
      </c>
    </row>
    <row r="69" spans="1:6" ht="15" customHeight="1" x14ac:dyDescent="0.15">
      <c r="A69" s="12"/>
      <c r="B69" s="35">
        <v>55</v>
      </c>
      <c r="C69" s="75">
        <f>五十貫!C69+志賀下宿!C69+志賀中宿!C69+志賀上宿!C69+駒込!C69</f>
        <v>9</v>
      </c>
      <c r="D69" s="75">
        <f>五十貫!D69+志賀下宿!D69+志賀中宿!D69+志賀上宿!D69+駒込!D69</f>
        <v>6</v>
      </c>
      <c r="E69" s="10">
        <f>五十貫!E69+志賀下宿!E69+志賀中宿!E69+志賀上宿!E69+駒込!E69</f>
        <v>15</v>
      </c>
      <c r="F69" s="32"/>
    </row>
    <row r="70" spans="1:6" ht="15" customHeight="1" x14ac:dyDescent="0.15">
      <c r="A70" s="12"/>
      <c r="B70" s="35">
        <v>56</v>
      </c>
      <c r="C70" s="75">
        <f>五十貫!C70+志賀下宿!C70+志賀中宿!C70+志賀上宿!C70+駒込!C70</f>
        <v>10</v>
      </c>
      <c r="D70" s="75">
        <f>五十貫!D70+志賀下宿!D70+志賀中宿!D70+志賀上宿!D70+駒込!D70</f>
        <v>13</v>
      </c>
      <c r="E70" s="10">
        <f>五十貫!E70+志賀下宿!E70+志賀中宿!E70+志賀上宿!E70+駒込!E70</f>
        <v>23</v>
      </c>
      <c r="F70" s="32"/>
    </row>
    <row r="71" spans="1:6" ht="15" customHeight="1" x14ac:dyDescent="0.15">
      <c r="A71" s="12"/>
      <c r="B71" s="35">
        <v>57</v>
      </c>
      <c r="C71" s="75">
        <f>五十貫!C71+志賀下宿!C71+志賀中宿!C71+志賀上宿!C71+駒込!C71</f>
        <v>8</v>
      </c>
      <c r="D71" s="75">
        <f>五十貫!D71+志賀下宿!D71+志賀中宿!D71+志賀上宿!D71+駒込!D71</f>
        <v>8</v>
      </c>
      <c r="E71" s="10">
        <f>五十貫!E71+志賀下宿!E71+志賀中宿!E71+志賀上宿!E71+駒込!E71</f>
        <v>16</v>
      </c>
      <c r="F71" s="32"/>
    </row>
    <row r="72" spans="1:6" ht="15" customHeight="1" x14ac:dyDescent="0.15">
      <c r="A72" s="12"/>
      <c r="B72" s="35">
        <v>58</v>
      </c>
      <c r="C72" s="75">
        <f>五十貫!C72+志賀下宿!C72+志賀中宿!C72+志賀上宿!C72+駒込!C72</f>
        <v>5</v>
      </c>
      <c r="D72" s="75">
        <f>五十貫!D72+志賀下宿!D72+志賀中宿!D72+志賀上宿!D72+駒込!D72</f>
        <v>8</v>
      </c>
      <c r="E72" s="10">
        <f>五十貫!E72+志賀下宿!E72+志賀中宿!E72+志賀上宿!E72+駒込!E72</f>
        <v>13</v>
      </c>
      <c r="F72" s="32"/>
    </row>
    <row r="73" spans="1:6" ht="15" customHeight="1" x14ac:dyDescent="0.15">
      <c r="A73" s="12"/>
      <c r="B73" s="35">
        <v>59</v>
      </c>
      <c r="C73" s="75">
        <f>五十貫!C73+志賀下宿!C73+志賀中宿!C73+志賀上宿!C73+駒込!C73</f>
        <v>11</v>
      </c>
      <c r="D73" s="75">
        <f>五十貫!D73+志賀下宿!D73+志賀中宿!D73+志賀上宿!D73+駒込!D73</f>
        <v>12</v>
      </c>
      <c r="E73" s="10">
        <f>五十貫!E73+志賀下宿!E73+志賀中宿!E73+志賀上宿!E73+駒込!E73</f>
        <v>23</v>
      </c>
      <c r="F73" s="32"/>
    </row>
    <row r="74" spans="1:6" ht="15" customHeight="1" x14ac:dyDescent="0.15">
      <c r="A74" s="12"/>
      <c r="B74" s="40" t="s">
        <v>61</v>
      </c>
      <c r="C74" s="49">
        <f>五十貫!C74+志賀下宿!C74+志賀中宿!C74+志賀上宿!C74+駒込!C74</f>
        <v>43</v>
      </c>
      <c r="D74" s="49">
        <f>五十貫!D74+志賀下宿!D74+志賀中宿!D74+志賀上宿!D74+駒込!D74</f>
        <v>47</v>
      </c>
      <c r="E74" s="41">
        <f>五十貫!E74+志賀下宿!E74+志賀中宿!E74+志賀上宿!E74+駒込!E74</f>
        <v>90</v>
      </c>
      <c r="F74" s="42">
        <f>E74/E147</f>
        <v>6.9177555726364331E-2</v>
      </c>
    </row>
    <row r="75" spans="1:6" ht="15" customHeight="1" x14ac:dyDescent="0.15">
      <c r="A75" s="12"/>
      <c r="B75" s="35">
        <v>60</v>
      </c>
      <c r="C75" s="75">
        <f>五十貫!C75+志賀下宿!C75+志賀中宿!C75+志賀上宿!C75+駒込!C75</f>
        <v>6</v>
      </c>
      <c r="D75" s="75">
        <f>五十貫!D75+志賀下宿!D75+志賀中宿!D75+志賀上宿!D75+駒込!D75</f>
        <v>5</v>
      </c>
      <c r="E75" s="10">
        <f>五十貫!E75+志賀下宿!E75+志賀中宿!E75+志賀上宿!E75+駒込!E75</f>
        <v>11</v>
      </c>
      <c r="F75" s="32"/>
    </row>
    <row r="76" spans="1:6" ht="15" customHeight="1" x14ac:dyDescent="0.15">
      <c r="A76" s="12"/>
      <c r="B76" s="35">
        <v>61</v>
      </c>
      <c r="C76" s="75">
        <f>五十貫!C76+志賀下宿!C76+志賀中宿!C76+志賀上宿!C76+駒込!C76</f>
        <v>5</v>
      </c>
      <c r="D76" s="75">
        <f>五十貫!D76+志賀下宿!D76+志賀中宿!D76+志賀上宿!D76+駒込!D76</f>
        <v>8</v>
      </c>
      <c r="E76" s="10">
        <f>五十貫!E76+志賀下宿!E76+志賀中宿!E76+志賀上宿!E76+駒込!E76</f>
        <v>13</v>
      </c>
      <c r="F76" s="32"/>
    </row>
    <row r="77" spans="1:6" ht="15" customHeight="1" x14ac:dyDescent="0.15">
      <c r="A77" s="12"/>
      <c r="B77" s="35">
        <v>62</v>
      </c>
      <c r="C77" s="75">
        <f>五十貫!C77+志賀下宿!C77+志賀中宿!C77+志賀上宿!C77+駒込!C77</f>
        <v>4</v>
      </c>
      <c r="D77" s="75">
        <f>五十貫!D77+志賀下宿!D77+志賀中宿!D77+志賀上宿!D77+駒込!D77</f>
        <v>14</v>
      </c>
      <c r="E77" s="10">
        <f>五十貫!E77+志賀下宿!E77+志賀中宿!E77+志賀上宿!E77+駒込!E77</f>
        <v>18</v>
      </c>
      <c r="F77" s="32"/>
    </row>
    <row r="78" spans="1:6" ht="15" customHeight="1" x14ac:dyDescent="0.15">
      <c r="A78" s="12"/>
      <c r="B78" s="35">
        <v>63</v>
      </c>
      <c r="C78" s="75">
        <f>五十貫!C78+志賀下宿!C78+志賀中宿!C78+志賀上宿!C78+駒込!C78</f>
        <v>5</v>
      </c>
      <c r="D78" s="75">
        <f>五十貫!D78+志賀下宿!D78+志賀中宿!D78+志賀上宿!D78+駒込!D78</f>
        <v>10</v>
      </c>
      <c r="E78" s="10">
        <f>五十貫!E78+志賀下宿!E78+志賀中宿!E78+志賀上宿!E78+駒込!E78</f>
        <v>15</v>
      </c>
      <c r="F78" s="32"/>
    </row>
    <row r="79" spans="1:6" ht="15" customHeight="1" x14ac:dyDescent="0.15">
      <c r="A79" s="12"/>
      <c r="B79" s="35">
        <v>64</v>
      </c>
      <c r="C79" s="75">
        <f>五十貫!C79+志賀下宿!C79+志賀中宿!C79+志賀上宿!C79+駒込!C79</f>
        <v>8</v>
      </c>
      <c r="D79" s="75">
        <f>五十貫!D79+志賀下宿!D79+志賀中宿!D79+志賀上宿!D79+駒込!D79</f>
        <v>12</v>
      </c>
      <c r="E79" s="10">
        <f>五十貫!E79+志賀下宿!E79+志賀中宿!E79+志賀上宿!E79+駒込!E79</f>
        <v>20</v>
      </c>
      <c r="F79" s="32"/>
    </row>
    <row r="80" spans="1:6" ht="15" customHeight="1" x14ac:dyDescent="0.15">
      <c r="A80" s="12"/>
      <c r="B80" s="40" t="s">
        <v>62</v>
      </c>
      <c r="C80" s="49">
        <f>五十貫!C80+志賀下宿!C80+志賀中宿!C80+志賀上宿!C80+駒込!C80</f>
        <v>28</v>
      </c>
      <c r="D80" s="49">
        <f>五十貫!D80+志賀下宿!D80+志賀中宿!D80+志賀上宿!D80+駒込!D80</f>
        <v>49</v>
      </c>
      <c r="E80" s="41">
        <f>五十貫!E80+志賀下宿!E80+志賀中宿!E80+志賀上宿!E80+駒込!E80</f>
        <v>77</v>
      </c>
      <c r="F80" s="42">
        <f>E80/E147</f>
        <v>5.9185242121445041E-2</v>
      </c>
    </row>
    <row r="81" spans="1:6" ht="15" customHeight="1" x14ac:dyDescent="0.15">
      <c r="A81" s="12"/>
      <c r="B81" s="35">
        <v>65</v>
      </c>
      <c r="C81" s="75">
        <f>五十貫!C81+志賀下宿!C81+志賀中宿!C81+志賀上宿!C81+駒込!C81</f>
        <v>16</v>
      </c>
      <c r="D81" s="75">
        <f>五十貫!D81+志賀下宿!D81+志賀中宿!D81+志賀上宿!D81+駒込!D81</f>
        <v>10</v>
      </c>
      <c r="E81" s="10">
        <f>五十貫!E81+志賀下宿!E81+志賀中宿!E81+志賀上宿!E81+駒込!E81</f>
        <v>26</v>
      </c>
      <c r="F81" s="32"/>
    </row>
    <row r="82" spans="1:6" ht="15" customHeight="1" x14ac:dyDescent="0.15">
      <c r="A82" s="12"/>
      <c r="B82" s="35">
        <v>66</v>
      </c>
      <c r="C82" s="75">
        <f>五十貫!C82+志賀下宿!C82+志賀中宿!C82+志賀上宿!C82+駒込!C82</f>
        <v>9</v>
      </c>
      <c r="D82" s="75">
        <f>五十貫!D82+志賀下宿!D82+志賀中宿!D82+志賀上宿!D82+駒込!D82</f>
        <v>3</v>
      </c>
      <c r="E82" s="10">
        <f>五十貫!E82+志賀下宿!E82+志賀中宿!E82+志賀上宿!E82+駒込!E82</f>
        <v>12</v>
      </c>
      <c r="F82" s="32"/>
    </row>
    <row r="83" spans="1:6" ht="15" customHeight="1" x14ac:dyDescent="0.15">
      <c r="A83" s="12"/>
      <c r="B83" s="35">
        <v>67</v>
      </c>
      <c r="C83" s="75">
        <f>五十貫!C83+志賀下宿!C83+志賀中宿!C83+志賀上宿!C83+駒込!C83</f>
        <v>8</v>
      </c>
      <c r="D83" s="75">
        <f>五十貫!D83+志賀下宿!D83+志賀中宿!D83+志賀上宿!D83+駒込!D83</f>
        <v>11</v>
      </c>
      <c r="E83" s="10">
        <f>五十貫!E83+志賀下宿!E83+志賀中宿!E83+志賀上宿!E83+駒込!E83</f>
        <v>19</v>
      </c>
      <c r="F83" s="32"/>
    </row>
    <row r="84" spans="1:6" ht="15" customHeight="1" x14ac:dyDescent="0.15">
      <c r="A84" s="12"/>
      <c r="B84" s="35">
        <v>68</v>
      </c>
      <c r="C84" s="75">
        <f>五十貫!C84+志賀下宿!C84+志賀中宿!C84+志賀上宿!C84+駒込!C84</f>
        <v>9</v>
      </c>
      <c r="D84" s="75">
        <f>五十貫!D84+志賀下宿!D84+志賀中宿!D84+志賀上宿!D84+駒込!D84</f>
        <v>12</v>
      </c>
      <c r="E84" s="10">
        <f>五十貫!E84+志賀下宿!E84+志賀中宿!E84+志賀上宿!E84+駒込!E84</f>
        <v>21</v>
      </c>
      <c r="F84" s="32"/>
    </row>
    <row r="85" spans="1:6" ht="15" customHeight="1" x14ac:dyDescent="0.15">
      <c r="A85" s="12"/>
      <c r="B85" s="35">
        <v>69</v>
      </c>
      <c r="C85" s="75">
        <f>五十貫!C85+志賀下宿!C85+志賀中宿!C85+志賀上宿!C85+駒込!C85</f>
        <v>8</v>
      </c>
      <c r="D85" s="75">
        <f>五十貫!D85+志賀下宿!D85+志賀中宿!D85+志賀上宿!D85+駒込!D85</f>
        <v>14</v>
      </c>
      <c r="E85" s="10">
        <f>五十貫!E85+志賀下宿!E85+志賀中宿!E85+志賀上宿!E85+駒込!E85</f>
        <v>22</v>
      </c>
      <c r="F85" s="32"/>
    </row>
    <row r="86" spans="1:6" ht="15" customHeight="1" x14ac:dyDescent="0.15">
      <c r="A86" s="12"/>
      <c r="B86" s="43" t="s">
        <v>63</v>
      </c>
      <c r="C86" s="71">
        <f>五十貫!C86+志賀下宿!C86+志賀中宿!C86+志賀上宿!C86+駒込!C86</f>
        <v>50</v>
      </c>
      <c r="D86" s="71">
        <f>五十貫!D86+志賀下宿!D86+志賀中宿!D86+志賀上宿!D86+駒込!D86</f>
        <v>50</v>
      </c>
      <c r="E86" s="44">
        <f>五十貫!E86+志賀下宿!E86+志賀中宿!E86+志賀上宿!E86+駒込!E86</f>
        <v>100</v>
      </c>
      <c r="F86" s="45">
        <f>E86/E147</f>
        <v>7.6863950807071479E-2</v>
      </c>
    </row>
    <row r="87" spans="1:6" ht="15" customHeight="1" x14ac:dyDescent="0.15">
      <c r="A87" s="12"/>
      <c r="B87" s="35">
        <v>70</v>
      </c>
      <c r="C87" s="75">
        <f>五十貫!C87+志賀下宿!C87+志賀中宿!C87+志賀上宿!C87+駒込!C87</f>
        <v>11</v>
      </c>
      <c r="D87" s="75">
        <f>五十貫!D87+志賀下宿!D87+志賀中宿!D87+志賀上宿!D87+駒込!D87</f>
        <v>12</v>
      </c>
      <c r="E87" s="10">
        <f>五十貫!E87+志賀下宿!E87+志賀中宿!E87+志賀上宿!E87+駒込!E87</f>
        <v>23</v>
      </c>
      <c r="F87" s="32"/>
    </row>
    <row r="88" spans="1:6" ht="15" customHeight="1" x14ac:dyDescent="0.15">
      <c r="A88" s="12"/>
      <c r="B88" s="35">
        <v>71</v>
      </c>
      <c r="C88" s="75">
        <f>五十貫!C88+志賀下宿!C88+志賀中宿!C88+志賀上宿!C88+駒込!C88</f>
        <v>9</v>
      </c>
      <c r="D88" s="75">
        <f>五十貫!D88+志賀下宿!D88+志賀中宿!D88+志賀上宿!D88+駒込!D88</f>
        <v>10</v>
      </c>
      <c r="E88" s="10">
        <f>五十貫!E88+志賀下宿!E88+志賀中宿!E88+志賀上宿!E88+駒込!E88</f>
        <v>19</v>
      </c>
      <c r="F88" s="32"/>
    </row>
    <row r="89" spans="1:6" ht="15" customHeight="1" x14ac:dyDescent="0.15">
      <c r="A89" s="12"/>
      <c r="B89" s="35">
        <v>72</v>
      </c>
      <c r="C89" s="75">
        <f>五十貫!C89+志賀下宿!C89+志賀中宿!C89+志賀上宿!C89+駒込!C89</f>
        <v>9</v>
      </c>
      <c r="D89" s="75">
        <f>五十貫!D89+志賀下宿!D89+志賀中宿!D89+志賀上宿!D89+駒込!D89</f>
        <v>19</v>
      </c>
      <c r="E89" s="10">
        <f>五十貫!E89+志賀下宿!E89+志賀中宿!E89+志賀上宿!E89+駒込!E89</f>
        <v>28</v>
      </c>
      <c r="F89" s="32"/>
    </row>
    <row r="90" spans="1:6" ht="15" customHeight="1" x14ac:dyDescent="0.15">
      <c r="A90" s="12"/>
      <c r="B90" s="35">
        <v>73</v>
      </c>
      <c r="C90" s="75">
        <f>五十貫!C90+志賀下宿!C90+志賀中宿!C90+志賀上宿!C90+駒込!C90</f>
        <v>14</v>
      </c>
      <c r="D90" s="75">
        <f>五十貫!D90+志賀下宿!D90+志賀中宿!D90+志賀上宿!D90+駒込!D90</f>
        <v>20</v>
      </c>
      <c r="E90" s="10">
        <f>五十貫!E90+志賀下宿!E90+志賀中宿!E90+志賀上宿!E90+駒込!E90</f>
        <v>34</v>
      </c>
      <c r="F90" s="32"/>
    </row>
    <row r="91" spans="1:6" ht="15" customHeight="1" x14ac:dyDescent="0.15">
      <c r="A91" s="12"/>
      <c r="B91" s="35">
        <v>74</v>
      </c>
      <c r="C91" s="75">
        <f>五十貫!C91+志賀下宿!C91+志賀中宿!C91+志賀上宿!C91+駒込!C91</f>
        <v>20</v>
      </c>
      <c r="D91" s="75">
        <f>五十貫!D91+志賀下宿!D91+志賀中宿!D91+志賀上宿!D91+駒込!D91</f>
        <v>7</v>
      </c>
      <c r="E91" s="10">
        <f>五十貫!E91+志賀下宿!E91+志賀中宿!E91+志賀上宿!E91+駒込!E91</f>
        <v>27</v>
      </c>
      <c r="F91" s="32"/>
    </row>
    <row r="92" spans="1:6" ht="15" customHeight="1" x14ac:dyDescent="0.15">
      <c r="A92" s="12"/>
      <c r="B92" s="43" t="s">
        <v>64</v>
      </c>
      <c r="C92" s="71">
        <f>五十貫!C92+志賀下宿!C92+志賀中宿!C92+志賀上宿!C92+駒込!C92</f>
        <v>63</v>
      </c>
      <c r="D92" s="71">
        <f>五十貫!D92+志賀下宿!D92+志賀中宿!D92+志賀上宿!D92+駒込!D92</f>
        <v>68</v>
      </c>
      <c r="E92" s="44">
        <f>五十貫!E92+志賀下宿!E92+志賀中宿!E92+志賀上宿!E92+駒込!E92</f>
        <v>131</v>
      </c>
      <c r="F92" s="45">
        <f>E92/E147</f>
        <v>0.10069177555726365</v>
      </c>
    </row>
    <row r="93" spans="1:6" ht="15" customHeight="1" x14ac:dyDescent="0.15">
      <c r="A93" s="12"/>
      <c r="B93" s="35">
        <v>75</v>
      </c>
      <c r="C93" s="75">
        <f>五十貫!C93+志賀下宿!C93+志賀中宿!C93+志賀上宿!C93+駒込!C93</f>
        <v>14</v>
      </c>
      <c r="D93" s="75">
        <f>五十貫!D93+志賀下宿!D93+志賀中宿!D93+志賀上宿!D93+駒込!D93</f>
        <v>13</v>
      </c>
      <c r="E93" s="10">
        <f>五十貫!E93+志賀下宿!E93+志賀中宿!E93+志賀上宿!E93+駒込!E93</f>
        <v>27</v>
      </c>
      <c r="F93" s="32"/>
    </row>
    <row r="94" spans="1:6" ht="15" customHeight="1" x14ac:dyDescent="0.15">
      <c r="A94" s="12"/>
      <c r="B94" s="35">
        <v>76</v>
      </c>
      <c r="C94" s="75">
        <f>五十貫!C94+志賀下宿!C94+志賀中宿!C94+志賀上宿!C94+駒込!C94</f>
        <v>14</v>
      </c>
      <c r="D94" s="75">
        <f>五十貫!D94+志賀下宿!D94+志賀中宿!D94+志賀上宿!D94+駒込!D94</f>
        <v>19</v>
      </c>
      <c r="E94" s="10">
        <f>五十貫!E94+志賀下宿!E94+志賀中宿!E94+志賀上宿!E94+駒込!E94</f>
        <v>33</v>
      </c>
      <c r="F94" s="32"/>
    </row>
    <row r="95" spans="1:6" ht="15" customHeight="1" x14ac:dyDescent="0.15">
      <c r="A95" s="12"/>
      <c r="B95" s="35">
        <v>77</v>
      </c>
      <c r="C95" s="75">
        <f>五十貫!C95+志賀下宿!C95+志賀中宿!C95+志賀上宿!C95+駒込!C95</f>
        <v>10</v>
      </c>
      <c r="D95" s="75">
        <f>五十貫!D95+志賀下宿!D95+志賀中宿!D95+志賀上宿!D95+駒込!D95</f>
        <v>10</v>
      </c>
      <c r="E95" s="10">
        <f>五十貫!E95+志賀下宿!E95+志賀中宿!E95+志賀上宿!E95+駒込!E95</f>
        <v>20</v>
      </c>
      <c r="F95" s="32"/>
    </row>
    <row r="96" spans="1:6" ht="15" customHeight="1" x14ac:dyDescent="0.15">
      <c r="A96" s="12"/>
      <c r="B96" s="35">
        <v>78</v>
      </c>
      <c r="C96" s="75">
        <f>五十貫!C96+志賀下宿!C96+志賀中宿!C96+志賀上宿!C96+駒込!C96</f>
        <v>7</v>
      </c>
      <c r="D96" s="75">
        <f>五十貫!D96+志賀下宿!D96+志賀中宿!D96+志賀上宿!D96+駒込!D96</f>
        <v>3</v>
      </c>
      <c r="E96" s="10">
        <f>五十貫!E96+志賀下宿!E96+志賀中宿!E96+志賀上宿!E96+駒込!E96</f>
        <v>10</v>
      </c>
      <c r="F96" s="32"/>
    </row>
    <row r="97" spans="1:6" ht="15" customHeight="1" x14ac:dyDescent="0.15">
      <c r="A97" s="12"/>
      <c r="B97" s="35">
        <v>79</v>
      </c>
      <c r="C97" s="75">
        <f>五十貫!C97+志賀下宿!C97+志賀中宿!C97+志賀上宿!C97+駒込!C97</f>
        <v>10</v>
      </c>
      <c r="D97" s="75">
        <f>五十貫!D97+志賀下宿!D97+志賀中宿!D97+志賀上宿!D97+駒込!D97</f>
        <v>9</v>
      </c>
      <c r="E97" s="10">
        <f>五十貫!E97+志賀下宿!E97+志賀中宿!E97+志賀上宿!E97+駒込!E97</f>
        <v>19</v>
      </c>
      <c r="F97" s="32"/>
    </row>
    <row r="98" spans="1:6" ht="15" customHeight="1" x14ac:dyDescent="0.15">
      <c r="A98" s="12"/>
      <c r="B98" s="43" t="s">
        <v>65</v>
      </c>
      <c r="C98" s="71">
        <f>五十貫!C98+志賀下宿!C98+志賀中宿!C98+志賀上宿!C98+駒込!C98</f>
        <v>55</v>
      </c>
      <c r="D98" s="71">
        <f>五十貫!D98+志賀下宿!D98+志賀中宿!D98+志賀上宿!D98+駒込!D98</f>
        <v>54</v>
      </c>
      <c r="E98" s="44">
        <f>五十貫!E98+志賀下宿!E98+志賀中宿!E98+志賀上宿!E98+駒込!E98</f>
        <v>109</v>
      </c>
      <c r="F98" s="45">
        <f>E98/E147</f>
        <v>8.3781706379707915E-2</v>
      </c>
    </row>
    <row r="99" spans="1:6" ht="15" customHeight="1" x14ac:dyDescent="0.15">
      <c r="A99" s="12"/>
      <c r="B99" s="35">
        <v>80</v>
      </c>
      <c r="C99" s="75">
        <f>五十貫!C99+志賀下宿!C99+志賀中宿!C99+志賀上宿!C99+駒込!C99</f>
        <v>7</v>
      </c>
      <c r="D99" s="75">
        <f>五十貫!D99+志賀下宿!D99+志賀中宿!D99+志賀上宿!D99+駒込!D99</f>
        <v>11</v>
      </c>
      <c r="E99" s="10">
        <f>五十貫!E99+志賀下宿!E99+志賀中宿!E99+志賀上宿!E99+駒込!E99</f>
        <v>18</v>
      </c>
      <c r="F99" s="32"/>
    </row>
    <row r="100" spans="1:6" ht="15" customHeight="1" x14ac:dyDescent="0.15">
      <c r="A100" s="12"/>
      <c r="B100" s="35">
        <v>81</v>
      </c>
      <c r="C100" s="75">
        <f>五十貫!C100+志賀下宿!C100+志賀中宿!C100+志賀上宿!C100+駒込!C100</f>
        <v>9</v>
      </c>
      <c r="D100" s="75">
        <f>五十貫!D100+志賀下宿!D100+志賀中宿!D100+志賀上宿!D100+駒込!D100</f>
        <v>8</v>
      </c>
      <c r="E100" s="10">
        <f>五十貫!E100+志賀下宿!E100+志賀中宿!E100+志賀上宿!E100+駒込!E100</f>
        <v>17</v>
      </c>
      <c r="F100" s="32"/>
    </row>
    <row r="101" spans="1:6" ht="15" customHeight="1" x14ac:dyDescent="0.15">
      <c r="A101" s="12"/>
      <c r="B101" s="35">
        <v>82</v>
      </c>
      <c r="C101" s="75">
        <f>五十貫!C101+志賀下宿!C101+志賀中宿!C101+志賀上宿!C101+駒込!C101</f>
        <v>15</v>
      </c>
      <c r="D101" s="75">
        <f>五十貫!D101+志賀下宿!D101+志賀中宿!D101+志賀上宿!D101+駒込!D101</f>
        <v>7</v>
      </c>
      <c r="E101" s="10">
        <f>五十貫!E101+志賀下宿!E101+志賀中宿!E101+志賀上宿!E101+駒込!E101</f>
        <v>22</v>
      </c>
      <c r="F101" s="32"/>
    </row>
    <row r="102" spans="1:6" ht="15" customHeight="1" x14ac:dyDescent="0.15">
      <c r="A102" s="12"/>
      <c r="B102" s="35">
        <v>83</v>
      </c>
      <c r="C102" s="75">
        <f>五十貫!C102+志賀下宿!C102+志賀中宿!C102+志賀上宿!C102+駒込!C102</f>
        <v>6</v>
      </c>
      <c r="D102" s="75">
        <f>五十貫!D102+志賀下宿!D102+志賀中宿!D102+志賀上宿!D102+駒込!D102</f>
        <v>11</v>
      </c>
      <c r="E102" s="10">
        <f>五十貫!E102+志賀下宿!E102+志賀中宿!E102+志賀上宿!E102+駒込!E102</f>
        <v>17</v>
      </c>
      <c r="F102" s="32"/>
    </row>
    <row r="103" spans="1:6" ht="15" customHeight="1" x14ac:dyDescent="0.15">
      <c r="A103" s="12"/>
      <c r="B103" s="35">
        <v>84</v>
      </c>
      <c r="C103" s="75">
        <f>五十貫!C103+志賀下宿!C103+志賀中宿!C103+志賀上宿!C103+駒込!C103</f>
        <v>6</v>
      </c>
      <c r="D103" s="75">
        <f>五十貫!D103+志賀下宿!D103+志賀中宿!D103+志賀上宿!D103+駒込!D103</f>
        <v>2</v>
      </c>
      <c r="E103" s="10">
        <f>五十貫!E103+志賀下宿!E103+志賀中宿!E103+志賀上宿!E103+駒込!E103</f>
        <v>8</v>
      </c>
      <c r="F103" s="32"/>
    </row>
    <row r="104" spans="1:6" ht="15" customHeight="1" x14ac:dyDescent="0.15">
      <c r="A104" s="12"/>
      <c r="B104" s="43" t="s">
        <v>66</v>
      </c>
      <c r="C104" s="71">
        <f>五十貫!C104+志賀下宿!C104+志賀中宿!C104+志賀上宿!C104+駒込!C104</f>
        <v>43</v>
      </c>
      <c r="D104" s="71">
        <f>五十貫!D104+志賀下宿!D104+志賀中宿!D104+志賀上宿!D104+駒込!D104</f>
        <v>39</v>
      </c>
      <c r="E104" s="44">
        <f>五十貫!E104+志賀下宿!E104+志賀中宿!E104+志賀上宿!E104+駒込!E104</f>
        <v>82</v>
      </c>
      <c r="F104" s="45">
        <f>E104/E147</f>
        <v>6.3028439661798621E-2</v>
      </c>
    </row>
    <row r="105" spans="1:6" ht="15" customHeight="1" x14ac:dyDescent="0.15">
      <c r="A105" s="12"/>
      <c r="B105" s="35">
        <v>85</v>
      </c>
      <c r="C105" s="75">
        <f>五十貫!C105+志賀下宿!C105+志賀中宿!C105+志賀上宿!C105+駒込!C105</f>
        <v>5</v>
      </c>
      <c r="D105" s="75">
        <f>五十貫!D105+志賀下宿!D105+志賀中宿!D105+志賀上宿!D105+駒込!D105</f>
        <v>2</v>
      </c>
      <c r="E105" s="10">
        <f>五十貫!E105+志賀下宿!E105+志賀中宿!E105+志賀上宿!E105+駒込!E105</f>
        <v>7</v>
      </c>
      <c r="F105" s="32"/>
    </row>
    <row r="106" spans="1:6" ht="15" customHeight="1" x14ac:dyDescent="0.15">
      <c r="A106" s="12"/>
      <c r="B106" s="35">
        <v>86</v>
      </c>
      <c r="C106" s="75">
        <f>五十貫!C106+志賀下宿!C106+志賀中宿!C106+志賀上宿!C106+駒込!C106</f>
        <v>7</v>
      </c>
      <c r="D106" s="75">
        <f>五十貫!D106+志賀下宿!D106+志賀中宿!D106+志賀上宿!D106+駒込!D106</f>
        <v>13</v>
      </c>
      <c r="E106" s="10">
        <f>五十貫!E106+志賀下宿!E106+志賀中宿!E106+志賀上宿!E106+駒込!E106</f>
        <v>20</v>
      </c>
      <c r="F106" s="32"/>
    </row>
    <row r="107" spans="1:6" ht="15" customHeight="1" x14ac:dyDescent="0.15">
      <c r="A107" s="12"/>
      <c r="B107" s="35">
        <v>87</v>
      </c>
      <c r="C107" s="75">
        <f>五十貫!C107+志賀下宿!C107+志賀中宿!C107+志賀上宿!C107+駒込!C107</f>
        <v>4</v>
      </c>
      <c r="D107" s="75">
        <f>五十貫!D107+志賀下宿!D107+志賀中宿!D107+志賀上宿!D107+駒込!D107</f>
        <v>7</v>
      </c>
      <c r="E107" s="10">
        <f>五十貫!E107+志賀下宿!E107+志賀中宿!E107+志賀上宿!E107+駒込!E107</f>
        <v>11</v>
      </c>
      <c r="F107" s="32"/>
    </row>
    <row r="108" spans="1:6" ht="15" customHeight="1" x14ac:dyDescent="0.15">
      <c r="A108" s="12"/>
      <c r="B108" s="35">
        <v>88</v>
      </c>
      <c r="C108" s="75">
        <f>五十貫!C108+志賀下宿!C108+志賀中宿!C108+志賀上宿!C108+駒込!C108</f>
        <v>1</v>
      </c>
      <c r="D108" s="75">
        <f>五十貫!D108+志賀下宿!D108+志賀中宿!D108+志賀上宿!D108+駒込!D108</f>
        <v>6</v>
      </c>
      <c r="E108" s="10">
        <f>五十貫!E108+志賀下宿!E108+志賀中宿!E108+志賀上宿!E108+駒込!E108</f>
        <v>7</v>
      </c>
      <c r="F108" s="32"/>
    </row>
    <row r="109" spans="1:6" ht="15" customHeight="1" x14ac:dyDescent="0.15">
      <c r="A109" s="12"/>
      <c r="B109" s="35">
        <v>89</v>
      </c>
      <c r="C109" s="75">
        <f>五十貫!C109+志賀下宿!C109+志賀中宿!C109+志賀上宿!C109+駒込!C109</f>
        <v>3</v>
      </c>
      <c r="D109" s="75">
        <f>五十貫!D109+志賀下宿!D109+志賀中宿!D109+志賀上宿!D109+駒込!D109</f>
        <v>4</v>
      </c>
      <c r="E109" s="10">
        <f>五十貫!E109+志賀下宿!E109+志賀中宿!E109+志賀上宿!E109+駒込!E109</f>
        <v>7</v>
      </c>
      <c r="F109" s="32"/>
    </row>
    <row r="110" spans="1:6" ht="15" customHeight="1" x14ac:dyDescent="0.15">
      <c r="A110" s="12"/>
      <c r="B110" s="43" t="s">
        <v>67</v>
      </c>
      <c r="C110" s="71">
        <f>五十貫!C110+志賀下宿!C110+志賀中宿!C110+志賀上宿!C110+駒込!C110</f>
        <v>20</v>
      </c>
      <c r="D110" s="71">
        <f>五十貫!D110+志賀下宿!D110+志賀中宿!D110+志賀上宿!D110+駒込!D110</f>
        <v>32</v>
      </c>
      <c r="E110" s="44">
        <f>五十貫!E110+志賀下宿!E110+志賀中宿!E110+志賀上宿!E110+駒込!E110</f>
        <v>52</v>
      </c>
      <c r="F110" s="45">
        <f>E110/E147</f>
        <v>3.9969254419677171E-2</v>
      </c>
    </row>
    <row r="111" spans="1:6" ht="15" customHeight="1" x14ac:dyDescent="0.15">
      <c r="A111" s="12"/>
      <c r="B111" s="35">
        <v>90</v>
      </c>
      <c r="C111" s="75">
        <f>五十貫!C111+志賀下宿!C111+志賀中宿!C111+志賀上宿!C111+駒込!C111</f>
        <v>4</v>
      </c>
      <c r="D111" s="75">
        <f>五十貫!D111+志賀下宿!D111+志賀中宿!D111+志賀上宿!D111+駒込!D111</f>
        <v>5</v>
      </c>
      <c r="E111" s="10">
        <f>五十貫!E111+志賀下宿!E111+志賀中宿!E111+志賀上宿!E111+駒込!E111</f>
        <v>9</v>
      </c>
      <c r="F111" s="32"/>
    </row>
    <row r="112" spans="1:6" ht="15" customHeight="1" x14ac:dyDescent="0.15">
      <c r="A112" s="12"/>
      <c r="B112" s="35">
        <v>91</v>
      </c>
      <c r="C112" s="75">
        <f>五十貫!C112+志賀下宿!C112+志賀中宿!C112+志賀上宿!C112+駒込!C112</f>
        <v>1</v>
      </c>
      <c r="D112" s="75">
        <f>五十貫!D112+志賀下宿!D112+志賀中宿!D112+志賀上宿!D112+駒込!D112</f>
        <v>7</v>
      </c>
      <c r="E112" s="10">
        <f>五十貫!E112+志賀下宿!E112+志賀中宿!E112+志賀上宿!E112+駒込!E112</f>
        <v>8</v>
      </c>
      <c r="F112" s="32"/>
    </row>
    <row r="113" spans="1:6" ht="15" customHeight="1" x14ac:dyDescent="0.15">
      <c r="A113" s="12"/>
      <c r="B113" s="35">
        <v>92</v>
      </c>
      <c r="C113" s="75">
        <f>五十貫!C113+志賀下宿!C113+志賀中宿!C113+志賀上宿!C113+駒込!C113</f>
        <v>6</v>
      </c>
      <c r="D113" s="75">
        <f>五十貫!D113+志賀下宿!D113+志賀中宿!D113+志賀上宿!D113+駒込!D113</f>
        <v>5</v>
      </c>
      <c r="E113" s="10">
        <f>五十貫!E113+志賀下宿!E113+志賀中宿!E113+志賀上宿!E113+駒込!E113</f>
        <v>11</v>
      </c>
      <c r="F113" s="32"/>
    </row>
    <row r="114" spans="1:6" ht="15" customHeight="1" x14ac:dyDescent="0.15">
      <c r="A114" s="12"/>
      <c r="B114" s="35">
        <v>93</v>
      </c>
      <c r="C114" s="75">
        <f>五十貫!C114+志賀下宿!C114+志賀中宿!C114+志賀上宿!C114+駒込!C114</f>
        <v>5</v>
      </c>
      <c r="D114" s="75">
        <f>五十貫!D114+志賀下宿!D114+志賀中宿!D114+志賀上宿!D114+駒込!D114</f>
        <v>6</v>
      </c>
      <c r="E114" s="10">
        <f>五十貫!E114+志賀下宿!E114+志賀中宿!E114+志賀上宿!E114+駒込!E114</f>
        <v>11</v>
      </c>
      <c r="F114" s="32"/>
    </row>
    <row r="115" spans="1:6" ht="15" customHeight="1" x14ac:dyDescent="0.15">
      <c r="A115" s="12"/>
      <c r="B115" s="35">
        <v>94</v>
      </c>
      <c r="C115" s="75">
        <f>五十貫!C115+志賀下宿!C115+志賀中宿!C115+志賀上宿!C115+駒込!C115</f>
        <v>2</v>
      </c>
      <c r="D115" s="75">
        <f>五十貫!D115+志賀下宿!D115+志賀中宿!D115+志賀上宿!D115+駒込!D115</f>
        <v>6</v>
      </c>
      <c r="E115" s="10">
        <f>五十貫!E115+志賀下宿!E115+志賀中宿!E115+志賀上宿!E115+駒込!E115</f>
        <v>8</v>
      </c>
      <c r="F115" s="32"/>
    </row>
    <row r="116" spans="1:6" ht="15" customHeight="1" x14ac:dyDescent="0.15">
      <c r="A116" s="12"/>
      <c r="B116" s="43" t="s">
        <v>68</v>
      </c>
      <c r="C116" s="71">
        <f>五十貫!C116+志賀下宿!C116+志賀中宿!C116+志賀上宿!C116+駒込!C116</f>
        <v>18</v>
      </c>
      <c r="D116" s="71">
        <f>五十貫!D116+志賀下宿!D116+志賀中宿!D116+志賀上宿!D116+駒込!D116</f>
        <v>29</v>
      </c>
      <c r="E116" s="44">
        <f>五十貫!E116+志賀下宿!E116+志賀中宿!E116+志賀上宿!E116+駒込!E116</f>
        <v>47</v>
      </c>
      <c r="F116" s="45">
        <f>E116/E147</f>
        <v>3.6126056879323597E-2</v>
      </c>
    </row>
    <row r="117" spans="1:6" ht="15" customHeight="1" x14ac:dyDescent="0.15">
      <c r="A117" s="12"/>
      <c r="B117" s="35">
        <v>95</v>
      </c>
      <c r="C117" s="75">
        <f>五十貫!C117+志賀下宿!C117+志賀中宿!C117+志賀上宿!C117+駒込!C117</f>
        <v>1</v>
      </c>
      <c r="D117" s="75">
        <f>五十貫!D117+志賀下宿!D117+志賀中宿!D117+志賀上宿!D117+駒込!D117</f>
        <v>2</v>
      </c>
      <c r="E117" s="10">
        <f>五十貫!E117+志賀下宿!E117+志賀中宿!E117+志賀上宿!E117+駒込!E117</f>
        <v>3</v>
      </c>
      <c r="F117" s="32"/>
    </row>
    <row r="118" spans="1:6" ht="15" customHeight="1" x14ac:dyDescent="0.15">
      <c r="A118" s="12"/>
      <c r="B118" s="35">
        <v>96</v>
      </c>
      <c r="C118" s="75">
        <f>五十貫!C118+志賀下宿!C118+志賀中宿!C118+志賀上宿!C118+駒込!C118</f>
        <v>3</v>
      </c>
      <c r="D118" s="75">
        <f>五十貫!D118+志賀下宿!D118+志賀中宿!D118+志賀上宿!D118+駒込!D118</f>
        <v>1</v>
      </c>
      <c r="E118" s="10">
        <f>五十貫!E118+志賀下宿!E118+志賀中宿!E118+志賀上宿!E118+駒込!E118</f>
        <v>4</v>
      </c>
      <c r="F118" s="32"/>
    </row>
    <row r="119" spans="1:6" ht="15" customHeight="1" x14ac:dyDescent="0.15">
      <c r="A119" s="12"/>
      <c r="B119" s="35">
        <v>97</v>
      </c>
      <c r="C119" s="75">
        <f>五十貫!C119+志賀下宿!C119+志賀中宿!C119+志賀上宿!C119+駒込!C119</f>
        <v>1</v>
      </c>
      <c r="D119" s="75">
        <f>五十貫!D119+志賀下宿!D119+志賀中宿!D119+志賀上宿!D119+駒込!D119</f>
        <v>2</v>
      </c>
      <c r="E119" s="10">
        <f>五十貫!E119+志賀下宿!E119+志賀中宿!E119+志賀上宿!E119+駒込!E119</f>
        <v>3</v>
      </c>
      <c r="F119" s="32"/>
    </row>
    <row r="120" spans="1:6" ht="15" customHeight="1" x14ac:dyDescent="0.15">
      <c r="A120" s="12"/>
      <c r="B120" s="35">
        <v>98</v>
      </c>
      <c r="C120" s="75">
        <f>五十貫!C120+志賀下宿!C120+志賀中宿!C120+志賀上宿!C120+駒込!C120</f>
        <v>0</v>
      </c>
      <c r="D120" s="75">
        <f>五十貫!D120+志賀下宿!D120+志賀中宿!D120+志賀上宿!D120+駒込!D120</f>
        <v>2</v>
      </c>
      <c r="E120" s="10">
        <f>五十貫!E120+志賀下宿!E120+志賀中宿!E120+志賀上宿!E120+駒込!E120</f>
        <v>2</v>
      </c>
      <c r="F120" s="32"/>
    </row>
    <row r="121" spans="1:6" ht="15" customHeight="1" x14ac:dyDescent="0.15">
      <c r="A121" s="12"/>
      <c r="B121" s="35">
        <v>99</v>
      </c>
      <c r="C121" s="75">
        <f>五十貫!C121+志賀下宿!C121+志賀中宿!C121+志賀上宿!C121+駒込!C121</f>
        <v>0</v>
      </c>
      <c r="D121" s="75">
        <f>五十貫!D121+志賀下宿!D121+志賀中宿!D121+志賀上宿!D121+駒込!D121</f>
        <v>2</v>
      </c>
      <c r="E121" s="10">
        <f>五十貫!E121+志賀下宿!E121+志賀中宿!E121+志賀上宿!E121+駒込!E121</f>
        <v>2</v>
      </c>
      <c r="F121" s="32"/>
    </row>
    <row r="122" spans="1:6" ht="15" customHeight="1" x14ac:dyDescent="0.15">
      <c r="A122" s="12"/>
      <c r="B122" s="43" t="s">
        <v>69</v>
      </c>
      <c r="C122" s="71">
        <f>五十貫!C122+志賀下宿!C122+志賀中宿!C122+志賀上宿!C122+駒込!C122</f>
        <v>5</v>
      </c>
      <c r="D122" s="71">
        <f>五十貫!D122+志賀下宿!D122+志賀中宿!D122+志賀上宿!D122+駒込!D122</f>
        <v>9</v>
      </c>
      <c r="E122" s="44">
        <f>五十貫!E122+志賀下宿!E122+志賀中宿!E122+志賀上宿!E122+駒込!E122</f>
        <v>14</v>
      </c>
      <c r="F122" s="45">
        <f>E122/E147</f>
        <v>1.0760953112990008E-2</v>
      </c>
    </row>
    <row r="123" spans="1:6" ht="15" customHeight="1" x14ac:dyDescent="0.15">
      <c r="A123" s="12"/>
      <c r="B123" s="35">
        <v>100</v>
      </c>
      <c r="C123" s="75">
        <f>五十貫!C123+志賀下宿!C123+志賀中宿!C123+志賀上宿!C123+駒込!C123</f>
        <v>0</v>
      </c>
      <c r="D123" s="75">
        <f>五十貫!D123+志賀下宿!D123+志賀中宿!D123+志賀上宿!D123+駒込!D123</f>
        <v>1</v>
      </c>
      <c r="E123" s="10">
        <f>五十貫!E123+志賀下宿!E123+志賀中宿!E123+志賀上宿!E123+駒込!E123</f>
        <v>1</v>
      </c>
      <c r="F123" s="32"/>
    </row>
    <row r="124" spans="1:6" ht="15" customHeight="1" x14ac:dyDescent="0.15">
      <c r="A124" s="12"/>
      <c r="B124" s="35">
        <v>101</v>
      </c>
      <c r="C124" s="75">
        <f>五十貫!C124+志賀下宿!C124+志賀中宿!C124+志賀上宿!C124+駒込!C124</f>
        <v>0</v>
      </c>
      <c r="D124" s="75">
        <f>五十貫!D124+志賀下宿!D124+志賀中宿!D124+志賀上宿!D124+駒込!D124</f>
        <v>3</v>
      </c>
      <c r="E124" s="10">
        <f>五十貫!E124+志賀下宿!E124+志賀中宿!E124+志賀上宿!E124+駒込!E124</f>
        <v>3</v>
      </c>
      <c r="F124" s="32"/>
    </row>
    <row r="125" spans="1:6" ht="15" customHeight="1" x14ac:dyDescent="0.15">
      <c r="A125" s="12"/>
      <c r="B125" s="35">
        <v>102</v>
      </c>
      <c r="C125" s="75">
        <f>五十貫!C125+志賀下宿!C125+志賀中宿!C125+志賀上宿!C125+駒込!C125</f>
        <v>0</v>
      </c>
      <c r="D125" s="75">
        <f>五十貫!D125+志賀下宿!D125+志賀中宿!D125+志賀上宿!D125+駒込!D125</f>
        <v>0</v>
      </c>
      <c r="E125" s="10">
        <f>五十貫!E125+志賀下宿!E125+志賀中宿!E125+志賀上宿!E125+駒込!E125</f>
        <v>0</v>
      </c>
      <c r="F125" s="32"/>
    </row>
    <row r="126" spans="1:6" ht="15" customHeight="1" x14ac:dyDescent="0.15">
      <c r="A126" s="12"/>
      <c r="B126" s="35">
        <v>103</v>
      </c>
      <c r="C126" s="75">
        <f>五十貫!C126+志賀下宿!C126+志賀中宿!C126+志賀上宿!C126+駒込!C126</f>
        <v>0</v>
      </c>
      <c r="D126" s="75">
        <f>五十貫!D126+志賀下宿!D126+志賀中宿!D126+志賀上宿!D126+駒込!D126</f>
        <v>0</v>
      </c>
      <c r="E126" s="10">
        <f>五十貫!E126+志賀下宿!E126+志賀中宿!E126+志賀上宿!E126+駒込!E126</f>
        <v>0</v>
      </c>
      <c r="F126" s="32"/>
    </row>
    <row r="127" spans="1:6" ht="15" customHeight="1" x14ac:dyDescent="0.15">
      <c r="A127" s="12"/>
      <c r="B127" s="35">
        <v>104</v>
      </c>
      <c r="C127" s="75">
        <f>五十貫!C127+志賀下宿!C127+志賀中宿!C127+志賀上宿!C127+駒込!C127</f>
        <v>1</v>
      </c>
      <c r="D127" s="75">
        <f>五十貫!D127+志賀下宿!D127+志賀中宿!D127+志賀上宿!D127+駒込!D127</f>
        <v>0</v>
      </c>
      <c r="E127" s="10">
        <f>五十貫!E127+志賀下宿!E127+志賀中宿!E127+志賀上宿!E127+駒込!E127</f>
        <v>1</v>
      </c>
      <c r="F127" s="32"/>
    </row>
    <row r="128" spans="1:6" ht="15" customHeight="1" x14ac:dyDescent="0.15">
      <c r="A128" s="12"/>
      <c r="B128" s="43" t="s">
        <v>70</v>
      </c>
      <c r="C128" s="71">
        <f>五十貫!C128+志賀下宿!C128+志賀中宿!C128+志賀上宿!C128+駒込!C128</f>
        <v>1</v>
      </c>
      <c r="D128" s="71">
        <f>五十貫!D128+志賀下宿!D128+志賀中宿!D128+志賀上宿!D128+駒込!D128</f>
        <v>4</v>
      </c>
      <c r="E128" s="44">
        <f>五十貫!E128+志賀下宿!E128+志賀中宿!E128+志賀上宿!E128+駒込!E128</f>
        <v>5</v>
      </c>
      <c r="F128" s="45">
        <f>E128/E147</f>
        <v>3.843197540353574E-3</v>
      </c>
    </row>
    <row r="129" spans="1:6" ht="15" customHeight="1" x14ac:dyDescent="0.15">
      <c r="A129" s="12"/>
      <c r="B129" s="35">
        <v>105</v>
      </c>
      <c r="C129" s="75">
        <f>五十貫!C129+志賀下宿!C129+志賀中宿!C129+志賀上宿!C129+駒込!C129</f>
        <v>0</v>
      </c>
      <c r="D129" s="75">
        <f>五十貫!D129+志賀下宿!D129+志賀中宿!D129+志賀上宿!D129+駒込!D129</f>
        <v>1</v>
      </c>
      <c r="E129" s="10">
        <f>五十貫!E129+志賀下宿!E129+志賀中宿!E129+志賀上宿!E129+駒込!E129</f>
        <v>1</v>
      </c>
      <c r="F129" s="32"/>
    </row>
    <row r="130" spans="1:6" ht="15" customHeight="1" x14ac:dyDescent="0.15">
      <c r="A130" s="12"/>
      <c r="B130" s="35">
        <v>106</v>
      </c>
      <c r="C130" s="75">
        <f>五十貫!C130+志賀下宿!C130+志賀中宿!C130+志賀上宿!C130+駒込!C130</f>
        <v>0</v>
      </c>
      <c r="D130" s="75">
        <f>五十貫!D130+志賀下宿!D130+志賀中宿!D130+志賀上宿!D130+駒込!D130</f>
        <v>0</v>
      </c>
      <c r="E130" s="10">
        <f>五十貫!E130+志賀下宿!E130+志賀中宿!E130+志賀上宿!E130+駒込!E130</f>
        <v>0</v>
      </c>
      <c r="F130" s="32"/>
    </row>
    <row r="131" spans="1:6" ht="15" customHeight="1" x14ac:dyDescent="0.15">
      <c r="A131" s="12"/>
      <c r="B131" s="35">
        <v>107</v>
      </c>
      <c r="C131" s="75">
        <f>五十貫!C131+志賀下宿!C131+志賀中宿!C131+志賀上宿!C131+駒込!C131</f>
        <v>0</v>
      </c>
      <c r="D131" s="75">
        <f>五十貫!D131+志賀下宿!D131+志賀中宿!D131+志賀上宿!D131+駒込!D131</f>
        <v>0</v>
      </c>
      <c r="E131" s="10">
        <f>五十貫!E131+志賀下宿!E131+志賀中宿!E131+志賀上宿!E131+駒込!E131</f>
        <v>0</v>
      </c>
      <c r="F131" s="32"/>
    </row>
    <row r="132" spans="1:6" ht="15" customHeight="1" x14ac:dyDescent="0.15">
      <c r="A132" s="12"/>
      <c r="B132" s="35">
        <v>108</v>
      </c>
      <c r="C132" s="75">
        <f>五十貫!C132+志賀下宿!C132+志賀中宿!C132+志賀上宿!C132+駒込!C132</f>
        <v>0</v>
      </c>
      <c r="D132" s="75">
        <f>五十貫!D132+志賀下宿!D132+志賀中宿!D132+志賀上宿!D132+駒込!D132</f>
        <v>0</v>
      </c>
      <c r="E132" s="10">
        <f>五十貫!E132+志賀下宿!E132+志賀中宿!E132+志賀上宿!E132+駒込!E132</f>
        <v>0</v>
      </c>
      <c r="F132" s="32"/>
    </row>
    <row r="133" spans="1:6" ht="15" customHeight="1" x14ac:dyDescent="0.15">
      <c r="A133" s="12"/>
      <c r="B133" s="35">
        <v>109</v>
      </c>
      <c r="C133" s="75">
        <f>五十貫!C133+志賀下宿!C133+志賀中宿!C133+志賀上宿!C133+駒込!C133</f>
        <v>0</v>
      </c>
      <c r="D133" s="75">
        <f>五十貫!D133+志賀下宿!D133+志賀中宿!D133+志賀上宿!D133+駒込!D133</f>
        <v>0</v>
      </c>
      <c r="E133" s="10">
        <f>五十貫!E133+志賀下宿!E133+志賀中宿!E133+志賀上宿!E133+駒込!E133</f>
        <v>0</v>
      </c>
      <c r="F133" s="32"/>
    </row>
    <row r="134" spans="1:6" ht="15" customHeight="1" x14ac:dyDescent="0.15">
      <c r="A134" s="36"/>
      <c r="B134" s="46" t="s">
        <v>71</v>
      </c>
      <c r="C134" s="76">
        <f>五十貫!C134+志賀下宿!C134+志賀中宿!C134+志賀上宿!C134+駒込!C134</f>
        <v>0</v>
      </c>
      <c r="D134" s="76">
        <f>五十貫!D134+志賀下宿!D134+志賀中宿!D134+志賀上宿!D134+駒込!D134</f>
        <v>1</v>
      </c>
      <c r="E134" s="47">
        <f>五十貫!E134+志賀下宿!E134+志賀中宿!E134+志賀上宿!E134+駒込!E134</f>
        <v>1</v>
      </c>
      <c r="F134" s="45">
        <f>E134/E147</f>
        <v>7.6863950807071484E-4</v>
      </c>
    </row>
    <row r="135" spans="1:6" ht="15" customHeight="1" x14ac:dyDescent="0.15">
      <c r="A135" s="36"/>
      <c r="B135" s="35">
        <v>110</v>
      </c>
      <c r="C135" s="75">
        <f>五十貫!C135+志賀下宿!C135+志賀中宿!C135+志賀上宿!C135+駒込!C135</f>
        <v>0</v>
      </c>
      <c r="D135" s="75">
        <f>五十貫!D135+志賀下宿!D135+志賀中宿!D135+志賀上宿!D135+駒込!D135</f>
        <v>0</v>
      </c>
      <c r="E135" s="10">
        <f>五十貫!E135+志賀下宿!E135+志賀中宿!E135+志賀上宿!E135+駒込!E135</f>
        <v>0</v>
      </c>
      <c r="F135" s="32"/>
    </row>
    <row r="136" spans="1:6" ht="15" customHeight="1" x14ac:dyDescent="0.15">
      <c r="A136" s="36"/>
      <c r="B136" s="35">
        <v>111</v>
      </c>
      <c r="C136" s="75">
        <f>五十貫!C136+志賀下宿!C136+志賀中宿!C136+志賀上宿!C136+駒込!C136</f>
        <v>0</v>
      </c>
      <c r="D136" s="75">
        <f>五十貫!D136+志賀下宿!D136+志賀中宿!D136+志賀上宿!D136+駒込!D136</f>
        <v>0</v>
      </c>
      <c r="E136" s="10">
        <f>五十貫!E136+志賀下宿!E136+志賀中宿!E136+志賀上宿!E136+駒込!E136</f>
        <v>0</v>
      </c>
      <c r="F136" s="32"/>
    </row>
    <row r="137" spans="1:6" ht="15" customHeight="1" x14ac:dyDescent="0.15">
      <c r="A137" s="36"/>
      <c r="B137" s="35">
        <v>112</v>
      </c>
      <c r="C137" s="75">
        <f>五十貫!C137+志賀下宿!C137+志賀中宿!C137+志賀上宿!C137+駒込!C137</f>
        <v>0</v>
      </c>
      <c r="D137" s="75">
        <f>五十貫!D137+志賀下宿!D137+志賀中宿!D137+志賀上宿!D137+駒込!D137</f>
        <v>0</v>
      </c>
      <c r="E137" s="10">
        <f>五十貫!E137+志賀下宿!E137+志賀中宿!E137+志賀上宿!E137+駒込!E137</f>
        <v>0</v>
      </c>
      <c r="F137" s="32"/>
    </row>
    <row r="138" spans="1:6" ht="15" customHeight="1" x14ac:dyDescent="0.15">
      <c r="A138" s="36"/>
      <c r="B138" s="35">
        <v>113</v>
      </c>
      <c r="C138" s="75">
        <f>五十貫!C138+志賀下宿!C138+志賀中宿!C138+志賀上宿!C138+駒込!C138</f>
        <v>0</v>
      </c>
      <c r="D138" s="75">
        <f>五十貫!D138+志賀下宿!D138+志賀中宿!D138+志賀上宿!D138+駒込!D138</f>
        <v>0</v>
      </c>
      <c r="E138" s="10">
        <f>五十貫!E138+志賀下宿!E138+志賀中宿!E138+志賀上宿!E138+駒込!E138</f>
        <v>0</v>
      </c>
      <c r="F138" s="32"/>
    </row>
    <row r="139" spans="1:6" ht="15" customHeight="1" x14ac:dyDescent="0.15">
      <c r="A139" s="36"/>
      <c r="B139" s="35">
        <v>114</v>
      </c>
      <c r="C139" s="75">
        <f>五十貫!C139+志賀下宿!C139+志賀中宿!C139+志賀上宿!C139+駒込!C139</f>
        <v>0</v>
      </c>
      <c r="D139" s="75">
        <f>五十貫!D139+志賀下宿!D139+志賀中宿!D139+志賀上宿!D139+駒込!D139</f>
        <v>0</v>
      </c>
      <c r="E139" s="10">
        <f>五十貫!E139+志賀下宿!E139+志賀中宿!E139+志賀上宿!E139+駒込!E139</f>
        <v>0</v>
      </c>
      <c r="F139" s="32"/>
    </row>
    <row r="140" spans="1:6" ht="15" customHeight="1" x14ac:dyDescent="0.15">
      <c r="A140" s="36"/>
      <c r="B140" s="43" t="s">
        <v>378</v>
      </c>
      <c r="C140" s="71">
        <f>五十貫!C140+志賀下宿!C140+志賀中宿!C140+志賀上宿!C140+駒込!C140</f>
        <v>0</v>
      </c>
      <c r="D140" s="71">
        <f>五十貫!D140+志賀下宿!D140+志賀中宿!D140+志賀上宿!D140+駒込!D140</f>
        <v>0</v>
      </c>
      <c r="E140" s="44">
        <f>五十貫!E140+志賀下宿!E140+志賀中宿!E140+志賀上宿!E140+駒込!E140</f>
        <v>0</v>
      </c>
      <c r="F140" s="45">
        <f>E140/E147</f>
        <v>0</v>
      </c>
    </row>
    <row r="141" spans="1:6" ht="15" customHeight="1" x14ac:dyDescent="0.15">
      <c r="A141" s="36"/>
      <c r="B141" s="35">
        <v>115</v>
      </c>
      <c r="C141" s="75">
        <f>五十貫!C141+志賀下宿!C141+志賀中宿!C141+志賀上宿!C141+駒込!C141</f>
        <v>0</v>
      </c>
      <c r="D141" s="75">
        <f>五十貫!D141+志賀下宿!D141+志賀中宿!D141+志賀上宿!D141+駒込!D141</f>
        <v>0</v>
      </c>
      <c r="E141" s="10">
        <f>五十貫!E141+志賀下宿!E141+志賀中宿!E141+志賀上宿!E141+駒込!E141</f>
        <v>0</v>
      </c>
      <c r="F141" s="32"/>
    </row>
    <row r="142" spans="1:6" ht="15" customHeight="1" x14ac:dyDescent="0.15">
      <c r="A142" s="36"/>
      <c r="B142" s="35">
        <v>116</v>
      </c>
      <c r="C142" s="75">
        <f>五十貫!C142+志賀下宿!C142+志賀中宿!C142+志賀上宿!C142+駒込!C142</f>
        <v>0</v>
      </c>
      <c r="D142" s="75">
        <f>五十貫!D142+志賀下宿!D142+志賀中宿!D142+志賀上宿!D142+駒込!D142</f>
        <v>0</v>
      </c>
      <c r="E142" s="10">
        <f>五十貫!E142+志賀下宿!E142+志賀中宿!E142+志賀上宿!E142+駒込!E142</f>
        <v>0</v>
      </c>
      <c r="F142" s="32"/>
    </row>
    <row r="143" spans="1:6" ht="15" customHeight="1" x14ac:dyDescent="0.15">
      <c r="A143" s="36"/>
      <c r="B143" s="35">
        <v>117</v>
      </c>
      <c r="C143" s="75">
        <f>五十貫!C143+志賀下宿!C143+志賀中宿!C143+志賀上宿!C143+駒込!C143</f>
        <v>0</v>
      </c>
      <c r="D143" s="75">
        <f>五十貫!D143+志賀下宿!D143+志賀中宿!D143+志賀上宿!D143+駒込!D143</f>
        <v>0</v>
      </c>
      <c r="E143" s="10">
        <f>五十貫!E143+志賀下宿!E143+志賀中宿!E143+志賀上宿!E143+駒込!E143</f>
        <v>0</v>
      </c>
      <c r="F143" s="32"/>
    </row>
    <row r="144" spans="1:6" ht="15" customHeight="1" x14ac:dyDescent="0.15">
      <c r="A144" s="36"/>
      <c r="B144" s="35">
        <v>118</v>
      </c>
      <c r="C144" s="75">
        <f>五十貫!C144+志賀下宿!C144+志賀中宿!C144+志賀上宿!C144+駒込!C144</f>
        <v>0</v>
      </c>
      <c r="D144" s="75">
        <f>五十貫!D144+志賀下宿!D144+志賀中宿!D144+志賀上宿!D144+駒込!D144</f>
        <v>0</v>
      </c>
      <c r="E144" s="10">
        <f>五十貫!E144+志賀下宿!E144+志賀中宿!E144+志賀上宿!E144+駒込!E144</f>
        <v>0</v>
      </c>
      <c r="F144" s="32"/>
    </row>
    <row r="145" spans="1:6" ht="15" customHeight="1" x14ac:dyDescent="0.15">
      <c r="A145" s="36"/>
      <c r="B145" s="35">
        <v>119</v>
      </c>
      <c r="C145" s="75">
        <f>五十貫!C145+志賀下宿!C145+志賀中宿!C145+志賀上宿!C145+駒込!C145</f>
        <v>0</v>
      </c>
      <c r="D145" s="75">
        <f>五十貫!D145+志賀下宿!D145+志賀中宿!D145+志賀上宿!D145+駒込!D145</f>
        <v>0</v>
      </c>
      <c r="E145" s="10">
        <f>五十貫!E145+志賀下宿!E145+志賀中宿!E145+志賀上宿!E145+駒込!E145</f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f>五十貫!C146+志賀下宿!C146+志賀中宿!C146+志賀上宿!C146+駒込!C146</f>
        <v>0</v>
      </c>
      <c r="D146" s="76">
        <f>五十貫!D146+志賀下宿!D146+志賀中宿!D146+志賀上宿!D146+駒込!D146</f>
        <v>0</v>
      </c>
      <c r="E146" s="47">
        <f>五十貫!E146+志賀下宿!E146+志賀中宿!E146+志賀上宿!E146+駒込!E146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7">
        <f>五十貫!C147+志賀下宿!C147+志賀中宿!C147+志賀上宿!C147+駒込!C147</f>
        <v>626</v>
      </c>
      <c r="D147" s="77">
        <f>五十貫!D147+志賀下宿!D147+志賀中宿!D147+志賀上宿!D147+駒込!D147</f>
        <v>675</v>
      </c>
      <c r="E147" s="8">
        <f>五十貫!E147+志賀下宿!E147+志賀中宿!E147+志賀上宿!E147+駒込!E147</f>
        <v>1301</v>
      </c>
      <c r="F147" s="32">
        <f>SUM(F3:F134)</f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15">
      <c r="A150" s="16"/>
      <c r="B150" s="16" t="s">
        <v>7</v>
      </c>
      <c r="C150" s="17">
        <f>C8+C14+C20</f>
        <v>57</v>
      </c>
      <c r="D150" s="17">
        <f>D8+D14+D20</f>
        <v>55</v>
      </c>
      <c r="E150" s="17">
        <f>E8+E14+E20</f>
        <v>112</v>
      </c>
      <c r="F150" s="32">
        <f>E150/E153</f>
        <v>8.6087624903920065E-2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314</v>
      </c>
      <c r="D151" s="19">
        <f>D26+D32+D38+D44+D50+D56+D62+D68+D74+D80</f>
        <v>334</v>
      </c>
      <c r="E151" s="19">
        <f>E26+E32+E38+E44+E50+E56+E62+E68+E74+E80</f>
        <v>648</v>
      </c>
      <c r="F151" s="32">
        <f>E151/E153</f>
        <v>0.49807840122982322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255</v>
      </c>
      <c r="D152" s="21">
        <f t="shared" ref="D152:E152" si="0">D86+D92+D98+D104+D110+D116+D122+D128+D134+D140+D146</f>
        <v>286</v>
      </c>
      <c r="E152" s="21">
        <f t="shared" si="0"/>
        <v>541</v>
      </c>
      <c r="F152" s="32">
        <f>E152/E153</f>
        <v>0.4158339738662567</v>
      </c>
    </row>
    <row r="153" spans="1:6" ht="15" customHeight="1" x14ac:dyDescent="0.15">
      <c r="B153" s="2" t="s">
        <v>8</v>
      </c>
      <c r="C153" s="1">
        <f>SUM(C150:C152)</f>
        <v>626</v>
      </c>
      <c r="D153" s="1">
        <f>SUM(D150:D152)</f>
        <v>675</v>
      </c>
      <c r="E153" s="1">
        <f>SUM(E150:E152)</f>
        <v>1301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57</v>
      </c>
      <c r="D155" s="17">
        <f>D8+D14+D20</f>
        <v>55</v>
      </c>
      <c r="E155" s="17">
        <f>E8+E14+E20</f>
        <v>112</v>
      </c>
      <c r="F155" s="32">
        <f>E155/E159</f>
        <v>8.6087624903920065E-2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314</v>
      </c>
      <c r="D156" s="19">
        <f>D26+D32+D38+D44+D50+D56+D62+D68+D74+D80</f>
        <v>334</v>
      </c>
      <c r="E156" s="19">
        <f>E26+E32+E38+E44+E50+E56+E62+E68+E74+E80</f>
        <v>648</v>
      </c>
      <c r="F156" s="32">
        <f>E156/E159</f>
        <v>0.49807840122982322</v>
      </c>
    </row>
    <row r="157" spans="1:6" ht="15" customHeight="1" x14ac:dyDescent="0.15">
      <c r="A157" s="25"/>
      <c r="B157" s="20" t="s">
        <v>10</v>
      </c>
      <c r="C157" s="21">
        <f>C86+C92</f>
        <v>113</v>
      </c>
      <c r="D157" s="21">
        <f>D86+D92</f>
        <v>118</v>
      </c>
      <c r="E157" s="21">
        <f>E86+E92</f>
        <v>231</v>
      </c>
      <c r="F157" s="32">
        <f>E157/E159</f>
        <v>0.17755572636433511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142</v>
      </c>
      <c r="D158" s="27">
        <f t="shared" ref="D158:E158" si="1">D98+D104+D110+D116+D122+D128+D134+D140+D146</f>
        <v>168</v>
      </c>
      <c r="E158" s="27">
        <f t="shared" si="1"/>
        <v>310</v>
      </c>
      <c r="F158" s="32">
        <f>E158/E159</f>
        <v>0.23827824750192159</v>
      </c>
    </row>
    <row r="159" spans="1:6" ht="15" customHeight="1" x14ac:dyDescent="0.15">
      <c r="B159" s="2" t="s">
        <v>8</v>
      </c>
      <c r="C159" s="1">
        <f>SUM(C155:C158)</f>
        <v>626</v>
      </c>
      <c r="D159" s="1">
        <f>SUM(D155:D158)</f>
        <v>675</v>
      </c>
      <c r="E159" s="1">
        <f>SUM(E155:E158)</f>
        <v>1301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44</v>
      </c>
      <c r="D161" s="31">
        <f t="shared" ref="D161:E161" si="2">D110+D116+D122+D128+D134+D140+D146</f>
        <v>75</v>
      </c>
      <c r="E161" s="31">
        <f t="shared" si="2"/>
        <v>119</v>
      </c>
      <c r="F161" s="32">
        <f>E161/E159</f>
        <v>9.1468101460415063E-2</v>
      </c>
    </row>
    <row r="162" spans="1:6" ht="15" customHeight="1" x14ac:dyDescent="0.15">
      <c r="A162" s="30"/>
      <c r="B162" s="23" t="s">
        <v>15</v>
      </c>
      <c r="C162" s="31">
        <f>C116+C122+C128+C134+C140+C146</f>
        <v>24</v>
      </c>
      <c r="D162" s="31">
        <f t="shared" ref="D162:E162" si="3">D116+D122+D128+D134+D140+D146</f>
        <v>43</v>
      </c>
      <c r="E162" s="31">
        <f t="shared" si="3"/>
        <v>67</v>
      </c>
      <c r="F162" s="32">
        <f>E162/E159</f>
        <v>5.1498847040737893E-2</v>
      </c>
    </row>
    <row r="163" spans="1:6" ht="15" customHeight="1" x14ac:dyDescent="0.15">
      <c r="A163" s="30"/>
      <c r="B163" s="23" t="s">
        <v>13</v>
      </c>
      <c r="C163" s="31">
        <f>C122+C128+C134+C140+C146</f>
        <v>6</v>
      </c>
      <c r="D163" s="31">
        <f t="shared" ref="D163:E163" si="4">D122+D128+D134+D140+D146</f>
        <v>14</v>
      </c>
      <c r="E163" s="31">
        <f t="shared" si="4"/>
        <v>20</v>
      </c>
      <c r="F163" s="32">
        <f>E163/E159</f>
        <v>1.5372790161414296E-2</v>
      </c>
    </row>
    <row r="164" spans="1:6" ht="15" customHeight="1" x14ac:dyDescent="0.15">
      <c r="B164" s="4" t="s">
        <v>14</v>
      </c>
      <c r="C164" s="1">
        <f>C128+C134+C140+C146</f>
        <v>1</v>
      </c>
      <c r="D164" s="1">
        <f t="shared" ref="D164:E164" si="5">D128+D134+D140+D146</f>
        <v>5</v>
      </c>
      <c r="E164" s="1">
        <f t="shared" si="5"/>
        <v>6</v>
      </c>
      <c r="F164" s="32">
        <f>E164/E159</f>
        <v>4.6118370484242886E-3</v>
      </c>
    </row>
    <row r="165" spans="1:6" ht="15" customHeight="1" x14ac:dyDescent="0.15">
      <c r="B165" s="4" t="s">
        <v>16</v>
      </c>
      <c r="C165" s="1">
        <f>C134+C140+C146</f>
        <v>0</v>
      </c>
      <c r="D165" s="1">
        <f t="shared" ref="D165:E165" si="6">D134+D140+D146</f>
        <v>1</v>
      </c>
      <c r="E165" s="1">
        <f t="shared" si="6"/>
        <v>1</v>
      </c>
      <c r="F165" s="32">
        <f>E165/E159</f>
        <v>7.6863950807071484E-4</v>
      </c>
    </row>
    <row r="166" spans="1:6" x14ac:dyDescent="0.15">
      <c r="B166" s="4" t="s">
        <v>390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391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37">
    <tabColor rgb="FFCC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253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2</v>
      </c>
      <c r="D8" s="70">
        <v>1</v>
      </c>
      <c r="E8" s="38">
        <v>3</v>
      </c>
      <c r="F8" s="39">
        <v>1.5957446808510637E-2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3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4</v>
      </c>
      <c r="E14" s="48">
        <v>6</v>
      </c>
      <c r="F14" s="39">
        <v>3.1914893617021274E-2</v>
      </c>
    </row>
    <row r="15" spans="1:6" ht="15" customHeight="1" x14ac:dyDescent="0.15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3</v>
      </c>
      <c r="E20" s="48">
        <v>5</v>
      </c>
      <c r="F20" s="39">
        <v>2.6595744680851064E-2</v>
      </c>
    </row>
    <row r="21" spans="1:6" ht="15" customHeight="1" x14ac:dyDescent="0.15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5</v>
      </c>
      <c r="D26" s="49">
        <v>4</v>
      </c>
      <c r="E26" s="41">
        <v>9</v>
      </c>
      <c r="F26" s="42">
        <v>4.7872340425531915E-2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4</v>
      </c>
      <c r="D32" s="49">
        <v>4</v>
      </c>
      <c r="E32" s="41">
        <v>8</v>
      </c>
      <c r="F32" s="42">
        <v>4.2553191489361701E-2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3</v>
      </c>
      <c r="E38" s="41">
        <v>6</v>
      </c>
      <c r="F38" s="42">
        <v>3.1914893617021274E-2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6</v>
      </c>
      <c r="E44" s="41">
        <v>8</v>
      </c>
      <c r="F44" s="42">
        <v>4.2553191489361701E-2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0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5</v>
      </c>
      <c r="D50" s="49">
        <v>3</v>
      </c>
      <c r="E50" s="41">
        <v>8</v>
      </c>
      <c r="F50" s="42">
        <v>4.2553191489361701E-2</v>
      </c>
    </row>
    <row r="51" spans="1:6" ht="15" customHeight="1" x14ac:dyDescent="0.15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7</v>
      </c>
      <c r="D56" s="49">
        <v>2</v>
      </c>
      <c r="E56" s="41">
        <v>9</v>
      </c>
      <c r="F56" s="42">
        <v>4.7872340425531915E-2</v>
      </c>
    </row>
    <row r="57" spans="1:6" ht="15" customHeight="1" x14ac:dyDescent="0.15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0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6</v>
      </c>
      <c r="D62" s="49">
        <v>3</v>
      </c>
      <c r="E62" s="41">
        <v>9</v>
      </c>
      <c r="F62" s="42">
        <v>4.7872340425531915E-2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7</v>
      </c>
      <c r="D68" s="49">
        <v>4</v>
      </c>
      <c r="E68" s="41">
        <v>11</v>
      </c>
      <c r="F68" s="42">
        <v>5.8510638297872342E-2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15">
      <c r="A74" s="12"/>
      <c r="B74" s="40" t="s">
        <v>38</v>
      </c>
      <c r="C74" s="49">
        <v>6</v>
      </c>
      <c r="D74" s="49">
        <v>8</v>
      </c>
      <c r="E74" s="41">
        <v>14</v>
      </c>
      <c r="F74" s="42">
        <v>7.4468085106382975E-2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3</v>
      </c>
      <c r="D80" s="49">
        <v>6</v>
      </c>
      <c r="E80" s="41">
        <v>9</v>
      </c>
      <c r="F80" s="42">
        <v>4.7872340425531915E-2</v>
      </c>
    </row>
    <row r="81" spans="1:6" ht="15" customHeight="1" x14ac:dyDescent="0.15">
      <c r="A81" s="12"/>
      <c r="B81" s="35">
        <v>65</v>
      </c>
      <c r="C81" s="94">
        <v>5</v>
      </c>
      <c r="D81" s="94">
        <v>3</v>
      </c>
      <c r="E81" s="95">
        <v>8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4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0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12</v>
      </c>
      <c r="D86" s="71">
        <v>9</v>
      </c>
      <c r="E86" s="44">
        <v>21</v>
      </c>
      <c r="F86" s="45">
        <v>0.11170212765957446</v>
      </c>
    </row>
    <row r="87" spans="1:6" ht="15" customHeight="1" x14ac:dyDescent="0.15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10</v>
      </c>
      <c r="D92" s="71">
        <v>7</v>
      </c>
      <c r="E92" s="44">
        <v>17</v>
      </c>
      <c r="F92" s="45">
        <v>9.0425531914893623E-2</v>
      </c>
    </row>
    <row r="93" spans="1:6" ht="15" customHeight="1" x14ac:dyDescent="0.15">
      <c r="A93" s="12"/>
      <c r="B93" s="35">
        <v>75</v>
      </c>
      <c r="C93" s="94">
        <v>1</v>
      </c>
      <c r="D93" s="94">
        <v>4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3</v>
      </c>
      <c r="D98" s="71">
        <v>10</v>
      </c>
      <c r="E98" s="44">
        <v>13</v>
      </c>
      <c r="F98" s="45">
        <v>6.9148936170212769E-2</v>
      </c>
    </row>
    <row r="99" spans="1:6" ht="15" customHeight="1" x14ac:dyDescent="0.15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7</v>
      </c>
      <c r="D104" s="71">
        <v>8</v>
      </c>
      <c r="E104" s="44">
        <v>15</v>
      </c>
      <c r="F104" s="45">
        <v>7.9787234042553196E-2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2.1276595744680851E-2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3</v>
      </c>
      <c r="D114" s="94">
        <v>1</v>
      </c>
      <c r="E114" s="95">
        <v>4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5</v>
      </c>
      <c r="D116" s="71">
        <v>4</v>
      </c>
      <c r="E116" s="44">
        <v>9</v>
      </c>
      <c r="F116" s="45">
        <v>4.7872340425531915E-2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2.1276595744680851E-2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93</v>
      </c>
      <c r="D147" s="77">
        <v>95</v>
      </c>
      <c r="E147" s="96">
        <v>188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6</v>
      </c>
      <c r="D150" s="17">
        <v>8</v>
      </c>
      <c r="E150" s="17">
        <v>14</v>
      </c>
      <c r="F150" s="32">
        <v>7.4468085106382975E-2</v>
      </c>
    </row>
    <row r="151" spans="1:6" ht="15" customHeight="1" x14ac:dyDescent="0.15">
      <c r="A151" s="18"/>
      <c r="B151" s="18" t="s">
        <v>49</v>
      </c>
      <c r="C151" s="19">
        <v>48</v>
      </c>
      <c r="D151" s="19">
        <v>43</v>
      </c>
      <c r="E151" s="19">
        <v>91</v>
      </c>
      <c r="F151" s="32">
        <v>0.48404255319148937</v>
      </c>
    </row>
    <row r="152" spans="1:6" ht="15" customHeight="1" x14ac:dyDescent="0.15">
      <c r="A152" s="33"/>
      <c r="B152" s="20" t="s">
        <v>6</v>
      </c>
      <c r="C152" s="21">
        <v>39</v>
      </c>
      <c r="D152" s="21">
        <v>44</v>
      </c>
      <c r="E152" s="21">
        <v>83</v>
      </c>
      <c r="F152" s="32">
        <v>0.44148936170212766</v>
      </c>
    </row>
    <row r="153" spans="1:6" ht="15" customHeight="1" x14ac:dyDescent="0.15">
      <c r="B153" s="2" t="s">
        <v>8</v>
      </c>
      <c r="C153" s="1">
        <v>93</v>
      </c>
      <c r="D153" s="1">
        <v>95</v>
      </c>
      <c r="E153" s="1">
        <v>188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6</v>
      </c>
      <c r="D155" s="17">
        <v>8</v>
      </c>
      <c r="E155" s="17">
        <v>14</v>
      </c>
      <c r="F155" s="32">
        <v>7.4468085106382975E-2</v>
      </c>
    </row>
    <row r="156" spans="1:6" ht="15" customHeight="1" x14ac:dyDescent="0.15">
      <c r="A156" s="28"/>
      <c r="B156" s="18" t="s">
        <v>49</v>
      </c>
      <c r="C156" s="19">
        <v>48</v>
      </c>
      <c r="D156" s="19">
        <v>43</v>
      </c>
      <c r="E156" s="19">
        <v>91</v>
      </c>
      <c r="F156" s="32">
        <v>0.48404255319148937</v>
      </c>
    </row>
    <row r="157" spans="1:6" ht="15" customHeight="1" x14ac:dyDescent="0.15">
      <c r="A157" s="25"/>
      <c r="B157" s="20" t="s">
        <v>10</v>
      </c>
      <c r="C157" s="21">
        <v>22</v>
      </c>
      <c r="D157" s="21">
        <v>16</v>
      </c>
      <c r="E157" s="21">
        <v>38</v>
      </c>
      <c r="F157" s="32">
        <v>0.20212765957446807</v>
      </c>
    </row>
    <row r="158" spans="1:6" ht="15" customHeight="1" x14ac:dyDescent="0.15">
      <c r="A158" s="26"/>
      <c r="B158" s="29" t="s">
        <v>11</v>
      </c>
      <c r="C158" s="27">
        <v>17</v>
      </c>
      <c r="D158" s="27">
        <v>28</v>
      </c>
      <c r="E158" s="27">
        <v>45</v>
      </c>
      <c r="F158" s="32">
        <v>0.23936170212765959</v>
      </c>
    </row>
    <row r="159" spans="1:6" ht="15" customHeight="1" x14ac:dyDescent="0.15">
      <c r="B159" s="2" t="s">
        <v>8</v>
      </c>
      <c r="C159" s="1">
        <v>93</v>
      </c>
      <c r="D159" s="1">
        <v>95</v>
      </c>
      <c r="E159" s="1">
        <v>188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7</v>
      </c>
      <c r="D161" s="31">
        <v>10</v>
      </c>
      <c r="E161" s="31">
        <v>17</v>
      </c>
      <c r="F161" s="32">
        <v>9.0425531914893623E-2</v>
      </c>
    </row>
    <row r="162" spans="1:6" ht="15" customHeight="1" x14ac:dyDescent="0.15">
      <c r="A162" s="30"/>
      <c r="B162" s="23" t="s">
        <v>15</v>
      </c>
      <c r="C162" s="31">
        <v>6</v>
      </c>
      <c r="D162" s="31">
        <v>7</v>
      </c>
      <c r="E162" s="31">
        <v>13</v>
      </c>
      <c r="F162" s="32">
        <v>6.9148936170212769E-2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2.1276595744680851E-2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388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389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38">
    <tabColor rgb="FFCC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254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3</v>
      </c>
      <c r="D6" s="94">
        <v>0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4</v>
      </c>
      <c r="D7" s="94">
        <v>1</v>
      </c>
      <c r="E7" s="95">
        <v>5</v>
      </c>
      <c r="F7" s="32"/>
    </row>
    <row r="8" spans="1:6" ht="15" customHeight="1" x14ac:dyDescent="0.15">
      <c r="A8" s="12"/>
      <c r="B8" s="37" t="s">
        <v>27</v>
      </c>
      <c r="C8" s="70">
        <v>7</v>
      </c>
      <c r="D8" s="70">
        <v>2</v>
      </c>
      <c r="E8" s="38">
        <v>9</v>
      </c>
      <c r="F8" s="39">
        <v>1.3513513513513514E-2</v>
      </c>
    </row>
    <row r="9" spans="1:6" ht="15" customHeight="1" x14ac:dyDescent="0.15">
      <c r="A9" s="12"/>
      <c r="B9" s="35">
        <v>5</v>
      </c>
      <c r="C9" s="94">
        <v>3</v>
      </c>
      <c r="D9" s="94">
        <v>6</v>
      </c>
      <c r="E9" s="95">
        <v>9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3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5</v>
      </c>
      <c r="D13" s="94">
        <v>4</v>
      </c>
      <c r="E13" s="95">
        <v>9</v>
      </c>
      <c r="F13" s="32"/>
    </row>
    <row r="14" spans="1:6" ht="15" customHeight="1" x14ac:dyDescent="0.15">
      <c r="A14" s="12"/>
      <c r="B14" s="37" t="s">
        <v>28</v>
      </c>
      <c r="C14" s="70">
        <v>12</v>
      </c>
      <c r="D14" s="70">
        <v>16</v>
      </c>
      <c r="E14" s="48">
        <v>28</v>
      </c>
      <c r="F14" s="39">
        <v>4.2042042042042045E-2</v>
      </c>
    </row>
    <row r="15" spans="1:6" ht="15" customHeight="1" x14ac:dyDescent="0.15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5</v>
      </c>
      <c r="E16" s="95">
        <v>6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5</v>
      </c>
      <c r="E17" s="95">
        <v>7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15">
      <c r="A19" s="12"/>
      <c r="B19" s="35">
        <v>14</v>
      </c>
      <c r="C19" s="94">
        <v>5</v>
      </c>
      <c r="D19" s="94">
        <v>2</v>
      </c>
      <c r="E19" s="95">
        <v>7</v>
      </c>
      <c r="F19" s="32"/>
    </row>
    <row r="20" spans="1:6" ht="15" customHeight="1" x14ac:dyDescent="0.15">
      <c r="A20" s="12"/>
      <c r="B20" s="37" t="s">
        <v>29</v>
      </c>
      <c r="C20" s="70">
        <v>12</v>
      </c>
      <c r="D20" s="70">
        <v>17</v>
      </c>
      <c r="E20" s="48">
        <v>29</v>
      </c>
      <c r="F20" s="39">
        <v>4.3543543543543541E-2</v>
      </c>
    </row>
    <row r="21" spans="1:6" ht="15" customHeight="1" x14ac:dyDescent="0.15">
      <c r="A21" s="12"/>
      <c r="B21" s="35">
        <v>15</v>
      </c>
      <c r="C21" s="94">
        <v>4</v>
      </c>
      <c r="D21" s="94">
        <v>2</v>
      </c>
      <c r="E21" s="95">
        <v>6</v>
      </c>
      <c r="F21" s="32"/>
    </row>
    <row r="22" spans="1:6" ht="15" customHeight="1" x14ac:dyDescent="0.15">
      <c r="A22" s="12"/>
      <c r="B22" s="35">
        <v>16</v>
      </c>
      <c r="C22" s="94">
        <v>6</v>
      </c>
      <c r="D22" s="94">
        <v>0</v>
      </c>
      <c r="E22" s="95">
        <v>6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10</v>
      </c>
      <c r="E23" s="95">
        <v>12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v>17</v>
      </c>
      <c r="D26" s="49">
        <v>16</v>
      </c>
      <c r="E26" s="41">
        <v>33</v>
      </c>
      <c r="F26" s="42">
        <v>4.954954954954955E-2</v>
      </c>
    </row>
    <row r="27" spans="1:6" ht="15" customHeight="1" x14ac:dyDescent="0.15">
      <c r="A27" s="12"/>
      <c r="B27" s="35">
        <v>20</v>
      </c>
      <c r="C27" s="94">
        <v>3</v>
      </c>
      <c r="D27" s="94">
        <v>7</v>
      </c>
      <c r="E27" s="95">
        <v>10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4</v>
      </c>
      <c r="E30" s="95">
        <v>4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3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5</v>
      </c>
      <c r="D32" s="49">
        <v>18</v>
      </c>
      <c r="E32" s="41">
        <v>23</v>
      </c>
      <c r="F32" s="42">
        <v>3.4534534534534533E-2</v>
      </c>
    </row>
    <row r="33" spans="1:6" ht="15" customHeight="1" x14ac:dyDescent="0.15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4</v>
      </c>
      <c r="E34" s="95">
        <v>7</v>
      </c>
      <c r="F34" s="32"/>
    </row>
    <row r="35" spans="1:6" ht="15" customHeight="1" x14ac:dyDescent="0.15">
      <c r="A35" s="12"/>
      <c r="B35" s="35">
        <v>27</v>
      </c>
      <c r="C35" s="94">
        <v>5</v>
      </c>
      <c r="D35" s="94">
        <v>5</v>
      </c>
      <c r="E35" s="95">
        <v>10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3</v>
      </c>
      <c r="E36" s="95">
        <v>6</v>
      </c>
      <c r="F36" s="32"/>
    </row>
    <row r="37" spans="1:6" ht="15" customHeight="1" x14ac:dyDescent="0.15">
      <c r="A37" s="12"/>
      <c r="B37" s="35">
        <v>29</v>
      </c>
      <c r="C37" s="94">
        <v>4</v>
      </c>
      <c r="D37" s="94">
        <v>1</v>
      </c>
      <c r="E37" s="95">
        <v>5</v>
      </c>
      <c r="F37" s="32"/>
    </row>
    <row r="38" spans="1:6" ht="15" customHeight="1" x14ac:dyDescent="0.15">
      <c r="A38" s="12"/>
      <c r="B38" s="40" t="s">
        <v>32</v>
      </c>
      <c r="C38" s="49">
        <v>18</v>
      </c>
      <c r="D38" s="49">
        <v>14</v>
      </c>
      <c r="E38" s="41">
        <v>32</v>
      </c>
      <c r="F38" s="42">
        <v>4.8048048048048048E-2</v>
      </c>
    </row>
    <row r="39" spans="1:6" ht="15" customHeight="1" x14ac:dyDescent="0.15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5</v>
      </c>
      <c r="D40" s="94">
        <v>2</v>
      </c>
      <c r="E40" s="95">
        <v>7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3</v>
      </c>
      <c r="E41" s="95">
        <v>5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3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3</v>
      </c>
      <c r="E43" s="95">
        <v>6</v>
      </c>
      <c r="F43" s="32"/>
    </row>
    <row r="44" spans="1:6" ht="15" customHeight="1" x14ac:dyDescent="0.15">
      <c r="A44" s="12"/>
      <c r="B44" s="40" t="s">
        <v>33</v>
      </c>
      <c r="C44" s="49">
        <v>12</v>
      </c>
      <c r="D44" s="49">
        <v>13</v>
      </c>
      <c r="E44" s="41">
        <v>25</v>
      </c>
      <c r="F44" s="42">
        <v>3.7537537537537538E-2</v>
      </c>
    </row>
    <row r="45" spans="1:6" ht="15" customHeight="1" x14ac:dyDescent="0.15">
      <c r="A45" s="12"/>
      <c r="B45" s="35">
        <v>35</v>
      </c>
      <c r="C45" s="94">
        <v>6</v>
      </c>
      <c r="D45" s="94">
        <v>2</v>
      </c>
      <c r="E45" s="95">
        <v>8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4</v>
      </c>
      <c r="D48" s="94">
        <v>3</v>
      </c>
      <c r="E48" s="95">
        <v>7</v>
      </c>
      <c r="F48" s="32"/>
    </row>
    <row r="49" spans="1:6" ht="15" customHeight="1" x14ac:dyDescent="0.15">
      <c r="A49" s="12"/>
      <c r="B49" s="35">
        <v>39</v>
      </c>
      <c r="C49" s="94">
        <v>6</v>
      </c>
      <c r="D49" s="94">
        <v>4</v>
      </c>
      <c r="E49" s="95">
        <v>10</v>
      </c>
      <c r="F49" s="32"/>
    </row>
    <row r="50" spans="1:6" ht="15" customHeight="1" x14ac:dyDescent="0.15">
      <c r="A50" s="12"/>
      <c r="B50" s="40" t="s">
        <v>34</v>
      </c>
      <c r="C50" s="49">
        <v>20</v>
      </c>
      <c r="D50" s="49">
        <v>13</v>
      </c>
      <c r="E50" s="41">
        <v>33</v>
      </c>
      <c r="F50" s="42">
        <v>4.954954954954955E-2</v>
      </c>
    </row>
    <row r="51" spans="1:6" ht="15" customHeight="1" x14ac:dyDescent="0.15">
      <c r="A51" s="12"/>
      <c r="B51" s="35">
        <v>40</v>
      </c>
      <c r="C51" s="94">
        <v>5</v>
      </c>
      <c r="D51" s="94">
        <v>0</v>
      </c>
      <c r="E51" s="95">
        <v>5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6</v>
      </c>
      <c r="E52" s="95">
        <v>8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3</v>
      </c>
      <c r="E54" s="95">
        <v>6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4</v>
      </c>
      <c r="E55" s="95">
        <v>7</v>
      </c>
      <c r="F55" s="32"/>
    </row>
    <row r="56" spans="1:6" ht="15" customHeight="1" x14ac:dyDescent="0.15">
      <c r="A56" s="12"/>
      <c r="B56" s="40" t="s">
        <v>35</v>
      </c>
      <c r="C56" s="49">
        <v>16</v>
      </c>
      <c r="D56" s="49">
        <v>15</v>
      </c>
      <c r="E56" s="41">
        <v>31</v>
      </c>
      <c r="F56" s="42">
        <v>4.6546546546546545E-2</v>
      </c>
    </row>
    <row r="57" spans="1:6" ht="15" customHeight="1" x14ac:dyDescent="0.15">
      <c r="A57" s="12"/>
      <c r="B57" s="35">
        <v>45</v>
      </c>
      <c r="C57" s="94">
        <v>5</v>
      </c>
      <c r="D57" s="94">
        <v>5</v>
      </c>
      <c r="E57" s="95">
        <v>10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7</v>
      </c>
      <c r="E58" s="95">
        <v>9</v>
      </c>
      <c r="F58" s="32"/>
    </row>
    <row r="59" spans="1:6" ht="15" customHeight="1" x14ac:dyDescent="0.15">
      <c r="A59" s="12"/>
      <c r="B59" s="35">
        <v>47</v>
      </c>
      <c r="C59" s="94">
        <v>5</v>
      </c>
      <c r="D59" s="94">
        <v>3</v>
      </c>
      <c r="E59" s="95">
        <v>8</v>
      </c>
      <c r="F59" s="32"/>
    </row>
    <row r="60" spans="1:6" ht="15" customHeight="1" x14ac:dyDescent="0.15">
      <c r="A60" s="12"/>
      <c r="B60" s="35">
        <v>48</v>
      </c>
      <c r="C60" s="94">
        <v>4</v>
      </c>
      <c r="D60" s="94">
        <v>5</v>
      </c>
      <c r="E60" s="95">
        <v>9</v>
      </c>
      <c r="F60" s="32"/>
    </row>
    <row r="61" spans="1:6" ht="15" customHeight="1" x14ac:dyDescent="0.15">
      <c r="A61" s="12"/>
      <c r="B61" s="35">
        <v>49</v>
      </c>
      <c r="C61" s="94">
        <v>10</v>
      </c>
      <c r="D61" s="94">
        <v>7</v>
      </c>
      <c r="E61" s="95">
        <v>17</v>
      </c>
      <c r="F61" s="32"/>
    </row>
    <row r="62" spans="1:6" ht="15" customHeight="1" x14ac:dyDescent="0.15">
      <c r="A62" s="12"/>
      <c r="B62" s="40" t="s">
        <v>36</v>
      </c>
      <c r="C62" s="49">
        <v>26</v>
      </c>
      <c r="D62" s="49">
        <v>27</v>
      </c>
      <c r="E62" s="41">
        <v>53</v>
      </c>
      <c r="F62" s="42">
        <v>7.9579579579579576E-2</v>
      </c>
    </row>
    <row r="63" spans="1:6" ht="15" customHeight="1" x14ac:dyDescent="0.15">
      <c r="A63" s="12"/>
      <c r="B63" s="35">
        <v>50</v>
      </c>
      <c r="C63" s="94">
        <v>4</v>
      </c>
      <c r="D63" s="94">
        <v>6</v>
      </c>
      <c r="E63" s="95">
        <v>10</v>
      </c>
      <c r="F63" s="32"/>
    </row>
    <row r="64" spans="1:6" ht="15" customHeight="1" x14ac:dyDescent="0.15">
      <c r="A64" s="12"/>
      <c r="B64" s="35">
        <v>51</v>
      </c>
      <c r="C64" s="94">
        <v>5</v>
      </c>
      <c r="D64" s="94">
        <v>8</v>
      </c>
      <c r="E64" s="95">
        <v>13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15">
      <c r="A66" s="12"/>
      <c r="B66" s="35">
        <v>53</v>
      </c>
      <c r="C66" s="94">
        <v>6</v>
      </c>
      <c r="D66" s="94">
        <v>5</v>
      </c>
      <c r="E66" s="95">
        <v>11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4</v>
      </c>
      <c r="E67" s="95">
        <v>6</v>
      </c>
      <c r="F67" s="32"/>
    </row>
    <row r="68" spans="1:6" ht="15" customHeight="1" x14ac:dyDescent="0.15">
      <c r="A68" s="12"/>
      <c r="B68" s="40" t="s">
        <v>37</v>
      </c>
      <c r="C68" s="49">
        <v>20</v>
      </c>
      <c r="D68" s="49">
        <v>26</v>
      </c>
      <c r="E68" s="41">
        <v>46</v>
      </c>
      <c r="F68" s="42">
        <v>6.9069069069069067E-2</v>
      </c>
    </row>
    <row r="69" spans="1:6" ht="15" customHeight="1" x14ac:dyDescent="0.15">
      <c r="A69" s="12"/>
      <c r="B69" s="35">
        <v>55</v>
      </c>
      <c r="C69" s="94">
        <v>7</v>
      </c>
      <c r="D69" s="94">
        <v>4</v>
      </c>
      <c r="E69" s="95">
        <v>11</v>
      </c>
      <c r="F69" s="32"/>
    </row>
    <row r="70" spans="1:6" ht="15" customHeight="1" x14ac:dyDescent="0.15">
      <c r="A70" s="12"/>
      <c r="B70" s="35">
        <v>56</v>
      </c>
      <c r="C70" s="94">
        <v>6</v>
      </c>
      <c r="D70" s="94">
        <v>5</v>
      </c>
      <c r="E70" s="95">
        <v>11</v>
      </c>
      <c r="F70" s="32"/>
    </row>
    <row r="71" spans="1:6" ht="15" customHeight="1" x14ac:dyDescent="0.15">
      <c r="A71" s="12"/>
      <c r="B71" s="35">
        <v>57</v>
      </c>
      <c r="C71" s="94">
        <v>4</v>
      </c>
      <c r="D71" s="94">
        <v>5</v>
      </c>
      <c r="E71" s="95">
        <v>9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6</v>
      </c>
      <c r="E72" s="95">
        <v>9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7</v>
      </c>
      <c r="E73" s="95">
        <v>11</v>
      </c>
      <c r="F73" s="32"/>
    </row>
    <row r="74" spans="1:6" ht="15" customHeight="1" x14ac:dyDescent="0.15">
      <c r="A74" s="12"/>
      <c r="B74" s="40" t="s">
        <v>38</v>
      </c>
      <c r="C74" s="49">
        <v>24</v>
      </c>
      <c r="D74" s="49">
        <v>27</v>
      </c>
      <c r="E74" s="41">
        <v>51</v>
      </c>
      <c r="F74" s="42">
        <v>7.6576576576576572E-2</v>
      </c>
    </row>
    <row r="75" spans="1:6" ht="15" customHeight="1" x14ac:dyDescent="0.15">
      <c r="A75" s="12"/>
      <c r="B75" s="35">
        <v>60</v>
      </c>
      <c r="C75" s="94">
        <v>5</v>
      </c>
      <c r="D75" s="94">
        <v>2</v>
      </c>
      <c r="E75" s="95">
        <v>7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8</v>
      </c>
      <c r="E77" s="95">
        <v>11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6</v>
      </c>
      <c r="E78" s="95">
        <v>9</v>
      </c>
      <c r="F78" s="32"/>
    </row>
    <row r="79" spans="1:6" ht="15" customHeight="1" x14ac:dyDescent="0.15">
      <c r="A79" s="12"/>
      <c r="B79" s="35">
        <v>64</v>
      </c>
      <c r="C79" s="94">
        <v>5</v>
      </c>
      <c r="D79" s="94">
        <v>5</v>
      </c>
      <c r="E79" s="95">
        <v>10</v>
      </c>
      <c r="F79" s="32"/>
    </row>
    <row r="80" spans="1:6" ht="15" customHeight="1" x14ac:dyDescent="0.15">
      <c r="A80" s="12"/>
      <c r="B80" s="40" t="s">
        <v>39</v>
      </c>
      <c r="C80" s="49">
        <v>19</v>
      </c>
      <c r="D80" s="49">
        <v>23</v>
      </c>
      <c r="E80" s="41">
        <v>42</v>
      </c>
      <c r="F80" s="42">
        <v>6.3063063063063057E-2</v>
      </c>
    </row>
    <row r="81" spans="1:6" ht="15" customHeight="1" x14ac:dyDescent="0.15">
      <c r="A81" s="12"/>
      <c r="B81" s="35">
        <v>65</v>
      </c>
      <c r="C81" s="94">
        <v>6</v>
      </c>
      <c r="D81" s="94">
        <v>3</v>
      </c>
      <c r="E81" s="95">
        <v>9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9</v>
      </c>
      <c r="E84" s="95">
        <v>11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8</v>
      </c>
      <c r="E85" s="95">
        <v>10</v>
      </c>
      <c r="F85" s="32"/>
    </row>
    <row r="86" spans="1:6" ht="15" customHeight="1" x14ac:dyDescent="0.15">
      <c r="A86" s="12"/>
      <c r="B86" s="43" t="s">
        <v>40</v>
      </c>
      <c r="C86" s="71">
        <v>16</v>
      </c>
      <c r="D86" s="71">
        <v>23</v>
      </c>
      <c r="E86" s="44">
        <v>39</v>
      </c>
      <c r="F86" s="45">
        <v>5.8558558558558557E-2</v>
      </c>
    </row>
    <row r="87" spans="1:6" ht="15" customHeight="1" x14ac:dyDescent="0.15">
      <c r="A87" s="12"/>
      <c r="B87" s="35">
        <v>70</v>
      </c>
      <c r="C87" s="94">
        <v>4</v>
      </c>
      <c r="D87" s="94">
        <v>5</v>
      </c>
      <c r="E87" s="95">
        <v>9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5</v>
      </c>
      <c r="E88" s="95">
        <v>9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11</v>
      </c>
      <c r="E89" s="95">
        <v>14</v>
      </c>
      <c r="F89" s="32"/>
    </row>
    <row r="90" spans="1:6" ht="15" customHeight="1" x14ac:dyDescent="0.15">
      <c r="A90" s="12"/>
      <c r="B90" s="35">
        <v>73</v>
      </c>
      <c r="C90" s="94">
        <v>8</v>
      </c>
      <c r="D90" s="94">
        <v>10</v>
      </c>
      <c r="E90" s="95">
        <v>18</v>
      </c>
      <c r="F90" s="32"/>
    </row>
    <row r="91" spans="1:6" ht="15" customHeight="1" x14ac:dyDescent="0.15">
      <c r="A91" s="12"/>
      <c r="B91" s="35">
        <v>74</v>
      </c>
      <c r="C91" s="94">
        <v>7</v>
      </c>
      <c r="D91" s="94">
        <v>3</v>
      </c>
      <c r="E91" s="95">
        <v>10</v>
      </c>
      <c r="F91" s="32"/>
    </row>
    <row r="92" spans="1:6" ht="15" customHeight="1" x14ac:dyDescent="0.15">
      <c r="A92" s="12"/>
      <c r="B92" s="43" t="s">
        <v>41</v>
      </c>
      <c r="C92" s="71">
        <v>26</v>
      </c>
      <c r="D92" s="71">
        <v>34</v>
      </c>
      <c r="E92" s="44">
        <v>60</v>
      </c>
      <c r="F92" s="45">
        <v>9.0090090090090086E-2</v>
      </c>
    </row>
    <row r="93" spans="1:6" ht="15" customHeight="1" x14ac:dyDescent="0.15">
      <c r="A93" s="12"/>
      <c r="B93" s="35">
        <v>75</v>
      </c>
      <c r="C93" s="94">
        <v>7</v>
      </c>
      <c r="D93" s="94">
        <v>3</v>
      </c>
      <c r="E93" s="95">
        <v>10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6</v>
      </c>
      <c r="E94" s="95">
        <v>10</v>
      </c>
      <c r="F94" s="32"/>
    </row>
    <row r="95" spans="1:6" ht="15" customHeight="1" x14ac:dyDescent="0.15">
      <c r="A95" s="12"/>
      <c r="B95" s="35">
        <v>77</v>
      </c>
      <c r="C95" s="94">
        <v>6</v>
      </c>
      <c r="D95" s="94">
        <v>4</v>
      </c>
      <c r="E95" s="95">
        <v>10</v>
      </c>
      <c r="F95" s="32"/>
    </row>
    <row r="96" spans="1:6" ht="15" customHeight="1" x14ac:dyDescent="0.15">
      <c r="A96" s="12"/>
      <c r="B96" s="35">
        <v>78</v>
      </c>
      <c r="C96" s="94">
        <v>4</v>
      </c>
      <c r="D96" s="94">
        <v>0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5</v>
      </c>
      <c r="E97" s="95">
        <v>9</v>
      </c>
      <c r="F97" s="32"/>
    </row>
    <row r="98" spans="1:6" ht="15" customHeight="1" x14ac:dyDescent="0.15">
      <c r="A98" s="12"/>
      <c r="B98" s="43" t="s">
        <v>42</v>
      </c>
      <c r="C98" s="71">
        <v>25</v>
      </c>
      <c r="D98" s="71">
        <v>18</v>
      </c>
      <c r="E98" s="44">
        <v>43</v>
      </c>
      <c r="F98" s="45">
        <v>6.4564564564564567E-2</v>
      </c>
    </row>
    <row r="99" spans="1:6" ht="15" customHeight="1" x14ac:dyDescent="0.15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6</v>
      </c>
      <c r="E100" s="95">
        <v>9</v>
      </c>
      <c r="F100" s="32"/>
    </row>
    <row r="101" spans="1:6" ht="15" customHeight="1" x14ac:dyDescent="0.15">
      <c r="A101" s="12"/>
      <c r="B101" s="35">
        <v>82</v>
      </c>
      <c r="C101" s="94">
        <v>8</v>
      </c>
      <c r="D101" s="94">
        <v>4</v>
      </c>
      <c r="E101" s="95">
        <v>12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5</v>
      </c>
      <c r="E102" s="95">
        <v>6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v>18</v>
      </c>
      <c r="D104" s="71">
        <v>19</v>
      </c>
      <c r="E104" s="44">
        <v>37</v>
      </c>
      <c r="F104" s="45">
        <v>5.5555555555555552E-2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6</v>
      </c>
      <c r="D106" s="94">
        <v>7</v>
      </c>
      <c r="E106" s="95">
        <v>13</v>
      </c>
      <c r="F106" s="32"/>
    </row>
    <row r="107" spans="1:6" ht="15" customHeight="1" x14ac:dyDescent="0.15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10</v>
      </c>
      <c r="D110" s="71">
        <v>14</v>
      </c>
      <c r="E110" s="44">
        <v>24</v>
      </c>
      <c r="F110" s="45">
        <v>3.6036036036036036E-2</v>
      </c>
    </row>
    <row r="111" spans="1:6" ht="15" customHeight="1" x14ac:dyDescent="0.15">
      <c r="A111" s="12"/>
      <c r="B111" s="35">
        <v>90</v>
      </c>
      <c r="C111" s="94">
        <v>3</v>
      </c>
      <c r="D111" s="94">
        <v>3</v>
      </c>
      <c r="E111" s="95">
        <v>6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4</v>
      </c>
      <c r="E112" s="95">
        <v>5</v>
      </c>
      <c r="F112" s="32"/>
    </row>
    <row r="113" spans="1:6" ht="15" customHeight="1" x14ac:dyDescent="0.15">
      <c r="A113" s="12"/>
      <c r="B113" s="35">
        <v>92</v>
      </c>
      <c r="C113" s="94">
        <v>3</v>
      </c>
      <c r="D113" s="94">
        <v>2</v>
      </c>
      <c r="E113" s="95">
        <v>5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8</v>
      </c>
      <c r="D116" s="71">
        <v>11</v>
      </c>
      <c r="E116" s="44">
        <v>19</v>
      </c>
      <c r="F116" s="45">
        <v>2.8528528528528527E-2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2</v>
      </c>
      <c r="D118" s="94">
        <v>0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3</v>
      </c>
      <c r="D122" s="71">
        <v>3</v>
      </c>
      <c r="E122" s="44">
        <v>6</v>
      </c>
      <c r="F122" s="45">
        <v>9.0090090090090089E-3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3.003003003003003E-3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1</v>
      </c>
      <c r="E129" s="95">
        <v>1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1.5015015015015015E-3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314</v>
      </c>
      <c r="D147" s="77">
        <v>352</v>
      </c>
      <c r="E147" s="96">
        <v>666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31</v>
      </c>
      <c r="D150" s="17">
        <v>35</v>
      </c>
      <c r="E150" s="17">
        <v>66</v>
      </c>
      <c r="F150" s="32">
        <v>9.90990990990991E-2</v>
      </c>
    </row>
    <row r="151" spans="1:6" ht="15" customHeight="1" x14ac:dyDescent="0.15">
      <c r="A151" s="18"/>
      <c r="B151" s="18" t="s">
        <v>49</v>
      </c>
      <c r="C151" s="19">
        <v>177</v>
      </c>
      <c r="D151" s="19">
        <v>192</v>
      </c>
      <c r="E151" s="19">
        <v>369</v>
      </c>
      <c r="F151" s="32">
        <v>0.55405405405405406</v>
      </c>
    </row>
    <row r="152" spans="1:6" ht="15" customHeight="1" x14ac:dyDescent="0.15">
      <c r="A152" s="33"/>
      <c r="B152" s="20" t="s">
        <v>6</v>
      </c>
      <c r="C152" s="21">
        <v>106</v>
      </c>
      <c r="D152" s="21">
        <v>125</v>
      </c>
      <c r="E152" s="21">
        <v>231</v>
      </c>
      <c r="F152" s="32">
        <v>0.34684684684684686</v>
      </c>
    </row>
    <row r="153" spans="1:6" ht="15" customHeight="1" x14ac:dyDescent="0.15">
      <c r="B153" s="2" t="s">
        <v>8</v>
      </c>
      <c r="C153" s="1">
        <v>314</v>
      </c>
      <c r="D153" s="1">
        <v>352</v>
      </c>
      <c r="E153" s="1">
        <v>666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31</v>
      </c>
      <c r="D155" s="17">
        <v>35</v>
      </c>
      <c r="E155" s="17">
        <v>66</v>
      </c>
      <c r="F155" s="32">
        <v>9.90990990990991E-2</v>
      </c>
    </row>
    <row r="156" spans="1:6" ht="15" customHeight="1" x14ac:dyDescent="0.15">
      <c r="A156" s="28"/>
      <c r="B156" s="18" t="s">
        <v>49</v>
      </c>
      <c r="C156" s="19">
        <v>177</v>
      </c>
      <c r="D156" s="19">
        <v>192</v>
      </c>
      <c r="E156" s="19">
        <v>369</v>
      </c>
      <c r="F156" s="32">
        <v>0.55405405405405406</v>
      </c>
    </row>
    <row r="157" spans="1:6" ht="15" customHeight="1" x14ac:dyDescent="0.15">
      <c r="A157" s="25"/>
      <c r="B157" s="20" t="s">
        <v>10</v>
      </c>
      <c r="C157" s="21">
        <v>42</v>
      </c>
      <c r="D157" s="21">
        <v>57</v>
      </c>
      <c r="E157" s="21">
        <v>99</v>
      </c>
      <c r="F157" s="32">
        <v>0.14864864864864866</v>
      </c>
    </row>
    <row r="158" spans="1:6" ht="15" customHeight="1" x14ac:dyDescent="0.15">
      <c r="A158" s="26"/>
      <c r="B158" s="29" t="s">
        <v>11</v>
      </c>
      <c r="C158" s="27">
        <v>64</v>
      </c>
      <c r="D158" s="27">
        <v>68</v>
      </c>
      <c r="E158" s="27">
        <v>132</v>
      </c>
      <c r="F158" s="32">
        <v>0.1981981981981982</v>
      </c>
    </row>
    <row r="159" spans="1:6" ht="15" customHeight="1" x14ac:dyDescent="0.15">
      <c r="B159" s="2" t="s">
        <v>8</v>
      </c>
      <c r="C159" s="1">
        <v>314</v>
      </c>
      <c r="D159" s="1">
        <v>352</v>
      </c>
      <c r="E159" s="1">
        <v>666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21</v>
      </c>
      <c r="D161" s="31">
        <v>31</v>
      </c>
      <c r="E161" s="31">
        <v>52</v>
      </c>
      <c r="F161" s="32">
        <v>7.8078078078078081E-2</v>
      </c>
    </row>
    <row r="162" spans="1:6" ht="15" customHeight="1" x14ac:dyDescent="0.15">
      <c r="A162" s="30"/>
      <c r="B162" s="23" t="s">
        <v>15</v>
      </c>
      <c r="C162" s="31">
        <v>11</v>
      </c>
      <c r="D162" s="31">
        <v>17</v>
      </c>
      <c r="E162" s="31">
        <v>28</v>
      </c>
      <c r="F162" s="32">
        <v>4.2042042042042045E-2</v>
      </c>
    </row>
    <row r="163" spans="1:6" ht="15" customHeight="1" x14ac:dyDescent="0.15">
      <c r="A163" s="30"/>
      <c r="B163" s="23" t="s">
        <v>13</v>
      </c>
      <c r="C163" s="31">
        <v>3</v>
      </c>
      <c r="D163" s="31">
        <v>6</v>
      </c>
      <c r="E163" s="31">
        <v>9</v>
      </c>
      <c r="F163" s="32">
        <v>1.3513513513513514E-2</v>
      </c>
    </row>
    <row r="164" spans="1:6" ht="15" customHeight="1" x14ac:dyDescent="0.15">
      <c r="B164" s="4" t="s">
        <v>14</v>
      </c>
      <c r="C164" s="1">
        <v>0</v>
      </c>
      <c r="D164" s="1">
        <v>3</v>
      </c>
      <c r="E164" s="1">
        <v>3</v>
      </c>
      <c r="F164" s="32">
        <v>4.5045045045045045E-3</v>
      </c>
    </row>
    <row r="165" spans="1:6" ht="15" customHeight="1" x14ac:dyDescent="0.15">
      <c r="B165" s="4" t="s">
        <v>16</v>
      </c>
      <c r="C165" s="1">
        <v>0</v>
      </c>
      <c r="D165" s="1">
        <v>1</v>
      </c>
      <c r="E165" s="1">
        <v>1</v>
      </c>
      <c r="F165" s="32">
        <v>1.5015015015015015E-3</v>
      </c>
    </row>
    <row r="166" spans="1:6" x14ac:dyDescent="0.15">
      <c r="B166" s="4" t="s">
        <v>388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389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39">
    <tabColor rgb="FFCC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255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1.7241379310344827E-2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2.5862068965517241E-2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3</v>
      </c>
      <c r="E20" s="48">
        <v>5</v>
      </c>
      <c r="F20" s="39">
        <v>4.3103448275862072E-2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4</v>
      </c>
      <c r="E26" s="41">
        <v>6</v>
      </c>
      <c r="F26" s="42">
        <v>5.1724137931034482E-2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3.4482758620689655E-2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8.6206896551724137E-3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2</v>
      </c>
      <c r="E50" s="41">
        <v>2</v>
      </c>
      <c r="F50" s="42">
        <v>1.7241379310344827E-2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2</v>
      </c>
      <c r="D56" s="49">
        <v>5</v>
      </c>
      <c r="E56" s="41">
        <v>7</v>
      </c>
      <c r="F56" s="42">
        <v>6.0344827586206899E-2</v>
      </c>
    </row>
    <row r="57" spans="1:6" ht="15" customHeight="1" x14ac:dyDescent="0.15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4</v>
      </c>
      <c r="D62" s="49">
        <v>4</v>
      </c>
      <c r="E62" s="41">
        <v>8</v>
      </c>
      <c r="F62" s="42">
        <v>6.8965517241379309E-2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3</v>
      </c>
      <c r="D68" s="49">
        <v>3</v>
      </c>
      <c r="E68" s="41">
        <v>6</v>
      </c>
      <c r="F68" s="42">
        <v>5.1724137931034482E-2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4</v>
      </c>
      <c r="D74" s="49">
        <v>3</v>
      </c>
      <c r="E74" s="41">
        <v>7</v>
      </c>
      <c r="F74" s="42">
        <v>6.0344827586206899E-2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0</v>
      </c>
      <c r="D80" s="49">
        <v>2</v>
      </c>
      <c r="E80" s="41">
        <v>2</v>
      </c>
      <c r="F80" s="42">
        <v>1.7241379310344827E-2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3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2</v>
      </c>
      <c r="D86" s="71">
        <v>5</v>
      </c>
      <c r="E86" s="44">
        <v>7</v>
      </c>
      <c r="F86" s="45">
        <v>6.0344827586206899E-2</v>
      </c>
    </row>
    <row r="87" spans="1:6" ht="15" customHeight="1" x14ac:dyDescent="0.15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4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8</v>
      </c>
      <c r="D92" s="71">
        <v>9</v>
      </c>
      <c r="E92" s="44">
        <v>17</v>
      </c>
      <c r="F92" s="45">
        <v>0.14655172413793102</v>
      </c>
    </row>
    <row r="93" spans="1:6" ht="15" customHeight="1" x14ac:dyDescent="0.15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4</v>
      </c>
      <c r="D98" s="71">
        <v>10</v>
      </c>
      <c r="E98" s="44">
        <v>14</v>
      </c>
      <c r="F98" s="45">
        <v>0.1206896551724138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0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10</v>
      </c>
      <c r="D104" s="71">
        <v>2</v>
      </c>
      <c r="E104" s="44">
        <v>12</v>
      </c>
      <c r="F104" s="45">
        <v>0.10344827586206896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6.8965517241379309E-2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3.4482758620689655E-2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8.6206896551724137E-3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50</v>
      </c>
      <c r="D147" s="77">
        <v>66</v>
      </c>
      <c r="E147" s="96">
        <v>116</v>
      </c>
      <c r="F147" s="97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4</v>
      </c>
      <c r="D150" s="17">
        <v>6</v>
      </c>
      <c r="E150" s="17">
        <v>10</v>
      </c>
      <c r="F150" s="32">
        <v>8.6206896551724144E-2</v>
      </c>
    </row>
    <row r="151" spans="1:6" ht="15" customHeight="1" x14ac:dyDescent="0.15">
      <c r="A151" s="18"/>
      <c r="B151" s="18" t="s">
        <v>49</v>
      </c>
      <c r="C151" s="19">
        <v>18</v>
      </c>
      <c r="D151" s="19">
        <v>25</v>
      </c>
      <c r="E151" s="19">
        <v>43</v>
      </c>
      <c r="F151" s="32">
        <v>0.37068965517241381</v>
      </c>
    </row>
    <row r="152" spans="1:6" ht="15" customHeight="1" x14ac:dyDescent="0.15">
      <c r="A152" s="33"/>
      <c r="B152" s="20" t="s">
        <v>6</v>
      </c>
      <c r="C152" s="21">
        <v>28</v>
      </c>
      <c r="D152" s="21">
        <v>35</v>
      </c>
      <c r="E152" s="21">
        <v>63</v>
      </c>
      <c r="F152" s="32">
        <v>0.5431034482758621</v>
      </c>
    </row>
    <row r="153" spans="1:6" ht="15" customHeight="1" x14ac:dyDescent="0.15">
      <c r="B153" s="2" t="s">
        <v>8</v>
      </c>
      <c r="C153" s="1">
        <v>50</v>
      </c>
      <c r="D153" s="1">
        <v>66</v>
      </c>
      <c r="E153" s="1">
        <v>116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4</v>
      </c>
      <c r="D155" s="17">
        <v>6</v>
      </c>
      <c r="E155" s="17">
        <v>10</v>
      </c>
      <c r="F155" s="32">
        <v>8.6206896551724144E-2</v>
      </c>
    </row>
    <row r="156" spans="1:6" ht="15" customHeight="1" x14ac:dyDescent="0.15">
      <c r="A156" s="28"/>
      <c r="B156" s="18" t="s">
        <v>49</v>
      </c>
      <c r="C156" s="19">
        <v>18</v>
      </c>
      <c r="D156" s="19">
        <v>25</v>
      </c>
      <c r="E156" s="19">
        <v>43</v>
      </c>
      <c r="F156" s="32">
        <v>0.37068965517241381</v>
      </c>
    </row>
    <row r="157" spans="1:6" ht="15" customHeight="1" x14ac:dyDescent="0.15">
      <c r="A157" s="25"/>
      <c r="B157" s="20" t="s">
        <v>10</v>
      </c>
      <c r="C157" s="21">
        <v>10</v>
      </c>
      <c r="D157" s="21">
        <v>14</v>
      </c>
      <c r="E157" s="21">
        <v>24</v>
      </c>
      <c r="F157" s="32">
        <v>0.20689655172413793</v>
      </c>
    </row>
    <row r="158" spans="1:6" ht="15" customHeight="1" x14ac:dyDescent="0.15">
      <c r="A158" s="26"/>
      <c r="B158" s="29" t="s">
        <v>11</v>
      </c>
      <c r="C158" s="27">
        <v>18</v>
      </c>
      <c r="D158" s="27">
        <v>21</v>
      </c>
      <c r="E158" s="27">
        <v>39</v>
      </c>
      <c r="F158" s="32">
        <v>0.33620689655172414</v>
      </c>
    </row>
    <row r="159" spans="1:6" ht="15" customHeight="1" x14ac:dyDescent="0.15">
      <c r="B159" s="2" t="s">
        <v>8</v>
      </c>
      <c r="C159" s="1">
        <v>50</v>
      </c>
      <c r="D159" s="1">
        <v>66</v>
      </c>
      <c r="E159" s="1">
        <v>116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4</v>
      </c>
      <c r="D161" s="31">
        <v>9</v>
      </c>
      <c r="E161" s="31">
        <v>13</v>
      </c>
      <c r="F161" s="32">
        <v>0.11206896551724138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4</v>
      </c>
      <c r="E162" s="31">
        <v>5</v>
      </c>
      <c r="F162" s="32">
        <v>4.3103448275862072E-2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8.6206896551724137E-3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388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389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40">
    <tabColor rgb="FFCC99FF"/>
  </sheetPr>
  <dimension ref="A1:F167"/>
  <sheetViews>
    <sheetView zoomScaleNormal="100" workbookViewId="0">
      <selection activeCell="D2" sqref="D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256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2</v>
      </c>
      <c r="E8" s="38">
        <v>3</v>
      </c>
      <c r="F8" s="39">
        <v>1.9108280254777069E-2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4</v>
      </c>
      <c r="D11" s="94">
        <v>0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7</v>
      </c>
      <c r="D14" s="70">
        <v>0</v>
      </c>
      <c r="E14" s="48">
        <v>7</v>
      </c>
      <c r="F14" s="39">
        <v>4.4585987261146494E-2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4</v>
      </c>
      <c r="D20" s="70">
        <v>2</v>
      </c>
      <c r="E20" s="48">
        <v>6</v>
      </c>
      <c r="F20" s="39">
        <v>3.8216560509554139E-2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6.369426751592357E-3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1.2738853503184714E-2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2.5477707006369428E-2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1.9108280254777069E-2</v>
      </c>
    </row>
    <row r="45" spans="1:6" ht="15" customHeight="1" x14ac:dyDescent="0.15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v>5</v>
      </c>
      <c r="D50" s="49">
        <v>8</v>
      </c>
      <c r="E50" s="41">
        <v>13</v>
      </c>
      <c r="F50" s="42">
        <v>8.2802547770700632E-2</v>
      </c>
    </row>
    <row r="51" spans="1:6" ht="15" customHeight="1" x14ac:dyDescent="0.15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8</v>
      </c>
      <c r="D56" s="49">
        <v>4</v>
      </c>
      <c r="E56" s="41">
        <v>12</v>
      </c>
      <c r="F56" s="42">
        <v>7.6433121019108277E-2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6</v>
      </c>
      <c r="D62" s="49">
        <v>2</v>
      </c>
      <c r="E62" s="41">
        <v>8</v>
      </c>
      <c r="F62" s="42">
        <v>5.0955414012738856E-2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4</v>
      </c>
      <c r="D68" s="49">
        <v>5</v>
      </c>
      <c r="E68" s="41">
        <v>9</v>
      </c>
      <c r="F68" s="42">
        <v>5.7324840764331211E-2</v>
      </c>
    </row>
    <row r="69" spans="1:6" ht="15" customHeight="1" x14ac:dyDescent="0.15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3</v>
      </c>
      <c r="D74" s="49">
        <v>2</v>
      </c>
      <c r="E74" s="41">
        <v>5</v>
      </c>
      <c r="F74" s="42">
        <v>3.1847133757961783E-2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v>3</v>
      </c>
      <c r="D80" s="49">
        <v>10</v>
      </c>
      <c r="E80" s="41">
        <v>13</v>
      </c>
      <c r="F80" s="42">
        <v>8.2802547770700632E-2</v>
      </c>
    </row>
    <row r="81" spans="1:6" ht="15" customHeight="1" x14ac:dyDescent="0.15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v>8</v>
      </c>
      <c r="D86" s="71">
        <v>5</v>
      </c>
      <c r="E86" s="44">
        <v>13</v>
      </c>
      <c r="F86" s="45">
        <v>8.2802547770700632E-2</v>
      </c>
    </row>
    <row r="87" spans="1:6" ht="15" customHeight="1" x14ac:dyDescent="0.15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9</v>
      </c>
      <c r="D92" s="71">
        <v>10</v>
      </c>
      <c r="E92" s="44">
        <v>19</v>
      </c>
      <c r="F92" s="45">
        <v>0.12101910828025478</v>
      </c>
    </row>
    <row r="93" spans="1:6" ht="15" customHeight="1" x14ac:dyDescent="0.15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8</v>
      </c>
      <c r="D98" s="71">
        <v>5</v>
      </c>
      <c r="E98" s="44">
        <v>13</v>
      </c>
      <c r="F98" s="45">
        <v>8.2802547770700632E-2</v>
      </c>
    </row>
    <row r="99" spans="1:6" ht="15" customHeight="1" x14ac:dyDescent="0.15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4</v>
      </c>
      <c r="D104" s="71">
        <v>7</v>
      </c>
      <c r="E104" s="44">
        <v>11</v>
      </c>
      <c r="F104" s="45">
        <v>7.0063694267515922E-2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3.8216560509554139E-2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4.4585987261146494E-2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6.369426751592357E-3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6.369426751592357E-3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80</v>
      </c>
      <c r="D147" s="77">
        <v>77</v>
      </c>
      <c r="E147" s="96">
        <v>157</v>
      </c>
      <c r="F147" s="97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12</v>
      </c>
      <c r="D150" s="17">
        <v>4</v>
      </c>
      <c r="E150" s="17">
        <v>16</v>
      </c>
      <c r="F150" s="32">
        <v>0.10191082802547771</v>
      </c>
    </row>
    <row r="151" spans="1:6" ht="15" customHeight="1" x14ac:dyDescent="0.15">
      <c r="A151" s="18"/>
      <c r="B151" s="18" t="s">
        <v>49</v>
      </c>
      <c r="C151" s="19">
        <v>34</v>
      </c>
      <c r="D151" s="19">
        <v>36</v>
      </c>
      <c r="E151" s="19">
        <v>70</v>
      </c>
      <c r="F151" s="32">
        <v>0.44585987261146498</v>
      </c>
    </row>
    <row r="152" spans="1:6" ht="15" customHeight="1" x14ac:dyDescent="0.15">
      <c r="A152" s="33"/>
      <c r="B152" s="20" t="s">
        <v>6</v>
      </c>
      <c r="C152" s="21">
        <v>34</v>
      </c>
      <c r="D152" s="21">
        <v>37</v>
      </c>
      <c r="E152" s="21">
        <v>71</v>
      </c>
      <c r="F152" s="32">
        <v>0.45222929936305734</v>
      </c>
    </row>
    <row r="153" spans="1:6" ht="15" customHeight="1" x14ac:dyDescent="0.15">
      <c r="B153" s="2" t="s">
        <v>8</v>
      </c>
      <c r="C153" s="1">
        <v>80</v>
      </c>
      <c r="D153" s="1">
        <v>77</v>
      </c>
      <c r="E153" s="1">
        <v>157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12</v>
      </c>
      <c r="D155" s="17">
        <v>4</v>
      </c>
      <c r="E155" s="17">
        <v>16</v>
      </c>
      <c r="F155" s="32">
        <v>0.10191082802547771</v>
      </c>
    </row>
    <row r="156" spans="1:6" ht="15" customHeight="1" x14ac:dyDescent="0.15">
      <c r="A156" s="28"/>
      <c r="B156" s="18" t="s">
        <v>49</v>
      </c>
      <c r="C156" s="19">
        <v>34</v>
      </c>
      <c r="D156" s="19">
        <v>36</v>
      </c>
      <c r="E156" s="19">
        <v>70</v>
      </c>
      <c r="F156" s="32">
        <v>0.44585987261146498</v>
      </c>
    </row>
    <row r="157" spans="1:6" ht="15" customHeight="1" x14ac:dyDescent="0.15">
      <c r="A157" s="25"/>
      <c r="B157" s="20" t="s">
        <v>10</v>
      </c>
      <c r="C157" s="21">
        <v>17</v>
      </c>
      <c r="D157" s="21">
        <v>15</v>
      </c>
      <c r="E157" s="21">
        <v>32</v>
      </c>
      <c r="F157" s="32">
        <v>0.20382165605095542</v>
      </c>
    </row>
    <row r="158" spans="1:6" ht="15" customHeight="1" x14ac:dyDescent="0.15">
      <c r="A158" s="26"/>
      <c r="B158" s="29" t="s">
        <v>11</v>
      </c>
      <c r="C158" s="27">
        <v>17</v>
      </c>
      <c r="D158" s="27">
        <v>22</v>
      </c>
      <c r="E158" s="27">
        <v>39</v>
      </c>
      <c r="F158" s="32">
        <v>0.24840764331210191</v>
      </c>
    </row>
    <row r="159" spans="1:6" ht="15" customHeight="1" x14ac:dyDescent="0.15">
      <c r="B159" s="2" t="s">
        <v>8</v>
      </c>
      <c r="C159" s="1">
        <v>80</v>
      </c>
      <c r="D159" s="1">
        <v>77</v>
      </c>
      <c r="E159" s="1">
        <v>157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5</v>
      </c>
      <c r="D161" s="31">
        <v>10</v>
      </c>
      <c r="E161" s="31">
        <v>15</v>
      </c>
      <c r="F161" s="32">
        <v>9.5541401273885357E-2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7</v>
      </c>
      <c r="E162" s="31">
        <v>9</v>
      </c>
      <c r="F162" s="32">
        <v>5.7324840764331211E-2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1.2738853503184714E-2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6.369426751592357E-3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388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389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141">
    <tabColor rgb="FFCC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257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2</v>
      </c>
      <c r="D8" s="70">
        <v>1</v>
      </c>
      <c r="E8" s="38">
        <v>3</v>
      </c>
      <c r="F8" s="39">
        <v>1.7241379310344827E-2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1.1494252873563218E-2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5.7471264367816091E-3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1.7241379310344827E-2</v>
      </c>
    </row>
    <row r="27" spans="1:6" ht="15" customHeight="1" x14ac:dyDescent="0.15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15">
      <c r="A32" s="12"/>
      <c r="B32" s="40" t="s">
        <v>31</v>
      </c>
      <c r="C32" s="49">
        <v>6</v>
      </c>
      <c r="D32" s="49">
        <v>3</v>
      </c>
      <c r="E32" s="41">
        <v>9</v>
      </c>
      <c r="F32" s="42">
        <v>5.1724137931034482E-2</v>
      </c>
    </row>
    <row r="33" spans="1:6" ht="15" customHeight="1" x14ac:dyDescent="0.15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3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8</v>
      </c>
      <c r="E38" s="41">
        <v>10</v>
      </c>
      <c r="F38" s="42">
        <v>5.7471264367816091E-2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1.1494252873563218E-2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3</v>
      </c>
      <c r="D50" s="49">
        <v>3</v>
      </c>
      <c r="E50" s="41">
        <v>6</v>
      </c>
      <c r="F50" s="42">
        <v>3.4482758620689655E-2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4</v>
      </c>
      <c r="D56" s="49">
        <v>0</v>
      </c>
      <c r="E56" s="41">
        <v>4</v>
      </c>
      <c r="F56" s="42">
        <v>2.2988505747126436E-2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5</v>
      </c>
      <c r="D62" s="49">
        <v>3</v>
      </c>
      <c r="E62" s="41">
        <v>8</v>
      </c>
      <c r="F62" s="42">
        <v>4.5977011494252873E-2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5</v>
      </c>
      <c r="D68" s="49">
        <v>4</v>
      </c>
      <c r="E68" s="41">
        <v>9</v>
      </c>
      <c r="F68" s="42">
        <v>5.1724137931034482E-2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4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2</v>
      </c>
      <c r="E73" s="95">
        <v>6</v>
      </c>
      <c r="F73" s="32"/>
    </row>
    <row r="74" spans="1:6" ht="15" customHeight="1" x14ac:dyDescent="0.15">
      <c r="A74" s="12"/>
      <c r="B74" s="40" t="s">
        <v>38</v>
      </c>
      <c r="C74" s="49">
        <v>6</v>
      </c>
      <c r="D74" s="49">
        <v>7</v>
      </c>
      <c r="E74" s="41">
        <v>13</v>
      </c>
      <c r="F74" s="42">
        <v>7.4712643678160925E-2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v>3</v>
      </c>
      <c r="D80" s="49">
        <v>8</v>
      </c>
      <c r="E80" s="41">
        <v>11</v>
      </c>
      <c r="F80" s="42">
        <v>6.3218390804597707E-2</v>
      </c>
    </row>
    <row r="81" spans="1:6" ht="15" customHeight="1" x14ac:dyDescent="0.15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0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12</v>
      </c>
      <c r="D86" s="71">
        <v>8</v>
      </c>
      <c r="E86" s="44">
        <v>20</v>
      </c>
      <c r="F86" s="45">
        <v>0.11494252873563218</v>
      </c>
    </row>
    <row r="87" spans="1:6" ht="15" customHeight="1" x14ac:dyDescent="0.15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0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10</v>
      </c>
      <c r="D92" s="71">
        <v>8</v>
      </c>
      <c r="E92" s="44">
        <v>18</v>
      </c>
      <c r="F92" s="45">
        <v>0.10344827586206896</v>
      </c>
    </row>
    <row r="93" spans="1:6" ht="15" customHeight="1" x14ac:dyDescent="0.15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4</v>
      </c>
      <c r="E94" s="95">
        <v>8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3</v>
      </c>
      <c r="E97" s="95">
        <v>7</v>
      </c>
      <c r="F97" s="32"/>
    </row>
    <row r="98" spans="1:6" ht="15" customHeight="1" x14ac:dyDescent="0.15">
      <c r="A98" s="12"/>
      <c r="B98" s="43" t="s">
        <v>42</v>
      </c>
      <c r="C98" s="71">
        <v>15</v>
      </c>
      <c r="D98" s="71">
        <v>11</v>
      </c>
      <c r="E98" s="44">
        <v>26</v>
      </c>
      <c r="F98" s="45">
        <v>0.14942528735632185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4</v>
      </c>
      <c r="D104" s="71">
        <v>3</v>
      </c>
      <c r="E104" s="44">
        <v>7</v>
      </c>
      <c r="F104" s="45">
        <v>4.0229885057471264E-2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7</v>
      </c>
      <c r="E110" s="44">
        <v>10</v>
      </c>
      <c r="F110" s="45">
        <v>5.7471264367816091E-2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4.5977011494252873E-2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1.1494252873563218E-2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1</v>
      </c>
      <c r="D127" s="94">
        <v>0</v>
      </c>
      <c r="E127" s="95">
        <v>1</v>
      </c>
      <c r="F127" s="32"/>
    </row>
    <row r="128" spans="1:6" ht="15" customHeight="1" x14ac:dyDescent="0.15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1.1494252873563218E-2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89</v>
      </c>
      <c r="D147" s="77">
        <v>85</v>
      </c>
      <c r="E147" s="96">
        <v>174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4</v>
      </c>
      <c r="D150" s="17">
        <v>2</v>
      </c>
      <c r="E150" s="17">
        <v>6</v>
      </c>
      <c r="F150" s="32">
        <v>3.4482758620689655E-2</v>
      </c>
    </row>
    <row r="151" spans="1:6" ht="15" customHeight="1" x14ac:dyDescent="0.15">
      <c r="A151" s="18"/>
      <c r="B151" s="18" t="s">
        <v>49</v>
      </c>
      <c r="C151" s="19">
        <v>37</v>
      </c>
      <c r="D151" s="19">
        <v>38</v>
      </c>
      <c r="E151" s="19">
        <v>75</v>
      </c>
      <c r="F151" s="32">
        <v>0.43103448275862066</v>
      </c>
    </row>
    <row r="152" spans="1:6" ht="15" customHeight="1" x14ac:dyDescent="0.15">
      <c r="A152" s="33"/>
      <c r="B152" s="20" t="s">
        <v>6</v>
      </c>
      <c r="C152" s="21">
        <v>48</v>
      </c>
      <c r="D152" s="21">
        <v>45</v>
      </c>
      <c r="E152" s="21">
        <v>93</v>
      </c>
      <c r="F152" s="32">
        <v>0.53448275862068961</v>
      </c>
    </row>
    <row r="153" spans="1:6" ht="15" customHeight="1" x14ac:dyDescent="0.15">
      <c r="B153" s="2" t="s">
        <v>8</v>
      </c>
      <c r="C153" s="1">
        <v>89</v>
      </c>
      <c r="D153" s="1">
        <v>85</v>
      </c>
      <c r="E153" s="1">
        <v>174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4</v>
      </c>
      <c r="D155" s="17">
        <v>2</v>
      </c>
      <c r="E155" s="17">
        <v>6</v>
      </c>
      <c r="F155" s="32">
        <v>3.4482758620689655E-2</v>
      </c>
    </row>
    <row r="156" spans="1:6" ht="15" customHeight="1" x14ac:dyDescent="0.15">
      <c r="A156" s="28"/>
      <c r="B156" s="18" t="s">
        <v>49</v>
      </c>
      <c r="C156" s="19">
        <v>37</v>
      </c>
      <c r="D156" s="19">
        <v>38</v>
      </c>
      <c r="E156" s="19">
        <v>75</v>
      </c>
      <c r="F156" s="32">
        <v>0.43103448275862066</v>
      </c>
    </row>
    <row r="157" spans="1:6" ht="15" customHeight="1" x14ac:dyDescent="0.15">
      <c r="A157" s="25"/>
      <c r="B157" s="20" t="s">
        <v>10</v>
      </c>
      <c r="C157" s="21">
        <v>22</v>
      </c>
      <c r="D157" s="21">
        <v>16</v>
      </c>
      <c r="E157" s="21">
        <v>38</v>
      </c>
      <c r="F157" s="32">
        <v>0.21839080459770116</v>
      </c>
    </row>
    <row r="158" spans="1:6" ht="15" customHeight="1" x14ac:dyDescent="0.15">
      <c r="A158" s="26"/>
      <c r="B158" s="29" t="s">
        <v>11</v>
      </c>
      <c r="C158" s="27">
        <v>26</v>
      </c>
      <c r="D158" s="27">
        <v>29</v>
      </c>
      <c r="E158" s="27">
        <v>55</v>
      </c>
      <c r="F158" s="32">
        <v>0.31609195402298851</v>
      </c>
    </row>
    <row r="159" spans="1:6" ht="15" customHeight="1" x14ac:dyDescent="0.15">
      <c r="B159" s="2" t="s">
        <v>8</v>
      </c>
      <c r="C159" s="1">
        <v>89</v>
      </c>
      <c r="D159" s="1">
        <v>85</v>
      </c>
      <c r="E159" s="1">
        <v>174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7</v>
      </c>
      <c r="D161" s="31">
        <v>15</v>
      </c>
      <c r="E161" s="31">
        <v>22</v>
      </c>
      <c r="F161" s="32">
        <v>0.12643678160919541</v>
      </c>
    </row>
    <row r="162" spans="1:6" ht="15" customHeight="1" x14ac:dyDescent="0.15">
      <c r="A162" s="30"/>
      <c r="B162" s="23" t="s">
        <v>15</v>
      </c>
      <c r="C162" s="31">
        <v>4</v>
      </c>
      <c r="D162" s="31">
        <v>8</v>
      </c>
      <c r="E162" s="31">
        <v>12</v>
      </c>
      <c r="F162" s="32">
        <v>6.8965517241379309E-2</v>
      </c>
    </row>
    <row r="163" spans="1:6" ht="15" customHeight="1" x14ac:dyDescent="0.15">
      <c r="A163" s="30"/>
      <c r="B163" s="23" t="s">
        <v>13</v>
      </c>
      <c r="C163" s="31">
        <v>2</v>
      </c>
      <c r="D163" s="31">
        <v>2</v>
      </c>
      <c r="E163" s="31">
        <v>4</v>
      </c>
      <c r="F163" s="32">
        <v>2.2988505747126436E-2</v>
      </c>
    </row>
    <row r="164" spans="1:6" ht="15" customHeight="1" x14ac:dyDescent="0.15">
      <c r="B164" s="4" t="s">
        <v>14</v>
      </c>
      <c r="C164" s="1">
        <v>1</v>
      </c>
      <c r="D164" s="1">
        <v>1</v>
      </c>
      <c r="E164" s="1">
        <v>2</v>
      </c>
      <c r="F164" s="32">
        <v>1.1494252873563218E-2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388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389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255">
    <tabColor indexed="10"/>
  </sheetPr>
  <dimension ref="A1:F167"/>
  <sheetViews>
    <sheetView zoomScaleNormal="100" workbookViewId="0">
      <selection activeCell="B2" sqref="B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">
      <c r="A2" s="66" t="s">
        <v>98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50">
        <v>0</v>
      </c>
      <c r="C3" s="74">
        <f>田口地区!C3+青沼地区!C3+切原地区!C3+臼田区!C3</f>
        <v>26</v>
      </c>
      <c r="D3" s="74">
        <f>田口地区!D3+青沼地区!D3+切原地区!D3+臼田区!D3</f>
        <v>30</v>
      </c>
      <c r="E3" s="57">
        <f>田口地区!E3+青沼地区!E3+切原地区!E3+臼田区!E3</f>
        <v>56</v>
      </c>
      <c r="F3" s="32"/>
    </row>
    <row r="4" spans="1:6" ht="15" customHeight="1" x14ac:dyDescent="0.15">
      <c r="A4" s="12"/>
      <c r="B4" s="51">
        <v>1</v>
      </c>
      <c r="C4" s="75">
        <f>田口地区!C4+青沼地区!C4+切原地区!C4+臼田区!C4</f>
        <v>32</v>
      </c>
      <c r="D4" s="75">
        <f>田口地区!D4+青沼地区!D4+切原地区!D4+臼田区!D4</f>
        <v>33</v>
      </c>
      <c r="E4" s="58">
        <f>田口地区!E4+青沼地区!E4+切原地区!E4+臼田区!E4</f>
        <v>65</v>
      </c>
      <c r="F4" s="32"/>
    </row>
    <row r="5" spans="1:6" ht="15" customHeight="1" x14ac:dyDescent="0.15">
      <c r="A5" s="12"/>
      <c r="B5" s="51">
        <v>2</v>
      </c>
      <c r="C5" s="75">
        <f>田口地区!C5+青沼地区!C5+切原地区!C5+臼田区!C5</f>
        <v>42</v>
      </c>
      <c r="D5" s="75">
        <f>田口地区!D5+青沼地区!D5+切原地区!D5+臼田区!D5</f>
        <v>35</v>
      </c>
      <c r="E5" s="58">
        <f>田口地区!E5+青沼地区!E5+切原地区!E5+臼田区!E5</f>
        <v>77</v>
      </c>
      <c r="F5" s="32"/>
    </row>
    <row r="6" spans="1:6" ht="15" customHeight="1" x14ac:dyDescent="0.15">
      <c r="A6" s="12"/>
      <c r="B6" s="51">
        <v>3</v>
      </c>
      <c r="C6" s="75">
        <f>田口地区!C6+青沼地区!C6+切原地区!C6+臼田区!C6</f>
        <v>51</v>
      </c>
      <c r="D6" s="75">
        <f>田口地区!D6+青沼地区!D6+切原地区!D6+臼田区!D6</f>
        <v>30</v>
      </c>
      <c r="E6" s="58">
        <f>田口地区!E6+青沼地区!E6+切原地区!E6+臼田区!E6</f>
        <v>81</v>
      </c>
      <c r="F6" s="32"/>
    </row>
    <row r="7" spans="1:6" ht="15" customHeight="1" x14ac:dyDescent="0.15">
      <c r="A7" s="12"/>
      <c r="B7" s="51">
        <v>4</v>
      </c>
      <c r="C7" s="75">
        <f>田口地区!C7+青沼地区!C7+切原地区!C7+臼田区!C7</f>
        <v>50</v>
      </c>
      <c r="D7" s="75">
        <f>田口地区!D7+青沼地区!D7+切原地区!D7+臼田区!D7</f>
        <v>42</v>
      </c>
      <c r="E7" s="58">
        <f>田口地区!E7+青沼地区!E7+切原地区!E7+臼田区!E7</f>
        <v>92</v>
      </c>
      <c r="F7" s="32"/>
    </row>
    <row r="8" spans="1:6" ht="15" customHeight="1" x14ac:dyDescent="0.15">
      <c r="A8" s="12"/>
      <c r="B8" s="52" t="s">
        <v>50</v>
      </c>
      <c r="C8" s="70">
        <f>田口地区!C8+青沼地区!C8+切原地区!C8+臼田区!C8</f>
        <v>201</v>
      </c>
      <c r="D8" s="70">
        <f>田口地区!D8+青沼地区!D8+切原地区!D8+臼田区!D8</f>
        <v>170</v>
      </c>
      <c r="E8" s="48">
        <f>田口地区!E8+青沼地区!E8+切原地区!E8+臼田区!E8</f>
        <v>371</v>
      </c>
      <c r="F8" s="39">
        <f>E8/E147</f>
        <v>2.9311843248795134E-2</v>
      </c>
    </row>
    <row r="9" spans="1:6" ht="15" customHeight="1" x14ac:dyDescent="0.15">
      <c r="A9" s="12"/>
      <c r="B9" s="51">
        <v>5</v>
      </c>
      <c r="C9" s="75">
        <f>田口地区!C9+青沼地区!C9+切原地区!C9+臼田区!C9</f>
        <v>37</v>
      </c>
      <c r="D9" s="75">
        <f>田口地区!D9+青沼地区!D9+切原地区!D9+臼田区!D9</f>
        <v>39</v>
      </c>
      <c r="E9" s="58">
        <f>田口地区!E9+青沼地区!E9+切原地区!E9+臼田区!E9</f>
        <v>76</v>
      </c>
      <c r="F9" s="32"/>
    </row>
    <row r="10" spans="1:6" ht="15" customHeight="1" x14ac:dyDescent="0.15">
      <c r="A10" s="12"/>
      <c r="B10" s="51">
        <v>6</v>
      </c>
      <c r="C10" s="75">
        <f>田口地区!C10+青沼地区!C10+切原地区!C10+臼田区!C10</f>
        <v>52</v>
      </c>
      <c r="D10" s="75">
        <f>田口地区!D10+青沼地区!D10+切原地区!D10+臼田区!D10</f>
        <v>52</v>
      </c>
      <c r="E10" s="58">
        <f>田口地区!E10+青沼地区!E10+切原地区!E10+臼田区!E10</f>
        <v>104</v>
      </c>
      <c r="F10" s="32"/>
    </row>
    <row r="11" spans="1:6" ht="15" customHeight="1" x14ac:dyDescent="0.15">
      <c r="A11" s="12"/>
      <c r="B11" s="51">
        <v>7</v>
      </c>
      <c r="C11" s="75">
        <f>田口地区!C11+青沼地区!C11+切原地区!C11+臼田区!C11</f>
        <v>43</v>
      </c>
      <c r="D11" s="75">
        <f>田口地区!D11+青沼地区!D11+切原地区!D11+臼田区!D11</f>
        <v>41</v>
      </c>
      <c r="E11" s="58">
        <f>田口地区!E11+青沼地区!E11+切原地区!E11+臼田区!E11</f>
        <v>84</v>
      </c>
      <c r="F11" s="32"/>
    </row>
    <row r="12" spans="1:6" ht="15" customHeight="1" x14ac:dyDescent="0.15">
      <c r="A12" s="12"/>
      <c r="B12" s="51">
        <v>8</v>
      </c>
      <c r="C12" s="75">
        <f>田口地区!C12+青沼地区!C12+切原地区!C12+臼田区!C12</f>
        <v>54</v>
      </c>
      <c r="D12" s="75">
        <f>田口地区!D12+青沼地区!D12+切原地区!D12+臼田区!D12</f>
        <v>59</v>
      </c>
      <c r="E12" s="58">
        <f>田口地区!E12+青沼地区!E12+切原地区!E12+臼田区!E12</f>
        <v>113</v>
      </c>
      <c r="F12" s="32"/>
    </row>
    <row r="13" spans="1:6" ht="15" customHeight="1" x14ac:dyDescent="0.15">
      <c r="A13" s="12"/>
      <c r="B13" s="51">
        <v>9</v>
      </c>
      <c r="C13" s="75">
        <f>田口地区!C13+青沼地区!C13+切原地区!C13+臼田区!C13</f>
        <v>51</v>
      </c>
      <c r="D13" s="75">
        <f>田口地区!D13+青沼地区!D13+切原地区!D13+臼田区!D13</f>
        <v>42</v>
      </c>
      <c r="E13" s="58">
        <f>田口地区!E13+青沼地区!E13+切原地区!E13+臼田区!E13</f>
        <v>93</v>
      </c>
      <c r="F13" s="32"/>
    </row>
    <row r="14" spans="1:6" ht="15" customHeight="1" x14ac:dyDescent="0.15">
      <c r="A14" s="12"/>
      <c r="B14" s="52" t="s">
        <v>51</v>
      </c>
      <c r="C14" s="70">
        <f>田口地区!C14+青沼地区!C14+切原地区!C14+臼田区!C14</f>
        <v>237</v>
      </c>
      <c r="D14" s="70">
        <f>田口地区!D14+青沼地区!D14+切原地区!D14+臼田区!D14</f>
        <v>233</v>
      </c>
      <c r="E14" s="48">
        <f>田口地区!E14+青沼地区!E14+切原地区!E14+臼田区!E14</f>
        <v>470</v>
      </c>
      <c r="F14" s="39">
        <f>E14/E147</f>
        <v>3.7133601959390063E-2</v>
      </c>
    </row>
    <row r="15" spans="1:6" ht="15" customHeight="1" x14ac:dyDescent="0.15">
      <c r="A15" s="12"/>
      <c r="B15" s="51">
        <v>10</v>
      </c>
      <c r="C15" s="75">
        <f>田口地区!C15+青沼地区!C15+切原地区!C15+臼田区!C15</f>
        <v>56</v>
      </c>
      <c r="D15" s="75">
        <f>田口地区!D15+青沼地区!D15+切原地区!D15+臼田区!D15</f>
        <v>59</v>
      </c>
      <c r="E15" s="58">
        <f>田口地区!E15+青沼地区!E15+切原地区!E15+臼田区!E15</f>
        <v>115</v>
      </c>
      <c r="F15" s="32"/>
    </row>
    <row r="16" spans="1:6" ht="15" customHeight="1" x14ac:dyDescent="0.15">
      <c r="A16" s="12"/>
      <c r="B16" s="51">
        <v>11</v>
      </c>
      <c r="C16" s="75">
        <f>田口地区!C16+青沼地区!C16+切原地区!C16+臼田区!C16</f>
        <v>39</v>
      </c>
      <c r="D16" s="75">
        <f>田口地区!D16+青沼地区!D16+切原地区!D16+臼田区!D16</f>
        <v>58</v>
      </c>
      <c r="E16" s="58">
        <f>田口地区!E16+青沼地区!E16+切原地区!E16+臼田区!E16</f>
        <v>97</v>
      </c>
      <c r="F16" s="32"/>
    </row>
    <row r="17" spans="1:6" ht="15" customHeight="1" x14ac:dyDescent="0.15">
      <c r="A17" s="12"/>
      <c r="B17" s="51">
        <v>12</v>
      </c>
      <c r="C17" s="75">
        <f>田口地区!C17+青沼地区!C17+切原地区!C17+臼田区!C17</f>
        <v>68</v>
      </c>
      <c r="D17" s="75">
        <f>田口地区!D17+青沼地区!D17+切原地区!D17+臼田区!D17</f>
        <v>32</v>
      </c>
      <c r="E17" s="58">
        <f>田口地区!E17+青沼地区!E17+切原地区!E17+臼田区!E17</f>
        <v>100</v>
      </c>
      <c r="F17" s="32"/>
    </row>
    <row r="18" spans="1:6" ht="15" customHeight="1" x14ac:dyDescent="0.15">
      <c r="A18" s="12"/>
      <c r="B18" s="51">
        <v>13</v>
      </c>
      <c r="C18" s="75">
        <f>田口地区!C18+青沼地区!C18+切原地区!C18+臼田区!C18</f>
        <v>43</v>
      </c>
      <c r="D18" s="75">
        <f>田口地区!D18+青沼地区!D18+切原地区!D18+臼田区!D18</f>
        <v>60</v>
      </c>
      <c r="E18" s="58">
        <f>田口地区!E18+青沼地区!E18+切原地区!E18+臼田区!E18</f>
        <v>103</v>
      </c>
      <c r="F18" s="32"/>
    </row>
    <row r="19" spans="1:6" ht="15" customHeight="1" x14ac:dyDescent="0.15">
      <c r="A19" s="12"/>
      <c r="B19" s="51">
        <v>14</v>
      </c>
      <c r="C19" s="75">
        <f>田口地区!C19+青沼地区!C19+切原地区!C19+臼田区!C19</f>
        <v>45</v>
      </c>
      <c r="D19" s="75">
        <f>田口地区!D19+青沼地区!D19+切原地区!D19+臼田区!D19</f>
        <v>53</v>
      </c>
      <c r="E19" s="58">
        <f>田口地区!E19+青沼地区!E19+切原地区!E19+臼田区!E19</f>
        <v>98</v>
      </c>
      <c r="F19" s="32"/>
    </row>
    <row r="20" spans="1:6" ht="15" customHeight="1" x14ac:dyDescent="0.15">
      <c r="A20" s="12"/>
      <c r="B20" s="52" t="s">
        <v>52</v>
      </c>
      <c r="C20" s="70">
        <f>田口地区!C20+青沼地区!C20+切原地区!C20+臼田区!C20</f>
        <v>251</v>
      </c>
      <c r="D20" s="70">
        <f>田口地区!D20+青沼地区!D20+切原地区!D20+臼田区!D20</f>
        <v>262</v>
      </c>
      <c r="E20" s="48">
        <f>田口地区!E20+青沼地区!E20+切原地区!E20+臼田区!E20</f>
        <v>513</v>
      </c>
      <c r="F20" s="39">
        <f>E20/E147</f>
        <v>4.0530931500355534E-2</v>
      </c>
    </row>
    <row r="21" spans="1:6" ht="15" customHeight="1" x14ac:dyDescent="0.15">
      <c r="A21" s="12"/>
      <c r="B21" s="51">
        <v>15</v>
      </c>
      <c r="C21" s="75">
        <f>田口地区!C21+青沼地区!C21+切原地区!C21+臼田区!C21</f>
        <v>49</v>
      </c>
      <c r="D21" s="75">
        <f>田口地区!D21+青沼地区!D21+切原地区!D21+臼田区!D21</f>
        <v>39</v>
      </c>
      <c r="E21" s="58">
        <f>田口地区!E21+青沼地区!E21+切原地区!E21+臼田区!E21</f>
        <v>88</v>
      </c>
      <c r="F21" s="32"/>
    </row>
    <row r="22" spans="1:6" ht="15" customHeight="1" x14ac:dyDescent="0.15">
      <c r="A22" s="12"/>
      <c r="B22" s="51">
        <v>16</v>
      </c>
      <c r="C22" s="75">
        <f>田口地区!C22+青沼地区!C22+切原地区!C22+臼田区!C22</f>
        <v>59</v>
      </c>
      <c r="D22" s="75">
        <f>田口地区!D22+青沼地区!D22+切原地区!D22+臼田区!D22</f>
        <v>56</v>
      </c>
      <c r="E22" s="58">
        <f>田口地区!E22+青沼地区!E22+切原地区!E22+臼田区!E22</f>
        <v>115</v>
      </c>
      <c r="F22" s="32"/>
    </row>
    <row r="23" spans="1:6" ht="15" customHeight="1" x14ac:dyDescent="0.15">
      <c r="A23" s="12"/>
      <c r="B23" s="51">
        <v>17</v>
      </c>
      <c r="C23" s="75">
        <f>田口地区!C23+青沼地区!C23+切原地区!C23+臼田区!C23</f>
        <v>49</v>
      </c>
      <c r="D23" s="75">
        <f>田口地区!D23+青沼地区!D23+切原地区!D23+臼田区!D23</f>
        <v>57</v>
      </c>
      <c r="E23" s="58">
        <f>田口地区!E23+青沼地区!E23+切原地区!E23+臼田区!E23</f>
        <v>106</v>
      </c>
      <c r="F23" s="32"/>
    </row>
    <row r="24" spans="1:6" ht="15" customHeight="1" x14ac:dyDescent="0.15">
      <c r="A24" s="12"/>
      <c r="B24" s="51">
        <v>18</v>
      </c>
      <c r="C24" s="75">
        <f>田口地区!C24+青沼地区!C24+切原地区!C24+臼田区!C24</f>
        <v>55</v>
      </c>
      <c r="D24" s="75">
        <f>田口地区!D24+青沼地区!D24+切原地区!D24+臼田区!D24</f>
        <v>44</v>
      </c>
      <c r="E24" s="58">
        <f>田口地区!E24+青沼地区!E24+切原地区!E24+臼田区!E24</f>
        <v>99</v>
      </c>
      <c r="F24" s="32"/>
    </row>
    <row r="25" spans="1:6" ht="15" customHeight="1" x14ac:dyDescent="0.15">
      <c r="A25" s="12"/>
      <c r="B25" s="51">
        <v>19</v>
      </c>
      <c r="C25" s="75">
        <f>田口地区!C25+青沼地区!C25+切原地区!C25+臼田区!C25</f>
        <v>52</v>
      </c>
      <c r="D25" s="75">
        <f>田口地区!D25+青沼地区!D25+切原地区!D25+臼田区!D25</f>
        <v>52</v>
      </c>
      <c r="E25" s="58">
        <f>田口地区!E25+青沼地区!E25+切原地区!E25+臼田区!E25</f>
        <v>104</v>
      </c>
      <c r="F25" s="32"/>
    </row>
    <row r="26" spans="1:6" ht="15" customHeight="1" x14ac:dyDescent="0.15">
      <c r="A26" s="12"/>
      <c r="B26" s="53" t="s">
        <v>53</v>
      </c>
      <c r="C26" s="49">
        <f>田口地区!C26+青沼地区!C26+切原地区!C26+臼田区!C26</f>
        <v>264</v>
      </c>
      <c r="D26" s="49">
        <f>田口地区!D26+青沼地区!D26+切原地区!D26+臼田区!D26</f>
        <v>248</v>
      </c>
      <c r="E26" s="59">
        <f>田口地区!E26+青沼地区!E26+切原地区!E26+臼田区!E26</f>
        <v>512</v>
      </c>
      <c r="F26" s="42">
        <f>E26/E147</f>
        <v>4.0451923836612148E-2</v>
      </c>
    </row>
    <row r="27" spans="1:6" ht="15" customHeight="1" x14ac:dyDescent="0.15">
      <c r="A27" s="12"/>
      <c r="B27" s="51">
        <v>20</v>
      </c>
      <c r="C27" s="75">
        <f>田口地区!C27+青沼地区!C27+切原地区!C27+臼田区!C27</f>
        <v>64</v>
      </c>
      <c r="D27" s="75">
        <f>田口地区!D27+青沼地区!D27+切原地区!D27+臼田区!D27</f>
        <v>40</v>
      </c>
      <c r="E27" s="58">
        <f>田口地区!E27+青沼地区!E27+切原地区!E27+臼田区!E27</f>
        <v>104</v>
      </c>
      <c r="F27" s="32"/>
    </row>
    <row r="28" spans="1:6" ht="15" customHeight="1" x14ac:dyDescent="0.15">
      <c r="A28" s="12"/>
      <c r="B28" s="51">
        <v>21</v>
      </c>
      <c r="C28" s="75">
        <f>田口地区!C28+青沼地区!C28+切原地区!C28+臼田区!C28</f>
        <v>54</v>
      </c>
      <c r="D28" s="75">
        <f>田口地区!D28+青沼地区!D28+切原地区!D28+臼田区!D28</f>
        <v>47</v>
      </c>
      <c r="E28" s="58">
        <f>田口地区!E28+青沼地区!E28+切原地区!E28+臼田区!E28</f>
        <v>101</v>
      </c>
      <c r="F28" s="32"/>
    </row>
    <row r="29" spans="1:6" ht="15" customHeight="1" x14ac:dyDescent="0.15">
      <c r="A29" s="12"/>
      <c r="B29" s="51">
        <v>22</v>
      </c>
      <c r="C29" s="75">
        <f>田口地区!C29+青沼地区!C29+切原地区!C29+臼田区!C29</f>
        <v>51</v>
      </c>
      <c r="D29" s="75">
        <f>田口地区!D29+青沼地区!D29+切原地区!D29+臼田区!D29</f>
        <v>47</v>
      </c>
      <c r="E29" s="58">
        <f>田口地区!E29+青沼地区!E29+切原地区!E29+臼田区!E29</f>
        <v>98</v>
      </c>
      <c r="F29" s="32"/>
    </row>
    <row r="30" spans="1:6" ht="15" customHeight="1" x14ac:dyDescent="0.15">
      <c r="A30" s="12"/>
      <c r="B30" s="51">
        <v>23</v>
      </c>
      <c r="C30" s="75">
        <f>田口地区!C30+青沼地区!C30+切原地区!C30+臼田区!C30</f>
        <v>65</v>
      </c>
      <c r="D30" s="75">
        <f>田口地区!D30+青沼地区!D30+切原地区!D30+臼田区!D30</f>
        <v>40</v>
      </c>
      <c r="E30" s="58">
        <f>田口地区!E30+青沼地区!E30+切原地区!E30+臼田区!E30</f>
        <v>105</v>
      </c>
      <c r="F30" s="32"/>
    </row>
    <row r="31" spans="1:6" ht="15" customHeight="1" x14ac:dyDescent="0.15">
      <c r="A31" s="12"/>
      <c r="B31" s="51">
        <v>24</v>
      </c>
      <c r="C31" s="75">
        <f>田口地区!C31+青沼地区!C31+切原地区!C31+臼田区!C31</f>
        <v>55</v>
      </c>
      <c r="D31" s="75">
        <f>田口地区!D31+青沼地区!D31+切原地区!D31+臼田区!D31</f>
        <v>45</v>
      </c>
      <c r="E31" s="58">
        <f>田口地区!E31+青沼地区!E31+切原地区!E31+臼田区!E31</f>
        <v>100</v>
      </c>
      <c r="F31" s="32"/>
    </row>
    <row r="32" spans="1:6" ht="15" customHeight="1" x14ac:dyDescent="0.15">
      <c r="A32" s="12"/>
      <c r="B32" s="53" t="s">
        <v>54</v>
      </c>
      <c r="C32" s="49">
        <f>田口地区!C32+青沼地区!C32+切原地区!C32+臼田区!C32</f>
        <v>289</v>
      </c>
      <c r="D32" s="49">
        <f>田口地区!D32+青沼地区!D32+切原地区!D32+臼田区!D32</f>
        <v>219</v>
      </c>
      <c r="E32" s="59">
        <f>田口地区!E32+青沼地区!E32+切原地区!E32+臼田区!E32</f>
        <v>508</v>
      </c>
      <c r="F32" s="42">
        <f>E32/E147</f>
        <v>4.013589318163862E-2</v>
      </c>
    </row>
    <row r="33" spans="1:6" ht="15" customHeight="1" x14ac:dyDescent="0.15">
      <c r="A33" s="12"/>
      <c r="B33" s="51">
        <v>25</v>
      </c>
      <c r="C33" s="75">
        <f>田口地区!C33+青沼地区!C33+切原地区!C33+臼田区!C33</f>
        <v>43</v>
      </c>
      <c r="D33" s="75">
        <f>田口地区!D33+青沼地区!D33+切原地区!D33+臼田区!D33</f>
        <v>41</v>
      </c>
      <c r="E33" s="58">
        <f>田口地区!E33+青沼地区!E33+切原地区!E33+臼田区!E33</f>
        <v>84</v>
      </c>
      <c r="F33" s="32"/>
    </row>
    <row r="34" spans="1:6" ht="15" customHeight="1" x14ac:dyDescent="0.15">
      <c r="A34" s="12"/>
      <c r="B34" s="51">
        <v>26</v>
      </c>
      <c r="C34" s="75">
        <f>田口地区!C34+青沼地区!C34+切原地区!C34+臼田区!C34</f>
        <v>60</v>
      </c>
      <c r="D34" s="75">
        <f>田口地区!D34+青沼地区!D34+切原地区!D34+臼田区!D34</f>
        <v>37</v>
      </c>
      <c r="E34" s="58">
        <f>田口地区!E34+青沼地区!E34+切原地区!E34+臼田区!E34</f>
        <v>97</v>
      </c>
      <c r="F34" s="32"/>
    </row>
    <row r="35" spans="1:6" ht="15" customHeight="1" x14ac:dyDescent="0.15">
      <c r="A35" s="12"/>
      <c r="B35" s="51">
        <v>27</v>
      </c>
      <c r="C35" s="75">
        <f>田口地区!C35+青沼地区!C35+切原地区!C35+臼田区!C35</f>
        <v>50</v>
      </c>
      <c r="D35" s="75">
        <f>田口地区!D35+青沼地区!D35+切原地区!D35+臼田区!D35</f>
        <v>43</v>
      </c>
      <c r="E35" s="58">
        <f>田口地区!E35+青沼地区!E35+切原地区!E35+臼田区!E35</f>
        <v>93</v>
      </c>
      <c r="F35" s="32"/>
    </row>
    <row r="36" spans="1:6" ht="15" customHeight="1" x14ac:dyDescent="0.15">
      <c r="A36" s="12"/>
      <c r="B36" s="51">
        <v>28</v>
      </c>
      <c r="C36" s="75">
        <f>田口地区!C36+青沼地区!C36+切原地区!C36+臼田区!C36</f>
        <v>48</v>
      </c>
      <c r="D36" s="75">
        <f>田口地区!D36+青沼地区!D36+切原地区!D36+臼田区!D36</f>
        <v>45</v>
      </c>
      <c r="E36" s="58">
        <f>田口地区!E36+青沼地区!E36+切原地区!E36+臼田区!E36</f>
        <v>93</v>
      </c>
      <c r="F36" s="32"/>
    </row>
    <row r="37" spans="1:6" ht="15" customHeight="1" x14ac:dyDescent="0.15">
      <c r="A37" s="12"/>
      <c r="B37" s="51">
        <v>29</v>
      </c>
      <c r="C37" s="75">
        <f>田口地区!C37+青沼地区!C37+切原地区!C37+臼田区!C37</f>
        <v>40</v>
      </c>
      <c r="D37" s="75">
        <f>田口地区!D37+青沼地区!D37+切原地区!D37+臼田区!D37</f>
        <v>36</v>
      </c>
      <c r="E37" s="58">
        <f>田口地区!E37+青沼地区!E37+切原地区!E37+臼田区!E37</f>
        <v>76</v>
      </c>
      <c r="F37" s="32"/>
    </row>
    <row r="38" spans="1:6" ht="15" customHeight="1" x14ac:dyDescent="0.15">
      <c r="A38" s="12"/>
      <c r="B38" s="53" t="s">
        <v>55</v>
      </c>
      <c r="C38" s="49">
        <f>田口地区!C38+青沼地区!C38+切原地区!C38+臼田区!C38</f>
        <v>241</v>
      </c>
      <c r="D38" s="49">
        <f>田口地区!D38+青沼地区!D38+切原地区!D38+臼田区!D38</f>
        <v>202</v>
      </c>
      <c r="E38" s="59">
        <f>田口地区!E38+青沼地区!E38+切原地区!E38+臼田区!E38</f>
        <v>443</v>
      </c>
      <c r="F38" s="42">
        <f>E38/E147</f>
        <v>3.500039503831872E-2</v>
      </c>
    </row>
    <row r="39" spans="1:6" ht="15" customHeight="1" x14ac:dyDescent="0.15">
      <c r="A39" s="12"/>
      <c r="B39" s="51">
        <v>30</v>
      </c>
      <c r="C39" s="75">
        <f>田口地区!C39+青沼地区!C39+切原地区!C39+臼田区!C39</f>
        <v>58</v>
      </c>
      <c r="D39" s="75">
        <f>田口地区!D39+青沼地区!D39+切原地区!D39+臼田区!D39</f>
        <v>49</v>
      </c>
      <c r="E39" s="58">
        <f>田口地区!E39+青沼地区!E39+切原地区!E39+臼田区!E39</f>
        <v>107</v>
      </c>
      <c r="F39" s="32"/>
    </row>
    <row r="40" spans="1:6" ht="15" customHeight="1" x14ac:dyDescent="0.15">
      <c r="A40" s="12"/>
      <c r="B40" s="51">
        <v>31</v>
      </c>
      <c r="C40" s="75">
        <f>田口地区!C40+青沼地区!C40+切原地区!C40+臼田区!C40</f>
        <v>37</v>
      </c>
      <c r="D40" s="75">
        <f>田口地区!D40+青沼地区!D40+切原地区!D40+臼田区!D40</f>
        <v>50</v>
      </c>
      <c r="E40" s="58">
        <f>田口地区!E40+青沼地区!E40+切原地区!E40+臼田区!E40</f>
        <v>87</v>
      </c>
      <c r="F40" s="32"/>
    </row>
    <row r="41" spans="1:6" ht="15" customHeight="1" x14ac:dyDescent="0.15">
      <c r="A41" s="12"/>
      <c r="B41" s="51">
        <v>32</v>
      </c>
      <c r="C41" s="75">
        <f>田口地区!C41+青沼地区!C41+切原地区!C41+臼田区!C41</f>
        <v>55</v>
      </c>
      <c r="D41" s="75">
        <f>田口地区!D41+青沼地区!D41+切原地区!D41+臼田区!D41</f>
        <v>46</v>
      </c>
      <c r="E41" s="58">
        <f>田口地区!E41+青沼地区!E41+切原地区!E41+臼田区!E41</f>
        <v>101</v>
      </c>
      <c r="F41" s="32"/>
    </row>
    <row r="42" spans="1:6" ht="15" customHeight="1" x14ac:dyDescent="0.15">
      <c r="A42" s="12"/>
      <c r="B42" s="51">
        <v>33</v>
      </c>
      <c r="C42" s="75">
        <f>田口地区!C42+青沼地区!C42+切原地区!C42+臼田区!C42</f>
        <v>43</v>
      </c>
      <c r="D42" s="75">
        <f>田口地区!D42+青沼地区!D42+切原地区!D42+臼田区!D42</f>
        <v>45</v>
      </c>
      <c r="E42" s="58">
        <f>田口地区!E42+青沼地区!E42+切原地区!E42+臼田区!E42</f>
        <v>88</v>
      </c>
      <c r="F42" s="32"/>
    </row>
    <row r="43" spans="1:6" ht="15" customHeight="1" x14ac:dyDescent="0.15">
      <c r="A43" s="12"/>
      <c r="B43" s="51">
        <v>34</v>
      </c>
      <c r="C43" s="75">
        <f>田口地区!C43+青沼地区!C43+切原地区!C43+臼田区!C43</f>
        <v>57</v>
      </c>
      <c r="D43" s="75">
        <f>田口地区!D43+青沼地区!D43+切原地区!D43+臼田区!D43</f>
        <v>41</v>
      </c>
      <c r="E43" s="58">
        <f>田口地区!E43+青沼地区!E43+切原地区!E43+臼田区!E43</f>
        <v>98</v>
      </c>
      <c r="F43" s="32"/>
    </row>
    <row r="44" spans="1:6" ht="15" customHeight="1" x14ac:dyDescent="0.15">
      <c r="A44" s="12"/>
      <c r="B44" s="53" t="s">
        <v>56</v>
      </c>
      <c r="C44" s="49">
        <f>田口地区!C44+青沼地区!C44+切原地区!C44+臼田区!C44</f>
        <v>250</v>
      </c>
      <c r="D44" s="49">
        <f>田口地区!D44+青沼地区!D44+切原地区!D44+臼田区!D44</f>
        <v>231</v>
      </c>
      <c r="E44" s="59">
        <f>田口地区!E44+青沼地区!E44+切原地区!E44+臼田区!E44</f>
        <v>481</v>
      </c>
      <c r="F44" s="42">
        <f>E44/E147</f>
        <v>3.8002686260567277E-2</v>
      </c>
    </row>
    <row r="45" spans="1:6" ht="15" customHeight="1" x14ac:dyDescent="0.15">
      <c r="A45" s="12"/>
      <c r="B45" s="51">
        <v>35</v>
      </c>
      <c r="C45" s="75">
        <f>田口地区!C45+青沼地区!C45+切原地区!C45+臼田区!C45</f>
        <v>66</v>
      </c>
      <c r="D45" s="75">
        <f>田口地区!D45+青沼地区!D45+切原地区!D45+臼田区!D45</f>
        <v>55</v>
      </c>
      <c r="E45" s="58">
        <f>田口地区!E45+青沼地区!E45+切原地区!E45+臼田区!E45</f>
        <v>121</v>
      </c>
      <c r="F45" s="32"/>
    </row>
    <row r="46" spans="1:6" ht="15" customHeight="1" x14ac:dyDescent="0.15">
      <c r="A46" s="12"/>
      <c r="B46" s="51">
        <v>36</v>
      </c>
      <c r="C46" s="75">
        <f>田口地区!C46+青沼地区!C46+切原地区!C46+臼田区!C46</f>
        <v>66</v>
      </c>
      <c r="D46" s="75">
        <f>田口地区!D46+青沼地区!D46+切原地区!D46+臼田区!D46</f>
        <v>56</v>
      </c>
      <c r="E46" s="58">
        <f>田口地区!E46+青沼地区!E46+切原地区!E46+臼田区!E46</f>
        <v>122</v>
      </c>
      <c r="F46" s="32"/>
    </row>
    <row r="47" spans="1:6" ht="15" customHeight="1" x14ac:dyDescent="0.15">
      <c r="A47" s="12"/>
      <c r="B47" s="51">
        <v>37</v>
      </c>
      <c r="C47" s="75">
        <f>田口地区!C47+青沼地区!C47+切原地区!C47+臼田区!C47</f>
        <v>68</v>
      </c>
      <c r="D47" s="75">
        <f>田口地区!D47+青沼地区!D47+切原地区!D47+臼田区!D47</f>
        <v>69</v>
      </c>
      <c r="E47" s="58">
        <f>田口地区!E47+青沼地区!E47+切原地区!E47+臼田区!E47</f>
        <v>137</v>
      </c>
      <c r="F47" s="32"/>
    </row>
    <row r="48" spans="1:6" ht="15" customHeight="1" x14ac:dyDescent="0.15">
      <c r="A48" s="12"/>
      <c r="B48" s="51">
        <v>38</v>
      </c>
      <c r="C48" s="75">
        <f>田口地区!C48+青沼地区!C48+切原地区!C48+臼田区!C48</f>
        <v>59</v>
      </c>
      <c r="D48" s="75">
        <f>田口地区!D48+青沼地区!D48+切原地区!D48+臼田区!D48</f>
        <v>69</v>
      </c>
      <c r="E48" s="58">
        <f>田口地区!E48+青沼地区!E48+切原地区!E48+臼田区!E48</f>
        <v>128</v>
      </c>
      <c r="F48" s="32"/>
    </row>
    <row r="49" spans="1:6" ht="15" customHeight="1" x14ac:dyDescent="0.15">
      <c r="A49" s="12"/>
      <c r="B49" s="51">
        <v>39</v>
      </c>
      <c r="C49" s="75">
        <f>田口地区!C49+青沼地区!C49+切原地区!C49+臼田区!C49</f>
        <v>64</v>
      </c>
      <c r="D49" s="75">
        <f>田口地区!D49+青沼地区!D49+切原地区!D49+臼田区!D49</f>
        <v>61</v>
      </c>
      <c r="E49" s="58">
        <f>田口地区!E49+青沼地区!E49+切原地区!E49+臼田区!E49</f>
        <v>125</v>
      </c>
      <c r="F49" s="32"/>
    </row>
    <row r="50" spans="1:6" ht="15" customHeight="1" x14ac:dyDescent="0.15">
      <c r="A50" s="12"/>
      <c r="B50" s="53" t="s">
        <v>57</v>
      </c>
      <c r="C50" s="49">
        <f>田口地区!C50+青沼地区!C50+切原地区!C50+臼田区!C50</f>
        <v>323</v>
      </c>
      <c r="D50" s="49">
        <f>田口地区!D50+青沼地区!D50+切原地区!D50+臼田区!D50</f>
        <v>310</v>
      </c>
      <c r="E50" s="59">
        <f>田口地区!E50+青沼地区!E50+切原地区!E50+臼田区!E50</f>
        <v>633</v>
      </c>
      <c r="F50" s="42">
        <f>E50/E147</f>
        <v>5.0011851149561505E-2</v>
      </c>
    </row>
    <row r="51" spans="1:6" ht="15" customHeight="1" x14ac:dyDescent="0.15">
      <c r="A51" s="12"/>
      <c r="B51" s="51">
        <v>40</v>
      </c>
      <c r="C51" s="75">
        <f>田口地区!C51+青沼地区!C51+切原地区!C51+臼田区!C51</f>
        <v>63</v>
      </c>
      <c r="D51" s="75">
        <f>田口地区!D51+青沼地区!D51+切原地区!D51+臼田区!D51</f>
        <v>76</v>
      </c>
      <c r="E51" s="58">
        <f>田口地区!E51+青沼地区!E51+切原地区!E51+臼田区!E51</f>
        <v>139</v>
      </c>
      <c r="F51" s="32"/>
    </row>
    <row r="52" spans="1:6" ht="15" customHeight="1" x14ac:dyDescent="0.15">
      <c r="A52" s="12"/>
      <c r="B52" s="51">
        <v>41</v>
      </c>
      <c r="C52" s="75">
        <f>田口地区!C52+青沼地区!C52+切原地区!C52+臼田区!C52</f>
        <v>73</v>
      </c>
      <c r="D52" s="75">
        <f>田口地区!D52+青沼地区!D52+切原地区!D52+臼田区!D52</f>
        <v>70</v>
      </c>
      <c r="E52" s="58">
        <f>田口地区!E52+青沼地区!E52+切原地区!E52+臼田区!E52</f>
        <v>143</v>
      </c>
      <c r="F52" s="32"/>
    </row>
    <row r="53" spans="1:6" ht="15" customHeight="1" x14ac:dyDescent="0.15">
      <c r="A53" s="12"/>
      <c r="B53" s="51">
        <v>42</v>
      </c>
      <c r="C53" s="75">
        <f>田口地区!C53+青沼地区!C53+切原地区!C53+臼田区!C53</f>
        <v>72</v>
      </c>
      <c r="D53" s="75">
        <f>田口地区!D53+青沼地区!D53+切原地区!D53+臼田区!D53</f>
        <v>61</v>
      </c>
      <c r="E53" s="58">
        <f>田口地区!E53+青沼地区!E53+切原地区!E53+臼田区!E53</f>
        <v>133</v>
      </c>
      <c r="F53" s="32"/>
    </row>
    <row r="54" spans="1:6" ht="15" customHeight="1" x14ac:dyDescent="0.15">
      <c r="A54" s="12"/>
      <c r="B54" s="51">
        <v>43</v>
      </c>
      <c r="C54" s="75">
        <f>田口地区!C54+青沼地区!C54+切原地区!C54+臼田区!C54</f>
        <v>70</v>
      </c>
      <c r="D54" s="75">
        <f>田口地区!D54+青沼地区!D54+切原地区!D54+臼田区!D54</f>
        <v>65</v>
      </c>
      <c r="E54" s="58">
        <f>田口地区!E54+青沼地区!E54+切原地区!E54+臼田区!E54</f>
        <v>135</v>
      </c>
      <c r="F54" s="32"/>
    </row>
    <row r="55" spans="1:6" ht="15" customHeight="1" x14ac:dyDescent="0.15">
      <c r="A55" s="12"/>
      <c r="B55" s="51">
        <v>44</v>
      </c>
      <c r="C55" s="75">
        <f>田口地区!C55+青沼地区!C55+切原地区!C55+臼田区!C55</f>
        <v>72</v>
      </c>
      <c r="D55" s="75">
        <f>田口地区!D55+青沼地区!D55+切原地区!D55+臼田区!D55</f>
        <v>68</v>
      </c>
      <c r="E55" s="58">
        <f>田口地区!E55+青沼地区!E55+切原地区!E55+臼田区!E55</f>
        <v>140</v>
      </c>
      <c r="F55" s="32"/>
    </row>
    <row r="56" spans="1:6" ht="15" customHeight="1" x14ac:dyDescent="0.15">
      <c r="A56" s="12"/>
      <c r="B56" s="53" t="s">
        <v>58</v>
      </c>
      <c r="C56" s="49">
        <f>田口地区!C56+青沼地区!C56+切原地区!C56+臼田区!C56</f>
        <v>350</v>
      </c>
      <c r="D56" s="49">
        <f>田口地区!D56+青沼地区!D56+切原地区!D56+臼田区!D56</f>
        <v>340</v>
      </c>
      <c r="E56" s="59">
        <f>田口地区!E56+青沼地区!E56+切原地区!E56+臼田区!E56</f>
        <v>690</v>
      </c>
      <c r="F56" s="42">
        <f>E56/E147</f>
        <v>5.4515287982934348E-2</v>
      </c>
    </row>
    <row r="57" spans="1:6" ht="15" customHeight="1" x14ac:dyDescent="0.15">
      <c r="A57" s="12"/>
      <c r="B57" s="51">
        <v>45</v>
      </c>
      <c r="C57" s="75">
        <f>田口地区!C57+青沼地区!C57+切原地区!C57+臼田区!C57</f>
        <v>73</v>
      </c>
      <c r="D57" s="75">
        <f>田口地区!D57+青沼地区!D57+切原地区!D57+臼田区!D57</f>
        <v>69</v>
      </c>
      <c r="E57" s="58">
        <f>田口地区!E57+青沼地区!E57+切原地区!E57+臼田区!E57</f>
        <v>142</v>
      </c>
      <c r="F57" s="32"/>
    </row>
    <row r="58" spans="1:6" ht="15" customHeight="1" x14ac:dyDescent="0.15">
      <c r="A58" s="12"/>
      <c r="B58" s="51">
        <v>46</v>
      </c>
      <c r="C58" s="75">
        <f>田口地区!C58+青沼地区!C58+切原地区!C58+臼田区!C58</f>
        <v>78</v>
      </c>
      <c r="D58" s="75">
        <f>田口地区!D58+青沼地区!D58+切原地区!D58+臼田区!D58</f>
        <v>65</v>
      </c>
      <c r="E58" s="58">
        <f>田口地区!E58+青沼地区!E58+切原地区!E58+臼田区!E58</f>
        <v>143</v>
      </c>
      <c r="F58" s="32"/>
    </row>
    <row r="59" spans="1:6" ht="15" customHeight="1" x14ac:dyDescent="0.15">
      <c r="A59" s="12"/>
      <c r="B59" s="51">
        <v>47</v>
      </c>
      <c r="C59" s="75">
        <f>田口地区!C59+青沼地区!C59+切原地区!C59+臼田区!C59</f>
        <v>79</v>
      </c>
      <c r="D59" s="75">
        <f>田口地区!D59+青沼地区!D59+切原地区!D59+臼田区!D59</f>
        <v>67</v>
      </c>
      <c r="E59" s="58">
        <f>田口地区!E59+青沼地区!E59+切原地区!E59+臼田区!E59</f>
        <v>146</v>
      </c>
      <c r="F59" s="32"/>
    </row>
    <row r="60" spans="1:6" ht="15" customHeight="1" x14ac:dyDescent="0.15">
      <c r="A60" s="12"/>
      <c r="B60" s="51">
        <v>48</v>
      </c>
      <c r="C60" s="75">
        <f>田口地区!C60+青沼地区!C60+切原地区!C60+臼田区!C60</f>
        <v>89</v>
      </c>
      <c r="D60" s="75">
        <f>田口地区!D60+青沼地区!D60+切原地区!D60+臼田区!D60</f>
        <v>82</v>
      </c>
      <c r="E60" s="58">
        <f>田口地区!E60+青沼地区!E60+切原地区!E60+臼田区!E60</f>
        <v>171</v>
      </c>
      <c r="F60" s="32"/>
    </row>
    <row r="61" spans="1:6" ht="15" customHeight="1" x14ac:dyDescent="0.15">
      <c r="A61" s="12"/>
      <c r="B61" s="51">
        <v>49</v>
      </c>
      <c r="C61" s="75">
        <f>田口地区!C61+青沼地区!C61+切原地区!C61+臼田区!C61</f>
        <v>93</v>
      </c>
      <c r="D61" s="75">
        <f>田口地区!D61+青沼地区!D61+切原地区!D61+臼田区!D61</f>
        <v>72</v>
      </c>
      <c r="E61" s="58">
        <f>田口地区!E61+青沼地区!E61+切原地区!E61+臼田区!E61</f>
        <v>165</v>
      </c>
      <c r="F61" s="32"/>
    </row>
    <row r="62" spans="1:6" ht="15" customHeight="1" x14ac:dyDescent="0.15">
      <c r="A62" s="12"/>
      <c r="B62" s="53" t="s">
        <v>59</v>
      </c>
      <c r="C62" s="49">
        <f>田口地区!C62+青沼地区!C62+切原地区!C62+臼田区!C62</f>
        <v>412</v>
      </c>
      <c r="D62" s="49">
        <f>田口地区!D62+青沼地区!D62+切原地区!D62+臼田区!D62</f>
        <v>355</v>
      </c>
      <c r="E62" s="59">
        <f>田口地区!E62+青沼地区!E62+切原地区!E62+臼田区!E62</f>
        <v>767</v>
      </c>
      <c r="F62" s="42">
        <f>E62/E147</f>
        <v>6.0598878091174847E-2</v>
      </c>
    </row>
    <row r="63" spans="1:6" ht="15" customHeight="1" x14ac:dyDescent="0.15">
      <c r="A63" s="12"/>
      <c r="B63" s="51">
        <v>50</v>
      </c>
      <c r="C63" s="75">
        <f>田口地区!C63+青沼地区!C63+切原地区!C63+臼田区!C63</f>
        <v>86</v>
      </c>
      <c r="D63" s="75">
        <f>田口地区!D63+青沼地区!D63+切原地区!D63+臼田区!D63</f>
        <v>77</v>
      </c>
      <c r="E63" s="58">
        <f>田口地区!E63+青沼地区!E63+切原地区!E63+臼田区!E63</f>
        <v>163</v>
      </c>
      <c r="F63" s="32"/>
    </row>
    <row r="64" spans="1:6" ht="15" customHeight="1" x14ac:dyDescent="0.15">
      <c r="A64" s="12"/>
      <c r="B64" s="51">
        <v>51</v>
      </c>
      <c r="C64" s="75">
        <f>田口地区!C64+青沼地区!C64+切原地区!C64+臼田区!C64</f>
        <v>84</v>
      </c>
      <c r="D64" s="75">
        <f>田口地区!D64+青沼地区!D64+切原地区!D64+臼田区!D64</f>
        <v>74</v>
      </c>
      <c r="E64" s="58">
        <f>田口地区!E64+青沼地区!E64+切原地区!E64+臼田区!E64</f>
        <v>158</v>
      </c>
      <c r="F64" s="32"/>
    </row>
    <row r="65" spans="1:6" ht="15" customHeight="1" x14ac:dyDescent="0.15">
      <c r="A65" s="12"/>
      <c r="B65" s="51">
        <v>52</v>
      </c>
      <c r="C65" s="75">
        <f>田口地区!C65+青沼地区!C65+切原地区!C65+臼田区!C65</f>
        <v>73</v>
      </c>
      <c r="D65" s="75">
        <f>田口地区!D65+青沼地区!D65+切原地区!D65+臼田区!D65</f>
        <v>72</v>
      </c>
      <c r="E65" s="58">
        <f>田口地区!E65+青沼地区!E65+切原地区!E65+臼田区!E65</f>
        <v>145</v>
      </c>
      <c r="F65" s="32"/>
    </row>
    <row r="66" spans="1:6" ht="15" customHeight="1" x14ac:dyDescent="0.15">
      <c r="A66" s="12"/>
      <c r="B66" s="51">
        <v>53</v>
      </c>
      <c r="C66" s="75">
        <f>田口地区!C66+青沼地区!C66+切原地区!C66+臼田区!C66</f>
        <v>75</v>
      </c>
      <c r="D66" s="75">
        <f>田口地区!D66+青沼地区!D66+切原地区!D66+臼田区!D66</f>
        <v>72</v>
      </c>
      <c r="E66" s="58">
        <f>田口地区!E66+青沼地区!E66+切原地区!E66+臼田区!E66</f>
        <v>147</v>
      </c>
      <c r="F66" s="32"/>
    </row>
    <row r="67" spans="1:6" ht="15" customHeight="1" x14ac:dyDescent="0.15">
      <c r="A67" s="12"/>
      <c r="B67" s="51">
        <v>54</v>
      </c>
      <c r="C67" s="75">
        <f>田口地区!C67+青沼地区!C67+切原地区!C67+臼田区!C67</f>
        <v>83</v>
      </c>
      <c r="D67" s="75">
        <f>田口地区!D67+青沼地区!D67+切原地区!D67+臼田区!D67</f>
        <v>80</v>
      </c>
      <c r="E67" s="58">
        <f>田口地区!E67+青沼地区!E67+切原地区!E67+臼田区!E67</f>
        <v>163</v>
      </c>
      <c r="F67" s="32"/>
    </row>
    <row r="68" spans="1:6" ht="15" customHeight="1" x14ac:dyDescent="0.15">
      <c r="A68" s="12"/>
      <c r="B68" s="53" t="s">
        <v>60</v>
      </c>
      <c r="C68" s="49">
        <f>田口地区!C68+青沼地区!C68+切原地区!C68+臼田区!C68</f>
        <v>401</v>
      </c>
      <c r="D68" s="49">
        <f>田口地区!D68+青沼地区!D68+切原地区!D68+臼田区!D68</f>
        <v>375</v>
      </c>
      <c r="E68" s="59">
        <f>田口地区!E68+青沼地区!E68+切原地区!E68+臼田区!E68</f>
        <v>776</v>
      </c>
      <c r="F68" s="42">
        <f>E68/E147</f>
        <v>6.130994706486529E-2</v>
      </c>
    </row>
    <row r="69" spans="1:6" ht="15" customHeight="1" x14ac:dyDescent="0.15">
      <c r="A69" s="12"/>
      <c r="B69" s="51">
        <v>55</v>
      </c>
      <c r="C69" s="75">
        <f>田口地区!C69+青沼地区!C69+切原地区!C69+臼田区!C69</f>
        <v>82</v>
      </c>
      <c r="D69" s="75">
        <f>田口地区!D69+青沼地区!D69+切原地区!D69+臼田区!D69</f>
        <v>95</v>
      </c>
      <c r="E69" s="58">
        <f>田口地区!E69+青沼地区!E69+切原地区!E69+臼田区!E69</f>
        <v>177</v>
      </c>
      <c r="F69" s="32"/>
    </row>
    <row r="70" spans="1:6" ht="15" customHeight="1" x14ac:dyDescent="0.15">
      <c r="A70" s="12"/>
      <c r="B70" s="51">
        <v>56</v>
      </c>
      <c r="C70" s="75">
        <f>田口地区!C70+青沼地区!C70+切原地区!C70+臼田区!C70</f>
        <v>82</v>
      </c>
      <c r="D70" s="75">
        <f>田口地区!D70+青沼地区!D70+切原地区!D70+臼田区!D70</f>
        <v>84</v>
      </c>
      <c r="E70" s="58">
        <f>田口地区!E70+青沼地区!E70+切原地区!E70+臼田区!E70</f>
        <v>166</v>
      </c>
      <c r="F70" s="32"/>
    </row>
    <row r="71" spans="1:6" ht="15" customHeight="1" x14ac:dyDescent="0.15">
      <c r="A71" s="12"/>
      <c r="B71" s="51">
        <v>57</v>
      </c>
      <c r="C71" s="75">
        <f>田口地区!C71+青沼地区!C71+切原地区!C71+臼田区!C71</f>
        <v>90</v>
      </c>
      <c r="D71" s="75">
        <f>田口地区!D71+青沼地区!D71+切原地区!D71+臼田区!D71</f>
        <v>73</v>
      </c>
      <c r="E71" s="58">
        <f>田口地区!E71+青沼地区!E71+切原地区!E71+臼田区!E71</f>
        <v>163</v>
      </c>
      <c r="F71" s="32"/>
    </row>
    <row r="72" spans="1:6" ht="15" customHeight="1" x14ac:dyDescent="0.15">
      <c r="A72" s="12"/>
      <c r="B72" s="51">
        <v>58</v>
      </c>
      <c r="C72" s="75">
        <f>田口地区!C72+青沼地区!C72+切原地区!C72+臼田区!C72</f>
        <v>77</v>
      </c>
      <c r="D72" s="75">
        <f>田口地区!D72+青沼地区!D72+切原地区!D72+臼田区!D72</f>
        <v>86</v>
      </c>
      <c r="E72" s="58">
        <f>田口地区!E72+青沼地区!E72+切原地区!E72+臼田区!E72</f>
        <v>163</v>
      </c>
      <c r="F72" s="32"/>
    </row>
    <row r="73" spans="1:6" ht="15" customHeight="1" x14ac:dyDescent="0.15">
      <c r="A73" s="12"/>
      <c r="B73" s="51">
        <v>59</v>
      </c>
      <c r="C73" s="75">
        <f>田口地区!C73+青沼地区!C73+切原地区!C73+臼田区!C73</f>
        <v>99</v>
      </c>
      <c r="D73" s="75">
        <f>田口地区!D73+青沼地区!D73+切原地区!D73+臼田区!D73</f>
        <v>90</v>
      </c>
      <c r="E73" s="58">
        <f>田口地区!E73+青沼地区!E73+切原地区!E73+臼田区!E73</f>
        <v>189</v>
      </c>
      <c r="F73" s="32"/>
    </row>
    <row r="74" spans="1:6" ht="15" customHeight="1" x14ac:dyDescent="0.15">
      <c r="A74" s="12"/>
      <c r="B74" s="53" t="s">
        <v>61</v>
      </c>
      <c r="C74" s="49">
        <f>田口地区!C74+青沼地区!C74+切原地区!C74+臼田区!C74</f>
        <v>430</v>
      </c>
      <c r="D74" s="49">
        <f>田口地区!D74+青沼地区!D74+切原地区!D74+臼田区!D74</f>
        <v>428</v>
      </c>
      <c r="E74" s="59">
        <f>田口地区!E74+青沼地区!E74+切原地区!E74+臼田区!E74</f>
        <v>858</v>
      </c>
      <c r="F74" s="42">
        <f>E74/E147</f>
        <v>6.7788575491822711E-2</v>
      </c>
    </row>
    <row r="75" spans="1:6" ht="15" customHeight="1" x14ac:dyDescent="0.15">
      <c r="A75" s="12"/>
      <c r="B75" s="51">
        <v>60</v>
      </c>
      <c r="C75" s="75">
        <f>田口地区!C75+青沼地区!C75+切原地区!C75+臼田区!C75</f>
        <v>99</v>
      </c>
      <c r="D75" s="75">
        <f>田口地区!D75+青沼地区!D75+切原地区!D75+臼田区!D75</f>
        <v>63</v>
      </c>
      <c r="E75" s="58">
        <f>田口地区!E75+青沼地区!E75+切原地区!E75+臼田区!E75</f>
        <v>162</v>
      </c>
      <c r="F75" s="32"/>
    </row>
    <row r="76" spans="1:6" ht="15" customHeight="1" x14ac:dyDescent="0.15">
      <c r="A76" s="12"/>
      <c r="B76" s="51">
        <v>61</v>
      </c>
      <c r="C76" s="75">
        <f>田口地区!C76+青沼地区!C76+切原地区!C76+臼田区!C76</f>
        <v>108</v>
      </c>
      <c r="D76" s="75">
        <f>田口地区!D76+青沼地区!D76+切原地区!D76+臼田区!D76</f>
        <v>84</v>
      </c>
      <c r="E76" s="58">
        <f>田口地区!E76+青沼地区!E76+切原地区!E76+臼田区!E76</f>
        <v>192</v>
      </c>
      <c r="F76" s="32"/>
    </row>
    <row r="77" spans="1:6" ht="15" customHeight="1" x14ac:dyDescent="0.15">
      <c r="A77" s="12"/>
      <c r="B77" s="51">
        <v>62</v>
      </c>
      <c r="C77" s="75">
        <f>田口地区!C77+青沼地区!C77+切原地区!C77+臼田区!C77</f>
        <v>87</v>
      </c>
      <c r="D77" s="75">
        <f>田口地区!D77+青沼地区!D77+切原地区!D77+臼田区!D77</f>
        <v>66</v>
      </c>
      <c r="E77" s="58">
        <f>田口地区!E77+青沼地区!E77+切原地区!E77+臼田区!E77</f>
        <v>153</v>
      </c>
      <c r="F77" s="32"/>
    </row>
    <row r="78" spans="1:6" ht="15" customHeight="1" x14ac:dyDescent="0.15">
      <c r="A78" s="12"/>
      <c r="B78" s="51">
        <v>63</v>
      </c>
      <c r="C78" s="75">
        <f>田口地区!C78+青沼地区!C78+切原地区!C78+臼田区!C78</f>
        <v>68</v>
      </c>
      <c r="D78" s="75">
        <f>田口地区!D78+青沼地区!D78+切原地区!D78+臼田区!D78</f>
        <v>81</v>
      </c>
      <c r="E78" s="58">
        <f>田口地区!E78+青沼地区!E78+切原地区!E78+臼田区!E78</f>
        <v>149</v>
      </c>
      <c r="F78" s="32"/>
    </row>
    <row r="79" spans="1:6" ht="15" customHeight="1" x14ac:dyDescent="0.15">
      <c r="A79" s="12"/>
      <c r="B79" s="51">
        <v>64</v>
      </c>
      <c r="C79" s="75">
        <f>田口地区!C79+青沼地区!C79+切原地区!C79+臼田区!C79</f>
        <v>87</v>
      </c>
      <c r="D79" s="75">
        <f>田口地区!D79+青沼地区!D79+切原地区!D79+臼田区!D79</f>
        <v>90</v>
      </c>
      <c r="E79" s="58">
        <f>田口地区!E79+青沼地区!E79+切原地区!E79+臼田区!E79</f>
        <v>177</v>
      </c>
      <c r="F79" s="32"/>
    </row>
    <row r="80" spans="1:6" ht="15" customHeight="1" x14ac:dyDescent="0.15">
      <c r="A80" s="12"/>
      <c r="B80" s="53" t="s">
        <v>62</v>
      </c>
      <c r="C80" s="49">
        <f>田口地区!C80+青沼地区!C80+切原地区!C80+臼田区!C80</f>
        <v>449</v>
      </c>
      <c r="D80" s="49">
        <f>田口地区!D80+青沼地区!D80+切原地区!D80+臼田区!D80</f>
        <v>384</v>
      </c>
      <c r="E80" s="59">
        <f>田口地区!E80+青沼地区!E80+切原地区!E80+臼田区!E80</f>
        <v>833</v>
      </c>
      <c r="F80" s="42">
        <f>E80/E147</f>
        <v>6.5813383898238126E-2</v>
      </c>
    </row>
    <row r="81" spans="1:6" ht="15" customHeight="1" x14ac:dyDescent="0.15">
      <c r="A81" s="12"/>
      <c r="B81" s="51">
        <v>65</v>
      </c>
      <c r="C81" s="75">
        <f>田口地区!C81+青沼地区!C81+切原地区!C81+臼田区!C81</f>
        <v>82</v>
      </c>
      <c r="D81" s="75">
        <f>田口地区!D81+青沼地区!D81+切原地区!D81+臼田区!D81</f>
        <v>100</v>
      </c>
      <c r="E81" s="58">
        <f>田口地区!E81+青沼地区!E81+切原地区!E81+臼田区!E81</f>
        <v>182</v>
      </c>
      <c r="F81" s="32"/>
    </row>
    <row r="82" spans="1:6" ht="15" customHeight="1" x14ac:dyDescent="0.15">
      <c r="A82" s="12"/>
      <c r="B82" s="51">
        <v>66</v>
      </c>
      <c r="C82" s="75">
        <f>田口地区!C82+青沼地区!C82+切原地区!C82+臼田区!C82</f>
        <v>94</v>
      </c>
      <c r="D82" s="75">
        <f>田口地区!D82+青沼地区!D82+切原地区!D82+臼田区!D82</f>
        <v>83</v>
      </c>
      <c r="E82" s="58">
        <f>田口地区!E82+青沼地区!E82+切原地区!E82+臼田区!E82</f>
        <v>177</v>
      </c>
      <c r="F82" s="32"/>
    </row>
    <row r="83" spans="1:6" ht="15" customHeight="1" x14ac:dyDescent="0.15">
      <c r="A83" s="12"/>
      <c r="B83" s="51">
        <v>67</v>
      </c>
      <c r="C83" s="75">
        <f>田口地区!C83+青沼地区!C83+切原地区!C83+臼田区!C83</f>
        <v>84</v>
      </c>
      <c r="D83" s="75">
        <f>田口地区!D83+青沼地区!D83+切原地区!D83+臼田区!D83</f>
        <v>105</v>
      </c>
      <c r="E83" s="58">
        <f>田口地区!E83+青沼地区!E83+切原地区!E83+臼田区!E83</f>
        <v>189</v>
      </c>
      <c r="F83" s="32"/>
    </row>
    <row r="84" spans="1:6" ht="15" customHeight="1" x14ac:dyDescent="0.15">
      <c r="A84" s="12"/>
      <c r="B84" s="51">
        <v>68</v>
      </c>
      <c r="C84" s="75">
        <f>田口地区!C84+青沼地区!C84+切原地区!C84+臼田区!C84</f>
        <v>98</v>
      </c>
      <c r="D84" s="75">
        <f>田口地区!D84+青沼地区!D84+切原地区!D84+臼田区!D84</f>
        <v>95</v>
      </c>
      <c r="E84" s="58">
        <f>田口地区!E84+青沼地区!E84+切原地区!E84+臼田区!E84</f>
        <v>193</v>
      </c>
      <c r="F84" s="32"/>
    </row>
    <row r="85" spans="1:6" ht="15" customHeight="1" x14ac:dyDescent="0.15">
      <c r="A85" s="12"/>
      <c r="B85" s="51">
        <v>69</v>
      </c>
      <c r="C85" s="75">
        <f>田口地区!C85+青沼地区!C85+切原地区!C85+臼田区!C85</f>
        <v>106</v>
      </c>
      <c r="D85" s="75">
        <f>田口地区!D85+青沼地区!D85+切原地区!D85+臼田区!D85</f>
        <v>119</v>
      </c>
      <c r="E85" s="58">
        <f>田口地区!E85+青沼地区!E85+切原地区!E85+臼田区!E85</f>
        <v>225</v>
      </c>
      <c r="F85" s="32"/>
    </row>
    <row r="86" spans="1:6" ht="15" customHeight="1" x14ac:dyDescent="0.15">
      <c r="A86" s="12"/>
      <c r="B86" s="54" t="s">
        <v>63</v>
      </c>
      <c r="C86" s="71">
        <f>田口地区!C86+青沼地区!C86+切原地区!C86+臼田区!C86</f>
        <v>464</v>
      </c>
      <c r="D86" s="71">
        <f>田口地区!D86+青沼地区!D86+切原地区!D86+臼田区!D86</f>
        <v>502</v>
      </c>
      <c r="E86" s="60">
        <f>田口地区!E86+青沼地区!E86+切原地区!E86+臼田区!E86</f>
        <v>966</v>
      </c>
      <c r="F86" s="45">
        <f>E86/E147</f>
        <v>7.6321403176108082E-2</v>
      </c>
    </row>
    <row r="87" spans="1:6" ht="15" customHeight="1" x14ac:dyDescent="0.15">
      <c r="A87" s="12"/>
      <c r="B87" s="51">
        <v>70</v>
      </c>
      <c r="C87" s="75">
        <f>田口地区!C87+青沼地区!C87+切原地区!C87+臼田区!C87</f>
        <v>109</v>
      </c>
      <c r="D87" s="75">
        <f>田口地区!D87+青沼地区!D87+切原地区!D87+臼田区!D87</f>
        <v>94</v>
      </c>
      <c r="E87" s="58">
        <f>田口地区!E87+青沼地区!E87+切原地区!E87+臼田区!E87</f>
        <v>203</v>
      </c>
      <c r="F87" s="32"/>
    </row>
    <row r="88" spans="1:6" ht="15" customHeight="1" x14ac:dyDescent="0.15">
      <c r="A88" s="12"/>
      <c r="B88" s="51">
        <v>71</v>
      </c>
      <c r="C88" s="75">
        <f>田口地区!C88+青沼地区!C88+切原地区!C88+臼田区!C88</f>
        <v>81</v>
      </c>
      <c r="D88" s="75">
        <f>田口地区!D88+青沼地区!D88+切原地区!D88+臼田区!D88</f>
        <v>107</v>
      </c>
      <c r="E88" s="58">
        <f>田口地区!E88+青沼地区!E88+切原地区!E88+臼田区!E88</f>
        <v>188</v>
      </c>
      <c r="F88" s="32"/>
    </row>
    <row r="89" spans="1:6" ht="15" customHeight="1" x14ac:dyDescent="0.15">
      <c r="A89" s="12"/>
      <c r="B89" s="51">
        <v>72</v>
      </c>
      <c r="C89" s="75">
        <f>田口地区!C89+青沼地区!C89+切原地区!C89+臼田区!C89</f>
        <v>102</v>
      </c>
      <c r="D89" s="75">
        <f>田口地区!D89+青沼地区!D89+切原地区!D89+臼田区!D89</f>
        <v>105</v>
      </c>
      <c r="E89" s="58">
        <f>田口地区!E89+青沼地区!E89+切原地区!E89+臼田区!E89</f>
        <v>207</v>
      </c>
      <c r="F89" s="32"/>
    </row>
    <row r="90" spans="1:6" ht="15" customHeight="1" x14ac:dyDescent="0.15">
      <c r="A90" s="12"/>
      <c r="B90" s="51">
        <v>73</v>
      </c>
      <c r="C90" s="75">
        <f>田口地区!C90+青沼地区!C90+切原地区!C90+臼田区!C90</f>
        <v>111</v>
      </c>
      <c r="D90" s="75">
        <f>田口地区!D90+青沼地区!D90+切原地区!D90+臼田区!D90</f>
        <v>130</v>
      </c>
      <c r="E90" s="58">
        <f>田口地区!E90+青沼地区!E90+切原地区!E90+臼田区!E90</f>
        <v>241</v>
      </c>
      <c r="F90" s="32"/>
    </row>
    <row r="91" spans="1:6" ht="15" customHeight="1" x14ac:dyDescent="0.15">
      <c r="A91" s="12"/>
      <c r="B91" s="51">
        <v>74</v>
      </c>
      <c r="C91" s="75">
        <f>田口地区!C91+青沼地区!C91+切原地区!C91+臼田区!C91</f>
        <v>117</v>
      </c>
      <c r="D91" s="75">
        <f>田口地区!D91+青沼地区!D91+切原地区!D91+臼田区!D91</f>
        <v>122</v>
      </c>
      <c r="E91" s="58">
        <f>田口地区!E91+青沼地区!E91+切原地区!E91+臼田区!E91</f>
        <v>239</v>
      </c>
      <c r="F91" s="32"/>
    </row>
    <row r="92" spans="1:6" ht="15" customHeight="1" x14ac:dyDescent="0.15">
      <c r="A92" s="12"/>
      <c r="B92" s="54" t="s">
        <v>64</v>
      </c>
      <c r="C92" s="71">
        <f>田口地区!C92+青沼地区!C92+切原地区!C92+臼田区!C92</f>
        <v>520</v>
      </c>
      <c r="D92" s="71">
        <f>田口地区!D92+青沼地区!D92+切原地区!D92+臼田区!D92</f>
        <v>558</v>
      </c>
      <c r="E92" s="60">
        <f>田口地区!E92+青沼地区!E92+切原地区!E92+臼田区!E92</f>
        <v>1078</v>
      </c>
      <c r="F92" s="45">
        <f>E92/E147</f>
        <v>8.5170261515366996E-2</v>
      </c>
    </row>
    <row r="93" spans="1:6" ht="15" customHeight="1" x14ac:dyDescent="0.15">
      <c r="A93" s="12"/>
      <c r="B93" s="51">
        <v>75</v>
      </c>
      <c r="C93" s="75">
        <f>田口地区!C93+青沼地区!C93+切原地区!C93+臼田区!C93</f>
        <v>112</v>
      </c>
      <c r="D93" s="75">
        <f>田口地区!D93+青沼地区!D93+切原地区!D93+臼田区!D93</f>
        <v>102</v>
      </c>
      <c r="E93" s="58">
        <f>田口地区!E93+青沼地区!E93+切原地区!E93+臼田区!E93</f>
        <v>214</v>
      </c>
      <c r="F93" s="32"/>
    </row>
    <row r="94" spans="1:6" ht="15" customHeight="1" x14ac:dyDescent="0.15">
      <c r="A94" s="12"/>
      <c r="B94" s="51">
        <v>76</v>
      </c>
      <c r="C94" s="75">
        <f>田口地区!C94+青沼地区!C94+切原地区!C94+臼田区!C94</f>
        <v>93</v>
      </c>
      <c r="D94" s="75">
        <f>田口地区!D94+青沼地区!D94+切原地区!D94+臼田区!D94</f>
        <v>129</v>
      </c>
      <c r="E94" s="58">
        <f>田口地区!E94+青沼地区!E94+切原地区!E94+臼田区!E94</f>
        <v>222</v>
      </c>
      <c r="F94" s="32"/>
    </row>
    <row r="95" spans="1:6" ht="15" customHeight="1" x14ac:dyDescent="0.15">
      <c r="A95" s="12"/>
      <c r="B95" s="51">
        <v>77</v>
      </c>
      <c r="C95" s="75">
        <f>田口地区!C95+青沼地区!C95+切原地区!C95+臼田区!C95</f>
        <v>76</v>
      </c>
      <c r="D95" s="75">
        <f>田口地区!D95+青沼地区!D95+切原地区!D95+臼田区!D95</f>
        <v>89</v>
      </c>
      <c r="E95" s="58">
        <f>田口地区!E95+青沼地区!E95+切原地区!E95+臼田区!E95</f>
        <v>165</v>
      </c>
      <c r="F95" s="32"/>
    </row>
    <row r="96" spans="1:6" ht="15" customHeight="1" x14ac:dyDescent="0.15">
      <c r="A96" s="12"/>
      <c r="B96" s="51">
        <v>78</v>
      </c>
      <c r="C96" s="75">
        <f>田口地区!C96+青沼地区!C96+切原地区!C96+臼田区!C96</f>
        <v>57</v>
      </c>
      <c r="D96" s="75">
        <f>田口地区!D96+青沼地区!D96+切原地区!D96+臼田区!D96</f>
        <v>74</v>
      </c>
      <c r="E96" s="58">
        <f>田口地区!E96+青沼地区!E96+切原地区!E96+臼田区!E96</f>
        <v>131</v>
      </c>
      <c r="F96" s="32"/>
    </row>
    <row r="97" spans="1:6" ht="15" customHeight="1" x14ac:dyDescent="0.15">
      <c r="A97" s="12"/>
      <c r="B97" s="51">
        <v>79</v>
      </c>
      <c r="C97" s="75">
        <f>田口地区!C97+青沼地区!C97+切原地区!C97+臼田区!C97</f>
        <v>89</v>
      </c>
      <c r="D97" s="75">
        <f>田口地区!D97+青沼地区!D97+切原地区!D97+臼田区!D97</f>
        <v>96</v>
      </c>
      <c r="E97" s="58">
        <f>田口地区!E97+青沼地区!E97+切原地区!E97+臼田区!E97</f>
        <v>185</v>
      </c>
      <c r="F97" s="32"/>
    </row>
    <row r="98" spans="1:6" ht="15" customHeight="1" x14ac:dyDescent="0.15">
      <c r="A98" s="12"/>
      <c r="B98" s="54" t="s">
        <v>65</v>
      </c>
      <c r="C98" s="71">
        <f>田口地区!C98+青沼地区!C98+切原地区!C98+臼田区!C98</f>
        <v>427</v>
      </c>
      <c r="D98" s="71">
        <f>田口地区!D98+青沼地区!D98+切原地区!D98+臼田区!D98</f>
        <v>490</v>
      </c>
      <c r="E98" s="60">
        <f>田口地区!E98+青沼地区!E98+切原地区!E98+臼田区!E98</f>
        <v>917</v>
      </c>
      <c r="F98" s="45">
        <f>E98/E147</f>
        <v>7.2450027652682311E-2</v>
      </c>
    </row>
    <row r="99" spans="1:6" ht="15" customHeight="1" x14ac:dyDescent="0.15">
      <c r="A99" s="12"/>
      <c r="B99" s="51">
        <v>80</v>
      </c>
      <c r="C99" s="75">
        <f>田口地区!C99+青沼地区!C99+切原地区!C99+臼田区!C99</f>
        <v>86</v>
      </c>
      <c r="D99" s="75">
        <f>田口地区!D99+青沼地区!D99+切原地区!D99+臼田区!D99</f>
        <v>89</v>
      </c>
      <c r="E99" s="58">
        <f>田口地区!E99+青沼地区!E99+切原地区!E99+臼田区!E99</f>
        <v>175</v>
      </c>
      <c r="F99" s="32"/>
    </row>
    <row r="100" spans="1:6" ht="15" customHeight="1" x14ac:dyDescent="0.15">
      <c r="A100" s="12"/>
      <c r="B100" s="51">
        <v>81</v>
      </c>
      <c r="C100" s="75">
        <f>田口地区!C100+青沼地区!C100+切原地区!C100+臼田区!C100</f>
        <v>57</v>
      </c>
      <c r="D100" s="75">
        <f>田口地区!D100+青沼地区!D100+切原地区!D100+臼田区!D100</f>
        <v>85</v>
      </c>
      <c r="E100" s="58">
        <f>田口地区!E100+青沼地区!E100+切原地区!E100+臼田区!E100</f>
        <v>142</v>
      </c>
      <c r="F100" s="32"/>
    </row>
    <row r="101" spans="1:6" ht="15" customHeight="1" x14ac:dyDescent="0.15">
      <c r="A101" s="12"/>
      <c r="B101" s="51">
        <v>82</v>
      </c>
      <c r="C101" s="75">
        <f>田口地区!C101+青沼地区!C101+切原地区!C101+臼田区!C101</f>
        <v>54</v>
      </c>
      <c r="D101" s="75">
        <f>田口地区!D101+青沼地区!D101+切原地区!D101+臼田区!D101</f>
        <v>83</v>
      </c>
      <c r="E101" s="58">
        <f>田口地区!E101+青沼地区!E101+切原地区!E101+臼田区!E101</f>
        <v>137</v>
      </c>
      <c r="F101" s="32"/>
    </row>
    <row r="102" spans="1:6" ht="15" customHeight="1" x14ac:dyDescent="0.15">
      <c r="A102" s="12"/>
      <c r="B102" s="51">
        <v>83</v>
      </c>
      <c r="C102" s="75">
        <f>田口地区!C102+青沼地区!C102+切原地区!C102+臼田区!C102</f>
        <v>79</v>
      </c>
      <c r="D102" s="75">
        <f>田口地区!D102+青沼地区!D102+切原地区!D102+臼田区!D102</f>
        <v>88</v>
      </c>
      <c r="E102" s="58">
        <f>田口地区!E102+青沼地区!E102+切原地区!E102+臼田区!E102</f>
        <v>167</v>
      </c>
      <c r="F102" s="32"/>
    </row>
    <row r="103" spans="1:6" ht="15" customHeight="1" x14ac:dyDescent="0.15">
      <c r="A103" s="12"/>
      <c r="B103" s="51">
        <v>84</v>
      </c>
      <c r="C103" s="75">
        <f>田口地区!C103+青沼地区!C103+切原地区!C103+臼田区!C103</f>
        <v>63</v>
      </c>
      <c r="D103" s="75">
        <f>田口地区!D103+青沼地区!D103+切原地区!D103+臼田区!D103</f>
        <v>75</v>
      </c>
      <c r="E103" s="58">
        <f>田口地区!E103+青沼地区!E103+切原地区!E103+臼田区!E103</f>
        <v>138</v>
      </c>
      <c r="F103" s="32"/>
    </row>
    <row r="104" spans="1:6" ht="15" customHeight="1" x14ac:dyDescent="0.15">
      <c r="A104" s="12"/>
      <c r="B104" s="54" t="s">
        <v>66</v>
      </c>
      <c r="C104" s="71">
        <f>田口地区!C104+青沼地区!C104+切原地区!C104+臼田区!C104</f>
        <v>339</v>
      </c>
      <c r="D104" s="71">
        <f>田口地区!D104+青沼地区!D104+切原地区!D104+臼田区!D104</f>
        <v>420</v>
      </c>
      <c r="E104" s="60">
        <f>田口地区!E104+青沼地区!E104+切原地区!E104+臼田区!E104</f>
        <v>759</v>
      </c>
      <c r="F104" s="45">
        <f>E104/E147</f>
        <v>5.9966816781227776E-2</v>
      </c>
    </row>
    <row r="105" spans="1:6" ht="15" customHeight="1" x14ac:dyDescent="0.15">
      <c r="A105" s="12"/>
      <c r="B105" s="51">
        <v>85</v>
      </c>
      <c r="C105" s="75">
        <f>田口地区!C105+青沼地区!C105+切原地区!C105+臼田区!C105</f>
        <v>47</v>
      </c>
      <c r="D105" s="75">
        <f>田口地区!D105+青沼地区!D105+切原地区!D105+臼田区!D105</f>
        <v>72</v>
      </c>
      <c r="E105" s="58">
        <f>田口地区!E105+青沼地区!E105+切原地区!E105+臼田区!E105</f>
        <v>119</v>
      </c>
      <c r="F105" s="32"/>
    </row>
    <row r="106" spans="1:6" ht="15" customHeight="1" x14ac:dyDescent="0.15">
      <c r="A106" s="12"/>
      <c r="B106" s="51">
        <v>86</v>
      </c>
      <c r="C106" s="75">
        <f>田口地区!C106+青沼地区!C106+切原地区!C106+臼田区!C106</f>
        <v>51</v>
      </c>
      <c r="D106" s="75">
        <f>田口地区!D106+青沼地区!D106+切原地区!D106+臼田区!D106</f>
        <v>72</v>
      </c>
      <c r="E106" s="58">
        <f>田口地区!E106+青沼地区!E106+切原地区!E106+臼田区!E106</f>
        <v>123</v>
      </c>
      <c r="F106" s="32"/>
    </row>
    <row r="107" spans="1:6" ht="15" customHeight="1" x14ac:dyDescent="0.15">
      <c r="A107" s="12"/>
      <c r="B107" s="51">
        <v>87</v>
      </c>
      <c r="C107" s="75">
        <f>田口地区!C107+青沼地区!C107+切原地区!C107+臼田区!C107</f>
        <v>41</v>
      </c>
      <c r="D107" s="75">
        <f>田口地区!D107+青沼地区!D107+切原地区!D107+臼田区!D107</f>
        <v>74</v>
      </c>
      <c r="E107" s="58">
        <f>田口地区!E107+青沼地区!E107+切原地区!E107+臼田区!E107</f>
        <v>115</v>
      </c>
      <c r="F107" s="32"/>
    </row>
    <row r="108" spans="1:6" ht="15" customHeight="1" x14ac:dyDescent="0.15">
      <c r="A108" s="12"/>
      <c r="B108" s="51">
        <v>88</v>
      </c>
      <c r="C108" s="75">
        <f>田口地区!C108+青沼地区!C108+切原地区!C108+臼田区!C108</f>
        <v>35</v>
      </c>
      <c r="D108" s="75">
        <f>田口地区!D108+青沼地区!D108+切原地区!D108+臼田区!D108</f>
        <v>67</v>
      </c>
      <c r="E108" s="58">
        <f>田口地区!E108+青沼地区!E108+切原地区!E108+臼田区!E108</f>
        <v>102</v>
      </c>
      <c r="F108" s="32"/>
    </row>
    <row r="109" spans="1:6" ht="15" customHeight="1" x14ac:dyDescent="0.15">
      <c r="A109" s="12"/>
      <c r="B109" s="51">
        <v>89</v>
      </c>
      <c r="C109" s="75">
        <f>田口地区!C109+青沼地区!C109+切原地区!C109+臼田区!C109</f>
        <v>36</v>
      </c>
      <c r="D109" s="75">
        <f>田口地区!D109+青沼地区!D109+切原地区!D109+臼田区!D109</f>
        <v>60</v>
      </c>
      <c r="E109" s="58">
        <f>田口地区!E109+青沼地区!E109+切原地区!E109+臼田区!E109</f>
        <v>96</v>
      </c>
      <c r="F109" s="32"/>
    </row>
    <row r="110" spans="1:6" ht="15" customHeight="1" x14ac:dyDescent="0.15">
      <c r="A110" s="12"/>
      <c r="B110" s="54" t="s">
        <v>67</v>
      </c>
      <c r="C110" s="71">
        <f>田口地区!C110+青沼地区!C110+切原地区!C110+臼田区!C110</f>
        <v>210</v>
      </c>
      <c r="D110" s="71">
        <f>田口地区!D110+青沼地区!D110+切原地区!D110+臼田区!D110</f>
        <v>345</v>
      </c>
      <c r="E110" s="60">
        <f>田口地区!E110+青沼地区!E110+切原地区!E110+臼田区!E110</f>
        <v>555</v>
      </c>
      <c r="F110" s="45">
        <f>E110/E147</f>
        <v>4.3849253377577627E-2</v>
      </c>
    </row>
    <row r="111" spans="1:6" ht="15" customHeight="1" x14ac:dyDescent="0.15">
      <c r="A111" s="12"/>
      <c r="B111" s="51">
        <v>90</v>
      </c>
      <c r="C111" s="75">
        <f>田口地区!C111+青沼地区!C111+切原地区!C111+臼田区!C111</f>
        <v>51</v>
      </c>
      <c r="D111" s="75">
        <f>田口地区!D111+青沼地区!D111+切原地区!D111+臼田区!D111</f>
        <v>64</v>
      </c>
      <c r="E111" s="58">
        <f>田口地区!E111+青沼地区!E111+切原地区!E111+臼田区!E111</f>
        <v>115</v>
      </c>
      <c r="F111" s="32"/>
    </row>
    <row r="112" spans="1:6" ht="15" customHeight="1" x14ac:dyDescent="0.15">
      <c r="A112" s="12"/>
      <c r="B112" s="51">
        <v>91</v>
      </c>
      <c r="C112" s="75">
        <f>田口地区!C112+青沼地区!C112+切原地区!C112+臼田区!C112</f>
        <v>24</v>
      </c>
      <c r="D112" s="75">
        <f>田口地区!D112+青沼地区!D112+切原地区!D112+臼田区!D112</f>
        <v>61</v>
      </c>
      <c r="E112" s="58">
        <f>田口地区!E112+青沼地区!E112+切原地区!E112+臼田区!E112</f>
        <v>85</v>
      </c>
      <c r="F112" s="32"/>
    </row>
    <row r="113" spans="1:6" ht="15" customHeight="1" x14ac:dyDescent="0.15">
      <c r="A113" s="12"/>
      <c r="B113" s="51">
        <v>92</v>
      </c>
      <c r="C113" s="75">
        <f>田口地区!C113+青沼地区!C113+切原地区!C113+臼田区!C113</f>
        <v>23</v>
      </c>
      <c r="D113" s="75">
        <f>田口地区!D113+青沼地区!D113+切原地区!D113+臼田区!D113</f>
        <v>46</v>
      </c>
      <c r="E113" s="58">
        <f>田口地区!E113+青沼地区!E113+切原地区!E113+臼田区!E113</f>
        <v>69</v>
      </c>
      <c r="F113" s="32"/>
    </row>
    <row r="114" spans="1:6" ht="15" customHeight="1" x14ac:dyDescent="0.15">
      <c r="A114" s="12"/>
      <c r="B114" s="51">
        <v>93</v>
      </c>
      <c r="C114" s="75">
        <f>田口地区!C114+青沼地区!C114+切原地区!C114+臼田区!C114</f>
        <v>10</v>
      </c>
      <c r="D114" s="75">
        <f>田口地区!D114+青沼地区!D114+切原地区!D114+臼田区!D114</f>
        <v>41</v>
      </c>
      <c r="E114" s="58">
        <f>田口地区!E114+青沼地区!E114+切原地区!E114+臼田区!E114</f>
        <v>51</v>
      </c>
      <c r="F114" s="32"/>
    </row>
    <row r="115" spans="1:6" ht="15" customHeight="1" x14ac:dyDescent="0.15">
      <c r="A115" s="12"/>
      <c r="B115" s="51">
        <v>94</v>
      </c>
      <c r="C115" s="75">
        <f>田口地区!C115+青沼地区!C115+切原地区!C115+臼田区!C115</f>
        <v>5</v>
      </c>
      <c r="D115" s="75">
        <f>田口地区!D115+青沼地区!D115+切原地区!D115+臼田区!D115</f>
        <v>27</v>
      </c>
      <c r="E115" s="58">
        <f>田口地区!E115+青沼地区!E115+切原地区!E115+臼田区!E115</f>
        <v>32</v>
      </c>
      <c r="F115" s="32"/>
    </row>
    <row r="116" spans="1:6" ht="15" customHeight="1" x14ac:dyDescent="0.15">
      <c r="A116" s="12"/>
      <c r="B116" s="54" t="s">
        <v>68</v>
      </c>
      <c r="C116" s="71">
        <f>田口地区!C116+青沼地区!C116+切原地区!C116+臼田区!C116</f>
        <v>113</v>
      </c>
      <c r="D116" s="71">
        <f>田口地区!D116+青沼地区!D116+切原地区!D116+臼田区!D116</f>
        <v>239</v>
      </c>
      <c r="E116" s="60">
        <f>田口地区!E116+青沼地区!E116+切原地区!E116+臼田区!E116</f>
        <v>352</v>
      </c>
      <c r="F116" s="45">
        <f>E116/E147</f>
        <v>2.7810697637670852E-2</v>
      </c>
    </row>
    <row r="117" spans="1:6" ht="15" customHeight="1" x14ac:dyDescent="0.15">
      <c r="A117" s="12"/>
      <c r="B117" s="51">
        <v>95</v>
      </c>
      <c r="C117" s="75">
        <f>田口地区!C117+青沼地区!C117+切原地区!C117+臼田区!C117</f>
        <v>15</v>
      </c>
      <c r="D117" s="75">
        <f>田口地区!D117+青沼地区!D117+切原地区!D117+臼田区!D117</f>
        <v>31</v>
      </c>
      <c r="E117" s="58">
        <f>田口地区!E117+青沼地区!E117+切原地区!E117+臼田区!E117</f>
        <v>46</v>
      </c>
      <c r="F117" s="32"/>
    </row>
    <row r="118" spans="1:6" ht="15" customHeight="1" x14ac:dyDescent="0.15">
      <c r="A118" s="12"/>
      <c r="B118" s="51">
        <v>96</v>
      </c>
      <c r="C118" s="75">
        <f>田口地区!C118+青沼地区!C118+切原地区!C118+臼田区!C118</f>
        <v>11</v>
      </c>
      <c r="D118" s="75">
        <f>田口地区!D118+青沼地区!D118+切原地区!D118+臼田区!D118</f>
        <v>18</v>
      </c>
      <c r="E118" s="58">
        <f>田口地区!E118+青沼地区!E118+切原地区!E118+臼田区!E118</f>
        <v>29</v>
      </c>
      <c r="F118" s="32"/>
    </row>
    <row r="119" spans="1:6" ht="15" customHeight="1" x14ac:dyDescent="0.15">
      <c r="A119" s="12"/>
      <c r="B119" s="51">
        <v>97</v>
      </c>
      <c r="C119" s="75">
        <f>田口地区!C119+青沼地区!C119+切原地区!C119+臼田区!C119</f>
        <v>9</v>
      </c>
      <c r="D119" s="75">
        <f>田口地区!D119+青沼地区!D119+切原地区!D119+臼田区!D119</f>
        <v>24</v>
      </c>
      <c r="E119" s="58">
        <f>田口地区!E119+青沼地区!E119+切原地区!E119+臼田区!E119</f>
        <v>33</v>
      </c>
      <c r="F119" s="32"/>
    </row>
    <row r="120" spans="1:6" ht="15" customHeight="1" x14ac:dyDescent="0.15">
      <c r="A120" s="12"/>
      <c r="B120" s="51">
        <v>98</v>
      </c>
      <c r="C120" s="75">
        <f>田口地区!C120+青沼地区!C120+切原地区!C120+臼田区!C120</f>
        <v>3</v>
      </c>
      <c r="D120" s="75">
        <f>田口地区!D120+青沼地区!D120+切原地区!D120+臼田区!D120</f>
        <v>15</v>
      </c>
      <c r="E120" s="58">
        <f>田口地区!E120+青沼地区!E120+切原地区!E120+臼田区!E120</f>
        <v>18</v>
      </c>
      <c r="F120" s="32"/>
    </row>
    <row r="121" spans="1:6" ht="15" customHeight="1" x14ac:dyDescent="0.15">
      <c r="A121" s="12"/>
      <c r="B121" s="51">
        <v>99</v>
      </c>
      <c r="C121" s="75">
        <f>田口地区!C121+青沼地区!C121+切原地区!C121+臼田区!C121</f>
        <v>4</v>
      </c>
      <c r="D121" s="75">
        <f>田口地区!D121+青沼地区!D121+切原地区!D121+臼田区!D121</f>
        <v>14</v>
      </c>
      <c r="E121" s="58">
        <f>田口地区!E121+青沼地区!E121+切原地区!E121+臼田区!E121</f>
        <v>18</v>
      </c>
      <c r="F121" s="32"/>
    </row>
    <row r="122" spans="1:6" ht="15" customHeight="1" x14ac:dyDescent="0.15">
      <c r="A122" s="12"/>
      <c r="B122" s="54" t="s">
        <v>69</v>
      </c>
      <c r="C122" s="71">
        <f>田口地区!C122+青沼地区!C122+切原地区!C122+臼田区!C122</f>
        <v>42</v>
      </c>
      <c r="D122" s="71">
        <f>田口地区!D122+青沼地区!D122+切原地区!D122+臼田区!D122</f>
        <v>102</v>
      </c>
      <c r="E122" s="60">
        <f>田口地区!E122+青沼地区!E122+切原地区!E122+臼田区!E122</f>
        <v>144</v>
      </c>
      <c r="F122" s="45">
        <f>E122/E147</f>
        <v>1.1377103579047167E-2</v>
      </c>
    </row>
    <row r="123" spans="1:6" ht="15" customHeight="1" x14ac:dyDescent="0.15">
      <c r="A123" s="12"/>
      <c r="B123" s="51">
        <v>100</v>
      </c>
      <c r="C123" s="75">
        <f>田口地区!C123+青沼地区!C123+切原地区!C123+臼田区!C123</f>
        <v>4</v>
      </c>
      <c r="D123" s="75">
        <f>田口地区!D123+青沼地区!D123+切原地区!D123+臼田区!D123</f>
        <v>7</v>
      </c>
      <c r="E123" s="58">
        <f>田口地区!E123+青沼地区!E123+切原地区!E123+臼田区!E123</f>
        <v>11</v>
      </c>
      <c r="F123" s="32"/>
    </row>
    <row r="124" spans="1:6" ht="15" customHeight="1" x14ac:dyDescent="0.15">
      <c r="A124" s="12"/>
      <c r="B124" s="51">
        <v>101</v>
      </c>
      <c r="C124" s="75">
        <f>田口地区!C124+青沼地区!C124+切原地区!C124+臼田区!C124</f>
        <v>0</v>
      </c>
      <c r="D124" s="75">
        <f>田口地区!D124+青沼地区!D124+切原地区!D124+臼田区!D124</f>
        <v>6</v>
      </c>
      <c r="E124" s="58">
        <f>田口地区!E124+青沼地区!E124+切原地区!E124+臼田区!E124</f>
        <v>6</v>
      </c>
      <c r="F124" s="32"/>
    </row>
    <row r="125" spans="1:6" ht="15" customHeight="1" x14ac:dyDescent="0.15">
      <c r="A125" s="12"/>
      <c r="B125" s="51">
        <v>102</v>
      </c>
      <c r="C125" s="75">
        <f>田口地区!C125+青沼地区!C125+切原地区!C125+臼田区!C125</f>
        <v>1</v>
      </c>
      <c r="D125" s="75">
        <f>田口地区!D125+青沼地区!D125+切原地区!D125+臼田区!D125</f>
        <v>5</v>
      </c>
      <c r="E125" s="58">
        <f>田口地区!E125+青沼地区!E125+切原地区!E125+臼田区!E125</f>
        <v>6</v>
      </c>
      <c r="F125" s="32"/>
    </row>
    <row r="126" spans="1:6" ht="15" customHeight="1" x14ac:dyDescent="0.15">
      <c r="A126" s="12"/>
      <c r="B126" s="51">
        <v>103</v>
      </c>
      <c r="C126" s="75">
        <f>田口地区!C126+青沼地区!C126+切原地区!C126+臼田区!C126</f>
        <v>1</v>
      </c>
      <c r="D126" s="75">
        <f>田口地区!D126+青沼地区!D126+切原地区!D126+臼田区!D126</f>
        <v>3</v>
      </c>
      <c r="E126" s="58">
        <f>田口地区!E126+青沼地区!E126+切原地区!E126+臼田区!E126</f>
        <v>4</v>
      </c>
      <c r="F126" s="32"/>
    </row>
    <row r="127" spans="1:6" ht="15" customHeight="1" x14ac:dyDescent="0.15">
      <c r="A127" s="12"/>
      <c r="B127" s="51">
        <v>104</v>
      </c>
      <c r="C127" s="75">
        <f>田口地区!C127+青沼地区!C127+切原地区!C127+臼田区!C127</f>
        <v>0</v>
      </c>
      <c r="D127" s="75">
        <f>田口地区!D127+青沼地区!D127+切原地区!D127+臼田区!D127</f>
        <v>2</v>
      </c>
      <c r="E127" s="58">
        <f>田口地区!E127+青沼地区!E127+切原地区!E127+臼田区!E127</f>
        <v>2</v>
      </c>
      <c r="F127" s="32"/>
    </row>
    <row r="128" spans="1:6" ht="15" customHeight="1" x14ac:dyDescent="0.15">
      <c r="A128" s="12"/>
      <c r="B128" s="54" t="s">
        <v>70</v>
      </c>
      <c r="C128" s="71">
        <f>田口地区!C128+青沼地区!C128+切原地区!C128+臼田区!C128</f>
        <v>6</v>
      </c>
      <c r="D128" s="71">
        <f>田口地区!D128+青沼地区!D128+切原地区!D128+臼田区!D128</f>
        <v>23</v>
      </c>
      <c r="E128" s="60">
        <f>田口地区!E128+青沼地区!E128+切原地区!E128+臼田区!E128</f>
        <v>29</v>
      </c>
      <c r="F128" s="45">
        <f>E128/E147</f>
        <v>2.2912222485581102E-3</v>
      </c>
    </row>
    <row r="129" spans="1:6" ht="15" customHeight="1" x14ac:dyDescent="0.15">
      <c r="A129" s="12"/>
      <c r="B129" s="51">
        <v>105</v>
      </c>
      <c r="C129" s="75">
        <f>田口地区!C129+青沼地区!C129+切原地区!C129+臼田区!C129</f>
        <v>0</v>
      </c>
      <c r="D129" s="75">
        <f>田口地区!D129+青沼地区!D129+切原地区!D129+臼田区!D129</f>
        <v>0</v>
      </c>
      <c r="E129" s="58">
        <f>田口地区!E129+青沼地区!E129+切原地区!E129+臼田区!E129</f>
        <v>0</v>
      </c>
      <c r="F129" s="32"/>
    </row>
    <row r="130" spans="1:6" ht="15" customHeight="1" x14ac:dyDescent="0.15">
      <c r="A130" s="12"/>
      <c r="B130" s="51">
        <v>106</v>
      </c>
      <c r="C130" s="75">
        <f>田口地区!C130+青沼地区!C130+切原地区!C130+臼田区!C130</f>
        <v>0</v>
      </c>
      <c r="D130" s="75">
        <f>田口地区!D130+青沼地区!D130+切原地区!D130+臼田区!D130</f>
        <v>1</v>
      </c>
      <c r="E130" s="58">
        <f>田口地区!E130+青沼地区!E130+切原地区!E130+臼田区!E130</f>
        <v>1</v>
      </c>
      <c r="F130" s="32"/>
    </row>
    <row r="131" spans="1:6" ht="15" customHeight="1" x14ac:dyDescent="0.15">
      <c r="A131" s="12"/>
      <c r="B131" s="51">
        <v>107</v>
      </c>
      <c r="C131" s="75">
        <f>田口地区!C131+青沼地区!C131+切原地区!C131+臼田区!C131</f>
        <v>0</v>
      </c>
      <c r="D131" s="75">
        <f>田口地区!D131+青沼地区!D131+切原地区!D131+臼田区!D131</f>
        <v>1</v>
      </c>
      <c r="E131" s="58">
        <f>田口地区!E131+青沼地区!E131+切原地区!E131+臼田区!E131</f>
        <v>1</v>
      </c>
      <c r="F131" s="32"/>
    </row>
    <row r="132" spans="1:6" ht="15" customHeight="1" x14ac:dyDescent="0.15">
      <c r="A132" s="12"/>
      <c r="B132" s="51">
        <v>108</v>
      </c>
      <c r="C132" s="75">
        <f>田口地区!C132+青沼地区!C132+切原地区!C132+臼田区!C132</f>
        <v>0</v>
      </c>
      <c r="D132" s="75">
        <f>田口地区!D132+青沼地区!D132+切原地区!D132+臼田区!D132</f>
        <v>0</v>
      </c>
      <c r="E132" s="58">
        <f>田口地区!E132+青沼地区!E132+切原地区!E132+臼田区!E132</f>
        <v>0</v>
      </c>
      <c r="F132" s="32"/>
    </row>
    <row r="133" spans="1:6" ht="15" customHeight="1" x14ac:dyDescent="0.15">
      <c r="A133" s="12"/>
      <c r="B133" s="51">
        <v>109</v>
      </c>
      <c r="C133" s="75">
        <f>田口地区!C133+青沼地区!C133+切原地区!C133+臼田区!C133</f>
        <v>0</v>
      </c>
      <c r="D133" s="75">
        <f>田口地区!D133+青沼地区!D133+切原地区!D133+臼田区!D133</f>
        <v>0</v>
      </c>
      <c r="E133" s="58">
        <f>田口地区!E133+青沼地区!E133+切原地区!E133+臼田区!E133</f>
        <v>0</v>
      </c>
      <c r="F133" s="32"/>
    </row>
    <row r="134" spans="1:6" ht="15" customHeight="1" x14ac:dyDescent="0.15">
      <c r="A134" s="36"/>
      <c r="B134" s="54" t="s">
        <v>71</v>
      </c>
      <c r="C134" s="71">
        <f>田口地区!C134+青沼地区!C134+切原地区!C134+臼田区!C134</f>
        <v>0</v>
      </c>
      <c r="D134" s="71">
        <f>田口地区!D134+青沼地区!D134+切原地区!D134+臼田区!D134</f>
        <v>2</v>
      </c>
      <c r="E134" s="44">
        <f>田口地区!E134+青沼地区!E134+切原地区!E134+臼田区!E134</f>
        <v>2</v>
      </c>
      <c r="F134" s="45">
        <f>E134/E147</f>
        <v>1.580153274867662E-4</v>
      </c>
    </row>
    <row r="135" spans="1:6" ht="15" customHeight="1" x14ac:dyDescent="0.15">
      <c r="A135" s="36"/>
      <c r="B135" s="51">
        <v>110</v>
      </c>
      <c r="C135" s="75">
        <f>田口地区!C135+青沼地区!C135+切原地区!C135+臼田区!C135</f>
        <v>0</v>
      </c>
      <c r="D135" s="75">
        <f>田口地区!D135+青沼地区!D135+切原地区!D135+臼田区!D135</f>
        <v>0</v>
      </c>
      <c r="E135" s="58">
        <f>田口地区!E135+青沼地区!E135+切原地区!E135+臼田区!E135</f>
        <v>0</v>
      </c>
      <c r="F135" s="32"/>
    </row>
    <row r="136" spans="1:6" ht="15" customHeight="1" x14ac:dyDescent="0.15">
      <c r="A136" s="36"/>
      <c r="B136" s="51">
        <v>111</v>
      </c>
      <c r="C136" s="75">
        <f>田口地区!C136+青沼地区!C136+切原地区!C136+臼田区!C136</f>
        <v>0</v>
      </c>
      <c r="D136" s="75">
        <f>田口地区!D136+青沼地区!D136+切原地区!D136+臼田区!D136</f>
        <v>0</v>
      </c>
      <c r="E136" s="58">
        <f>田口地区!E136+青沼地区!E136+切原地区!E136+臼田区!E136</f>
        <v>0</v>
      </c>
      <c r="F136" s="32"/>
    </row>
    <row r="137" spans="1:6" ht="15" customHeight="1" x14ac:dyDescent="0.15">
      <c r="A137" s="36"/>
      <c r="B137" s="51">
        <v>112</v>
      </c>
      <c r="C137" s="75">
        <f>田口地区!C137+青沼地区!C137+切原地区!C137+臼田区!C137</f>
        <v>0</v>
      </c>
      <c r="D137" s="75">
        <f>田口地区!D137+青沼地区!D137+切原地区!D137+臼田区!D137</f>
        <v>0</v>
      </c>
      <c r="E137" s="58">
        <f>田口地区!E137+青沼地区!E137+切原地区!E137+臼田区!E137</f>
        <v>0</v>
      </c>
      <c r="F137" s="32"/>
    </row>
    <row r="138" spans="1:6" ht="15" customHeight="1" x14ac:dyDescent="0.15">
      <c r="A138" s="36"/>
      <c r="B138" s="51">
        <v>113</v>
      </c>
      <c r="C138" s="75">
        <f>田口地区!C138+青沼地区!C138+切原地区!C138+臼田区!C138</f>
        <v>0</v>
      </c>
      <c r="D138" s="75">
        <f>田口地区!D138+青沼地区!D138+切原地区!D138+臼田区!D138</f>
        <v>0</v>
      </c>
      <c r="E138" s="58">
        <f>田口地区!E138+青沼地区!E138+切原地区!E138+臼田区!E138</f>
        <v>0</v>
      </c>
      <c r="F138" s="32"/>
    </row>
    <row r="139" spans="1:6" ht="15" customHeight="1" x14ac:dyDescent="0.15">
      <c r="A139" s="36"/>
      <c r="B139" s="51">
        <v>114</v>
      </c>
      <c r="C139" s="75">
        <f>田口地区!C139+青沼地区!C139+切原地区!C139+臼田区!C139</f>
        <v>0</v>
      </c>
      <c r="D139" s="75">
        <f>田口地区!D139+青沼地区!D139+切原地区!D139+臼田区!D139</f>
        <v>0</v>
      </c>
      <c r="E139" s="58">
        <f>田口地区!E139+青沼地区!E139+切原地区!E139+臼田区!E139</f>
        <v>0</v>
      </c>
      <c r="F139" s="32"/>
    </row>
    <row r="140" spans="1:6" ht="15" customHeight="1" x14ac:dyDescent="0.15">
      <c r="A140" s="36"/>
      <c r="B140" s="54" t="s">
        <v>387</v>
      </c>
      <c r="C140" s="71">
        <f>田口地区!C140+青沼地区!C140+切原地区!C140+臼田区!C140</f>
        <v>0</v>
      </c>
      <c r="D140" s="71">
        <f>田口地区!D140+青沼地区!D140+切原地区!D140+臼田区!D140</f>
        <v>0</v>
      </c>
      <c r="E140" s="60">
        <f>田口地区!E140+青沼地区!E140+切原地区!E140+臼田区!E140</f>
        <v>0</v>
      </c>
      <c r="F140" s="45">
        <f>E140/E147</f>
        <v>0</v>
      </c>
    </row>
    <row r="141" spans="1:6" ht="15" customHeight="1" x14ac:dyDescent="0.15">
      <c r="A141" s="36"/>
      <c r="B141" s="51">
        <v>115</v>
      </c>
      <c r="C141" s="75">
        <f>田口地区!C141+青沼地区!C141+切原地区!C141+臼田区!C141</f>
        <v>0</v>
      </c>
      <c r="D141" s="75">
        <f>田口地区!D141+青沼地区!D141+切原地区!D141+臼田区!D141</f>
        <v>0</v>
      </c>
      <c r="E141" s="58">
        <f>田口地区!E141+青沼地区!E141+切原地区!E141+臼田区!E141</f>
        <v>0</v>
      </c>
      <c r="F141" s="32"/>
    </row>
    <row r="142" spans="1:6" ht="15" customHeight="1" x14ac:dyDescent="0.15">
      <c r="A142" s="36"/>
      <c r="B142" s="51">
        <v>116</v>
      </c>
      <c r="C142" s="75">
        <f>田口地区!C142+青沼地区!C142+切原地区!C142+臼田区!C142</f>
        <v>0</v>
      </c>
      <c r="D142" s="75">
        <f>田口地区!D142+青沼地区!D142+切原地区!D142+臼田区!D142</f>
        <v>0</v>
      </c>
      <c r="E142" s="58">
        <f>田口地区!E142+青沼地区!E142+切原地区!E142+臼田区!E142</f>
        <v>0</v>
      </c>
      <c r="F142" s="32"/>
    </row>
    <row r="143" spans="1:6" ht="15" customHeight="1" x14ac:dyDescent="0.15">
      <c r="A143" s="36"/>
      <c r="B143" s="51">
        <v>117</v>
      </c>
      <c r="C143" s="75">
        <f>田口地区!C143+青沼地区!C143+切原地区!C143+臼田区!C143</f>
        <v>0</v>
      </c>
      <c r="D143" s="75">
        <f>田口地区!D143+青沼地区!D143+切原地区!D143+臼田区!D143</f>
        <v>0</v>
      </c>
      <c r="E143" s="58">
        <f>田口地区!E143+青沼地区!E143+切原地区!E143+臼田区!E143</f>
        <v>0</v>
      </c>
      <c r="F143" s="32"/>
    </row>
    <row r="144" spans="1:6" ht="15" customHeight="1" x14ac:dyDescent="0.15">
      <c r="A144" s="36"/>
      <c r="B144" s="51">
        <v>118</v>
      </c>
      <c r="C144" s="75">
        <f>田口地区!C144+青沼地区!C144+切原地区!C144+臼田区!C144</f>
        <v>0</v>
      </c>
      <c r="D144" s="75">
        <f>田口地区!D144+青沼地区!D144+切原地区!D144+臼田区!D144</f>
        <v>0</v>
      </c>
      <c r="E144" s="58">
        <f>田口地区!E144+青沼地区!E144+切原地区!E144+臼田区!E144</f>
        <v>0</v>
      </c>
      <c r="F144" s="32"/>
    </row>
    <row r="145" spans="1:6" ht="15" customHeight="1" x14ac:dyDescent="0.15">
      <c r="A145" s="36"/>
      <c r="B145" s="51">
        <v>119</v>
      </c>
      <c r="C145" s="75">
        <f>田口地区!C145+青沼地区!C145+切原地区!C145+臼田区!C145</f>
        <v>0</v>
      </c>
      <c r="D145" s="75">
        <f>田口地区!D145+青沼地区!D145+切原地区!D145+臼田区!D145</f>
        <v>0</v>
      </c>
      <c r="E145" s="58">
        <f>田口地区!E145+青沼地区!E145+切原地区!E145+臼田区!E145</f>
        <v>0</v>
      </c>
      <c r="F145" s="32"/>
    </row>
    <row r="146" spans="1:6" ht="15" customHeight="1" thickBot="1" x14ac:dyDescent="0.2">
      <c r="A146" s="36"/>
      <c r="B146" s="54" t="s">
        <v>379</v>
      </c>
      <c r="C146" s="71">
        <f>田口地区!C146+青沼地区!C146+切原地区!C146+臼田区!C146</f>
        <v>0</v>
      </c>
      <c r="D146" s="71">
        <f>田口地区!D146+青沼地区!D146+切原地区!D146+臼田区!D146</f>
        <v>0</v>
      </c>
      <c r="E146" s="44">
        <f>田口地区!E146+青沼地区!E146+切原地区!E146+臼田区!E146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7">
        <f>田口地区!C147+青沼地区!C147+切原地区!C147+臼田区!C147</f>
        <v>6219</v>
      </c>
      <c r="D147" s="77">
        <f>田口地区!D147+青沼地区!D147+切原地区!D147+臼田区!D147</f>
        <v>6438</v>
      </c>
      <c r="E147" s="8">
        <f>田口地区!E147+青沼地区!E147+切原地区!E147+臼田区!E147</f>
        <v>12657</v>
      </c>
      <c r="F147" s="32">
        <f>SUM(F3:F134)</f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15">
      <c r="A150" s="16"/>
      <c r="B150" s="16" t="s">
        <v>7</v>
      </c>
      <c r="C150" s="17">
        <f>C8+C14+C20</f>
        <v>689</v>
      </c>
      <c r="D150" s="17">
        <f>D8+D14+D20</f>
        <v>665</v>
      </c>
      <c r="E150" s="17">
        <f>E8+E14+E20</f>
        <v>1354</v>
      </c>
      <c r="F150" s="32">
        <f>E150/E153</f>
        <v>0.10697637670854072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3409</v>
      </c>
      <c r="D151" s="19">
        <f>D26+D32+D38+D44+D50+D56+D62+D68+D74+D80</f>
        <v>3092</v>
      </c>
      <c r="E151" s="19">
        <f>E26+E32+E38+E44+E50+E56+E62+E68+E74+E80</f>
        <v>6501</v>
      </c>
      <c r="F151" s="32">
        <f>E151/E153</f>
        <v>0.51362882199573356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2121</v>
      </c>
      <c r="D152" s="21">
        <f t="shared" ref="D152:E152" si="0">D86+D92+D98+D104+D110+D116+D122+D128+D134+D140+D146</f>
        <v>2681</v>
      </c>
      <c r="E152" s="21">
        <f t="shared" si="0"/>
        <v>4802</v>
      </c>
      <c r="F152" s="32">
        <f>E152/E153</f>
        <v>0.37939480129572567</v>
      </c>
    </row>
    <row r="153" spans="1:6" ht="15" customHeight="1" x14ac:dyDescent="0.15">
      <c r="B153" s="2" t="s">
        <v>8</v>
      </c>
      <c r="C153" s="1">
        <f>SUM(C150:C152)</f>
        <v>6219</v>
      </c>
      <c r="D153" s="1">
        <f>SUM(D150:D152)</f>
        <v>6438</v>
      </c>
      <c r="E153" s="1">
        <f>SUM(E150:E152)</f>
        <v>12657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689</v>
      </c>
      <c r="D155" s="17">
        <f>D8+D14+D20</f>
        <v>665</v>
      </c>
      <c r="E155" s="17">
        <f>E8+E14+E20</f>
        <v>1354</v>
      </c>
      <c r="F155" s="32">
        <f>E155/E159</f>
        <v>0.10697637670854072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3409</v>
      </c>
      <c r="D156" s="19">
        <f>D26+D32+D38+D44+D50+D56+D62+D68+D74+D80</f>
        <v>3092</v>
      </c>
      <c r="E156" s="19">
        <f>E26+E32+E38+E44+E50+E56+E62+E68+E74+E80</f>
        <v>6501</v>
      </c>
      <c r="F156" s="32">
        <f>E156/E159</f>
        <v>0.51362882199573356</v>
      </c>
    </row>
    <row r="157" spans="1:6" ht="15" customHeight="1" x14ac:dyDescent="0.15">
      <c r="A157" s="25"/>
      <c r="B157" s="20" t="s">
        <v>10</v>
      </c>
      <c r="C157" s="21">
        <f>C86+C92</f>
        <v>984</v>
      </c>
      <c r="D157" s="21">
        <f>D86+D92</f>
        <v>1060</v>
      </c>
      <c r="E157" s="21">
        <f>E86+E92</f>
        <v>2044</v>
      </c>
      <c r="F157" s="32">
        <f>E157/E159</f>
        <v>0.16149166469147508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1137</v>
      </c>
      <c r="D158" s="27">
        <f t="shared" ref="D158:E158" si="1">D98+D104+D110+D116+D122+D128+D134+D140+D146</f>
        <v>1621</v>
      </c>
      <c r="E158" s="27">
        <f t="shared" si="1"/>
        <v>2758</v>
      </c>
      <c r="F158" s="32">
        <f>E158/E159</f>
        <v>0.21790313660425062</v>
      </c>
    </row>
    <row r="159" spans="1:6" ht="15" customHeight="1" x14ac:dyDescent="0.15">
      <c r="B159" s="2" t="s">
        <v>8</v>
      </c>
      <c r="C159" s="1">
        <f>SUM(C155:C158)</f>
        <v>6219</v>
      </c>
      <c r="D159" s="1">
        <f>SUM(D155:D158)</f>
        <v>6438</v>
      </c>
      <c r="E159" s="1">
        <f>SUM(E155:E158)</f>
        <v>12657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371</v>
      </c>
      <c r="D161" s="31">
        <f t="shared" ref="D161:E161" si="2">D110+D116+D122+D128+D134+D140+D146</f>
        <v>711</v>
      </c>
      <c r="E161" s="31">
        <f t="shared" si="2"/>
        <v>1082</v>
      </c>
      <c r="F161" s="32">
        <f>E161/E159</f>
        <v>8.5486292170340525E-2</v>
      </c>
    </row>
    <row r="162" spans="1:6" ht="15" customHeight="1" x14ac:dyDescent="0.15">
      <c r="A162" s="30"/>
      <c r="B162" s="23" t="s">
        <v>15</v>
      </c>
      <c r="C162" s="31">
        <f>C116+C122+C128+C134+C140+C146</f>
        <v>161</v>
      </c>
      <c r="D162" s="31">
        <f t="shared" ref="D162:E162" si="3">D116+D122+D128+D134+D140+D146</f>
        <v>366</v>
      </c>
      <c r="E162" s="31">
        <f t="shared" si="3"/>
        <v>527</v>
      </c>
      <c r="F162" s="32">
        <f>E162/E159</f>
        <v>4.1637038792762898E-2</v>
      </c>
    </row>
    <row r="163" spans="1:6" ht="15" customHeight="1" x14ac:dyDescent="0.15">
      <c r="A163" s="30"/>
      <c r="B163" s="23" t="s">
        <v>13</v>
      </c>
      <c r="C163" s="31">
        <f>C122+C128+C134+C140+C146</f>
        <v>48</v>
      </c>
      <c r="D163" s="31">
        <f t="shared" ref="D163:E163" si="4">D122+D128+D134+D140+D146</f>
        <v>127</v>
      </c>
      <c r="E163" s="31">
        <f t="shared" si="4"/>
        <v>175</v>
      </c>
      <c r="F163" s="32">
        <f>E163/E159</f>
        <v>1.3826341155092044E-2</v>
      </c>
    </row>
    <row r="164" spans="1:6" ht="15" customHeight="1" x14ac:dyDescent="0.15">
      <c r="B164" s="4" t="s">
        <v>14</v>
      </c>
      <c r="C164" s="1">
        <f>C128+C134+C140+C146</f>
        <v>6</v>
      </c>
      <c r="D164" s="1">
        <f t="shared" ref="D164:E164" si="5">D128+D134+D140+D146</f>
        <v>25</v>
      </c>
      <c r="E164" s="1">
        <f t="shared" si="5"/>
        <v>31</v>
      </c>
      <c r="F164" s="32">
        <f>E164/E159</f>
        <v>2.4492375760448762E-3</v>
      </c>
    </row>
    <row r="165" spans="1:6" ht="15" customHeight="1" x14ac:dyDescent="0.15">
      <c r="B165" s="4" t="s">
        <v>16</v>
      </c>
      <c r="C165" s="1">
        <f>C134+C140+C146</f>
        <v>0</v>
      </c>
      <c r="D165" s="1">
        <f t="shared" ref="D165:E165" si="6">D134+D140+D146</f>
        <v>2</v>
      </c>
      <c r="E165" s="1">
        <f t="shared" si="6"/>
        <v>2</v>
      </c>
      <c r="F165" s="32">
        <f>E165/E159</f>
        <v>1.580153274867662E-4</v>
      </c>
    </row>
    <row r="166" spans="1:6" x14ac:dyDescent="0.15">
      <c r="B166" s="4" t="s">
        <v>385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386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>
    <tabColor indexed="45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133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3</v>
      </c>
      <c r="D6" s="94">
        <v>2</v>
      </c>
      <c r="E6" s="95">
        <v>5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8</v>
      </c>
      <c r="D8" s="70">
        <v>7</v>
      </c>
      <c r="E8" s="38">
        <v>15</v>
      </c>
      <c r="F8" s="39">
        <v>2.0161290322580645E-2</v>
      </c>
    </row>
    <row r="9" spans="1:6" ht="15" customHeight="1" x14ac:dyDescent="0.15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6</v>
      </c>
      <c r="D14" s="70">
        <v>10</v>
      </c>
      <c r="E14" s="48">
        <v>16</v>
      </c>
      <c r="F14" s="39">
        <v>2.1505376344086023E-2</v>
      </c>
    </row>
    <row r="15" spans="1:6" ht="15" customHeight="1" x14ac:dyDescent="0.15">
      <c r="A15" s="12"/>
      <c r="B15" s="35">
        <v>10</v>
      </c>
      <c r="C15" s="94">
        <v>1</v>
      </c>
      <c r="D15" s="94">
        <v>4</v>
      </c>
      <c r="E15" s="95">
        <v>5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3</v>
      </c>
      <c r="E17" s="95">
        <v>6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15">
      <c r="A20" s="12"/>
      <c r="B20" s="37" t="s">
        <v>29</v>
      </c>
      <c r="C20" s="70">
        <v>9</v>
      </c>
      <c r="D20" s="70">
        <v>13</v>
      </c>
      <c r="E20" s="48">
        <v>22</v>
      </c>
      <c r="F20" s="39">
        <v>2.9569892473118281E-2</v>
      </c>
    </row>
    <row r="21" spans="1:6" ht="15" customHeight="1" x14ac:dyDescent="0.15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15">
      <c r="A23" s="12"/>
      <c r="B23" s="35">
        <v>17</v>
      </c>
      <c r="C23" s="94">
        <v>4</v>
      </c>
      <c r="D23" s="94">
        <v>3</v>
      </c>
      <c r="E23" s="95">
        <v>7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5</v>
      </c>
      <c r="E24" s="95">
        <v>7</v>
      </c>
      <c r="F24" s="32"/>
    </row>
    <row r="25" spans="1:6" ht="15" customHeight="1" x14ac:dyDescent="0.15">
      <c r="A25" s="12"/>
      <c r="B25" s="35">
        <v>19</v>
      </c>
      <c r="C25" s="94">
        <v>4</v>
      </c>
      <c r="D25" s="94">
        <v>3</v>
      </c>
      <c r="E25" s="95">
        <v>7</v>
      </c>
      <c r="F25" s="32"/>
    </row>
    <row r="26" spans="1:6" ht="15" customHeight="1" x14ac:dyDescent="0.15">
      <c r="A26" s="12"/>
      <c r="B26" s="40" t="s">
        <v>30</v>
      </c>
      <c r="C26" s="49">
        <v>14</v>
      </c>
      <c r="D26" s="49">
        <v>17</v>
      </c>
      <c r="E26" s="41">
        <v>31</v>
      </c>
      <c r="F26" s="42">
        <v>4.1666666666666664E-2</v>
      </c>
    </row>
    <row r="27" spans="1:6" ht="15" customHeight="1" x14ac:dyDescent="0.15">
      <c r="A27" s="12"/>
      <c r="B27" s="35">
        <v>20</v>
      </c>
      <c r="C27" s="94">
        <v>6</v>
      </c>
      <c r="D27" s="94">
        <v>8</v>
      </c>
      <c r="E27" s="95">
        <v>14</v>
      </c>
      <c r="F27" s="32"/>
    </row>
    <row r="28" spans="1:6" ht="15" customHeight="1" x14ac:dyDescent="0.15">
      <c r="A28" s="12"/>
      <c r="B28" s="35">
        <v>21</v>
      </c>
      <c r="C28" s="94">
        <v>6</v>
      </c>
      <c r="D28" s="94">
        <v>4</v>
      </c>
      <c r="E28" s="95">
        <v>10</v>
      </c>
      <c r="F28" s="32"/>
    </row>
    <row r="29" spans="1:6" ht="15" customHeight="1" x14ac:dyDescent="0.15">
      <c r="A29" s="12"/>
      <c r="B29" s="35">
        <v>22</v>
      </c>
      <c r="C29" s="94">
        <v>7</v>
      </c>
      <c r="D29" s="94">
        <v>1</v>
      </c>
      <c r="E29" s="95">
        <v>8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5</v>
      </c>
      <c r="E30" s="95">
        <v>7</v>
      </c>
      <c r="F30" s="32"/>
    </row>
    <row r="31" spans="1:6" ht="15" customHeight="1" x14ac:dyDescent="0.15">
      <c r="A31" s="12"/>
      <c r="B31" s="35">
        <v>24</v>
      </c>
      <c r="C31" s="94">
        <v>5</v>
      </c>
      <c r="D31" s="94">
        <v>10</v>
      </c>
      <c r="E31" s="95">
        <v>15</v>
      </c>
      <c r="F31" s="32"/>
    </row>
    <row r="32" spans="1:6" ht="15" customHeight="1" x14ac:dyDescent="0.15">
      <c r="A32" s="12"/>
      <c r="B32" s="40" t="s">
        <v>31</v>
      </c>
      <c r="C32" s="49">
        <v>26</v>
      </c>
      <c r="D32" s="49">
        <v>28</v>
      </c>
      <c r="E32" s="41">
        <v>54</v>
      </c>
      <c r="F32" s="42">
        <v>7.2580645161290328E-2</v>
      </c>
    </row>
    <row r="33" spans="1:6" ht="15" customHeight="1" x14ac:dyDescent="0.15">
      <c r="A33" s="12"/>
      <c r="B33" s="35">
        <v>25</v>
      </c>
      <c r="C33" s="94">
        <v>4</v>
      </c>
      <c r="D33" s="94">
        <v>6</v>
      </c>
      <c r="E33" s="95">
        <v>10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15">
      <c r="A35" s="12"/>
      <c r="B35" s="35">
        <v>27</v>
      </c>
      <c r="C35" s="94">
        <v>7</v>
      </c>
      <c r="D35" s="94">
        <v>4</v>
      </c>
      <c r="E35" s="95">
        <v>11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11</v>
      </c>
      <c r="E36" s="95">
        <v>14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9</v>
      </c>
      <c r="E37" s="95">
        <v>12</v>
      </c>
      <c r="F37" s="32"/>
    </row>
    <row r="38" spans="1:6" ht="15" customHeight="1" x14ac:dyDescent="0.15">
      <c r="A38" s="12"/>
      <c r="B38" s="40" t="s">
        <v>32</v>
      </c>
      <c r="C38" s="49">
        <v>20</v>
      </c>
      <c r="D38" s="49">
        <v>31</v>
      </c>
      <c r="E38" s="41">
        <v>51</v>
      </c>
      <c r="F38" s="42">
        <v>6.8548387096774188E-2</v>
      </c>
    </row>
    <row r="39" spans="1:6" ht="15" customHeight="1" x14ac:dyDescent="0.15">
      <c r="A39" s="12"/>
      <c r="B39" s="35">
        <v>30</v>
      </c>
      <c r="C39" s="94">
        <v>6</v>
      </c>
      <c r="D39" s="94">
        <v>3</v>
      </c>
      <c r="E39" s="95">
        <v>9</v>
      </c>
      <c r="F39" s="32"/>
    </row>
    <row r="40" spans="1:6" ht="15" customHeight="1" x14ac:dyDescent="0.15">
      <c r="A40" s="12"/>
      <c r="B40" s="35">
        <v>31</v>
      </c>
      <c r="C40" s="94">
        <v>5</v>
      </c>
      <c r="D40" s="94">
        <v>4</v>
      </c>
      <c r="E40" s="95">
        <v>9</v>
      </c>
      <c r="F40" s="32"/>
    </row>
    <row r="41" spans="1:6" ht="15" customHeight="1" x14ac:dyDescent="0.15">
      <c r="A41" s="12"/>
      <c r="B41" s="35">
        <v>32</v>
      </c>
      <c r="C41" s="94">
        <v>6</v>
      </c>
      <c r="D41" s="94">
        <v>5</v>
      </c>
      <c r="E41" s="95">
        <v>11</v>
      </c>
      <c r="F41" s="32"/>
    </row>
    <row r="42" spans="1:6" ht="15" customHeight="1" x14ac:dyDescent="0.15">
      <c r="A42" s="12"/>
      <c r="B42" s="35">
        <v>33</v>
      </c>
      <c r="C42" s="94">
        <v>8</v>
      </c>
      <c r="D42" s="94">
        <v>4</v>
      </c>
      <c r="E42" s="95">
        <v>12</v>
      </c>
      <c r="F42" s="32"/>
    </row>
    <row r="43" spans="1:6" ht="15" customHeight="1" x14ac:dyDescent="0.15">
      <c r="A43" s="12"/>
      <c r="B43" s="35">
        <v>34</v>
      </c>
      <c r="C43" s="94">
        <v>7</v>
      </c>
      <c r="D43" s="94">
        <v>2</v>
      </c>
      <c r="E43" s="95">
        <v>9</v>
      </c>
      <c r="F43" s="32"/>
    </row>
    <row r="44" spans="1:6" ht="15" customHeight="1" x14ac:dyDescent="0.15">
      <c r="A44" s="12"/>
      <c r="B44" s="40" t="s">
        <v>33</v>
      </c>
      <c r="C44" s="49">
        <v>32</v>
      </c>
      <c r="D44" s="49">
        <v>18</v>
      </c>
      <c r="E44" s="41">
        <v>50</v>
      </c>
      <c r="F44" s="42">
        <v>6.7204301075268813E-2</v>
      </c>
    </row>
    <row r="45" spans="1:6" ht="15" customHeight="1" x14ac:dyDescent="0.15">
      <c r="A45" s="12"/>
      <c r="B45" s="35">
        <v>35</v>
      </c>
      <c r="C45" s="94">
        <v>7</v>
      </c>
      <c r="D45" s="94">
        <v>4</v>
      </c>
      <c r="E45" s="95">
        <v>11</v>
      </c>
      <c r="F45" s="32"/>
    </row>
    <row r="46" spans="1:6" ht="15" customHeight="1" x14ac:dyDescent="0.15">
      <c r="A46" s="12"/>
      <c r="B46" s="35">
        <v>36</v>
      </c>
      <c r="C46" s="94">
        <v>6</v>
      </c>
      <c r="D46" s="94">
        <v>1</v>
      </c>
      <c r="E46" s="95">
        <v>7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5</v>
      </c>
      <c r="E47" s="95">
        <v>7</v>
      </c>
      <c r="F47" s="32"/>
    </row>
    <row r="48" spans="1:6" ht="15" customHeight="1" x14ac:dyDescent="0.15">
      <c r="A48" s="12"/>
      <c r="B48" s="35">
        <v>38</v>
      </c>
      <c r="C48" s="94">
        <v>8</v>
      </c>
      <c r="D48" s="94">
        <v>1</v>
      </c>
      <c r="E48" s="95">
        <v>9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15">
      <c r="A50" s="12"/>
      <c r="B50" s="40" t="s">
        <v>34</v>
      </c>
      <c r="C50" s="49">
        <v>26</v>
      </c>
      <c r="D50" s="49">
        <v>14</v>
      </c>
      <c r="E50" s="41">
        <v>40</v>
      </c>
      <c r="F50" s="42">
        <v>5.3763440860215055E-2</v>
      </c>
    </row>
    <row r="51" spans="1:6" ht="15" customHeight="1" x14ac:dyDescent="0.15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8</v>
      </c>
      <c r="D52" s="94">
        <v>3</v>
      </c>
      <c r="E52" s="95">
        <v>11</v>
      </c>
      <c r="F52" s="32"/>
    </row>
    <row r="53" spans="1:6" ht="15" customHeight="1" x14ac:dyDescent="0.15">
      <c r="A53" s="12"/>
      <c r="B53" s="35">
        <v>42</v>
      </c>
      <c r="C53" s="94">
        <v>7</v>
      </c>
      <c r="D53" s="94">
        <v>6</v>
      </c>
      <c r="E53" s="95">
        <v>13</v>
      </c>
      <c r="F53" s="32"/>
    </row>
    <row r="54" spans="1:6" ht="15" customHeight="1" x14ac:dyDescent="0.15">
      <c r="A54" s="12"/>
      <c r="B54" s="35">
        <v>43</v>
      </c>
      <c r="C54" s="94">
        <v>7</v>
      </c>
      <c r="D54" s="94">
        <v>4</v>
      </c>
      <c r="E54" s="95">
        <v>11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v>26</v>
      </c>
      <c r="D56" s="49">
        <v>16</v>
      </c>
      <c r="E56" s="41">
        <v>42</v>
      </c>
      <c r="F56" s="42">
        <v>5.6451612903225805E-2</v>
      </c>
    </row>
    <row r="57" spans="1:6" ht="15" customHeight="1" x14ac:dyDescent="0.15">
      <c r="A57" s="12"/>
      <c r="B57" s="35">
        <v>45</v>
      </c>
      <c r="C57" s="94">
        <v>5</v>
      </c>
      <c r="D57" s="94">
        <v>4</v>
      </c>
      <c r="E57" s="95">
        <v>9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7</v>
      </c>
      <c r="E59" s="95">
        <v>10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9</v>
      </c>
      <c r="E60" s="95">
        <v>11</v>
      </c>
      <c r="F60" s="32"/>
    </row>
    <row r="61" spans="1:6" ht="15" customHeight="1" x14ac:dyDescent="0.15">
      <c r="A61" s="12"/>
      <c r="B61" s="35">
        <v>49</v>
      </c>
      <c r="C61" s="94">
        <v>9</v>
      </c>
      <c r="D61" s="94">
        <v>8</v>
      </c>
      <c r="E61" s="95">
        <v>17</v>
      </c>
      <c r="F61" s="32"/>
    </row>
    <row r="62" spans="1:6" ht="15" customHeight="1" x14ac:dyDescent="0.15">
      <c r="A62" s="12"/>
      <c r="B62" s="40" t="s">
        <v>36</v>
      </c>
      <c r="C62" s="49">
        <v>22</v>
      </c>
      <c r="D62" s="49">
        <v>30</v>
      </c>
      <c r="E62" s="41">
        <v>52</v>
      </c>
      <c r="F62" s="42">
        <v>6.9892473118279563E-2</v>
      </c>
    </row>
    <row r="63" spans="1:6" ht="15" customHeight="1" x14ac:dyDescent="0.15">
      <c r="A63" s="12"/>
      <c r="B63" s="35">
        <v>50</v>
      </c>
      <c r="C63" s="94">
        <v>9</v>
      </c>
      <c r="D63" s="94">
        <v>7</v>
      </c>
      <c r="E63" s="95">
        <v>16</v>
      </c>
      <c r="F63" s="32"/>
    </row>
    <row r="64" spans="1:6" ht="15" customHeight="1" x14ac:dyDescent="0.15">
      <c r="A64" s="12"/>
      <c r="B64" s="35">
        <v>51</v>
      </c>
      <c r="C64" s="94">
        <v>8</v>
      </c>
      <c r="D64" s="94">
        <v>4</v>
      </c>
      <c r="E64" s="95">
        <v>12</v>
      </c>
      <c r="F64" s="32"/>
    </row>
    <row r="65" spans="1:6" ht="15" customHeight="1" x14ac:dyDescent="0.15">
      <c r="A65" s="12"/>
      <c r="B65" s="35">
        <v>52</v>
      </c>
      <c r="C65" s="94">
        <v>5</v>
      </c>
      <c r="D65" s="94">
        <v>6</v>
      </c>
      <c r="E65" s="95">
        <v>11</v>
      </c>
      <c r="F65" s="32"/>
    </row>
    <row r="66" spans="1:6" ht="15" customHeight="1" x14ac:dyDescent="0.15">
      <c r="A66" s="12"/>
      <c r="B66" s="35">
        <v>53</v>
      </c>
      <c r="C66" s="94">
        <v>6</v>
      </c>
      <c r="D66" s="94">
        <v>7</v>
      </c>
      <c r="E66" s="95">
        <v>13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v>30</v>
      </c>
      <c r="D68" s="49">
        <v>26</v>
      </c>
      <c r="E68" s="41">
        <v>56</v>
      </c>
      <c r="F68" s="42">
        <v>7.5268817204301078E-2</v>
      </c>
    </row>
    <row r="69" spans="1:6" ht="15" customHeight="1" x14ac:dyDescent="0.15">
      <c r="A69" s="12"/>
      <c r="B69" s="35">
        <v>55</v>
      </c>
      <c r="C69" s="94">
        <v>7</v>
      </c>
      <c r="D69" s="94">
        <v>9</v>
      </c>
      <c r="E69" s="95">
        <v>16</v>
      </c>
      <c r="F69" s="32"/>
    </row>
    <row r="70" spans="1:6" ht="15" customHeight="1" x14ac:dyDescent="0.15">
      <c r="A70" s="12"/>
      <c r="B70" s="35">
        <v>56</v>
      </c>
      <c r="C70" s="94">
        <v>8</v>
      </c>
      <c r="D70" s="94">
        <v>7</v>
      </c>
      <c r="E70" s="95">
        <v>15</v>
      </c>
      <c r="F70" s="32"/>
    </row>
    <row r="71" spans="1:6" ht="15" customHeight="1" x14ac:dyDescent="0.15">
      <c r="A71" s="12"/>
      <c r="B71" s="35">
        <v>57</v>
      </c>
      <c r="C71" s="94">
        <v>5</v>
      </c>
      <c r="D71" s="94">
        <v>8</v>
      </c>
      <c r="E71" s="95">
        <v>13</v>
      </c>
      <c r="F71" s="32"/>
    </row>
    <row r="72" spans="1:6" ht="15" customHeight="1" x14ac:dyDescent="0.15">
      <c r="A72" s="12"/>
      <c r="B72" s="35">
        <v>58</v>
      </c>
      <c r="C72" s="94">
        <v>5</v>
      </c>
      <c r="D72" s="94">
        <v>2</v>
      </c>
      <c r="E72" s="95">
        <v>7</v>
      </c>
      <c r="F72" s="32"/>
    </row>
    <row r="73" spans="1:6" ht="15" customHeight="1" x14ac:dyDescent="0.15">
      <c r="A73" s="12"/>
      <c r="B73" s="35">
        <v>59</v>
      </c>
      <c r="C73" s="94">
        <v>7</v>
      </c>
      <c r="D73" s="94">
        <v>4</v>
      </c>
      <c r="E73" s="95">
        <v>11</v>
      </c>
      <c r="F73" s="32"/>
    </row>
    <row r="74" spans="1:6" ht="15" customHeight="1" x14ac:dyDescent="0.15">
      <c r="A74" s="12"/>
      <c r="B74" s="40" t="s">
        <v>38</v>
      </c>
      <c r="C74" s="49">
        <v>32</v>
      </c>
      <c r="D74" s="49">
        <v>30</v>
      </c>
      <c r="E74" s="41">
        <v>62</v>
      </c>
      <c r="F74" s="42">
        <v>8.3333333333333329E-2</v>
      </c>
    </row>
    <row r="75" spans="1:6" ht="15" customHeight="1" x14ac:dyDescent="0.15">
      <c r="A75" s="12"/>
      <c r="B75" s="35">
        <v>60</v>
      </c>
      <c r="C75" s="94">
        <v>4</v>
      </c>
      <c r="D75" s="94">
        <v>4</v>
      </c>
      <c r="E75" s="95">
        <v>8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5</v>
      </c>
      <c r="E76" s="95">
        <v>7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6</v>
      </c>
      <c r="E77" s="95">
        <v>8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6</v>
      </c>
      <c r="E78" s="95">
        <v>10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5</v>
      </c>
      <c r="E79" s="95">
        <v>8</v>
      </c>
      <c r="F79" s="32"/>
    </row>
    <row r="80" spans="1:6" ht="15" customHeight="1" x14ac:dyDescent="0.15">
      <c r="A80" s="12"/>
      <c r="B80" s="40" t="s">
        <v>39</v>
      </c>
      <c r="C80" s="49">
        <v>15</v>
      </c>
      <c r="D80" s="49">
        <v>26</v>
      </c>
      <c r="E80" s="41">
        <v>41</v>
      </c>
      <c r="F80" s="42">
        <v>5.510752688172043E-2</v>
      </c>
    </row>
    <row r="81" spans="1:6" ht="15" customHeight="1" x14ac:dyDescent="0.15">
      <c r="A81" s="12"/>
      <c r="B81" s="35">
        <v>65</v>
      </c>
      <c r="C81" s="94">
        <v>4</v>
      </c>
      <c r="D81" s="94">
        <v>5</v>
      </c>
      <c r="E81" s="95">
        <v>9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4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6</v>
      </c>
      <c r="D84" s="94">
        <v>9</v>
      </c>
      <c r="E84" s="95">
        <v>15</v>
      </c>
      <c r="F84" s="32"/>
    </row>
    <row r="85" spans="1:6" ht="15" customHeight="1" x14ac:dyDescent="0.15">
      <c r="A85" s="12"/>
      <c r="B85" s="35">
        <v>69</v>
      </c>
      <c r="C85" s="94">
        <v>6</v>
      </c>
      <c r="D85" s="94">
        <v>4</v>
      </c>
      <c r="E85" s="95">
        <v>10</v>
      </c>
      <c r="F85" s="32"/>
    </row>
    <row r="86" spans="1:6" ht="15" customHeight="1" x14ac:dyDescent="0.15">
      <c r="A86" s="12"/>
      <c r="B86" s="43" t="s">
        <v>40</v>
      </c>
      <c r="C86" s="71">
        <v>21</v>
      </c>
      <c r="D86" s="71">
        <v>24</v>
      </c>
      <c r="E86" s="44">
        <v>45</v>
      </c>
      <c r="F86" s="45">
        <v>6.0483870967741937E-2</v>
      </c>
    </row>
    <row r="87" spans="1:6" ht="15" customHeight="1" x14ac:dyDescent="0.15">
      <c r="A87" s="12"/>
      <c r="B87" s="35">
        <v>70</v>
      </c>
      <c r="C87" s="94">
        <v>6</v>
      </c>
      <c r="D87" s="94">
        <v>7</v>
      </c>
      <c r="E87" s="95">
        <v>13</v>
      </c>
      <c r="F87" s="32"/>
    </row>
    <row r="88" spans="1:6" ht="15" customHeight="1" x14ac:dyDescent="0.15">
      <c r="A88" s="12"/>
      <c r="B88" s="35">
        <v>71</v>
      </c>
      <c r="C88" s="94">
        <v>5</v>
      </c>
      <c r="D88" s="94">
        <v>9</v>
      </c>
      <c r="E88" s="95">
        <v>14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6</v>
      </c>
      <c r="E89" s="95">
        <v>9</v>
      </c>
      <c r="F89" s="32"/>
    </row>
    <row r="90" spans="1:6" ht="15" customHeight="1" x14ac:dyDescent="0.15">
      <c r="A90" s="12"/>
      <c r="B90" s="35">
        <v>73</v>
      </c>
      <c r="C90" s="94">
        <v>6</v>
      </c>
      <c r="D90" s="94">
        <v>4</v>
      </c>
      <c r="E90" s="95">
        <v>10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5</v>
      </c>
      <c r="E91" s="95">
        <v>9</v>
      </c>
      <c r="F91" s="32"/>
    </row>
    <row r="92" spans="1:6" ht="15" customHeight="1" x14ac:dyDescent="0.15">
      <c r="A92" s="12"/>
      <c r="B92" s="43" t="s">
        <v>41</v>
      </c>
      <c r="C92" s="71">
        <v>24</v>
      </c>
      <c r="D92" s="71">
        <v>31</v>
      </c>
      <c r="E92" s="44">
        <v>55</v>
      </c>
      <c r="F92" s="45">
        <v>7.3924731182795703E-2</v>
      </c>
    </row>
    <row r="93" spans="1:6" ht="15" customHeight="1" x14ac:dyDescent="0.15">
      <c r="A93" s="12"/>
      <c r="B93" s="35">
        <v>75</v>
      </c>
      <c r="C93" s="94">
        <v>6</v>
      </c>
      <c r="D93" s="94">
        <v>5</v>
      </c>
      <c r="E93" s="95">
        <v>11</v>
      </c>
      <c r="F93" s="32"/>
    </row>
    <row r="94" spans="1:6" ht="15" customHeight="1" x14ac:dyDescent="0.15">
      <c r="A94" s="12"/>
      <c r="B94" s="35">
        <v>76</v>
      </c>
      <c r="C94" s="94">
        <v>5</v>
      </c>
      <c r="D94" s="94">
        <v>2</v>
      </c>
      <c r="E94" s="95">
        <v>7</v>
      </c>
      <c r="F94" s="32"/>
    </row>
    <row r="95" spans="1:6" ht="15" customHeight="1" x14ac:dyDescent="0.15">
      <c r="A95" s="12"/>
      <c r="B95" s="35">
        <v>77</v>
      </c>
      <c r="C95" s="94">
        <v>8</v>
      </c>
      <c r="D95" s="94">
        <v>4</v>
      </c>
      <c r="E95" s="95">
        <v>12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5</v>
      </c>
      <c r="E96" s="95">
        <v>7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7</v>
      </c>
      <c r="E97" s="95">
        <v>11</v>
      </c>
      <c r="F97" s="32"/>
    </row>
    <row r="98" spans="1:6" ht="15" customHeight="1" x14ac:dyDescent="0.15">
      <c r="A98" s="12"/>
      <c r="B98" s="43" t="s">
        <v>42</v>
      </c>
      <c r="C98" s="71">
        <v>25</v>
      </c>
      <c r="D98" s="71">
        <v>23</v>
      </c>
      <c r="E98" s="44">
        <v>48</v>
      </c>
      <c r="F98" s="45">
        <v>6.4516129032258063E-2</v>
      </c>
    </row>
    <row r="99" spans="1:6" ht="15" customHeight="1" x14ac:dyDescent="0.15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15">
      <c r="A100" s="12"/>
      <c r="B100" s="35">
        <v>81</v>
      </c>
      <c r="C100" s="94">
        <v>5</v>
      </c>
      <c r="D100" s="94">
        <v>2</v>
      </c>
      <c r="E100" s="95">
        <v>7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4</v>
      </c>
      <c r="E102" s="95">
        <v>7</v>
      </c>
      <c r="F102" s="32"/>
    </row>
    <row r="103" spans="1:6" ht="15" customHeight="1" x14ac:dyDescent="0.15">
      <c r="A103" s="12"/>
      <c r="B103" s="35">
        <v>84</v>
      </c>
      <c r="C103" s="94">
        <v>4</v>
      </c>
      <c r="D103" s="94">
        <v>4</v>
      </c>
      <c r="E103" s="95">
        <v>8</v>
      </c>
      <c r="F103" s="32"/>
    </row>
    <row r="104" spans="1:6" ht="15" customHeight="1" x14ac:dyDescent="0.15">
      <c r="A104" s="12"/>
      <c r="B104" s="43" t="s">
        <v>43</v>
      </c>
      <c r="C104" s="71">
        <v>16</v>
      </c>
      <c r="D104" s="71">
        <v>14</v>
      </c>
      <c r="E104" s="44">
        <v>30</v>
      </c>
      <c r="F104" s="45">
        <v>4.0322580645161289E-2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4</v>
      </c>
      <c r="D108" s="94">
        <v>2</v>
      </c>
      <c r="E108" s="95">
        <v>6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7</v>
      </c>
      <c r="D110" s="71">
        <v>13</v>
      </c>
      <c r="E110" s="44">
        <v>20</v>
      </c>
      <c r="F110" s="45">
        <v>2.6881720430107527E-2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4</v>
      </c>
      <c r="D116" s="71">
        <v>4</v>
      </c>
      <c r="E116" s="44">
        <v>8</v>
      </c>
      <c r="F116" s="45">
        <v>1.0752688172043012E-2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1</v>
      </c>
      <c r="D121" s="94">
        <v>2</v>
      </c>
      <c r="E121" s="95">
        <v>3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8.0645161290322578E-3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364</v>
      </c>
      <c r="D147" s="77">
        <v>380</v>
      </c>
      <c r="E147" s="77">
        <v>744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23</v>
      </c>
      <c r="D150" s="17">
        <v>30</v>
      </c>
      <c r="E150" s="17">
        <v>53</v>
      </c>
      <c r="F150" s="32">
        <v>7.1236559139784952E-2</v>
      </c>
    </row>
    <row r="151" spans="1:6" ht="15" customHeight="1" x14ac:dyDescent="0.15">
      <c r="A151" s="18"/>
      <c r="B151" s="18" t="s">
        <v>49</v>
      </c>
      <c r="C151" s="19">
        <v>243</v>
      </c>
      <c r="D151" s="19">
        <v>236</v>
      </c>
      <c r="E151" s="19">
        <v>479</v>
      </c>
      <c r="F151" s="32">
        <v>0.64381720430107525</v>
      </c>
    </row>
    <row r="152" spans="1:6" ht="15" customHeight="1" x14ac:dyDescent="0.15">
      <c r="A152" s="33"/>
      <c r="B152" s="20" t="s">
        <v>6</v>
      </c>
      <c r="C152" s="21">
        <v>98</v>
      </c>
      <c r="D152" s="21">
        <v>114</v>
      </c>
      <c r="E152" s="21">
        <v>212</v>
      </c>
      <c r="F152" s="32">
        <v>0.28494623655913981</v>
      </c>
    </row>
    <row r="153" spans="1:6" ht="15" customHeight="1" x14ac:dyDescent="0.15">
      <c r="B153" s="2" t="s">
        <v>8</v>
      </c>
      <c r="C153" s="1">
        <v>364</v>
      </c>
      <c r="D153" s="1">
        <v>380</v>
      </c>
      <c r="E153" s="1">
        <v>744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23</v>
      </c>
      <c r="D155" s="17">
        <v>30</v>
      </c>
      <c r="E155" s="17">
        <v>53</v>
      </c>
      <c r="F155" s="32">
        <v>7.1236559139784952E-2</v>
      </c>
    </row>
    <row r="156" spans="1:6" ht="15" customHeight="1" x14ac:dyDescent="0.15">
      <c r="A156" s="28"/>
      <c r="B156" s="18" t="s">
        <v>49</v>
      </c>
      <c r="C156" s="19">
        <v>243</v>
      </c>
      <c r="D156" s="19">
        <v>236</v>
      </c>
      <c r="E156" s="19">
        <v>479</v>
      </c>
      <c r="F156" s="32">
        <v>0.64381720430107525</v>
      </c>
    </row>
    <row r="157" spans="1:6" ht="15" customHeight="1" x14ac:dyDescent="0.15">
      <c r="A157" s="25"/>
      <c r="B157" s="20" t="s">
        <v>10</v>
      </c>
      <c r="C157" s="21">
        <v>45</v>
      </c>
      <c r="D157" s="21">
        <v>55</v>
      </c>
      <c r="E157" s="21">
        <v>100</v>
      </c>
      <c r="F157" s="32">
        <v>0.13440860215053763</v>
      </c>
    </row>
    <row r="158" spans="1:6" ht="15" customHeight="1" x14ac:dyDescent="0.15">
      <c r="A158" s="26"/>
      <c r="B158" s="29" t="s">
        <v>11</v>
      </c>
      <c r="C158" s="27">
        <v>53</v>
      </c>
      <c r="D158" s="27">
        <v>59</v>
      </c>
      <c r="E158" s="27">
        <v>112</v>
      </c>
      <c r="F158" s="32">
        <v>0.15053763440860216</v>
      </c>
    </row>
    <row r="159" spans="1:6" ht="15" customHeight="1" x14ac:dyDescent="0.15">
      <c r="B159" s="2" t="s">
        <v>8</v>
      </c>
      <c r="C159" s="1">
        <v>364</v>
      </c>
      <c r="D159" s="1">
        <v>380</v>
      </c>
      <c r="E159" s="1">
        <v>744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12</v>
      </c>
      <c r="D161" s="31">
        <v>22</v>
      </c>
      <c r="E161" s="31">
        <v>34</v>
      </c>
      <c r="F161" s="32">
        <v>4.5698924731182797E-2</v>
      </c>
    </row>
    <row r="162" spans="1:6" ht="15" customHeight="1" x14ac:dyDescent="0.15">
      <c r="A162" s="30"/>
      <c r="B162" s="23" t="s">
        <v>15</v>
      </c>
      <c r="C162" s="31">
        <v>5</v>
      </c>
      <c r="D162" s="31">
        <v>9</v>
      </c>
      <c r="E162" s="31">
        <v>14</v>
      </c>
      <c r="F162" s="32">
        <v>1.8817204301075269E-2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5</v>
      </c>
      <c r="E163" s="31">
        <v>6</v>
      </c>
      <c r="F163" s="32">
        <v>8.0645161290322578E-3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273">
    <tabColor indexed="24"/>
  </sheetPr>
  <dimension ref="A1:F167"/>
  <sheetViews>
    <sheetView zoomScaleNormal="100" workbookViewId="0">
      <selection activeCell="B2" sqref="B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">
      <c r="A2" s="66" t="s">
        <v>117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馬坂!C3+広川原!C3+丸山!C3+宮代!C3+川原宿!C3+田口中町!C3+下町!C3+清川!C3+大奈良!C3+原!C3+上中込!C3+下越!C3+竜岡!C3+三分!C3</f>
        <v>8</v>
      </c>
      <c r="D3" s="74">
        <f>馬坂!D3+広川原!D3+丸山!D3+宮代!D3+川原宿!D3+田口中町!D3+下町!D3+清川!D3+大奈良!D3+原!D3+上中込!D3+下越!D3+竜岡!D3+三分!D3</f>
        <v>11</v>
      </c>
      <c r="E3" s="9">
        <f>馬坂!E3+広川原!E3+丸山!E3+宮代!E3+川原宿!E3+田口中町!E3+下町!E3+清川!E3+大奈良!E3+原!E3+上中込!E3+下越!E3+竜岡!E3+三分!E3</f>
        <v>19</v>
      </c>
      <c r="F3" s="32"/>
    </row>
    <row r="4" spans="1:6" ht="15" customHeight="1" x14ac:dyDescent="0.15">
      <c r="A4" s="12"/>
      <c r="B4" s="35">
        <v>1</v>
      </c>
      <c r="C4" s="75">
        <f>馬坂!C4+広川原!C4+丸山!C4+宮代!C4+川原宿!C4+田口中町!C4+下町!C4+清川!C4+大奈良!C4+原!C4+上中込!C4+下越!C4+竜岡!C4+三分!C4</f>
        <v>15</v>
      </c>
      <c r="D4" s="75">
        <f>馬坂!D4+広川原!D4+丸山!D4+宮代!D4+川原宿!D4+田口中町!D4+下町!D4+清川!D4+大奈良!D4+原!D4+上中込!D4+下越!D4+竜岡!D4+三分!D4</f>
        <v>11</v>
      </c>
      <c r="E4" s="10">
        <f>馬坂!E4+広川原!E4+丸山!E4+宮代!E4+川原宿!E4+田口中町!E4+下町!E4+清川!E4+大奈良!E4+原!E4+上中込!E4+下越!E4+竜岡!E4+三分!E4</f>
        <v>26</v>
      </c>
      <c r="F4" s="32"/>
    </row>
    <row r="5" spans="1:6" ht="15" customHeight="1" x14ac:dyDescent="0.15">
      <c r="A5" s="12"/>
      <c r="B5" s="35">
        <v>2</v>
      </c>
      <c r="C5" s="75">
        <f>馬坂!C5+広川原!C5+丸山!C5+宮代!C5+川原宿!C5+田口中町!C5+下町!C5+清川!C5+大奈良!C5+原!C5+上中込!C5+下越!C5+竜岡!C5+三分!C5</f>
        <v>20</v>
      </c>
      <c r="D5" s="75">
        <f>馬坂!D5+広川原!D5+丸山!D5+宮代!D5+川原宿!D5+田口中町!D5+下町!D5+清川!D5+大奈良!D5+原!D5+上中込!D5+下越!D5+竜岡!D5+三分!D5</f>
        <v>16</v>
      </c>
      <c r="E5" s="10">
        <f>馬坂!E5+広川原!E5+丸山!E5+宮代!E5+川原宿!E5+田口中町!E5+下町!E5+清川!E5+大奈良!E5+原!E5+上中込!E5+下越!E5+竜岡!E5+三分!E5</f>
        <v>36</v>
      </c>
      <c r="F5" s="32"/>
    </row>
    <row r="6" spans="1:6" ht="15" customHeight="1" x14ac:dyDescent="0.15">
      <c r="A6" s="12"/>
      <c r="B6" s="35">
        <v>3</v>
      </c>
      <c r="C6" s="75">
        <f>馬坂!C6+広川原!C6+丸山!C6+宮代!C6+川原宿!C6+田口中町!C6+下町!C6+清川!C6+大奈良!C6+原!C6+上中込!C6+下越!C6+竜岡!C6+三分!C6</f>
        <v>21</v>
      </c>
      <c r="D6" s="75">
        <f>馬坂!D6+広川原!D6+丸山!D6+宮代!D6+川原宿!D6+田口中町!D6+下町!D6+清川!D6+大奈良!D6+原!D6+上中込!D6+下越!D6+竜岡!D6+三分!D6</f>
        <v>13</v>
      </c>
      <c r="E6" s="10">
        <f>馬坂!E6+広川原!E6+丸山!E6+宮代!E6+川原宿!E6+田口中町!E6+下町!E6+清川!E6+大奈良!E6+原!E6+上中込!E6+下越!E6+竜岡!E6+三分!E6</f>
        <v>34</v>
      </c>
      <c r="F6" s="32"/>
    </row>
    <row r="7" spans="1:6" ht="15" customHeight="1" x14ac:dyDescent="0.15">
      <c r="A7" s="12"/>
      <c r="B7" s="35">
        <v>4</v>
      </c>
      <c r="C7" s="75">
        <f>馬坂!C7+広川原!C7+丸山!C7+宮代!C7+川原宿!C7+田口中町!C7+下町!C7+清川!C7+大奈良!C7+原!C7+上中込!C7+下越!C7+竜岡!C7+三分!C7</f>
        <v>17</v>
      </c>
      <c r="D7" s="75">
        <f>馬坂!D7+広川原!D7+丸山!D7+宮代!D7+川原宿!D7+田口中町!D7+下町!D7+清川!D7+大奈良!D7+原!D7+上中込!D7+下越!D7+竜岡!D7+三分!D7</f>
        <v>19</v>
      </c>
      <c r="E7" s="10">
        <f>馬坂!E7+広川原!E7+丸山!E7+宮代!E7+川原宿!E7+田口中町!E7+下町!E7+清川!E7+大奈良!E7+原!E7+上中込!E7+下越!E7+竜岡!E7+三分!E7</f>
        <v>36</v>
      </c>
      <c r="F7" s="32"/>
    </row>
    <row r="8" spans="1:6" ht="15" customHeight="1" x14ac:dyDescent="0.15">
      <c r="A8" s="12"/>
      <c r="B8" s="37" t="s">
        <v>27</v>
      </c>
      <c r="C8" s="70">
        <f>馬坂!C8+広川原!C8+丸山!C8+宮代!C8+川原宿!C8+田口中町!C8+下町!C8+清川!C8+大奈良!C8+原!C8+上中込!C8+下越!C8+竜岡!C8+三分!C8</f>
        <v>81</v>
      </c>
      <c r="D8" s="70">
        <f>馬坂!D8+広川原!D8+丸山!D8+宮代!D8+川原宿!D8+田口中町!D8+下町!D8+清川!D8+大奈良!D8+原!D8+上中込!D8+下越!D8+竜岡!D8+三分!D8</f>
        <v>70</v>
      </c>
      <c r="E8" s="38">
        <f>馬坂!E8+広川原!E8+丸山!E8+宮代!E8+川原宿!E8+田口中町!E8+下町!E8+清川!E8+大奈良!E8+原!E8+上中込!E8+下越!E8+竜岡!E8+三分!E8</f>
        <v>151</v>
      </c>
      <c r="F8" s="39">
        <f>E8/E147</f>
        <v>3.2368703108252947E-2</v>
      </c>
    </row>
    <row r="9" spans="1:6" ht="15" customHeight="1" x14ac:dyDescent="0.15">
      <c r="A9" s="12"/>
      <c r="B9" s="35">
        <v>5</v>
      </c>
      <c r="C9" s="75">
        <f>馬坂!C9+広川原!C9+丸山!C9+宮代!C9+川原宿!C9+田口中町!C9+下町!C9+清川!C9+大奈良!C9+原!C9+上中込!C9+下越!C9+竜岡!C9+三分!C9</f>
        <v>19</v>
      </c>
      <c r="D9" s="75">
        <f>馬坂!D9+広川原!D9+丸山!D9+宮代!D9+川原宿!D9+田口中町!D9+下町!D9+清川!D9+大奈良!D9+原!D9+上中込!D9+下越!D9+竜岡!D9+三分!D9</f>
        <v>16</v>
      </c>
      <c r="E9" s="10">
        <f>馬坂!E9+広川原!E9+丸山!E9+宮代!E9+川原宿!E9+田口中町!E9+下町!E9+清川!E9+大奈良!E9+原!E9+上中込!E9+下越!E9+竜岡!E9+三分!E9</f>
        <v>35</v>
      </c>
      <c r="F9" s="32"/>
    </row>
    <row r="10" spans="1:6" ht="15" customHeight="1" x14ac:dyDescent="0.15">
      <c r="A10" s="12"/>
      <c r="B10" s="35">
        <v>6</v>
      </c>
      <c r="C10" s="75">
        <f>馬坂!C10+広川原!C10+丸山!C10+宮代!C10+川原宿!C10+田口中町!C10+下町!C10+清川!C10+大奈良!C10+原!C10+上中込!C10+下越!C10+竜岡!C10+三分!C10</f>
        <v>18</v>
      </c>
      <c r="D10" s="75">
        <f>馬坂!D10+広川原!D10+丸山!D10+宮代!D10+川原宿!D10+田口中町!D10+下町!D10+清川!D10+大奈良!D10+原!D10+上中込!D10+下越!D10+竜岡!D10+三分!D10</f>
        <v>16</v>
      </c>
      <c r="E10" s="10">
        <f>馬坂!E10+広川原!E10+丸山!E10+宮代!E10+川原宿!E10+田口中町!E10+下町!E10+清川!E10+大奈良!E10+原!E10+上中込!E10+下越!E10+竜岡!E10+三分!E10</f>
        <v>34</v>
      </c>
      <c r="F10" s="32"/>
    </row>
    <row r="11" spans="1:6" ht="15" customHeight="1" x14ac:dyDescent="0.15">
      <c r="A11" s="12"/>
      <c r="B11" s="35">
        <v>7</v>
      </c>
      <c r="C11" s="75">
        <f>馬坂!C11+広川原!C11+丸山!C11+宮代!C11+川原宿!C11+田口中町!C11+下町!C11+清川!C11+大奈良!C11+原!C11+上中込!C11+下越!C11+竜岡!C11+三分!C11</f>
        <v>17</v>
      </c>
      <c r="D11" s="75">
        <f>馬坂!D11+広川原!D11+丸山!D11+宮代!D11+川原宿!D11+田口中町!D11+下町!D11+清川!D11+大奈良!D11+原!D11+上中込!D11+下越!D11+竜岡!D11+三分!D11</f>
        <v>15</v>
      </c>
      <c r="E11" s="10">
        <f>馬坂!E11+広川原!E11+丸山!E11+宮代!E11+川原宿!E11+田口中町!E11+下町!E11+清川!E11+大奈良!E11+原!E11+上中込!E11+下越!E11+竜岡!E11+三分!E11</f>
        <v>32</v>
      </c>
      <c r="F11" s="32"/>
    </row>
    <row r="12" spans="1:6" ht="15" customHeight="1" x14ac:dyDescent="0.15">
      <c r="A12" s="12"/>
      <c r="B12" s="35">
        <v>8</v>
      </c>
      <c r="C12" s="75">
        <f>馬坂!C12+広川原!C12+丸山!C12+宮代!C12+川原宿!C12+田口中町!C12+下町!C12+清川!C12+大奈良!C12+原!C12+上中込!C12+下越!C12+竜岡!C12+三分!C12</f>
        <v>22</v>
      </c>
      <c r="D12" s="75">
        <f>馬坂!D12+広川原!D12+丸山!D12+宮代!D12+川原宿!D12+田口中町!D12+下町!D12+清川!D12+大奈良!D12+原!D12+上中込!D12+下越!D12+竜岡!D12+三分!D12</f>
        <v>26</v>
      </c>
      <c r="E12" s="10">
        <f>馬坂!E12+広川原!E12+丸山!E12+宮代!E12+川原宿!E12+田口中町!E12+下町!E12+清川!E12+大奈良!E12+原!E12+上中込!E12+下越!E12+竜岡!E12+三分!E12</f>
        <v>48</v>
      </c>
      <c r="F12" s="32"/>
    </row>
    <row r="13" spans="1:6" ht="15" customHeight="1" x14ac:dyDescent="0.15">
      <c r="A13" s="12"/>
      <c r="B13" s="35">
        <v>9</v>
      </c>
      <c r="C13" s="75">
        <f>馬坂!C13+広川原!C13+丸山!C13+宮代!C13+川原宿!C13+田口中町!C13+下町!C13+清川!C13+大奈良!C13+原!C13+上中込!C13+下越!C13+竜岡!C13+三分!C13</f>
        <v>19</v>
      </c>
      <c r="D13" s="75">
        <f>馬坂!D13+広川原!D13+丸山!D13+宮代!D13+川原宿!D13+田口中町!D13+下町!D13+清川!D13+大奈良!D13+原!D13+上中込!D13+下越!D13+竜岡!D13+三分!D13</f>
        <v>11</v>
      </c>
      <c r="E13" s="10">
        <f>馬坂!E13+広川原!E13+丸山!E13+宮代!E13+川原宿!E13+田口中町!E13+下町!E13+清川!E13+大奈良!E13+原!E13+上中込!E13+下越!E13+竜岡!E13+三分!E13</f>
        <v>30</v>
      </c>
      <c r="F13" s="32"/>
    </row>
    <row r="14" spans="1:6" ht="15" customHeight="1" x14ac:dyDescent="0.15">
      <c r="A14" s="12"/>
      <c r="B14" s="37" t="s">
        <v>28</v>
      </c>
      <c r="C14" s="70">
        <f>馬坂!C14+広川原!C14+丸山!C14+宮代!C14+川原宿!C14+田口中町!C14+下町!C14+清川!C14+大奈良!C14+原!C14+上中込!C14+下越!C14+竜岡!C14+三分!C14</f>
        <v>95</v>
      </c>
      <c r="D14" s="70">
        <f>馬坂!D14+広川原!D14+丸山!D14+宮代!D14+川原宿!D14+田口中町!D14+下町!D14+清川!D14+大奈良!D14+原!D14+上中込!D14+下越!D14+竜岡!D14+三分!D14</f>
        <v>84</v>
      </c>
      <c r="E14" s="48">
        <f>馬坂!E14+広川原!E14+丸山!E14+宮代!E14+川原宿!E14+田口中町!E14+下町!E14+清川!E14+大奈良!E14+原!E14+上中込!E14+下越!E14+竜岡!E14+三分!E14</f>
        <v>179</v>
      </c>
      <c r="F14" s="39">
        <f>E14/E147</f>
        <v>3.837084673097535E-2</v>
      </c>
    </row>
    <row r="15" spans="1:6" ht="15" customHeight="1" x14ac:dyDescent="0.15">
      <c r="A15" s="12"/>
      <c r="B15" s="35">
        <v>10</v>
      </c>
      <c r="C15" s="75">
        <f>馬坂!C15+広川原!C15+丸山!C15+宮代!C15+川原宿!C15+田口中町!C15+下町!C15+清川!C15+大奈良!C15+原!C15+上中込!C15+下越!C15+竜岡!C15+三分!C15</f>
        <v>20</v>
      </c>
      <c r="D15" s="75">
        <f>馬坂!D15+広川原!D15+丸山!D15+宮代!D15+川原宿!D15+田口中町!D15+下町!D15+清川!D15+大奈良!D15+原!D15+上中込!D15+下越!D15+竜岡!D15+三分!D15</f>
        <v>19</v>
      </c>
      <c r="E15" s="10">
        <f>馬坂!E15+広川原!E15+丸山!E15+宮代!E15+川原宿!E15+田口中町!E15+下町!E15+清川!E15+大奈良!E15+原!E15+上中込!E15+下越!E15+竜岡!E15+三分!E15</f>
        <v>39</v>
      </c>
      <c r="F15" s="32"/>
    </row>
    <row r="16" spans="1:6" ht="15" customHeight="1" x14ac:dyDescent="0.15">
      <c r="A16" s="12"/>
      <c r="B16" s="35">
        <v>11</v>
      </c>
      <c r="C16" s="75">
        <f>馬坂!C16+広川原!C16+丸山!C16+宮代!C16+川原宿!C16+田口中町!C16+下町!C16+清川!C16+大奈良!C16+原!C16+上中込!C16+下越!C16+竜岡!C16+三分!C16</f>
        <v>17</v>
      </c>
      <c r="D16" s="75">
        <f>馬坂!D16+広川原!D16+丸山!D16+宮代!D16+川原宿!D16+田口中町!D16+下町!D16+清川!D16+大奈良!D16+原!D16+上中込!D16+下越!D16+竜岡!D16+三分!D16</f>
        <v>26</v>
      </c>
      <c r="E16" s="10">
        <f>馬坂!E16+広川原!E16+丸山!E16+宮代!E16+川原宿!E16+田口中町!E16+下町!E16+清川!E16+大奈良!E16+原!E16+上中込!E16+下越!E16+竜岡!E16+三分!E16</f>
        <v>43</v>
      </c>
      <c r="F16" s="32"/>
    </row>
    <row r="17" spans="1:6" ht="15" customHeight="1" x14ac:dyDescent="0.15">
      <c r="A17" s="12"/>
      <c r="B17" s="35">
        <v>12</v>
      </c>
      <c r="C17" s="75">
        <f>馬坂!C17+広川原!C17+丸山!C17+宮代!C17+川原宿!C17+田口中町!C17+下町!C17+清川!C17+大奈良!C17+原!C17+上中込!C17+下越!C17+竜岡!C17+三分!C17</f>
        <v>27</v>
      </c>
      <c r="D17" s="75">
        <f>馬坂!D17+広川原!D17+丸山!D17+宮代!D17+川原宿!D17+田口中町!D17+下町!D17+清川!D17+大奈良!D17+原!D17+上中込!D17+下越!D17+竜岡!D17+三分!D17</f>
        <v>7</v>
      </c>
      <c r="E17" s="10">
        <f>馬坂!E17+広川原!E17+丸山!E17+宮代!E17+川原宿!E17+田口中町!E17+下町!E17+清川!E17+大奈良!E17+原!E17+上中込!E17+下越!E17+竜岡!E17+三分!E17</f>
        <v>34</v>
      </c>
      <c r="F17" s="32"/>
    </row>
    <row r="18" spans="1:6" ht="15" customHeight="1" x14ac:dyDescent="0.15">
      <c r="A18" s="12"/>
      <c r="B18" s="35">
        <v>13</v>
      </c>
      <c r="C18" s="75">
        <f>馬坂!C18+広川原!C18+丸山!C18+宮代!C18+川原宿!C18+田口中町!C18+下町!C18+清川!C18+大奈良!C18+原!C18+上中込!C18+下越!C18+竜岡!C18+三分!C18</f>
        <v>17</v>
      </c>
      <c r="D18" s="75">
        <f>馬坂!D18+広川原!D18+丸山!D18+宮代!D18+川原宿!D18+田口中町!D18+下町!D18+清川!D18+大奈良!D18+原!D18+上中込!D18+下越!D18+竜岡!D18+三分!D18</f>
        <v>23</v>
      </c>
      <c r="E18" s="10">
        <f>馬坂!E18+広川原!E18+丸山!E18+宮代!E18+川原宿!E18+田口中町!E18+下町!E18+清川!E18+大奈良!E18+原!E18+上中込!E18+下越!E18+竜岡!E18+三分!E18</f>
        <v>40</v>
      </c>
      <c r="F18" s="32"/>
    </row>
    <row r="19" spans="1:6" ht="15" customHeight="1" x14ac:dyDescent="0.15">
      <c r="A19" s="12"/>
      <c r="B19" s="35">
        <v>14</v>
      </c>
      <c r="C19" s="75">
        <f>馬坂!C19+広川原!C19+丸山!C19+宮代!C19+川原宿!C19+田口中町!C19+下町!C19+清川!C19+大奈良!C19+原!C19+上中込!C19+下越!C19+竜岡!C19+三分!C19</f>
        <v>22</v>
      </c>
      <c r="D19" s="75">
        <f>馬坂!D19+広川原!D19+丸山!D19+宮代!D19+川原宿!D19+田口中町!D19+下町!D19+清川!D19+大奈良!D19+原!D19+上中込!D19+下越!D19+竜岡!D19+三分!D19</f>
        <v>29</v>
      </c>
      <c r="E19" s="10">
        <f>馬坂!E19+広川原!E19+丸山!E19+宮代!E19+川原宿!E19+田口中町!E19+下町!E19+清川!E19+大奈良!E19+原!E19+上中込!E19+下越!E19+竜岡!E19+三分!E19</f>
        <v>51</v>
      </c>
      <c r="F19" s="32"/>
    </row>
    <row r="20" spans="1:6" ht="15" customHeight="1" x14ac:dyDescent="0.15">
      <c r="A20" s="12"/>
      <c r="B20" s="37" t="s">
        <v>29</v>
      </c>
      <c r="C20" s="70">
        <f>馬坂!C20+広川原!C20+丸山!C20+宮代!C20+川原宿!C20+田口中町!C20+下町!C20+清川!C20+大奈良!C20+原!C20+上中込!C20+下越!C20+竜岡!C20+三分!C20</f>
        <v>103</v>
      </c>
      <c r="D20" s="70">
        <f>馬坂!D20+広川原!D20+丸山!D20+宮代!D20+川原宿!D20+田口中町!D20+下町!D20+清川!D20+大奈良!D20+原!D20+上中込!D20+下越!D20+竜岡!D20+三分!D20</f>
        <v>104</v>
      </c>
      <c r="E20" s="48">
        <f>馬坂!E20+広川原!E20+丸山!E20+宮代!E20+川原宿!E20+田口中町!E20+下町!E20+清川!E20+大奈良!E20+原!E20+上中込!E20+下越!E20+竜岡!E20+三分!E20</f>
        <v>207</v>
      </c>
      <c r="F20" s="39">
        <f>E20/E147</f>
        <v>4.4372990353697746E-2</v>
      </c>
    </row>
    <row r="21" spans="1:6" ht="15" customHeight="1" x14ac:dyDescent="0.15">
      <c r="A21" s="12"/>
      <c r="B21" s="35">
        <v>15</v>
      </c>
      <c r="C21" s="75">
        <f>馬坂!C21+広川原!C21+丸山!C21+宮代!C21+川原宿!C21+田口中町!C21+下町!C21+清川!C21+大奈良!C21+原!C21+上中込!C21+下越!C21+竜岡!C21+三分!C21</f>
        <v>27</v>
      </c>
      <c r="D21" s="75">
        <f>馬坂!D21+広川原!D21+丸山!D21+宮代!D21+川原宿!D21+田口中町!D21+下町!D21+清川!D21+大奈良!D21+原!D21+上中込!D21+下越!D21+竜岡!D21+三分!D21</f>
        <v>14</v>
      </c>
      <c r="E21" s="10">
        <f>馬坂!E21+広川原!E21+丸山!E21+宮代!E21+川原宿!E21+田口中町!E21+下町!E21+清川!E21+大奈良!E21+原!E21+上中込!E21+下越!E21+竜岡!E21+三分!E21</f>
        <v>41</v>
      </c>
      <c r="F21" s="32"/>
    </row>
    <row r="22" spans="1:6" ht="15" customHeight="1" x14ac:dyDescent="0.15">
      <c r="A22" s="12"/>
      <c r="B22" s="35">
        <v>16</v>
      </c>
      <c r="C22" s="75">
        <f>馬坂!C22+広川原!C22+丸山!C22+宮代!C22+川原宿!C22+田口中町!C22+下町!C22+清川!C22+大奈良!C22+原!C22+上中込!C22+下越!C22+竜岡!C22+三分!C22</f>
        <v>28</v>
      </c>
      <c r="D22" s="75">
        <f>馬坂!D22+広川原!D22+丸山!D22+宮代!D22+川原宿!D22+田口中町!D22+下町!D22+清川!D22+大奈良!D22+原!D22+上中込!D22+下越!D22+竜岡!D22+三分!D22</f>
        <v>25</v>
      </c>
      <c r="E22" s="10">
        <f>馬坂!E22+広川原!E22+丸山!E22+宮代!E22+川原宿!E22+田口中町!E22+下町!E22+清川!E22+大奈良!E22+原!E22+上中込!E22+下越!E22+竜岡!E22+三分!E22</f>
        <v>53</v>
      </c>
      <c r="F22" s="32"/>
    </row>
    <row r="23" spans="1:6" ht="15" customHeight="1" x14ac:dyDescent="0.15">
      <c r="A23" s="12"/>
      <c r="B23" s="35">
        <v>17</v>
      </c>
      <c r="C23" s="75">
        <f>馬坂!C23+広川原!C23+丸山!C23+宮代!C23+川原宿!C23+田口中町!C23+下町!C23+清川!C23+大奈良!C23+原!C23+上中込!C23+下越!C23+竜岡!C23+三分!C23</f>
        <v>25</v>
      </c>
      <c r="D23" s="75">
        <f>馬坂!D23+広川原!D23+丸山!D23+宮代!D23+川原宿!D23+田口中町!D23+下町!D23+清川!D23+大奈良!D23+原!D23+上中込!D23+下越!D23+竜岡!D23+三分!D23</f>
        <v>25</v>
      </c>
      <c r="E23" s="10">
        <f>馬坂!E23+広川原!E23+丸山!E23+宮代!E23+川原宿!E23+田口中町!E23+下町!E23+清川!E23+大奈良!E23+原!E23+上中込!E23+下越!E23+竜岡!E23+三分!E23</f>
        <v>50</v>
      </c>
      <c r="F23" s="32"/>
    </row>
    <row r="24" spans="1:6" ht="15" customHeight="1" x14ac:dyDescent="0.15">
      <c r="A24" s="12"/>
      <c r="B24" s="35">
        <v>18</v>
      </c>
      <c r="C24" s="75">
        <f>馬坂!C24+広川原!C24+丸山!C24+宮代!C24+川原宿!C24+田口中町!C24+下町!C24+清川!C24+大奈良!C24+原!C24+上中込!C24+下越!C24+竜岡!C24+三分!C24</f>
        <v>17</v>
      </c>
      <c r="D24" s="75">
        <f>馬坂!D24+広川原!D24+丸山!D24+宮代!D24+川原宿!D24+田口中町!D24+下町!D24+清川!D24+大奈良!D24+原!D24+上中込!D24+下越!D24+竜岡!D24+三分!D24</f>
        <v>20</v>
      </c>
      <c r="E24" s="10">
        <f>馬坂!E24+広川原!E24+丸山!E24+宮代!E24+川原宿!E24+田口中町!E24+下町!E24+清川!E24+大奈良!E24+原!E24+上中込!E24+下越!E24+竜岡!E24+三分!E24</f>
        <v>37</v>
      </c>
      <c r="F24" s="32"/>
    </row>
    <row r="25" spans="1:6" ht="15" customHeight="1" x14ac:dyDescent="0.15">
      <c r="A25" s="12"/>
      <c r="B25" s="35">
        <v>19</v>
      </c>
      <c r="C25" s="75">
        <f>馬坂!C25+広川原!C25+丸山!C25+宮代!C25+川原宿!C25+田口中町!C25+下町!C25+清川!C25+大奈良!C25+原!C25+上中込!C25+下越!C25+竜岡!C25+三分!C25</f>
        <v>19</v>
      </c>
      <c r="D25" s="75">
        <f>馬坂!D25+広川原!D25+丸山!D25+宮代!D25+川原宿!D25+田口中町!D25+下町!D25+清川!D25+大奈良!D25+原!D25+上中込!D25+下越!D25+竜岡!D25+三分!D25</f>
        <v>20</v>
      </c>
      <c r="E25" s="10">
        <f>馬坂!E25+広川原!E25+丸山!E25+宮代!E25+川原宿!E25+田口中町!E25+下町!E25+清川!E25+大奈良!E25+原!E25+上中込!E25+下越!E25+竜岡!E25+三分!E25</f>
        <v>39</v>
      </c>
      <c r="F25" s="32"/>
    </row>
    <row r="26" spans="1:6" ht="15" customHeight="1" x14ac:dyDescent="0.15">
      <c r="A26" s="12"/>
      <c r="B26" s="40" t="s">
        <v>30</v>
      </c>
      <c r="C26" s="49">
        <f>馬坂!C26+広川原!C26+丸山!C26+宮代!C26+川原宿!C26+田口中町!C26+下町!C26+清川!C26+大奈良!C26+原!C26+上中込!C26+下越!C26+竜岡!C26+三分!C26</f>
        <v>116</v>
      </c>
      <c r="D26" s="49">
        <f>馬坂!D26+広川原!D26+丸山!D26+宮代!D26+川原宿!D26+田口中町!D26+下町!D26+清川!D26+大奈良!D26+原!D26+上中込!D26+下越!D26+竜岡!D26+三分!D26</f>
        <v>104</v>
      </c>
      <c r="E26" s="41">
        <f>馬坂!E26+広川原!E26+丸山!E26+宮代!E26+川原宿!E26+田口中町!E26+下町!E26+清川!E26+大奈良!E26+原!E26+上中込!E26+下越!E26+竜岡!E26+三分!E26</f>
        <v>220</v>
      </c>
      <c r="F26" s="42">
        <f>E26/E147</f>
        <v>4.7159699892818867E-2</v>
      </c>
    </row>
    <row r="27" spans="1:6" ht="15" customHeight="1" x14ac:dyDescent="0.15">
      <c r="A27" s="12"/>
      <c r="B27" s="35">
        <v>20</v>
      </c>
      <c r="C27" s="75">
        <f>馬坂!C27+広川原!C27+丸山!C27+宮代!C27+川原宿!C27+田口中町!C27+下町!C27+清川!C27+大奈良!C27+原!C27+上中込!C27+下越!C27+竜岡!C27+三分!C27</f>
        <v>26</v>
      </c>
      <c r="D27" s="75">
        <f>馬坂!D27+広川原!D27+丸山!D27+宮代!D27+川原宿!D27+田口中町!D27+下町!D27+清川!D27+大奈良!D27+原!D27+上中込!D27+下越!D27+竜岡!D27+三分!D27</f>
        <v>20</v>
      </c>
      <c r="E27" s="10">
        <f>馬坂!E27+広川原!E27+丸山!E27+宮代!E27+川原宿!E27+田口中町!E27+下町!E27+清川!E27+大奈良!E27+原!E27+上中込!E27+下越!E27+竜岡!E27+三分!E27</f>
        <v>46</v>
      </c>
      <c r="F27" s="32"/>
    </row>
    <row r="28" spans="1:6" ht="15" customHeight="1" x14ac:dyDescent="0.15">
      <c r="A28" s="12"/>
      <c r="B28" s="35">
        <v>21</v>
      </c>
      <c r="C28" s="75">
        <f>馬坂!C28+広川原!C28+丸山!C28+宮代!C28+川原宿!C28+田口中町!C28+下町!C28+清川!C28+大奈良!C28+原!C28+上中込!C28+下越!C28+竜岡!C28+三分!C28</f>
        <v>20</v>
      </c>
      <c r="D28" s="75">
        <f>馬坂!D28+広川原!D28+丸山!D28+宮代!D28+川原宿!D28+田口中町!D28+下町!D28+清川!D28+大奈良!D28+原!D28+上中込!D28+下越!D28+竜岡!D28+三分!D28</f>
        <v>20</v>
      </c>
      <c r="E28" s="10">
        <f>馬坂!E28+広川原!E28+丸山!E28+宮代!E28+川原宿!E28+田口中町!E28+下町!E28+清川!E28+大奈良!E28+原!E28+上中込!E28+下越!E28+竜岡!E28+三分!E28</f>
        <v>40</v>
      </c>
      <c r="F28" s="32"/>
    </row>
    <row r="29" spans="1:6" ht="15" customHeight="1" x14ac:dyDescent="0.15">
      <c r="A29" s="12"/>
      <c r="B29" s="35">
        <v>22</v>
      </c>
      <c r="C29" s="75">
        <f>馬坂!C29+広川原!C29+丸山!C29+宮代!C29+川原宿!C29+田口中町!C29+下町!C29+清川!C29+大奈良!C29+原!C29+上中込!C29+下越!C29+竜岡!C29+三分!C29</f>
        <v>18</v>
      </c>
      <c r="D29" s="75">
        <f>馬坂!D29+広川原!D29+丸山!D29+宮代!D29+川原宿!D29+田口中町!D29+下町!D29+清川!D29+大奈良!D29+原!D29+上中込!D29+下越!D29+竜岡!D29+三分!D29</f>
        <v>13</v>
      </c>
      <c r="E29" s="10">
        <f>馬坂!E29+広川原!E29+丸山!E29+宮代!E29+川原宿!E29+田口中町!E29+下町!E29+清川!E29+大奈良!E29+原!E29+上中込!E29+下越!E29+竜岡!E29+三分!E29</f>
        <v>31</v>
      </c>
      <c r="F29" s="32"/>
    </row>
    <row r="30" spans="1:6" ht="15" customHeight="1" x14ac:dyDescent="0.15">
      <c r="A30" s="12"/>
      <c r="B30" s="35">
        <v>23</v>
      </c>
      <c r="C30" s="75">
        <f>馬坂!C30+広川原!C30+丸山!C30+宮代!C30+川原宿!C30+田口中町!C30+下町!C30+清川!C30+大奈良!C30+原!C30+上中込!C30+下越!C30+竜岡!C30+三分!C30</f>
        <v>19</v>
      </c>
      <c r="D30" s="75">
        <f>馬坂!D30+広川原!D30+丸山!D30+宮代!D30+川原宿!D30+田口中町!D30+下町!D30+清川!D30+大奈良!D30+原!D30+上中込!D30+下越!D30+竜岡!D30+三分!D30</f>
        <v>11</v>
      </c>
      <c r="E30" s="10">
        <f>馬坂!E30+広川原!E30+丸山!E30+宮代!E30+川原宿!E30+田口中町!E30+下町!E30+清川!E30+大奈良!E30+原!E30+上中込!E30+下越!E30+竜岡!E30+三分!E30</f>
        <v>30</v>
      </c>
      <c r="F30" s="32"/>
    </row>
    <row r="31" spans="1:6" ht="15" customHeight="1" x14ac:dyDescent="0.15">
      <c r="A31" s="12"/>
      <c r="B31" s="35">
        <v>24</v>
      </c>
      <c r="C31" s="75">
        <f>馬坂!C31+広川原!C31+丸山!C31+宮代!C31+川原宿!C31+田口中町!C31+下町!C31+清川!C31+大奈良!C31+原!C31+上中込!C31+下越!C31+竜岡!C31+三分!C31</f>
        <v>16</v>
      </c>
      <c r="D31" s="75">
        <f>馬坂!D31+広川原!D31+丸山!D31+宮代!D31+川原宿!D31+田口中町!D31+下町!D31+清川!D31+大奈良!D31+原!D31+上中込!D31+下越!D31+竜岡!D31+三分!D31</f>
        <v>15</v>
      </c>
      <c r="E31" s="10">
        <f>馬坂!E31+広川原!E31+丸山!E31+宮代!E31+川原宿!E31+田口中町!E31+下町!E31+清川!E31+大奈良!E31+原!E31+上中込!E31+下越!E31+竜岡!E31+三分!E31</f>
        <v>31</v>
      </c>
      <c r="F31" s="32"/>
    </row>
    <row r="32" spans="1:6" ht="15" customHeight="1" x14ac:dyDescent="0.15">
      <c r="A32" s="12"/>
      <c r="B32" s="40" t="s">
        <v>31</v>
      </c>
      <c r="C32" s="49">
        <f>馬坂!C32+広川原!C32+丸山!C32+宮代!C32+川原宿!C32+田口中町!C32+下町!C32+清川!C32+大奈良!C32+原!C32+上中込!C32+下越!C32+竜岡!C32+三分!C32</f>
        <v>99</v>
      </c>
      <c r="D32" s="49">
        <f>馬坂!D32+広川原!D32+丸山!D32+宮代!D32+川原宿!D32+田口中町!D32+下町!D32+清川!D32+大奈良!D32+原!D32+上中込!D32+下越!D32+竜岡!D32+三分!D32</f>
        <v>79</v>
      </c>
      <c r="E32" s="41">
        <f>馬坂!E32+広川原!E32+丸山!E32+宮代!E32+川原宿!E32+田口中町!E32+下町!E32+清川!E32+大奈良!E32+原!E32+上中込!E32+下越!E32+竜岡!E32+三分!E32</f>
        <v>178</v>
      </c>
      <c r="F32" s="42">
        <f>E32/E147</f>
        <v>3.8156484458735263E-2</v>
      </c>
    </row>
    <row r="33" spans="1:6" ht="15" customHeight="1" x14ac:dyDescent="0.15">
      <c r="A33" s="12"/>
      <c r="B33" s="35">
        <v>25</v>
      </c>
      <c r="C33" s="75">
        <f>馬坂!C33+広川原!C33+丸山!C33+宮代!C33+川原宿!C33+田口中町!C33+下町!C33+清川!C33+大奈良!C33+原!C33+上中込!C33+下越!C33+竜岡!C33+三分!C33</f>
        <v>7</v>
      </c>
      <c r="D33" s="75">
        <f>馬坂!D33+広川原!D33+丸山!D33+宮代!D33+川原宿!D33+田口中町!D33+下町!D33+清川!D33+大奈良!D33+原!D33+上中込!D33+下越!D33+竜岡!D33+三分!D33</f>
        <v>18</v>
      </c>
      <c r="E33" s="10">
        <f>馬坂!E33+広川原!E33+丸山!E33+宮代!E33+川原宿!E33+田口中町!E33+下町!E33+清川!E33+大奈良!E33+原!E33+上中込!E33+下越!E33+竜岡!E33+三分!E33</f>
        <v>25</v>
      </c>
      <c r="F33" s="32"/>
    </row>
    <row r="34" spans="1:6" ht="15" customHeight="1" x14ac:dyDescent="0.15">
      <c r="A34" s="12"/>
      <c r="B34" s="35">
        <v>26</v>
      </c>
      <c r="C34" s="75">
        <f>馬坂!C34+広川原!C34+丸山!C34+宮代!C34+川原宿!C34+田口中町!C34+下町!C34+清川!C34+大奈良!C34+原!C34+上中込!C34+下越!C34+竜岡!C34+三分!C34</f>
        <v>13</v>
      </c>
      <c r="D34" s="75">
        <f>馬坂!D34+広川原!D34+丸山!D34+宮代!D34+川原宿!D34+田口中町!D34+下町!D34+清川!D34+大奈良!D34+原!D34+上中込!D34+下越!D34+竜岡!D34+三分!D34</f>
        <v>8</v>
      </c>
      <c r="E34" s="10">
        <f>馬坂!E34+広川原!E34+丸山!E34+宮代!E34+川原宿!E34+田口中町!E34+下町!E34+清川!E34+大奈良!E34+原!E34+上中込!E34+下越!E34+竜岡!E34+三分!E34</f>
        <v>21</v>
      </c>
      <c r="F34" s="32"/>
    </row>
    <row r="35" spans="1:6" ht="15" customHeight="1" x14ac:dyDescent="0.15">
      <c r="A35" s="12"/>
      <c r="B35" s="35">
        <v>27</v>
      </c>
      <c r="C35" s="75">
        <f>馬坂!C35+広川原!C35+丸山!C35+宮代!C35+川原宿!C35+田口中町!C35+下町!C35+清川!C35+大奈良!C35+原!C35+上中込!C35+下越!C35+竜岡!C35+三分!C35</f>
        <v>21</v>
      </c>
      <c r="D35" s="75">
        <f>馬坂!D35+広川原!D35+丸山!D35+宮代!D35+川原宿!D35+田口中町!D35+下町!D35+清川!D35+大奈良!D35+原!D35+上中込!D35+下越!D35+竜岡!D35+三分!D35</f>
        <v>16</v>
      </c>
      <c r="E35" s="10">
        <f>馬坂!E35+広川原!E35+丸山!E35+宮代!E35+川原宿!E35+田口中町!E35+下町!E35+清川!E35+大奈良!E35+原!E35+上中込!E35+下越!E35+竜岡!E35+三分!E35</f>
        <v>37</v>
      </c>
      <c r="F35" s="32"/>
    </row>
    <row r="36" spans="1:6" ht="15" customHeight="1" x14ac:dyDescent="0.15">
      <c r="A36" s="12"/>
      <c r="B36" s="35">
        <v>28</v>
      </c>
      <c r="C36" s="75">
        <f>馬坂!C36+広川原!C36+丸山!C36+宮代!C36+川原宿!C36+田口中町!C36+下町!C36+清川!C36+大奈良!C36+原!C36+上中込!C36+下越!C36+竜岡!C36+三分!C36</f>
        <v>20</v>
      </c>
      <c r="D36" s="75">
        <f>馬坂!D36+広川原!D36+丸山!D36+宮代!D36+川原宿!D36+田口中町!D36+下町!D36+清川!D36+大奈良!D36+原!D36+上中込!D36+下越!D36+竜岡!D36+三分!D36</f>
        <v>11</v>
      </c>
      <c r="E36" s="10">
        <f>馬坂!E36+広川原!E36+丸山!E36+宮代!E36+川原宿!E36+田口中町!E36+下町!E36+清川!E36+大奈良!E36+原!E36+上中込!E36+下越!E36+竜岡!E36+三分!E36</f>
        <v>31</v>
      </c>
      <c r="F36" s="32"/>
    </row>
    <row r="37" spans="1:6" ht="15" customHeight="1" x14ac:dyDescent="0.15">
      <c r="A37" s="12"/>
      <c r="B37" s="35">
        <v>29</v>
      </c>
      <c r="C37" s="75">
        <f>馬坂!C37+広川原!C37+丸山!C37+宮代!C37+川原宿!C37+田口中町!C37+下町!C37+清川!C37+大奈良!C37+原!C37+上中込!C37+下越!C37+竜岡!C37+三分!C37</f>
        <v>14</v>
      </c>
      <c r="D37" s="75">
        <f>馬坂!D37+広川原!D37+丸山!D37+宮代!D37+川原宿!D37+田口中町!D37+下町!D37+清川!D37+大奈良!D37+原!D37+上中込!D37+下越!D37+竜岡!D37+三分!D37</f>
        <v>11</v>
      </c>
      <c r="E37" s="10">
        <f>馬坂!E37+広川原!E37+丸山!E37+宮代!E37+川原宿!E37+田口中町!E37+下町!E37+清川!E37+大奈良!E37+原!E37+上中込!E37+下越!E37+竜岡!E37+三分!E37</f>
        <v>25</v>
      </c>
      <c r="F37" s="32"/>
    </row>
    <row r="38" spans="1:6" ht="15" customHeight="1" x14ac:dyDescent="0.15">
      <c r="A38" s="12"/>
      <c r="B38" s="40" t="s">
        <v>32</v>
      </c>
      <c r="C38" s="49">
        <f>馬坂!C38+広川原!C38+丸山!C38+宮代!C38+川原宿!C38+田口中町!C38+下町!C38+清川!C38+大奈良!C38+原!C38+上中込!C38+下越!C38+竜岡!C38+三分!C38</f>
        <v>75</v>
      </c>
      <c r="D38" s="49">
        <f>馬坂!D38+広川原!D38+丸山!D38+宮代!D38+川原宿!D38+田口中町!D38+下町!D38+清川!D38+大奈良!D38+原!D38+上中込!D38+下越!D38+竜岡!D38+三分!D38</f>
        <v>64</v>
      </c>
      <c r="E38" s="41">
        <f>馬坂!E38+広川原!E38+丸山!E38+宮代!E38+川原宿!E38+田口中町!E38+下町!E38+清川!E38+大奈良!E38+原!E38+上中込!E38+下越!E38+竜岡!E38+三分!E38</f>
        <v>139</v>
      </c>
      <c r="F38" s="42">
        <f>E38/E147</f>
        <v>2.979635584137192E-2</v>
      </c>
    </row>
    <row r="39" spans="1:6" ht="15" customHeight="1" x14ac:dyDescent="0.15">
      <c r="A39" s="12"/>
      <c r="B39" s="35">
        <v>30</v>
      </c>
      <c r="C39" s="75">
        <f>馬坂!C39+広川原!C39+丸山!C39+宮代!C39+川原宿!C39+田口中町!C39+下町!C39+清川!C39+大奈良!C39+原!C39+上中込!C39+下越!C39+竜岡!C39+三分!C39</f>
        <v>25</v>
      </c>
      <c r="D39" s="75">
        <f>馬坂!D39+広川原!D39+丸山!D39+宮代!D39+川原宿!D39+田口中町!D39+下町!D39+清川!D39+大奈良!D39+原!D39+上中込!D39+下越!D39+竜岡!D39+三分!D39</f>
        <v>18</v>
      </c>
      <c r="E39" s="10">
        <f>馬坂!E39+広川原!E39+丸山!E39+宮代!E39+川原宿!E39+田口中町!E39+下町!E39+清川!E39+大奈良!E39+原!E39+上中込!E39+下越!E39+竜岡!E39+三分!E39</f>
        <v>43</v>
      </c>
      <c r="F39" s="32"/>
    </row>
    <row r="40" spans="1:6" ht="15" customHeight="1" x14ac:dyDescent="0.15">
      <c r="A40" s="12"/>
      <c r="B40" s="35">
        <v>31</v>
      </c>
      <c r="C40" s="75">
        <f>馬坂!C40+広川原!C40+丸山!C40+宮代!C40+川原宿!C40+田口中町!C40+下町!C40+清川!C40+大奈良!C40+原!C40+上中込!C40+下越!C40+竜岡!C40+三分!C40</f>
        <v>14</v>
      </c>
      <c r="D40" s="75">
        <f>馬坂!D40+広川原!D40+丸山!D40+宮代!D40+川原宿!D40+田口中町!D40+下町!D40+清川!D40+大奈良!D40+原!D40+上中込!D40+下越!D40+竜岡!D40+三分!D40</f>
        <v>11</v>
      </c>
      <c r="E40" s="10">
        <f>馬坂!E40+広川原!E40+丸山!E40+宮代!E40+川原宿!E40+田口中町!E40+下町!E40+清川!E40+大奈良!E40+原!E40+上中込!E40+下越!E40+竜岡!E40+三分!E40</f>
        <v>25</v>
      </c>
      <c r="F40" s="32"/>
    </row>
    <row r="41" spans="1:6" ht="15" customHeight="1" x14ac:dyDescent="0.15">
      <c r="A41" s="12"/>
      <c r="B41" s="35">
        <v>32</v>
      </c>
      <c r="C41" s="75">
        <f>馬坂!C41+広川原!C41+丸山!C41+宮代!C41+川原宿!C41+田口中町!C41+下町!C41+清川!C41+大奈良!C41+原!C41+上中込!C41+下越!C41+竜岡!C41+三分!C41</f>
        <v>17</v>
      </c>
      <c r="D41" s="75">
        <f>馬坂!D41+広川原!D41+丸山!D41+宮代!D41+川原宿!D41+田口中町!D41+下町!D41+清川!D41+大奈良!D41+原!D41+上中込!D41+下越!D41+竜岡!D41+三分!D41</f>
        <v>19</v>
      </c>
      <c r="E41" s="10">
        <f>馬坂!E41+広川原!E41+丸山!E41+宮代!E41+川原宿!E41+田口中町!E41+下町!E41+清川!E41+大奈良!E41+原!E41+上中込!E41+下越!E41+竜岡!E41+三分!E41</f>
        <v>36</v>
      </c>
      <c r="F41" s="32"/>
    </row>
    <row r="42" spans="1:6" ht="15" customHeight="1" x14ac:dyDescent="0.15">
      <c r="A42" s="12"/>
      <c r="B42" s="35">
        <v>33</v>
      </c>
      <c r="C42" s="75">
        <f>馬坂!C42+広川原!C42+丸山!C42+宮代!C42+川原宿!C42+田口中町!C42+下町!C42+清川!C42+大奈良!C42+原!C42+上中込!C42+下越!C42+竜岡!C42+三分!C42</f>
        <v>15</v>
      </c>
      <c r="D42" s="75">
        <f>馬坂!D42+広川原!D42+丸山!D42+宮代!D42+川原宿!D42+田口中町!D42+下町!D42+清川!D42+大奈良!D42+原!D42+上中込!D42+下越!D42+竜岡!D42+三分!D42</f>
        <v>17</v>
      </c>
      <c r="E42" s="10">
        <f>馬坂!E42+広川原!E42+丸山!E42+宮代!E42+川原宿!E42+田口中町!E42+下町!E42+清川!E42+大奈良!E42+原!E42+上中込!E42+下越!E42+竜岡!E42+三分!E42</f>
        <v>32</v>
      </c>
      <c r="F42" s="32"/>
    </row>
    <row r="43" spans="1:6" ht="15" customHeight="1" x14ac:dyDescent="0.15">
      <c r="A43" s="12"/>
      <c r="B43" s="35">
        <v>34</v>
      </c>
      <c r="C43" s="75">
        <f>馬坂!C43+広川原!C43+丸山!C43+宮代!C43+川原宿!C43+田口中町!C43+下町!C43+清川!C43+大奈良!C43+原!C43+上中込!C43+下越!C43+竜岡!C43+三分!C43</f>
        <v>17</v>
      </c>
      <c r="D43" s="75">
        <f>馬坂!D43+広川原!D43+丸山!D43+宮代!D43+川原宿!D43+田口中町!D43+下町!D43+清川!D43+大奈良!D43+原!D43+上中込!D43+下越!D43+竜岡!D43+三分!D43</f>
        <v>17</v>
      </c>
      <c r="E43" s="10">
        <f>馬坂!E43+広川原!E43+丸山!E43+宮代!E43+川原宿!E43+田口中町!E43+下町!E43+清川!E43+大奈良!E43+原!E43+上中込!E43+下越!E43+竜岡!E43+三分!E43</f>
        <v>34</v>
      </c>
      <c r="F43" s="32"/>
    </row>
    <row r="44" spans="1:6" ht="15" customHeight="1" x14ac:dyDescent="0.15">
      <c r="A44" s="12"/>
      <c r="B44" s="40" t="s">
        <v>33</v>
      </c>
      <c r="C44" s="49">
        <f>馬坂!C44+広川原!C44+丸山!C44+宮代!C44+川原宿!C44+田口中町!C44+下町!C44+清川!C44+大奈良!C44+原!C44+上中込!C44+下越!C44+竜岡!C44+三分!C44</f>
        <v>88</v>
      </c>
      <c r="D44" s="49">
        <f>馬坂!D44+広川原!D44+丸山!D44+宮代!D44+川原宿!D44+田口中町!D44+下町!D44+清川!D44+大奈良!D44+原!D44+上中込!D44+下越!D44+竜岡!D44+三分!D44</f>
        <v>82</v>
      </c>
      <c r="E44" s="41">
        <f>馬坂!E44+広川原!E44+丸山!E44+宮代!E44+川原宿!E44+田口中町!E44+下町!E44+清川!E44+大奈良!E44+原!E44+上中込!E44+下越!E44+竜岡!E44+三分!E44</f>
        <v>170</v>
      </c>
      <c r="F44" s="42">
        <f>E44/E147</f>
        <v>3.6441586280814578E-2</v>
      </c>
    </row>
    <row r="45" spans="1:6" ht="15" customHeight="1" x14ac:dyDescent="0.15">
      <c r="A45" s="12"/>
      <c r="B45" s="35">
        <v>35</v>
      </c>
      <c r="C45" s="75">
        <f>馬坂!C45+広川原!C45+丸山!C45+宮代!C45+川原宿!C45+田口中町!C45+下町!C45+清川!C45+大奈良!C45+原!C45+上中込!C45+下越!C45+竜岡!C45+三分!C45</f>
        <v>23</v>
      </c>
      <c r="D45" s="75">
        <f>馬坂!D45+広川原!D45+丸山!D45+宮代!D45+川原宿!D45+田口中町!D45+下町!D45+清川!D45+大奈良!D45+原!D45+上中込!D45+下越!D45+竜岡!D45+三分!D45</f>
        <v>24</v>
      </c>
      <c r="E45" s="10">
        <f>馬坂!E45+広川原!E45+丸山!E45+宮代!E45+川原宿!E45+田口中町!E45+下町!E45+清川!E45+大奈良!E45+原!E45+上中込!E45+下越!E45+竜岡!E45+三分!E45</f>
        <v>47</v>
      </c>
      <c r="F45" s="32"/>
    </row>
    <row r="46" spans="1:6" ht="15" customHeight="1" x14ac:dyDescent="0.15">
      <c r="A46" s="12"/>
      <c r="B46" s="35">
        <v>36</v>
      </c>
      <c r="C46" s="75">
        <f>馬坂!C46+広川原!C46+丸山!C46+宮代!C46+川原宿!C46+田口中町!C46+下町!C46+清川!C46+大奈良!C46+原!C46+上中込!C46+下越!C46+竜岡!C46+三分!C46</f>
        <v>21</v>
      </c>
      <c r="D46" s="75">
        <f>馬坂!D46+広川原!D46+丸山!D46+宮代!D46+川原宿!D46+田口中町!D46+下町!D46+清川!D46+大奈良!D46+原!D46+上中込!D46+下越!D46+竜岡!D46+三分!D46</f>
        <v>20</v>
      </c>
      <c r="E46" s="10">
        <f>馬坂!E46+広川原!E46+丸山!E46+宮代!E46+川原宿!E46+田口中町!E46+下町!E46+清川!E46+大奈良!E46+原!E46+上中込!E46+下越!E46+竜岡!E46+三分!E46</f>
        <v>41</v>
      </c>
      <c r="F46" s="32"/>
    </row>
    <row r="47" spans="1:6" ht="15" customHeight="1" x14ac:dyDescent="0.15">
      <c r="A47" s="12"/>
      <c r="B47" s="35">
        <v>37</v>
      </c>
      <c r="C47" s="75">
        <f>馬坂!C47+広川原!C47+丸山!C47+宮代!C47+川原宿!C47+田口中町!C47+下町!C47+清川!C47+大奈良!C47+原!C47+上中込!C47+下越!C47+竜岡!C47+三分!C47</f>
        <v>26</v>
      </c>
      <c r="D47" s="75">
        <f>馬坂!D47+広川原!D47+丸山!D47+宮代!D47+川原宿!D47+田口中町!D47+下町!D47+清川!D47+大奈良!D47+原!D47+上中込!D47+下越!D47+竜岡!D47+三分!D47</f>
        <v>19</v>
      </c>
      <c r="E47" s="10">
        <f>馬坂!E47+広川原!E47+丸山!E47+宮代!E47+川原宿!E47+田口中町!E47+下町!E47+清川!E47+大奈良!E47+原!E47+上中込!E47+下越!E47+竜岡!E47+三分!E47</f>
        <v>45</v>
      </c>
      <c r="F47" s="32"/>
    </row>
    <row r="48" spans="1:6" ht="15" customHeight="1" x14ac:dyDescent="0.15">
      <c r="A48" s="12"/>
      <c r="B48" s="35">
        <v>38</v>
      </c>
      <c r="C48" s="75">
        <f>馬坂!C48+広川原!C48+丸山!C48+宮代!C48+川原宿!C48+田口中町!C48+下町!C48+清川!C48+大奈良!C48+原!C48+上中込!C48+下越!C48+竜岡!C48+三分!C48</f>
        <v>21</v>
      </c>
      <c r="D48" s="75">
        <f>馬坂!D48+広川原!D48+丸山!D48+宮代!D48+川原宿!D48+田口中町!D48+下町!D48+清川!D48+大奈良!D48+原!D48+上中込!D48+下越!D48+竜岡!D48+三分!D48</f>
        <v>28</v>
      </c>
      <c r="E48" s="10">
        <f>馬坂!E48+広川原!E48+丸山!E48+宮代!E48+川原宿!E48+田口中町!E48+下町!E48+清川!E48+大奈良!E48+原!E48+上中込!E48+下越!E48+竜岡!E48+三分!E48</f>
        <v>49</v>
      </c>
      <c r="F48" s="32"/>
    </row>
    <row r="49" spans="1:6" ht="15" customHeight="1" x14ac:dyDescent="0.15">
      <c r="A49" s="12"/>
      <c r="B49" s="35">
        <v>39</v>
      </c>
      <c r="C49" s="75">
        <f>馬坂!C49+広川原!C49+丸山!C49+宮代!C49+川原宿!C49+田口中町!C49+下町!C49+清川!C49+大奈良!C49+原!C49+上中込!C49+下越!C49+竜岡!C49+三分!C49</f>
        <v>25</v>
      </c>
      <c r="D49" s="75">
        <f>馬坂!D49+広川原!D49+丸山!D49+宮代!D49+川原宿!D49+田口中町!D49+下町!D49+清川!D49+大奈良!D49+原!D49+上中込!D49+下越!D49+竜岡!D49+三分!D49</f>
        <v>27</v>
      </c>
      <c r="E49" s="10">
        <f>馬坂!E49+広川原!E49+丸山!E49+宮代!E49+川原宿!E49+田口中町!E49+下町!E49+清川!E49+大奈良!E49+原!E49+上中込!E49+下越!E49+竜岡!E49+三分!E49</f>
        <v>52</v>
      </c>
      <c r="F49" s="32"/>
    </row>
    <row r="50" spans="1:6" ht="15" customHeight="1" x14ac:dyDescent="0.15">
      <c r="A50" s="12"/>
      <c r="B50" s="40" t="s">
        <v>34</v>
      </c>
      <c r="C50" s="49">
        <f>馬坂!C50+広川原!C50+丸山!C50+宮代!C50+川原宿!C50+田口中町!C50+下町!C50+清川!C50+大奈良!C50+原!C50+上中込!C50+下越!C50+竜岡!C50+三分!C50</f>
        <v>116</v>
      </c>
      <c r="D50" s="49">
        <f>馬坂!D50+広川原!D50+丸山!D50+宮代!D50+川原宿!D50+田口中町!D50+下町!D50+清川!D50+大奈良!D50+原!D50+上中込!D50+下越!D50+竜岡!D50+三分!D50</f>
        <v>118</v>
      </c>
      <c r="E50" s="41">
        <f>馬坂!E50+広川原!E50+丸山!E50+宮代!E50+川原宿!E50+田口中町!E50+下町!E50+清川!E50+大奈良!E50+原!E50+上中込!E50+下越!E50+竜岡!E50+三分!E50</f>
        <v>234</v>
      </c>
      <c r="F50" s="42">
        <f>E50/E147</f>
        <v>5.0160771704180061E-2</v>
      </c>
    </row>
    <row r="51" spans="1:6" ht="15" customHeight="1" x14ac:dyDescent="0.15">
      <c r="A51" s="12"/>
      <c r="B51" s="35">
        <v>40</v>
      </c>
      <c r="C51" s="75">
        <f>馬坂!C51+広川原!C51+丸山!C51+宮代!C51+川原宿!C51+田口中町!C51+下町!C51+清川!C51+大奈良!C51+原!C51+上中込!C51+下越!C51+竜岡!C51+三分!C51</f>
        <v>22</v>
      </c>
      <c r="D51" s="75">
        <f>馬坂!D51+広川原!D51+丸山!D51+宮代!D51+川原宿!D51+田口中町!D51+下町!D51+清川!D51+大奈良!D51+原!D51+上中込!D51+下越!D51+竜岡!D51+三分!D51</f>
        <v>27</v>
      </c>
      <c r="E51" s="10">
        <f>馬坂!E51+広川原!E51+丸山!E51+宮代!E51+川原宿!E51+田口中町!E51+下町!E51+清川!E51+大奈良!E51+原!E51+上中込!E51+下越!E51+竜岡!E51+三分!E51</f>
        <v>49</v>
      </c>
      <c r="F51" s="32"/>
    </row>
    <row r="52" spans="1:6" ht="15" customHeight="1" x14ac:dyDescent="0.15">
      <c r="A52" s="12"/>
      <c r="B52" s="35">
        <v>41</v>
      </c>
      <c r="C52" s="75">
        <f>馬坂!C52+広川原!C52+丸山!C52+宮代!C52+川原宿!C52+田口中町!C52+下町!C52+清川!C52+大奈良!C52+原!C52+上中込!C52+下越!C52+竜岡!C52+三分!C52</f>
        <v>28</v>
      </c>
      <c r="D52" s="75">
        <f>馬坂!D52+広川原!D52+丸山!D52+宮代!D52+川原宿!D52+田口中町!D52+下町!D52+清川!D52+大奈良!D52+原!D52+上中込!D52+下越!D52+竜岡!D52+三分!D52</f>
        <v>31</v>
      </c>
      <c r="E52" s="10">
        <f>馬坂!E52+広川原!E52+丸山!E52+宮代!E52+川原宿!E52+田口中町!E52+下町!E52+清川!E52+大奈良!E52+原!E52+上中込!E52+下越!E52+竜岡!E52+三分!E52</f>
        <v>59</v>
      </c>
      <c r="F52" s="32"/>
    </row>
    <row r="53" spans="1:6" ht="15" customHeight="1" x14ac:dyDescent="0.15">
      <c r="A53" s="12"/>
      <c r="B53" s="35">
        <v>42</v>
      </c>
      <c r="C53" s="75">
        <f>馬坂!C53+広川原!C53+丸山!C53+宮代!C53+川原宿!C53+田口中町!C53+下町!C53+清川!C53+大奈良!C53+原!C53+上中込!C53+下越!C53+竜岡!C53+三分!C53</f>
        <v>33</v>
      </c>
      <c r="D53" s="75">
        <f>馬坂!D53+広川原!D53+丸山!D53+宮代!D53+川原宿!D53+田口中町!D53+下町!D53+清川!D53+大奈良!D53+原!D53+上中込!D53+下越!D53+竜岡!D53+三分!D53</f>
        <v>27</v>
      </c>
      <c r="E53" s="10">
        <f>馬坂!E53+広川原!E53+丸山!E53+宮代!E53+川原宿!E53+田口中町!E53+下町!E53+清川!E53+大奈良!E53+原!E53+上中込!E53+下越!E53+竜岡!E53+三分!E53</f>
        <v>60</v>
      </c>
      <c r="F53" s="32"/>
    </row>
    <row r="54" spans="1:6" ht="15" customHeight="1" x14ac:dyDescent="0.15">
      <c r="A54" s="12"/>
      <c r="B54" s="35">
        <v>43</v>
      </c>
      <c r="C54" s="75">
        <f>馬坂!C54+広川原!C54+丸山!C54+宮代!C54+川原宿!C54+田口中町!C54+下町!C54+清川!C54+大奈良!C54+原!C54+上中込!C54+下越!C54+竜岡!C54+三分!C54</f>
        <v>20</v>
      </c>
      <c r="D54" s="75">
        <f>馬坂!D54+広川原!D54+丸山!D54+宮代!D54+川原宿!D54+田口中町!D54+下町!D54+清川!D54+大奈良!D54+原!D54+上中込!D54+下越!D54+竜岡!D54+三分!D54</f>
        <v>32</v>
      </c>
      <c r="E54" s="10">
        <f>馬坂!E54+広川原!E54+丸山!E54+宮代!E54+川原宿!E54+田口中町!E54+下町!E54+清川!E54+大奈良!E54+原!E54+上中込!E54+下越!E54+竜岡!E54+三分!E54</f>
        <v>52</v>
      </c>
      <c r="F54" s="32"/>
    </row>
    <row r="55" spans="1:6" ht="15" customHeight="1" x14ac:dyDescent="0.15">
      <c r="A55" s="12"/>
      <c r="B55" s="35">
        <v>44</v>
      </c>
      <c r="C55" s="75">
        <f>馬坂!C55+広川原!C55+丸山!C55+宮代!C55+川原宿!C55+田口中町!C55+下町!C55+清川!C55+大奈良!C55+原!C55+上中込!C55+下越!C55+竜岡!C55+三分!C55</f>
        <v>22</v>
      </c>
      <c r="D55" s="75">
        <f>馬坂!D55+広川原!D55+丸山!D55+宮代!D55+川原宿!D55+田口中町!D55+下町!D55+清川!D55+大奈良!D55+原!D55+上中込!D55+下越!D55+竜岡!D55+三分!D55</f>
        <v>27</v>
      </c>
      <c r="E55" s="10">
        <f>馬坂!E55+広川原!E55+丸山!E55+宮代!E55+川原宿!E55+田口中町!E55+下町!E55+清川!E55+大奈良!E55+原!E55+上中込!E55+下越!E55+竜岡!E55+三分!E55</f>
        <v>49</v>
      </c>
      <c r="F55" s="32"/>
    </row>
    <row r="56" spans="1:6" ht="15" customHeight="1" x14ac:dyDescent="0.15">
      <c r="A56" s="12"/>
      <c r="B56" s="40" t="s">
        <v>35</v>
      </c>
      <c r="C56" s="49">
        <f>馬坂!C56+広川原!C56+丸山!C56+宮代!C56+川原宿!C56+田口中町!C56+下町!C56+清川!C56+大奈良!C56+原!C56+上中込!C56+下越!C56+竜岡!C56+三分!C56</f>
        <v>125</v>
      </c>
      <c r="D56" s="49">
        <f>馬坂!D56+広川原!D56+丸山!D56+宮代!D56+川原宿!D56+田口中町!D56+下町!D56+清川!D56+大奈良!D56+原!D56+上中込!D56+下越!D56+竜岡!D56+三分!D56</f>
        <v>144</v>
      </c>
      <c r="E56" s="41">
        <f>馬坂!E56+広川原!E56+丸山!E56+宮代!E56+川原宿!E56+田口中町!E56+下町!E56+清川!E56+大奈良!E56+原!E56+上中込!E56+下越!E56+竜岡!E56+三分!E56</f>
        <v>269</v>
      </c>
      <c r="F56" s="42">
        <f>E56/E147</f>
        <v>5.7663451232583068E-2</v>
      </c>
    </row>
    <row r="57" spans="1:6" ht="15" customHeight="1" x14ac:dyDescent="0.15">
      <c r="A57" s="12"/>
      <c r="B57" s="35">
        <v>45</v>
      </c>
      <c r="C57" s="75">
        <f>馬坂!C57+広川原!C57+丸山!C57+宮代!C57+川原宿!C57+田口中町!C57+下町!C57+清川!C57+大奈良!C57+原!C57+上中込!C57+下越!C57+竜岡!C57+三分!C57</f>
        <v>33</v>
      </c>
      <c r="D57" s="75">
        <f>馬坂!D57+広川原!D57+丸山!D57+宮代!D57+川原宿!D57+田口中町!D57+下町!D57+清川!D57+大奈良!D57+原!D57+上中込!D57+下越!D57+竜岡!D57+三分!D57</f>
        <v>30</v>
      </c>
      <c r="E57" s="10">
        <f>馬坂!E57+広川原!E57+丸山!E57+宮代!E57+川原宿!E57+田口中町!E57+下町!E57+清川!E57+大奈良!E57+原!E57+上中込!E57+下越!E57+竜岡!E57+三分!E57</f>
        <v>63</v>
      </c>
      <c r="F57" s="32"/>
    </row>
    <row r="58" spans="1:6" ht="15" customHeight="1" x14ac:dyDescent="0.15">
      <c r="A58" s="12"/>
      <c r="B58" s="35">
        <v>46</v>
      </c>
      <c r="C58" s="75">
        <f>馬坂!C58+広川原!C58+丸山!C58+宮代!C58+川原宿!C58+田口中町!C58+下町!C58+清川!C58+大奈良!C58+原!C58+上中込!C58+下越!C58+竜岡!C58+三分!C58</f>
        <v>33</v>
      </c>
      <c r="D58" s="75">
        <f>馬坂!D58+広川原!D58+丸山!D58+宮代!D58+川原宿!D58+田口中町!D58+下町!D58+清川!D58+大奈良!D58+原!D58+上中込!D58+下越!D58+竜岡!D58+三分!D58</f>
        <v>26</v>
      </c>
      <c r="E58" s="10">
        <f>馬坂!E58+広川原!E58+丸山!E58+宮代!E58+川原宿!E58+田口中町!E58+下町!E58+清川!E58+大奈良!E58+原!E58+上中込!E58+下越!E58+竜岡!E58+三分!E58</f>
        <v>59</v>
      </c>
      <c r="F58" s="32"/>
    </row>
    <row r="59" spans="1:6" ht="15" customHeight="1" x14ac:dyDescent="0.15">
      <c r="A59" s="12"/>
      <c r="B59" s="35">
        <v>47</v>
      </c>
      <c r="C59" s="75">
        <f>馬坂!C59+広川原!C59+丸山!C59+宮代!C59+川原宿!C59+田口中町!C59+下町!C59+清川!C59+大奈良!C59+原!C59+上中込!C59+下越!C59+竜岡!C59+三分!C59</f>
        <v>32</v>
      </c>
      <c r="D59" s="75">
        <f>馬坂!D59+広川原!D59+丸山!D59+宮代!D59+川原宿!D59+田口中町!D59+下町!D59+清川!D59+大奈良!D59+原!D59+上中込!D59+下越!D59+竜岡!D59+三分!D59</f>
        <v>29</v>
      </c>
      <c r="E59" s="10">
        <f>馬坂!E59+広川原!E59+丸山!E59+宮代!E59+川原宿!E59+田口中町!E59+下町!E59+清川!E59+大奈良!E59+原!E59+上中込!E59+下越!E59+竜岡!E59+三分!E59</f>
        <v>61</v>
      </c>
      <c r="F59" s="32"/>
    </row>
    <row r="60" spans="1:6" ht="15" customHeight="1" x14ac:dyDescent="0.15">
      <c r="A60" s="12"/>
      <c r="B60" s="35">
        <v>48</v>
      </c>
      <c r="C60" s="75">
        <f>馬坂!C60+広川原!C60+丸山!C60+宮代!C60+川原宿!C60+田口中町!C60+下町!C60+清川!C60+大奈良!C60+原!C60+上中込!C60+下越!C60+竜岡!C60+三分!C60</f>
        <v>31</v>
      </c>
      <c r="D60" s="75">
        <f>馬坂!D60+広川原!D60+丸山!D60+宮代!D60+川原宿!D60+田口中町!D60+下町!D60+清川!D60+大奈良!D60+原!D60+上中込!D60+下越!D60+竜岡!D60+三分!D60</f>
        <v>33</v>
      </c>
      <c r="E60" s="10">
        <f>馬坂!E60+広川原!E60+丸山!E60+宮代!E60+川原宿!E60+田口中町!E60+下町!E60+清川!E60+大奈良!E60+原!E60+上中込!E60+下越!E60+竜岡!E60+三分!E60</f>
        <v>64</v>
      </c>
      <c r="F60" s="32"/>
    </row>
    <row r="61" spans="1:6" ht="15" customHeight="1" x14ac:dyDescent="0.15">
      <c r="A61" s="12"/>
      <c r="B61" s="35">
        <v>49</v>
      </c>
      <c r="C61" s="75">
        <f>馬坂!C61+広川原!C61+丸山!C61+宮代!C61+川原宿!C61+田口中町!C61+下町!C61+清川!C61+大奈良!C61+原!C61+上中込!C61+下越!C61+竜岡!C61+三分!C61</f>
        <v>37</v>
      </c>
      <c r="D61" s="75">
        <f>馬坂!D61+広川原!D61+丸山!D61+宮代!D61+川原宿!D61+田口中町!D61+下町!D61+清川!D61+大奈良!D61+原!D61+上中込!D61+下越!D61+竜岡!D61+三分!D61</f>
        <v>23</v>
      </c>
      <c r="E61" s="10">
        <f>馬坂!E61+広川原!E61+丸山!E61+宮代!E61+川原宿!E61+田口中町!E61+下町!E61+清川!E61+大奈良!E61+原!E61+上中込!E61+下越!E61+竜岡!E61+三分!E61</f>
        <v>60</v>
      </c>
      <c r="F61" s="32"/>
    </row>
    <row r="62" spans="1:6" ht="15" customHeight="1" x14ac:dyDescent="0.15">
      <c r="A62" s="12"/>
      <c r="B62" s="40" t="s">
        <v>36</v>
      </c>
      <c r="C62" s="49">
        <f>馬坂!C62+広川原!C62+丸山!C62+宮代!C62+川原宿!C62+田口中町!C62+下町!C62+清川!C62+大奈良!C62+原!C62+上中込!C62+下越!C62+竜岡!C62+三分!C62</f>
        <v>166</v>
      </c>
      <c r="D62" s="49">
        <f>馬坂!D62+広川原!D62+丸山!D62+宮代!D62+川原宿!D62+田口中町!D62+下町!D62+清川!D62+大奈良!D62+原!D62+上中込!D62+下越!D62+竜岡!D62+三分!D62</f>
        <v>141</v>
      </c>
      <c r="E62" s="41">
        <f>馬坂!E62+広川原!E62+丸山!E62+宮代!E62+川原宿!E62+田口中町!E62+下町!E62+清川!E62+大奈良!E62+原!E62+上中込!E62+下越!E62+竜岡!E62+三分!E62</f>
        <v>307</v>
      </c>
      <c r="F62" s="42">
        <f>E62/E147</f>
        <v>6.580921757770633E-2</v>
      </c>
    </row>
    <row r="63" spans="1:6" ht="15" customHeight="1" x14ac:dyDescent="0.15">
      <c r="A63" s="12"/>
      <c r="B63" s="35">
        <v>50</v>
      </c>
      <c r="C63" s="75">
        <f>馬坂!C63+広川原!C63+丸山!C63+宮代!C63+川原宿!C63+田口中町!C63+下町!C63+清川!C63+大奈良!C63+原!C63+上中込!C63+下越!C63+竜岡!C63+三分!C63</f>
        <v>36</v>
      </c>
      <c r="D63" s="75">
        <f>馬坂!D63+広川原!D63+丸山!D63+宮代!D63+川原宿!D63+田口中町!D63+下町!D63+清川!D63+大奈良!D63+原!D63+上中込!D63+下越!D63+竜岡!D63+三分!D63</f>
        <v>27</v>
      </c>
      <c r="E63" s="10">
        <f>馬坂!E63+広川原!E63+丸山!E63+宮代!E63+川原宿!E63+田口中町!E63+下町!E63+清川!E63+大奈良!E63+原!E63+上中込!E63+下越!E63+竜岡!E63+三分!E63</f>
        <v>63</v>
      </c>
      <c r="F63" s="32"/>
    </row>
    <row r="64" spans="1:6" ht="15" customHeight="1" x14ac:dyDescent="0.15">
      <c r="A64" s="12"/>
      <c r="B64" s="35">
        <v>51</v>
      </c>
      <c r="C64" s="75">
        <f>馬坂!C64+広川原!C64+丸山!C64+宮代!C64+川原宿!C64+田口中町!C64+下町!C64+清川!C64+大奈良!C64+原!C64+上中込!C64+下越!C64+竜岡!C64+三分!C64</f>
        <v>34</v>
      </c>
      <c r="D64" s="75">
        <f>馬坂!D64+広川原!D64+丸山!D64+宮代!D64+川原宿!D64+田口中町!D64+下町!D64+清川!D64+大奈良!D64+原!D64+上中込!D64+下越!D64+竜岡!D64+三分!D64</f>
        <v>30</v>
      </c>
      <c r="E64" s="10">
        <f>馬坂!E64+広川原!E64+丸山!E64+宮代!E64+川原宿!E64+田口中町!E64+下町!E64+清川!E64+大奈良!E64+原!E64+上中込!E64+下越!E64+竜岡!E64+三分!E64</f>
        <v>64</v>
      </c>
      <c r="F64" s="32"/>
    </row>
    <row r="65" spans="1:6" ht="15" customHeight="1" x14ac:dyDescent="0.15">
      <c r="A65" s="12"/>
      <c r="B65" s="35">
        <v>52</v>
      </c>
      <c r="C65" s="75">
        <f>馬坂!C65+広川原!C65+丸山!C65+宮代!C65+川原宿!C65+田口中町!C65+下町!C65+清川!C65+大奈良!C65+原!C65+上中込!C65+下越!C65+竜岡!C65+三分!C65</f>
        <v>23</v>
      </c>
      <c r="D65" s="75">
        <f>馬坂!D65+広川原!D65+丸山!D65+宮代!D65+川原宿!D65+田口中町!D65+下町!D65+清川!D65+大奈良!D65+原!D65+上中込!D65+下越!D65+竜岡!D65+三分!D65</f>
        <v>28</v>
      </c>
      <c r="E65" s="10">
        <f>馬坂!E65+広川原!E65+丸山!E65+宮代!E65+川原宿!E65+田口中町!E65+下町!E65+清川!E65+大奈良!E65+原!E65+上中込!E65+下越!E65+竜岡!E65+三分!E65</f>
        <v>51</v>
      </c>
      <c r="F65" s="32"/>
    </row>
    <row r="66" spans="1:6" ht="15" customHeight="1" x14ac:dyDescent="0.15">
      <c r="A66" s="12"/>
      <c r="B66" s="35">
        <v>53</v>
      </c>
      <c r="C66" s="75">
        <f>馬坂!C66+広川原!C66+丸山!C66+宮代!C66+川原宿!C66+田口中町!C66+下町!C66+清川!C66+大奈良!C66+原!C66+上中込!C66+下越!C66+竜岡!C66+三分!C66</f>
        <v>27</v>
      </c>
      <c r="D66" s="75">
        <f>馬坂!D66+広川原!D66+丸山!D66+宮代!D66+川原宿!D66+田口中町!D66+下町!D66+清川!D66+大奈良!D66+原!D66+上中込!D66+下越!D66+竜岡!D66+三分!D66</f>
        <v>28</v>
      </c>
      <c r="E66" s="10">
        <f>馬坂!E66+広川原!E66+丸山!E66+宮代!E66+川原宿!E66+田口中町!E66+下町!E66+清川!E66+大奈良!E66+原!E66+上中込!E66+下越!E66+竜岡!E66+三分!E66</f>
        <v>55</v>
      </c>
      <c r="F66" s="32"/>
    </row>
    <row r="67" spans="1:6" ht="15" customHeight="1" x14ac:dyDescent="0.15">
      <c r="A67" s="12"/>
      <c r="B67" s="35">
        <v>54</v>
      </c>
      <c r="C67" s="75">
        <f>馬坂!C67+広川原!C67+丸山!C67+宮代!C67+川原宿!C67+田口中町!C67+下町!C67+清川!C67+大奈良!C67+原!C67+上中込!C67+下越!C67+竜岡!C67+三分!C67</f>
        <v>27</v>
      </c>
      <c r="D67" s="75">
        <f>馬坂!D67+広川原!D67+丸山!D67+宮代!D67+川原宿!D67+田口中町!D67+下町!D67+清川!D67+大奈良!D67+原!D67+上中込!D67+下越!D67+竜岡!D67+三分!D67</f>
        <v>36</v>
      </c>
      <c r="E67" s="10">
        <f>馬坂!E67+広川原!E67+丸山!E67+宮代!E67+川原宿!E67+田口中町!E67+下町!E67+清川!E67+大奈良!E67+原!E67+上中込!E67+下越!E67+竜岡!E67+三分!E67</f>
        <v>63</v>
      </c>
      <c r="F67" s="32"/>
    </row>
    <row r="68" spans="1:6" ht="15" customHeight="1" x14ac:dyDescent="0.15">
      <c r="A68" s="12"/>
      <c r="B68" s="40" t="s">
        <v>37</v>
      </c>
      <c r="C68" s="49">
        <f>馬坂!C68+広川原!C68+丸山!C68+宮代!C68+川原宿!C68+田口中町!C68+下町!C68+清川!C68+大奈良!C68+原!C68+上中込!C68+下越!C68+竜岡!C68+三分!C68</f>
        <v>147</v>
      </c>
      <c r="D68" s="49">
        <f>馬坂!D68+広川原!D68+丸山!D68+宮代!D68+川原宿!D68+田口中町!D68+下町!D68+清川!D68+大奈良!D68+原!D68+上中込!D68+下越!D68+竜岡!D68+三分!D68</f>
        <v>149</v>
      </c>
      <c r="E68" s="41">
        <f>馬坂!E68+広川原!E68+丸山!E68+宮代!E68+川原宿!E68+田口中町!E68+下町!E68+清川!E68+大奈良!E68+原!E68+上中込!E68+下越!E68+竜岡!E68+三分!E68</f>
        <v>296</v>
      </c>
      <c r="F68" s="42">
        <f>E68/E147</f>
        <v>6.3451232583065384E-2</v>
      </c>
    </row>
    <row r="69" spans="1:6" ht="15" customHeight="1" x14ac:dyDescent="0.15">
      <c r="A69" s="12"/>
      <c r="B69" s="35">
        <v>55</v>
      </c>
      <c r="C69" s="75">
        <f>馬坂!C69+広川原!C69+丸山!C69+宮代!C69+川原宿!C69+田口中町!C69+下町!C69+清川!C69+大奈良!C69+原!C69+上中込!C69+下越!C69+竜岡!C69+三分!C69</f>
        <v>31</v>
      </c>
      <c r="D69" s="75">
        <f>馬坂!D69+広川原!D69+丸山!D69+宮代!D69+川原宿!D69+田口中町!D69+下町!D69+清川!D69+大奈良!D69+原!D69+上中込!D69+下越!D69+竜岡!D69+三分!D69</f>
        <v>38</v>
      </c>
      <c r="E69" s="10">
        <f>馬坂!E69+広川原!E69+丸山!E69+宮代!E69+川原宿!E69+田口中町!E69+下町!E69+清川!E69+大奈良!E69+原!E69+上中込!E69+下越!E69+竜岡!E69+三分!E69</f>
        <v>69</v>
      </c>
      <c r="F69" s="32"/>
    </row>
    <row r="70" spans="1:6" ht="15" customHeight="1" x14ac:dyDescent="0.15">
      <c r="A70" s="12"/>
      <c r="B70" s="35">
        <v>56</v>
      </c>
      <c r="C70" s="75">
        <f>馬坂!C70+広川原!C70+丸山!C70+宮代!C70+川原宿!C70+田口中町!C70+下町!C70+清川!C70+大奈良!C70+原!C70+上中込!C70+下越!C70+竜岡!C70+三分!C70</f>
        <v>34</v>
      </c>
      <c r="D70" s="75">
        <f>馬坂!D70+広川原!D70+丸山!D70+宮代!D70+川原宿!D70+田口中町!D70+下町!D70+清川!D70+大奈良!D70+原!D70+上中込!D70+下越!D70+竜岡!D70+三分!D70</f>
        <v>27</v>
      </c>
      <c r="E70" s="10">
        <f>馬坂!E70+広川原!E70+丸山!E70+宮代!E70+川原宿!E70+田口中町!E70+下町!E70+清川!E70+大奈良!E70+原!E70+上中込!E70+下越!E70+竜岡!E70+三分!E70</f>
        <v>61</v>
      </c>
      <c r="F70" s="32"/>
    </row>
    <row r="71" spans="1:6" ht="15" customHeight="1" x14ac:dyDescent="0.15">
      <c r="A71" s="12"/>
      <c r="B71" s="35">
        <v>57</v>
      </c>
      <c r="C71" s="75">
        <f>馬坂!C71+広川原!C71+丸山!C71+宮代!C71+川原宿!C71+田口中町!C71+下町!C71+清川!C71+大奈良!C71+原!C71+上中込!C71+下越!C71+竜岡!C71+三分!C71</f>
        <v>27</v>
      </c>
      <c r="D71" s="75">
        <f>馬坂!D71+広川原!D71+丸山!D71+宮代!D71+川原宿!D71+田口中町!D71+下町!D71+清川!D71+大奈良!D71+原!D71+上中込!D71+下越!D71+竜岡!D71+三分!D71</f>
        <v>28</v>
      </c>
      <c r="E71" s="10">
        <f>馬坂!E71+広川原!E71+丸山!E71+宮代!E71+川原宿!E71+田口中町!E71+下町!E71+清川!E71+大奈良!E71+原!E71+上中込!E71+下越!E71+竜岡!E71+三分!E71</f>
        <v>55</v>
      </c>
      <c r="F71" s="32"/>
    </row>
    <row r="72" spans="1:6" ht="15" customHeight="1" x14ac:dyDescent="0.15">
      <c r="A72" s="12"/>
      <c r="B72" s="35">
        <v>58</v>
      </c>
      <c r="C72" s="75">
        <f>馬坂!C72+広川原!C72+丸山!C72+宮代!C72+川原宿!C72+田口中町!C72+下町!C72+清川!C72+大奈良!C72+原!C72+上中込!C72+下越!C72+竜岡!C72+三分!C72</f>
        <v>22</v>
      </c>
      <c r="D72" s="75">
        <f>馬坂!D72+広川原!D72+丸山!D72+宮代!D72+川原宿!D72+田口中町!D72+下町!D72+清川!D72+大奈良!D72+原!D72+上中込!D72+下越!D72+竜岡!D72+三分!D72</f>
        <v>23</v>
      </c>
      <c r="E72" s="10">
        <f>馬坂!E72+広川原!E72+丸山!E72+宮代!E72+川原宿!E72+田口中町!E72+下町!E72+清川!E72+大奈良!E72+原!E72+上中込!E72+下越!E72+竜岡!E72+三分!E72</f>
        <v>45</v>
      </c>
      <c r="F72" s="32"/>
    </row>
    <row r="73" spans="1:6" ht="15" customHeight="1" x14ac:dyDescent="0.15">
      <c r="A73" s="12"/>
      <c r="B73" s="35">
        <v>59</v>
      </c>
      <c r="C73" s="75">
        <f>馬坂!C73+広川原!C73+丸山!C73+宮代!C73+川原宿!C73+田口中町!C73+下町!C73+清川!C73+大奈良!C73+原!C73+上中込!C73+下越!C73+竜岡!C73+三分!C73</f>
        <v>38</v>
      </c>
      <c r="D73" s="75">
        <f>馬坂!D73+広川原!D73+丸山!D73+宮代!D73+川原宿!D73+田口中町!D73+下町!D73+清川!D73+大奈良!D73+原!D73+上中込!D73+下越!D73+竜岡!D73+三分!D73</f>
        <v>29</v>
      </c>
      <c r="E73" s="10">
        <f>馬坂!E73+広川原!E73+丸山!E73+宮代!E73+川原宿!E73+田口中町!E73+下町!E73+清川!E73+大奈良!E73+原!E73+上中込!E73+下越!E73+竜岡!E73+三分!E73</f>
        <v>67</v>
      </c>
      <c r="F73" s="32"/>
    </row>
    <row r="74" spans="1:6" ht="15" customHeight="1" x14ac:dyDescent="0.15">
      <c r="A74" s="12"/>
      <c r="B74" s="40" t="s">
        <v>38</v>
      </c>
      <c r="C74" s="49">
        <f>馬坂!C74+広川原!C74+丸山!C74+宮代!C74+川原宿!C74+田口中町!C74+下町!C74+清川!C74+大奈良!C74+原!C74+上中込!C74+下越!C74+竜岡!C74+三分!C74</f>
        <v>152</v>
      </c>
      <c r="D74" s="49">
        <f>馬坂!D74+広川原!D74+丸山!D74+宮代!D74+川原宿!D74+田口中町!D74+下町!D74+清川!D74+大奈良!D74+原!D74+上中込!D74+下越!D74+竜岡!D74+三分!D74</f>
        <v>145</v>
      </c>
      <c r="E74" s="41">
        <f>馬坂!E74+広川原!E74+丸山!E74+宮代!E74+川原宿!E74+田口中町!E74+下町!E74+清川!E74+大奈良!E74+原!E74+上中込!E74+下越!E74+竜岡!E74+三分!E74</f>
        <v>297</v>
      </c>
      <c r="F74" s="42">
        <f>E74/E147</f>
        <v>6.3665594855305471E-2</v>
      </c>
    </row>
    <row r="75" spans="1:6" ht="15" customHeight="1" x14ac:dyDescent="0.15">
      <c r="A75" s="12"/>
      <c r="B75" s="35">
        <v>60</v>
      </c>
      <c r="C75" s="75">
        <f>馬坂!C75+広川原!C75+丸山!C75+宮代!C75+川原宿!C75+田口中町!C75+下町!C75+清川!C75+大奈良!C75+原!C75+上中込!C75+下越!C75+竜岡!C75+三分!C75</f>
        <v>34</v>
      </c>
      <c r="D75" s="75">
        <f>馬坂!D75+広川原!D75+丸山!D75+宮代!D75+川原宿!D75+田口中町!D75+下町!D75+清川!D75+大奈良!D75+原!D75+上中込!D75+下越!D75+竜岡!D75+三分!D75</f>
        <v>27</v>
      </c>
      <c r="E75" s="10">
        <f>馬坂!E75+広川原!E75+丸山!E75+宮代!E75+川原宿!E75+田口中町!E75+下町!E75+清川!E75+大奈良!E75+原!E75+上中込!E75+下越!E75+竜岡!E75+三分!E75</f>
        <v>61</v>
      </c>
      <c r="F75" s="32"/>
    </row>
    <row r="76" spans="1:6" ht="15" customHeight="1" x14ac:dyDescent="0.15">
      <c r="A76" s="12"/>
      <c r="B76" s="35">
        <v>61</v>
      </c>
      <c r="C76" s="75">
        <f>馬坂!C76+広川原!C76+丸山!C76+宮代!C76+川原宿!C76+田口中町!C76+下町!C76+清川!C76+大奈良!C76+原!C76+上中込!C76+下越!C76+竜岡!C76+三分!C76</f>
        <v>45</v>
      </c>
      <c r="D76" s="75">
        <f>馬坂!D76+広川原!D76+丸山!D76+宮代!D76+川原宿!D76+田口中町!D76+下町!D76+清川!D76+大奈良!D76+原!D76+上中込!D76+下越!D76+竜岡!D76+三分!D76</f>
        <v>23</v>
      </c>
      <c r="E76" s="10">
        <f>馬坂!E76+広川原!E76+丸山!E76+宮代!E76+川原宿!E76+田口中町!E76+下町!E76+清川!E76+大奈良!E76+原!E76+上中込!E76+下越!E76+竜岡!E76+三分!E76</f>
        <v>68</v>
      </c>
      <c r="F76" s="32"/>
    </row>
    <row r="77" spans="1:6" ht="15" customHeight="1" x14ac:dyDescent="0.15">
      <c r="A77" s="12"/>
      <c r="B77" s="35">
        <v>62</v>
      </c>
      <c r="C77" s="75">
        <f>馬坂!C77+広川原!C77+丸山!C77+宮代!C77+川原宿!C77+田口中町!C77+下町!C77+清川!C77+大奈良!C77+原!C77+上中込!C77+下越!C77+竜岡!C77+三分!C77</f>
        <v>28</v>
      </c>
      <c r="D77" s="75">
        <f>馬坂!D77+広川原!D77+丸山!D77+宮代!D77+川原宿!D77+田口中町!D77+下町!D77+清川!D77+大奈良!D77+原!D77+上中込!D77+下越!D77+竜岡!D77+三分!D77</f>
        <v>27</v>
      </c>
      <c r="E77" s="10">
        <f>馬坂!E77+広川原!E77+丸山!E77+宮代!E77+川原宿!E77+田口中町!E77+下町!E77+清川!E77+大奈良!E77+原!E77+上中込!E77+下越!E77+竜岡!E77+三分!E77</f>
        <v>55</v>
      </c>
      <c r="F77" s="32"/>
    </row>
    <row r="78" spans="1:6" ht="15" customHeight="1" x14ac:dyDescent="0.15">
      <c r="A78" s="12"/>
      <c r="B78" s="35">
        <v>63</v>
      </c>
      <c r="C78" s="75">
        <f>馬坂!C78+広川原!C78+丸山!C78+宮代!C78+川原宿!C78+田口中町!C78+下町!C78+清川!C78+大奈良!C78+原!C78+上中込!C78+下越!C78+竜岡!C78+三分!C78</f>
        <v>22</v>
      </c>
      <c r="D78" s="75">
        <f>馬坂!D78+広川原!D78+丸山!D78+宮代!D78+川原宿!D78+田口中町!D78+下町!D78+清川!D78+大奈良!D78+原!D78+上中込!D78+下越!D78+竜岡!D78+三分!D78</f>
        <v>36</v>
      </c>
      <c r="E78" s="10">
        <f>馬坂!E78+広川原!E78+丸山!E78+宮代!E78+川原宿!E78+田口中町!E78+下町!E78+清川!E78+大奈良!E78+原!E78+上中込!E78+下越!E78+竜岡!E78+三分!E78</f>
        <v>58</v>
      </c>
      <c r="F78" s="32"/>
    </row>
    <row r="79" spans="1:6" ht="15" customHeight="1" x14ac:dyDescent="0.15">
      <c r="A79" s="12"/>
      <c r="B79" s="35">
        <v>64</v>
      </c>
      <c r="C79" s="75">
        <f>馬坂!C79+広川原!C79+丸山!C79+宮代!C79+川原宿!C79+田口中町!C79+下町!C79+清川!C79+大奈良!C79+原!C79+上中込!C79+下越!C79+竜岡!C79+三分!C79</f>
        <v>29</v>
      </c>
      <c r="D79" s="75">
        <f>馬坂!D79+広川原!D79+丸山!D79+宮代!D79+川原宿!D79+田口中町!D79+下町!D79+清川!D79+大奈良!D79+原!D79+上中込!D79+下越!D79+竜岡!D79+三分!D79</f>
        <v>25</v>
      </c>
      <c r="E79" s="10">
        <f>馬坂!E79+広川原!E79+丸山!E79+宮代!E79+川原宿!E79+田口中町!E79+下町!E79+清川!E79+大奈良!E79+原!E79+上中込!E79+下越!E79+竜岡!E79+三分!E79</f>
        <v>54</v>
      </c>
      <c r="F79" s="32"/>
    </row>
    <row r="80" spans="1:6" ht="15" customHeight="1" x14ac:dyDescent="0.15">
      <c r="A80" s="12"/>
      <c r="B80" s="40" t="s">
        <v>39</v>
      </c>
      <c r="C80" s="49">
        <f>馬坂!C80+広川原!C80+丸山!C80+宮代!C80+川原宿!C80+田口中町!C80+下町!C80+清川!C80+大奈良!C80+原!C80+上中込!C80+下越!C80+竜岡!C80+三分!C80</f>
        <v>158</v>
      </c>
      <c r="D80" s="49">
        <f>馬坂!D80+広川原!D80+丸山!D80+宮代!D80+川原宿!D80+田口中町!D80+下町!D80+清川!D80+大奈良!D80+原!D80+上中込!D80+下越!D80+竜岡!D80+三分!D80</f>
        <v>138</v>
      </c>
      <c r="E80" s="41">
        <f>馬坂!E80+広川原!E80+丸山!E80+宮代!E80+川原宿!E80+田口中町!E80+下町!E80+清川!E80+大奈良!E80+原!E80+上中込!E80+下越!E80+竜岡!E80+三分!E80</f>
        <v>296</v>
      </c>
      <c r="F80" s="42">
        <f>E80/E147</f>
        <v>6.3451232583065384E-2</v>
      </c>
    </row>
    <row r="81" spans="1:6" ht="15" customHeight="1" x14ac:dyDescent="0.15">
      <c r="A81" s="12"/>
      <c r="B81" s="35">
        <v>65</v>
      </c>
      <c r="C81" s="75">
        <f>馬坂!C81+広川原!C81+丸山!C81+宮代!C81+川原宿!C81+田口中町!C81+下町!C81+清川!C81+大奈良!C81+原!C81+上中込!C81+下越!C81+竜岡!C81+三分!C81</f>
        <v>35</v>
      </c>
      <c r="D81" s="75">
        <f>馬坂!D81+広川原!D81+丸山!D81+宮代!D81+川原宿!D81+田口中町!D81+下町!D81+清川!D81+大奈良!D81+原!D81+上中込!D81+下越!D81+竜岡!D81+三分!D81</f>
        <v>38</v>
      </c>
      <c r="E81" s="10">
        <f>馬坂!E81+広川原!E81+丸山!E81+宮代!E81+川原宿!E81+田口中町!E81+下町!E81+清川!E81+大奈良!E81+原!E81+上中込!E81+下越!E81+竜岡!E81+三分!E81</f>
        <v>73</v>
      </c>
      <c r="F81" s="32"/>
    </row>
    <row r="82" spans="1:6" ht="15" customHeight="1" x14ac:dyDescent="0.15">
      <c r="A82" s="12"/>
      <c r="B82" s="35">
        <v>66</v>
      </c>
      <c r="C82" s="75">
        <f>馬坂!C82+広川原!C82+丸山!C82+宮代!C82+川原宿!C82+田口中町!C82+下町!C82+清川!C82+大奈良!C82+原!C82+上中込!C82+下越!C82+竜岡!C82+三分!C82</f>
        <v>33</v>
      </c>
      <c r="D82" s="75">
        <f>馬坂!D82+広川原!D82+丸山!D82+宮代!D82+川原宿!D82+田口中町!D82+下町!D82+清川!D82+大奈良!D82+原!D82+上中込!D82+下越!D82+竜岡!D82+三分!D82</f>
        <v>24</v>
      </c>
      <c r="E82" s="10">
        <f>馬坂!E82+広川原!E82+丸山!E82+宮代!E82+川原宿!E82+田口中町!E82+下町!E82+清川!E82+大奈良!E82+原!E82+上中込!E82+下越!E82+竜岡!E82+三分!E82</f>
        <v>57</v>
      </c>
      <c r="F82" s="32"/>
    </row>
    <row r="83" spans="1:6" ht="15" customHeight="1" x14ac:dyDescent="0.15">
      <c r="A83" s="12"/>
      <c r="B83" s="35">
        <v>67</v>
      </c>
      <c r="C83" s="75">
        <f>馬坂!C83+広川原!C83+丸山!C83+宮代!C83+川原宿!C83+田口中町!C83+下町!C83+清川!C83+大奈良!C83+原!C83+上中込!C83+下越!C83+竜岡!C83+三分!C83</f>
        <v>32</v>
      </c>
      <c r="D83" s="75">
        <f>馬坂!D83+広川原!D83+丸山!D83+宮代!D83+川原宿!D83+田口中町!D83+下町!D83+清川!D83+大奈良!D83+原!D83+上中込!D83+下越!D83+竜岡!D83+三分!D83</f>
        <v>46</v>
      </c>
      <c r="E83" s="10">
        <f>馬坂!E83+広川原!E83+丸山!E83+宮代!E83+川原宿!E83+田口中町!E83+下町!E83+清川!E83+大奈良!E83+原!E83+上中込!E83+下越!E83+竜岡!E83+三分!E83</f>
        <v>78</v>
      </c>
      <c r="F83" s="32"/>
    </row>
    <row r="84" spans="1:6" ht="15" customHeight="1" x14ac:dyDescent="0.15">
      <c r="A84" s="12"/>
      <c r="B84" s="35">
        <v>68</v>
      </c>
      <c r="C84" s="75">
        <f>馬坂!C84+広川原!C84+丸山!C84+宮代!C84+川原宿!C84+田口中町!C84+下町!C84+清川!C84+大奈良!C84+原!C84+上中込!C84+下越!C84+竜岡!C84+三分!C84</f>
        <v>39</v>
      </c>
      <c r="D84" s="75">
        <f>馬坂!D84+広川原!D84+丸山!D84+宮代!D84+川原宿!D84+田口中町!D84+下町!D84+清川!D84+大奈良!D84+原!D84+上中込!D84+下越!D84+竜岡!D84+三分!D84</f>
        <v>39</v>
      </c>
      <c r="E84" s="10">
        <f>馬坂!E84+広川原!E84+丸山!E84+宮代!E84+川原宿!E84+田口中町!E84+下町!E84+清川!E84+大奈良!E84+原!E84+上中込!E84+下越!E84+竜岡!E84+三分!E84</f>
        <v>78</v>
      </c>
      <c r="F84" s="32"/>
    </row>
    <row r="85" spans="1:6" ht="15" customHeight="1" x14ac:dyDescent="0.15">
      <c r="A85" s="12"/>
      <c r="B85" s="35">
        <v>69</v>
      </c>
      <c r="C85" s="75">
        <f>馬坂!C85+広川原!C85+丸山!C85+宮代!C85+川原宿!C85+田口中町!C85+下町!C85+清川!C85+大奈良!C85+原!C85+上中込!C85+下越!C85+竜岡!C85+三分!C85</f>
        <v>44</v>
      </c>
      <c r="D85" s="75">
        <f>馬坂!D85+広川原!D85+丸山!D85+宮代!D85+川原宿!D85+田口中町!D85+下町!D85+清川!D85+大奈良!D85+原!D85+上中込!D85+下越!D85+竜岡!D85+三分!D85</f>
        <v>47</v>
      </c>
      <c r="E85" s="10">
        <f>馬坂!E85+広川原!E85+丸山!E85+宮代!E85+川原宿!E85+田口中町!E85+下町!E85+清川!E85+大奈良!E85+原!E85+上中込!E85+下越!E85+竜岡!E85+三分!E85</f>
        <v>91</v>
      </c>
      <c r="F85" s="32"/>
    </row>
    <row r="86" spans="1:6" ht="15" customHeight="1" x14ac:dyDescent="0.15">
      <c r="A86" s="12"/>
      <c r="B86" s="43" t="s">
        <v>40</v>
      </c>
      <c r="C86" s="71">
        <f>馬坂!C86+広川原!C86+丸山!C86+宮代!C86+川原宿!C86+田口中町!C86+下町!C86+清川!C86+大奈良!C86+原!C86+上中込!C86+下越!C86+竜岡!C86+三分!C86</f>
        <v>183</v>
      </c>
      <c r="D86" s="71">
        <f>馬坂!D86+広川原!D86+丸山!D86+宮代!D86+川原宿!D86+田口中町!D86+下町!D86+清川!D86+大奈良!D86+原!D86+上中込!D86+下越!D86+竜岡!D86+三分!D86</f>
        <v>194</v>
      </c>
      <c r="E86" s="44">
        <f>馬坂!E86+広川原!E86+丸山!E86+宮代!E86+川原宿!E86+田口中町!E86+下町!E86+清川!E86+大奈良!E86+原!E86+上中込!E86+下越!E86+竜岡!E86+三分!E86</f>
        <v>377</v>
      </c>
      <c r="F86" s="45">
        <f>E86/E147</f>
        <v>8.0814576634512331E-2</v>
      </c>
    </row>
    <row r="87" spans="1:6" ht="15" customHeight="1" x14ac:dyDescent="0.15">
      <c r="A87" s="12"/>
      <c r="B87" s="35">
        <v>70</v>
      </c>
      <c r="C87" s="75">
        <f>馬坂!C87+広川原!C87+丸山!C87+宮代!C87+川原宿!C87+田口中町!C87+下町!C87+清川!C87+大奈良!C87+原!C87+上中込!C87+下越!C87+竜岡!C87+三分!C87</f>
        <v>43</v>
      </c>
      <c r="D87" s="75">
        <f>馬坂!D87+広川原!D87+丸山!D87+宮代!D87+川原宿!D87+田口中町!D87+下町!D87+清川!D87+大奈良!D87+原!D87+上中込!D87+下越!D87+竜岡!D87+三分!D87</f>
        <v>35</v>
      </c>
      <c r="E87" s="10">
        <f>馬坂!E87+広川原!E87+丸山!E87+宮代!E87+川原宿!E87+田口中町!E87+下町!E87+清川!E87+大奈良!E87+原!E87+上中込!E87+下越!E87+竜岡!E87+三分!E87</f>
        <v>78</v>
      </c>
      <c r="F87" s="32"/>
    </row>
    <row r="88" spans="1:6" ht="15" customHeight="1" x14ac:dyDescent="0.15">
      <c r="A88" s="12"/>
      <c r="B88" s="35">
        <v>71</v>
      </c>
      <c r="C88" s="75">
        <f>馬坂!C88+広川原!C88+丸山!C88+宮代!C88+川原宿!C88+田口中町!C88+下町!C88+清川!C88+大奈良!C88+原!C88+上中込!C88+下越!C88+竜岡!C88+三分!C88</f>
        <v>26</v>
      </c>
      <c r="D88" s="75">
        <f>馬坂!D88+広川原!D88+丸山!D88+宮代!D88+川原宿!D88+田口中町!D88+下町!D88+清川!D88+大奈良!D88+原!D88+上中込!D88+下越!D88+竜岡!D88+三分!D88</f>
        <v>38</v>
      </c>
      <c r="E88" s="10">
        <f>馬坂!E88+広川原!E88+丸山!E88+宮代!E88+川原宿!E88+田口中町!E88+下町!E88+清川!E88+大奈良!E88+原!E88+上中込!E88+下越!E88+竜岡!E88+三分!E88</f>
        <v>64</v>
      </c>
      <c r="F88" s="32"/>
    </row>
    <row r="89" spans="1:6" ht="15" customHeight="1" x14ac:dyDescent="0.15">
      <c r="A89" s="12"/>
      <c r="B89" s="35">
        <v>72</v>
      </c>
      <c r="C89" s="75">
        <f>馬坂!C89+広川原!C89+丸山!C89+宮代!C89+川原宿!C89+田口中町!C89+下町!C89+清川!C89+大奈良!C89+原!C89+上中込!C89+下越!C89+竜岡!C89+三分!C89</f>
        <v>39</v>
      </c>
      <c r="D89" s="75">
        <f>馬坂!D89+広川原!D89+丸山!D89+宮代!D89+川原宿!D89+田口中町!D89+下町!D89+清川!D89+大奈良!D89+原!D89+上中込!D89+下越!D89+竜岡!D89+三分!D89</f>
        <v>36</v>
      </c>
      <c r="E89" s="10">
        <f>馬坂!E89+広川原!E89+丸山!E89+宮代!E89+川原宿!E89+田口中町!E89+下町!E89+清川!E89+大奈良!E89+原!E89+上中込!E89+下越!E89+竜岡!E89+三分!E89</f>
        <v>75</v>
      </c>
      <c r="F89" s="32"/>
    </row>
    <row r="90" spans="1:6" ht="15" customHeight="1" x14ac:dyDescent="0.15">
      <c r="A90" s="12"/>
      <c r="B90" s="35">
        <v>73</v>
      </c>
      <c r="C90" s="75">
        <f>馬坂!C90+広川原!C90+丸山!C90+宮代!C90+川原宿!C90+田口中町!C90+下町!C90+清川!C90+大奈良!C90+原!C90+上中込!C90+下越!C90+竜岡!C90+三分!C90</f>
        <v>31</v>
      </c>
      <c r="D90" s="75">
        <f>馬坂!D90+広川原!D90+丸山!D90+宮代!D90+川原宿!D90+田口中町!D90+下町!D90+清川!D90+大奈良!D90+原!D90+上中込!D90+下越!D90+竜岡!D90+三分!D90</f>
        <v>53</v>
      </c>
      <c r="E90" s="10">
        <f>馬坂!E90+広川原!E90+丸山!E90+宮代!E90+川原宿!E90+田口中町!E90+下町!E90+清川!E90+大奈良!E90+原!E90+上中込!E90+下越!E90+竜岡!E90+三分!E90</f>
        <v>84</v>
      </c>
      <c r="F90" s="32"/>
    </row>
    <row r="91" spans="1:6" ht="15" customHeight="1" x14ac:dyDescent="0.15">
      <c r="A91" s="12"/>
      <c r="B91" s="35">
        <v>74</v>
      </c>
      <c r="C91" s="75">
        <f>馬坂!C91+広川原!C91+丸山!C91+宮代!C91+川原宿!C91+田口中町!C91+下町!C91+清川!C91+大奈良!C91+原!C91+上中込!C91+下越!C91+竜岡!C91+三分!C91</f>
        <v>46</v>
      </c>
      <c r="D91" s="75">
        <f>馬坂!D91+広川原!D91+丸山!D91+宮代!D91+川原宿!D91+田口中町!D91+下町!D91+清川!D91+大奈良!D91+原!D91+上中込!D91+下越!D91+竜岡!D91+三分!D91</f>
        <v>42</v>
      </c>
      <c r="E91" s="10">
        <f>馬坂!E91+広川原!E91+丸山!E91+宮代!E91+川原宿!E91+田口中町!E91+下町!E91+清川!E91+大奈良!E91+原!E91+上中込!E91+下越!E91+竜岡!E91+三分!E91</f>
        <v>88</v>
      </c>
      <c r="F91" s="32"/>
    </row>
    <row r="92" spans="1:6" ht="15" customHeight="1" x14ac:dyDescent="0.15">
      <c r="A92" s="12"/>
      <c r="B92" s="43" t="s">
        <v>41</v>
      </c>
      <c r="C92" s="71">
        <f>馬坂!C92+広川原!C92+丸山!C92+宮代!C92+川原宿!C92+田口中町!C92+下町!C92+清川!C92+大奈良!C92+原!C92+上中込!C92+下越!C92+竜岡!C92+三分!C92</f>
        <v>185</v>
      </c>
      <c r="D92" s="71">
        <f>馬坂!D92+広川原!D92+丸山!D92+宮代!D92+川原宿!D92+田口中町!D92+下町!D92+清川!D92+大奈良!D92+原!D92+上中込!D92+下越!D92+竜岡!D92+三分!D92</f>
        <v>204</v>
      </c>
      <c r="E92" s="44">
        <f>馬坂!E92+広川原!E92+丸山!E92+宮代!E92+川原宿!E92+田口中町!E92+下町!E92+清川!E92+大奈良!E92+原!E92+上中込!E92+下越!E92+竜岡!E92+三分!E92</f>
        <v>389</v>
      </c>
      <c r="F92" s="45">
        <f>E92/E147</f>
        <v>8.3386923901393351E-2</v>
      </c>
    </row>
    <row r="93" spans="1:6" ht="15" customHeight="1" x14ac:dyDescent="0.15">
      <c r="A93" s="12"/>
      <c r="B93" s="35">
        <v>75</v>
      </c>
      <c r="C93" s="75">
        <f>馬坂!C93+広川原!C93+丸山!C93+宮代!C93+川原宿!C93+田口中町!C93+下町!C93+清川!C93+大奈良!C93+原!C93+上中込!C93+下越!C93+竜岡!C93+三分!C93</f>
        <v>39</v>
      </c>
      <c r="D93" s="75">
        <f>馬坂!D93+広川原!D93+丸山!D93+宮代!D93+川原宿!D93+田口中町!D93+下町!D93+清川!D93+大奈良!D93+原!D93+上中込!D93+下越!D93+竜岡!D93+三分!D93</f>
        <v>43</v>
      </c>
      <c r="E93" s="10">
        <f>馬坂!E93+広川原!E93+丸山!E93+宮代!E93+川原宿!E93+田口中町!E93+下町!E93+清川!E93+大奈良!E93+原!E93+上中込!E93+下越!E93+竜岡!E93+三分!E93</f>
        <v>82</v>
      </c>
      <c r="F93" s="32"/>
    </row>
    <row r="94" spans="1:6" ht="15" customHeight="1" x14ac:dyDescent="0.15">
      <c r="A94" s="12"/>
      <c r="B94" s="35">
        <v>76</v>
      </c>
      <c r="C94" s="75">
        <f>馬坂!C94+広川原!C94+丸山!C94+宮代!C94+川原宿!C94+田口中町!C94+下町!C94+清川!C94+大奈良!C94+原!C94+上中込!C94+下越!C94+竜岡!C94+三分!C94</f>
        <v>33</v>
      </c>
      <c r="D94" s="75">
        <f>馬坂!D94+広川原!D94+丸山!D94+宮代!D94+川原宿!D94+田口中町!D94+下町!D94+清川!D94+大奈良!D94+原!D94+上中込!D94+下越!D94+竜岡!D94+三分!D94</f>
        <v>44</v>
      </c>
      <c r="E94" s="10">
        <f>馬坂!E94+広川原!E94+丸山!E94+宮代!E94+川原宿!E94+田口中町!E94+下町!E94+清川!E94+大奈良!E94+原!E94+上中込!E94+下越!E94+竜岡!E94+三分!E94</f>
        <v>77</v>
      </c>
      <c r="F94" s="32"/>
    </row>
    <row r="95" spans="1:6" ht="15" customHeight="1" x14ac:dyDescent="0.15">
      <c r="A95" s="12"/>
      <c r="B95" s="35">
        <v>77</v>
      </c>
      <c r="C95" s="75">
        <f>馬坂!C95+広川原!C95+丸山!C95+宮代!C95+川原宿!C95+田口中町!C95+下町!C95+清川!C95+大奈良!C95+原!C95+上中込!C95+下越!C95+竜岡!C95+三分!C95</f>
        <v>30</v>
      </c>
      <c r="D95" s="75">
        <f>馬坂!D95+広川原!D95+丸山!D95+宮代!D95+川原宿!D95+田口中町!D95+下町!D95+清川!D95+大奈良!D95+原!D95+上中込!D95+下越!D95+竜岡!D95+三分!D95</f>
        <v>27</v>
      </c>
      <c r="E95" s="10">
        <f>馬坂!E95+広川原!E95+丸山!E95+宮代!E95+川原宿!E95+田口中町!E95+下町!E95+清川!E95+大奈良!E95+原!E95+上中込!E95+下越!E95+竜岡!E95+三分!E95</f>
        <v>57</v>
      </c>
      <c r="F95" s="32"/>
    </row>
    <row r="96" spans="1:6" ht="15" customHeight="1" x14ac:dyDescent="0.15">
      <c r="A96" s="12"/>
      <c r="B96" s="35">
        <v>78</v>
      </c>
      <c r="C96" s="75">
        <f>馬坂!C96+広川原!C96+丸山!C96+宮代!C96+川原宿!C96+田口中町!C96+下町!C96+清川!C96+大奈良!C96+原!C96+上中込!C96+下越!C96+竜岡!C96+三分!C96</f>
        <v>22</v>
      </c>
      <c r="D96" s="75">
        <f>馬坂!D96+広川原!D96+丸山!D96+宮代!D96+川原宿!D96+田口中町!D96+下町!D96+清川!D96+大奈良!D96+原!D96+上中込!D96+下越!D96+竜岡!D96+三分!D96</f>
        <v>30</v>
      </c>
      <c r="E96" s="10">
        <f>馬坂!E96+広川原!E96+丸山!E96+宮代!E96+川原宿!E96+田口中町!E96+下町!E96+清川!E96+大奈良!E96+原!E96+上中込!E96+下越!E96+竜岡!E96+三分!E96</f>
        <v>52</v>
      </c>
      <c r="F96" s="32"/>
    </row>
    <row r="97" spans="1:6" ht="15" customHeight="1" x14ac:dyDescent="0.15">
      <c r="A97" s="12"/>
      <c r="B97" s="35">
        <v>79</v>
      </c>
      <c r="C97" s="75">
        <f>馬坂!C97+広川原!C97+丸山!C97+宮代!C97+川原宿!C97+田口中町!C97+下町!C97+清川!C97+大奈良!C97+原!C97+上中込!C97+下越!C97+竜岡!C97+三分!C97</f>
        <v>33</v>
      </c>
      <c r="D97" s="75">
        <f>馬坂!D97+広川原!D97+丸山!D97+宮代!D97+川原宿!D97+田口中町!D97+下町!D97+清川!D97+大奈良!D97+原!D97+上中込!D97+下越!D97+竜岡!D97+三分!D97</f>
        <v>31</v>
      </c>
      <c r="E97" s="10">
        <f>馬坂!E97+広川原!E97+丸山!E97+宮代!E97+川原宿!E97+田口中町!E97+下町!E97+清川!E97+大奈良!E97+原!E97+上中込!E97+下越!E97+竜岡!E97+三分!E97</f>
        <v>64</v>
      </c>
      <c r="F97" s="32"/>
    </row>
    <row r="98" spans="1:6" ht="15" customHeight="1" x14ac:dyDescent="0.15">
      <c r="A98" s="12"/>
      <c r="B98" s="43" t="s">
        <v>42</v>
      </c>
      <c r="C98" s="71">
        <f>馬坂!C98+広川原!C98+丸山!C98+宮代!C98+川原宿!C98+田口中町!C98+下町!C98+清川!C98+大奈良!C98+原!C98+上中込!C98+下越!C98+竜岡!C98+三分!C98</f>
        <v>157</v>
      </c>
      <c r="D98" s="71">
        <f>馬坂!D98+広川原!D98+丸山!D98+宮代!D98+川原宿!D98+田口中町!D98+下町!D98+清川!D98+大奈良!D98+原!D98+上中込!D98+下越!D98+竜岡!D98+三分!D98</f>
        <v>175</v>
      </c>
      <c r="E98" s="44">
        <f>馬坂!E98+広川原!E98+丸山!E98+宮代!E98+川原宿!E98+田口中町!E98+下町!E98+清川!E98+大奈良!E98+原!E98+上中込!E98+下越!E98+竜岡!E98+三分!E98</f>
        <v>332</v>
      </c>
      <c r="F98" s="45">
        <f>E98/E147</f>
        <v>7.1168274383708471E-2</v>
      </c>
    </row>
    <row r="99" spans="1:6" ht="15" customHeight="1" x14ac:dyDescent="0.15">
      <c r="A99" s="12"/>
      <c r="B99" s="35">
        <v>80</v>
      </c>
      <c r="C99" s="75">
        <f>馬坂!C99+広川原!C99+丸山!C99+宮代!C99+川原宿!C99+田口中町!C99+下町!C99+清川!C99+大奈良!C99+原!C99+上中込!C99+下越!C99+竜岡!C99+三分!C99</f>
        <v>33</v>
      </c>
      <c r="D99" s="75">
        <f>馬坂!D99+広川原!D99+丸山!D99+宮代!D99+川原宿!D99+田口中町!D99+下町!D99+清川!D99+大奈良!D99+原!D99+上中込!D99+下越!D99+竜岡!D99+三分!D99</f>
        <v>34</v>
      </c>
      <c r="E99" s="10">
        <f>馬坂!E99+広川原!E99+丸山!E99+宮代!E99+川原宿!E99+田口中町!E99+下町!E99+清川!E99+大奈良!E99+原!E99+上中込!E99+下越!E99+竜岡!E99+三分!E99</f>
        <v>67</v>
      </c>
      <c r="F99" s="32"/>
    </row>
    <row r="100" spans="1:6" ht="15" customHeight="1" x14ac:dyDescent="0.15">
      <c r="A100" s="12"/>
      <c r="B100" s="35">
        <v>81</v>
      </c>
      <c r="C100" s="75">
        <f>馬坂!C100+広川原!C100+丸山!C100+宮代!C100+川原宿!C100+田口中町!C100+下町!C100+清川!C100+大奈良!C100+原!C100+上中込!C100+下越!C100+竜岡!C100+三分!C100</f>
        <v>19</v>
      </c>
      <c r="D100" s="75">
        <f>馬坂!D100+広川原!D100+丸山!D100+宮代!D100+川原宿!D100+田口中町!D100+下町!D100+清川!D100+大奈良!D100+原!D100+上中込!D100+下越!D100+竜岡!D100+三分!D100</f>
        <v>29</v>
      </c>
      <c r="E100" s="10">
        <f>馬坂!E100+広川原!E100+丸山!E100+宮代!E100+川原宿!E100+田口中町!E100+下町!E100+清川!E100+大奈良!E100+原!E100+上中込!E100+下越!E100+竜岡!E100+三分!E100</f>
        <v>48</v>
      </c>
      <c r="F100" s="32"/>
    </row>
    <row r="101" spans="1:6" ht="15" customHeight="1" x14ac:dyDescent="0.15">
      <c r="A101" s="12"/>
      <c r="B101" s="35">
        <v>82</v>
      </c>
      <c r="C101" s="75">
        <f>馬坂!C101+広川原!C101+丸山!C101+宮代!C101+川原宿!C101+田口中町!C101+下町!C101+清川!C101+大奈良!C101+原!C101+上中込!C101+下越!C101+竜岡!C101+三分!C101</f>
        <v>27</v>
      </c>
      <c r="D101" s="75">
        <f>馬坂!D101+広川原!D101+丸山!D101+宮代!D101+川原宿!D101+田口中町!D101+下町!D101+清川!D101+大奈良!D101+原!D101+上中込!D101+下越!D101+竜岡!D101+三分!D101</f>
        <v>33</v>
      </c>
      <c r="E101" s="10">
        <f>馬坂!E101+広川原!E101+丸山!E101+宮代!E101+川原宿!E101+田口中町!E101+下町!E101+清川!E101+大奈良!E101+原!E101+上中込!E101+下越!E101+竜岡!E101+三分!E101</f>
        <v>60</v>
      </c>
      <c r="F101" s="32"/>
    </row>
    <row r="102" spans="1:6" ht="15" customHeight="1" x14ac:dyDescent="0.15">
      <c r="A102" s="12"/>
      <c r="B102" s="35">
        <v>83</v>
      </c>
      <c r="C102" s="75">
        <f>馬坂!C102+広川原!C102+丸山!C102+宮代!C102+川原宿!C102+田口中町!C102+下町!C102+清川!C102+大奈良!C102+原!C102+上中込!C102+下越!C102+竜岡!C102+三分!C102</f>
        <v>30</v>
      </c>
      <c r="D102" s="75">
        <f>馬坂!D102+広川原!D102+丸山!D102+宮代!D102+川原宿!D102+田口中町!D102+下町!D102+清川!D102+大奈良!D102+原!D102+上中込!D102+下越!D102+竜岡!D102+三分!D102</f>
        <v>36</v>
      </c>
      <c r="E102" s="10">
        <f>馬坂!E102+広川原!E102+丸山!E102+宮代!E102+川原宿!E102+田口中町!E102+下町!E102+清川!E102+大奈良!E102+原!E102+上中込!E102+下越!E102+竜岡!E102+三分!E102</f>
        <v>66</v>
      </c>
      <c r="F102" s="32"/>
    </row>
    <row r="103" spans="1:6" ht="15" customHeight="1" x14ac:dyDescent="0.15">
      <c r="A103" s="12"/>
      <c r="B103" s="35">
        <v>84</v>
      </c>
      <c r="C103" s="75">
        <f>馬坂!C103+広川原!C103+丸山!C103+宮代!C103+川原宿!C103+田口中町!C103+下町!C103+清川!C103+大奈良!C103+原!C103+上中込!C103+下越!C103+竜岡!C103+三分!C103</f>
        <v>25</v>
      </c>
      <c r="D103" s="75">
        <f>馬坂!D103+広川原!D103+丸山!D103+宮代!D103+川原宿!D103+田口中町!D103+下町!D103+清川!D103+大奈良!D103+原!D103+上中込!D103+下越!D103+竜岡!D103+三分!D103</f>
        <v>22</v>
      </c>
      <c r="E103" s="10">
        <f>馬坂!E103+広川原!E103+丸山!E103+宮代!E103+川原宿!E103+田口中町!E103+下町!E103+清川!E103+大奈良!E103+原!E103+上中込!E103+下越!E103+竜岡!E103+三分!E103</f>
        <v>47</v>
      </c>
      <c r="F103" s="32"/>
    </row>
    <row r="104" spans="1:6" ht="15" customHeight="1" x14ac:dyDescent="0.15">
      <c r="A104" s="12"/>
      <c r="B104" s="43" t="s">
        <v>43</v>
      </c>
      <c r="C104" s="71">
        <f>馬坂!C104+広川原!C104+丸山!C104+宮代!C104+川原宿!C104+田口中町!C104+下町!C104+清川!C104+大奈良!C104+原!C104+上中込!C104+下越!C104+竜岡!C104+三分!C104</f>
        <v>134</v>
      </c>
      <c r="D104" s="71">
        <f>馬坂!D104+広川原!D104+丸山!D104+宮代!D104+川原宿!D104+田口中町!D104+下町!D104+清川!D104+大奈良!D104+原!D104+上中込!D104+下越!D104+竜岡!D104+三分!D104</f>
        <v>154</v>
      </c>
      <c r="E104" s="44">
        <f>馬坂!E104+広川原!E104+丸山!E104+宮代!E104+川原宿!E104+田口中町!E104+下町!E104+清川!E104+大奈良!E104+原!E104+上中込!E104+下越!E104+竜岡!E104+三分!E104</f>
        <v>288</v>
      </c>
      <c r="F104" s="45">
        <f>E104/E147</f>
        <v>6.1736334405144692E-2</v>
      </c>
    </row>
    <row r="105" spans="1:6" ht="15" customHeight="1" x14ac:dyDescent="0.15">
      <c r="A105" s="12"/>
      <c r="B105" s="35">
        <v>85</v>
      </c>
      <c r="C105" s="75">
        <f>馬坂!C105+広川原!C105+丸山!C105+宮代!C105+川原宿!C105+田口中町!C105+下町!C105+清川!C105+大奈良!C105+原!C105+上中込!C105+下越!C105+竜岡!C105+三分!C105</f>
        <v>18</v>
      </c>
      <c r="D105" s="75">
        <f>馬坂!D105+広川原!D105+丸山!D105+宮代!D105+川原宿!D105+田口中町!D105+下町!D105+清川!D105+大奈良!D105+原!D105+上中込!D105+下越!D105+竜岡!D105+三分!D105</f>
        <v>26</v>
      </c>
      <c r="E105" s="10">
        <f>馬坂!E105+広川原!E105+丸山!E105+宮代!E105+川原宿!E105+田口中町!E105+下町!E105+清川!E105+大奈良!E105+原!E105+上中込!E105+下越!E105+竜岡!E105+三分!E105</f>
        <v>44</v>
      </c>
      <c r="F105" s="32"/>
    </row>
    <row r="106" spans="1:6" ht="15" customHeight="1" x14ac:dyDescent="0.15">
      <c r="A106" s="12"/>
      <c r="B106" s="35">
        <v>86</v>
      </c>
      <c r="C106" s="75">
        <f>馬坂!C106+広川原!C106+丸山!C106+宮代!C106+川原宿!C106+田口中町!C106+下町!C106+清川!C106+大奈良!C106+原!C106+上中込!C106+下越!C106+竜岡!C106+三分!C106</f>
        <v>16</v>
      </c>
      <c r="D106" s="75">
        <f>馬坂!D106+広川原!D106+丸山!D106+宮代!D106+川原宿!D106+田口中町!D106+下町!D106+清川!D106+大奈良!D106+原!D106+上中込!D106+下越!D106+竜岡!D106+三分!D106</f>
        <v>20</v>
      </c>
      <c r="E106" s="10">
        <f>馬坂!E106+広川原!E106+丸山!E106+宮代!E106+川原宿!E106+田口中町!E106+下町!E106+清川!E106+大奈良!E106+原!E106+上中込!E106+下越!E106+竜岡!E106+三分!E106</f>
        <v>36</v>
      </c>
      <c r="F106" s="32"/>
    </row>
    <row r="107" spans="1:6" ht="15" customHeight="1" x14ac:dyDescent="0.15">
      <c r="A107" s="12"/>
      <c r="B107" s="35">
        <v>87</v>
      </c>
      <c r="C107" s="75">
        <f>馬坂!C107+広川原!C107+丸山!C107+宮代!C107+川原宿!C107+田口中町!C107+下町!C107+清川!C107+大奈良!C107+原!C107+上中込!C107+下越!C107+竜岡!C107+三分!C107</f>
        <v>11</v>
      </c>
      <c r="D107" s="75">
        <f>馬坂!D107+広川原!D107+丸山!D107+宮代!D107+川原宿!D107+田口中町!D107+下町!D107+清川!D107+大奈良!D107+原!D107+上中込!D107+下越!D107+竜岡!D107+三分!D107</f>
        <v>25</v>
      </c>
      <c r="E107" s="10">
        <f>馬坂!E107+広川原!E107+丸山!E107+宮代!E107+川原宿!E107+田口中町!E107+下町!E107+清川!E107+大奈良!E107+原!E107+上中込!E107+下越!E107+竜岡!E107+三分!E107</f>
        <v>36</v>
      </c>
      <c r="F107" s="32"/>
    </row>
    <row r="108" spans="1:6" ht="15" customHeight="1" x14ac:dyDescent="0.15">
      <c r="A108" s="12"/>
      <c r="B108" s="35">
        <v>88</v>
      </c>
      <c r="C108" s="75">
        <f>馬坂!C108+広川原!C108+丸山!C108+宮代!C108+川原宿!C108+田口中町!C108+下町!C108+清川!C108+大奈良!C108+原!C108+上中込!C108+下越!C108+竜岡!C108+三分!C108</f>
        <v>8</v>
      </c>
      <c r="D108" s="75">
        <f>馬坂!D108+広川原!D108+丸山!D108+宮代!D108+川原宿!D108+田口中町!D108+下町!D108+清川!D108+大奈良!D108+原!D108+上中込!D108+下越!D108+竜岡!D108+三分!D108</f>
        <v>19</v>
      </c>
      <c r="E108" s="10">
        <f>馬坂!E108+広川原!E108+丸山!E108+宮代!E108+川原宿!E108+田口中町!E108+下町!E108+清川!E108+大奈良!E108+原!E108+上中込!E108+下越!E108+竜岡!E108+三分!E108</f>
        <v>27</v>
      </c>
      <c r="F108" s="32"/>
    </row>
    <row r="109" spans="1:6" ht="15" customHeight="1" x14ac:dyDescent="0.15">
      <c r="A109" s="12"/>
      <c r="B109" s="35">
        <v>89</v>
      </c>
      <c r="C109" s="75">
        <f>馬坂!C109+広川原!C109+丸山!C109+宮代!C109+川原宿!C109+田口中町!C109+下町!C109+清川!C109+大奈良!C109+原!C109+上中込!C109+下越!C109+竜岡!C109+三分!C109</f>
        <v>15</v>
      </c>
      <c r="D109" s="75">
        <f>馬坂!D109+広川原!D109+丸山!D109+宮代!D109+川原宿!D109+田口中町!D109+下町!D109+清川!D109+大奈良!D109+原!D109+上中込!D109+下越!D109+竜岡!D109+三分!D109</f>
        <v>17</v>
      </c>
      <c r="E109" s="10">
        <f>馬坂!E109+広川原!E109+丸山!E109+宮代!E109+川原宿!E109+田口中町!E109+下町!E109+清川!E109+大奈良!E109+原!E109+上中込!E109+下越!E109+竜岡!E109+三分!E109</f>
        <v>32</v>
      </c>
      <c r="F109" s="32"/>
    </row>
    <row r="110" spans="1:6" ht="15" customHeight="1" x14ac:dyDescent="0.15">
      <c r="A110" s="12"/>
      <c r="B110" s="43" t="s">
        <v>44</v>
      </c>
      <c r="C110" s="71">
        <f>馬坂!C110+広川原!C110+丸山!C110+宮代!C110+川原宿!C110+田口中町!C110+下町!C110+清川!C110+大奈良!C110+原!C110+上中込!C110+下越!C110+竜岡!C110+三分!C110</f>
        <v>68</v>
      </c>
      <c r="D110" s="71">
        <f>馬坂!D110+広川原!D110+丸山!D110+宮代!D110+川原宿!D110+田口中町!D110+下町!D110+清川!D110+大奈良!D110+原!D110+上中込!D110+下越!D110+竜岡!D110+三分!D110</f>
        <v>107</v>
      </c>
      <c r="E110" s="44">
        <f>馬坂!E110+広川原!E110+丸山!E110+宮代!E110+川原宿!E110+田口中町!E110+下町!E110+清川!E110+大奈良!E110+原!E110+上中込!E110+下越!E110+竜岡!E110+三分!E110</f>
        <v>175</v>
      </c>
      <c r="F110" s="45">
        <f>E110/E147</f>
        <v>3.7513397642015008E-2</v>
      </c>
    </row>
    <row r="111" spans="1:6" ht="15" customHeight="1" x14ac:dyDescent="0.15">
      <c r="A111" s="12"/>
      <c r="B111" s="35">
        <v>90</v>
      </c>
      <c r="C111" s="75">
        <f>馬坂!C111+広川原!C111+丸山!C111+宮代!C111+川原宿!C111+田口中町!C111+下町!C111+清川!C111+大奈良!C111+原!C111+上中込!C111+下越!C111+竜岡!C111+三分!C111</f>
        <v>16</v>
      </c>
      <c r="D111" s="75">
        <f>馬坂!D111+広川原!D111+丸山!D111+宮代!D111+川原宿!D111+田口中町!D111+下町!D111+清川!D111+大奈良!D111+原!D111+上中込!D111+下越!D111+竜岡!D111+三分!D111</f>
        <v>15</v>
      </c>
      <c r="E111" s="10">
        <f>馬坂!E111+広川原!E111+丸山!E111+宮代!E111+川原宿!E111+田口中町!E111+下町!E111+清川!E111+大奈良!E111+原!E111+上中込!E111+下越!E111+竜岡!E111+三分!E111</f>
        <v>31</v>
      </c>
      <c r="F111" s="32"/>
    </row>
    <row r="112" spans="1:6" ht="15" customHeight="1" x14ac:dyDescent="0.15">
      <c r="A112" s="12"/>
      <c r="B112" s="35">
        <v>91</v>
      </c>
      <c r="C112" s="75">
        <f>馬坂!C112+広川原!C112+丸山!C112+宮代!C112+川原宿!C112+田口中町!C112+下町!C112+清川!C112+大奈良!C112+原!C112+上中込!C112+下越!C112+竜岡!C112+三分!C112</f>
        <v>8</v>
      </c>
      <c r="D112" s="75">
        <f>馬坂!D112+広川原!D112+丸山!D112+宮代!D112+川原宿!D112+田口中町!D112+下町!D112+清川!D112+大奈良!D112+原!D112+上中込!D112+下越!D112+竜岡!D112+三分!D112</f>
        <v>19</v>
      </c>
      <c r="E112" s="10">
        <f>馬坂!E112+広川原!E112+丸山!E112+宮代!E112+川原宿!E112+田口中町!E112+下町!E112+清川!E112+大奈良!E112+原!E112+上中込!E112+下越!E112+竜岡!E112+三分!E112</f>
        <v>27</v>
      </c>
      <c r="F112" s="32"/>
    </row>
    <row r="113" spans="1:6" ht="15" customHeight="1" x14ac:dyDescent="0.15">
      <c r="A113" s="12"/>
      <c r="B113" s="35">
        <v>92</v>
      </c>
      <c r="C113" s="75">
        <f>馬坂!C113+広川原!C113+丸山!C113+宮代!C113+川原宿!C113+田口中町!C113+下町!C113+清川!C113+大奈良!C113+原!C113+上中込!C113+下越!C113+竜岡!C113+三分!C113</f>
        <v>5</v>
      </c>
      <c r="D113" s="75">
        <f>馬坂!D113+広川原!D113+丸山!D113+宮代!D113+川原宿!D113+田口中町!D113+下町!D113+清川!D113+大奈良!D113+原!D113+上中込!D113+下越!D113+竜岡!D113+三分!D113</f>
        <v>14</v>
      </c>
      <c r="E113" s="10">
        <f>馬坂!E113+広川原!E113+丸山!E113+宮代!E113+川原宿!E113+田口中町!E113+下町!E113+清川!E113+大奈良!E113+原!E113+上中込!E113+下越!E113+竜岡!E113+三分!E113</f>
        <v>19</v>
      </c>
      <c r="F113" s="32"/>
    </row>
    <row r="114" spans="1:6" ht="15" customHeight="1" x14ac:dyDescent="0.15">
      <c r="A114" s="12"/>
      <c r="B114" s="35">
        <v>93</v>
      </c>
      <c r="C114" s="75">
        <f>馬坂!C114+広川原!C114+丸山!C114+宮代!C114+川原宿!C114+田口中町!C114+下町!C114+清川!C114+大奈良!C114+原!C114+上中込!C114+下越!C114+竜岡!C114+三分!C114</f>
        <v>3</v>
      </c>
      <c r="D114" s="75">
        <f>馬坂!D114+広川原!D114+丸山!D114+宮代!D114+川原宿!D114+田口中町!D114+下町!D114+清川!D114+大奈良!D114+原!D114+上中込!D114+下越!D114+竜岡!D114+三分!D114</f>
        <v>14</v>
      </c>
      <c r="E114" s="10">
        <f>馬坂!E114+広川原!E114+丸山!E114+宮代!E114+川原宿!E114+田口中町!E114+下町!E114+清川!E114+大奈良!E114+原!E114+上中込!E114+下越!E114+竜岡!E114+三分!E114</f>
        <v>17</v>
      </c>
      <c r="F114" s="32"/>
    </row>
    <row r="115" spans="1:6" ht="15" customHeight="1" x14ac:dyDescent="0.15">
      <c r="A115" s="12"/>
      <c r="B115" s="35">
        <v>94</v>
      </c>
      <c r="C115" s="75">
        <f>馬坂!C115+広川原!C115+丸山!C115+宮代!C115+川原宿!C115+田口中町!C115+下町!C115+清川!C115+大奈良!C115+原!C115+上中込!C115+下越!C115+竜岡!C115+三分!C115</f>
        <v>0</v>
      </c>
      <c r="D115" s="75">
        <f>馬坂!D115+広川原!D115+丸山!D115+宮代!D115+川原宿!D115+田口中町!D115+下町!D115+清川!D115+大奈良!D115+原!D115+上中込!D115+下越!D115+竜岡!D115+三分!D115</f>
        <v>7</v>
      </c>
      <c r="E115" s="10">
        <f>馬坂!E115+広川原!E115+丸山!E115+宮代!E115+川原宿!E115+田口中町!E115+下町!E115+清川!E115+大奈良!E115+原!E115+上中込!E115+下越!E115+竜岡!E115+三分!E115</f>
        <v>7</v>
      </c>
      <c r="F115" s="32"/>
    </row>
    <row r="116" spans="1:6" ht="15" customHeight="1" x14ac:dyDescent="0.15">
      <c r="A116" s="12"/>
      <c r="B116" s="43" t="s">
        <v>45</v>
      </c>
      <c r="C116" s="71">
        <f>馬坂!C116+広川原!C116+丸山!C116+宮代!C116+川原宿!C116+田口中町!C116+下町!C116+清川!C116+大奈良!C116+原!C116+上中込!C116+下越!C116+竜岡!C116+三分!C116</f>
        <v>32</v>
      </c>
      <c r="D116" s="71">
        <f>馬坂!D116+広川原!D116+丸山!D116+宮代!D116+川原宿!D116+田口中町!D116+下町!D116+清川!D116+大奈良!D116+原!D116+上中込!D116+下越!D116+竜岡!D116+三分!D116</f>
        <v>69</v>
      </c>
      <c r="E116" s="44">
        <f>馬坂!E116+広川原!E116+丸山!E116+宮代!E116+川原宿!E116+田口中町!E116+下町!E116+清川!E116+大奈良!E116+原!E116+上中込!E116+下越!E116+竜岡!E116+三分!E116</f>
        <v>101</v>
      </c>
      <c r="F116" s="45">
        <f>E116/E147</f>
        <v>2.1650589496248662E-2</v>
      </c>
    </row>
    <row r="117" spans="1:6" ht="15" customHeight="1" x14ac:dyDescent="0.15">
      <c r="A117" s="12"/>
      <c r="B117" s="35">
        <v>95</v>
      </c>
      <c r="C117" s="75">
        <f>馬坂!C117+広川原!C117+丸山!C117+宮代!C117+川原宿!C117+田口中町!C117+下町!C117+清川!C117+大奈良!C117+原!C117+上中込!C117+下越!C117+竜岡!C117+三分!C117</f>
        <v>5</v>
      </c>
      <c r="D117" s="75">
        <f>馬坂!D117+広川原!D117+丸山!D117+宮代!D117+川原宿!D117+田口中町!D117+下町!D117+清川!D117+大奈良!D117+原!D117+上中込!D117+下越!D117+竜岡!D117+三分!D117</f>
        <v>13</v>
      </c>
      <c r="E117" s="10">
        <f>馬坂!E117+広川原!E117+丸山!E117+宮代!E117+川原宿!E117+田口中町!E117+下町!E117+清川!E117+大奈良!E117+原!E117+上中込!E117+下越!E117+竜岡!E117+三分!E117</f>
        <v>18</v>
      </c>
      <c r="F117" s="32"/>
    </row>
    <row r="118" spans="1:6" ht="15" customHeight="1" x14ac:dyDescent="0.15">
      <c r="A118" s="12"/>
      <c r="B118" s="35">
        <v>96</v>
      </c>
      <c r="C118" s="75">
        <f>馬坂!C118+広川原!C118+丸山!C118+宮代!C118+川原宿!C118+田口中町!C118+下町!C118+清川!C118+大奈良!C118+原!C118+上中込!C118+下越!C118+竜岡!C118+三分!C118</f>
        <v>5</v>
      </c>
      <c r="D118" s="75">
        <f>馬坂!D118+広川原!D118+丸山!D118+宮代!D118+川原宿!D118+田口中町!D118+下町!D118+清川!D118+大奈良!D118+原!D118+上中込!D118+下越!D118+竜岡!D118+三分!D118</f>
        <v>6</v>
      </c>
      <c r="E118" s="10">
        <f>馬坂!E118+広川原!E118+丸山!E118+宮代!E118+川原宿!E118+田口中町!E118+下町!E118+清川!E118+大奈良!E118+原!E118+上中込!E118+下越!E118+竜岡!E118+三分!E118</f>
        <v>11</v>
      </c>
      <c r="F118" s="32"/>
    </row>
    <row r="119" spans="1:6" ht="15" customHeight="1" x14ac:dyDescent="0.15">
      <c r="A119" s="12"/>
      <c r="B119" s="35">
        <v>97</v>
      </c>
      <c r="C119" s="75">
        <f>馬坂!C119+広川原!C119+丸山!C119+宮代!C119+川原宿!C119+田口中町!C119+下町!C119+清川!C119+大奈良!C119+原!C119+上中込!C119+下越!C119+竜岡!C119+三分!C119</f>
        <v>3</v>
      </c>
      <c r="D119" s="75">
        <f>馬坂!D119+広川原!D119+丸山!D119+宮代!D119+川原宿!D119+田口中町!D119+下町!D119+清川!D119+大奈良!D119+原!D119+上中込!D119+下越!D119+竜岡!D119+三分!D119</f>
        <v>8</v>
      </c>
      <c r="E119" s="10">
        <f>馬坂!E119+広川原!E119+丸山!E119+宮代!E119+川原宿!E119+田口中町!E119+下町!E119+清川!E119+大奈良!E119+原!E119+上中込!E119+下越!E119+竜岡!E119+三分!E119</f>
        <v>11</v>
      </c>
      <c r="F119" s="32"/>
    </row>
    <row r="120" spans="1:6" ht="15" customHeight="1" x14ac:dyDescent="0.15">
      <c r="A120" s="12"/>
      <c r="B120" s="35">
        <v>98</v>
      </c>
      <c r="C120" s="75">
        <f>馬坂!C120+広川原!C120+丸山!C120+宮代!C120+川原宿!C120+田口中町!C120+下町!C120+清川!C120+大奈良!C120+原!C120+上中込!C120+下越!C120+竜岡!C120+三分!C120</f>
        <v>0</v>
      </c>
      <c r="D120" s="75">
        <f>馬坂!D120+広川原!D120+丸山!D120+宮代!D120+川原宿!D120+田口中町!D120+下町!D120+清川!D120+大奈良!D120+原!D120+上中込!D120+下越!D120+竜岡!D120+三分!D120</f>
        <v>5</v>
      </c>
      <c r="E120" s="10">
        <f>馬坂!E120+広川原!E120+丸山!E120+宮代!E120+川原宿!E120+田口中町!E120+下町!E120+清川!E120+大奈良!E120+原!E120+上中込!E120+下越!E120+竜岡!E120+三分!E120</f>
        <v>5</v>
      </c>
      <c r="F120" s="32"/>
    </row>
    <row r="121" spans="1:6" ht="15" customHeight="1" x14ac:dyDescent="0.15">
      <c r="A121" s="12"/>
      <c r="B121" s="35">
        <v>99</v>
      </c>
      <c r="C121" s="75">
        <f>馬坂!C121+広川原!C121+丸山!C121+宮代!C121+川原宿!C121+田口中町!C121+下町!C121+清川!C121+大奈良!C121+原!C121+上中込!C121+下越!C121+竜岡!C121+三分!C121</f>
        <v>2</v>
      </c>
      <c r="D121" s="75">
        <f>馬坂!D121+広川原!D121+丸山!D121+宮代!D121+川原宿!D121+田口中町!D121+下町!D121+清川!D121+大奈良!D121+原!D121+上中込!D121+下越!D121+竜岡!D121+三分!D121</f>
        <v>3</v>
      </c>
      <c r="E121" s="10">
        <f>馬坂!E121+広川原!E121+丸山!E121+宮代!E121+川原宿!E121+田口中町!E121+下町!E121+清川!E121+大奈良!E121+原!E121+上中込!E121+下越!E121+竜岡!E121+三分!E121</f>
        <v>5</v>
      </c>
      <c r="F121" s="32"/>
    </row>
    <row r="122" spans="1:6" ht="15" customHeight="1" x14ac:dyDescent="0.15">
      <c r="A122" s="12"/>
      <c r="B122" s="43" t="s">
        <v>46</v>
      </c>
      <c r="C122" s="71">
        <f>馬坂!C122+広川原!C122+丸山!C122+宮代!C122+川原宿!C122+田口中町!C122+下町!C122+清川!C122+大奈良!C122+原!C122+上中込!C122+下越!C122+竜岡!C122+三分!C122</f>
        <v>15</v>
      </c>
      <c r="D122" s="71">
        <f>馬坂!D122+広川原!D122+丸山!D122+宮代!D122+川原宿!D122+田口中町!D122+下町!D122+清川!D122+大奈良!D122+原!D122+上中込!D122+下越!D122+竜岡!D122+三分!D122</f>
        <v>35</v>
      </c>
      <c r="E122" s="44">
        <f>馬坂!E122+広川原!E122+丸山!E122+宮代!E122+川原宿!E122+田口中町!E122+下町!E122+清川!E122+大奈良!E122+原!E122+上中込!E122+下越!E122+竜岡!E122+三分!E122</f>
        <v>50</v>
      </c>
      <c r="F122" s="45">
        <f>E122/E147</f>
        <v>1.0718113612004287E-2</v>
      </c>
    </row>
    <row r="123" spans="1:6" ht="15" customHeight="1" x14ac:dyDescent="0.15">
      <c r="A123" s="12"/>
      <c r="B123" s="35">
        <v>100</v>
      </c>
      <c r="C123" s="75">
        <f>馬坂!C123+広川原!C123+丸山!C123+宮代!C123+川原宿!C123+田口中町!C123+下町!C123+清川!C123+大奈良!C123+原!C123+上中込!C123+下越!C123+竜岡!C123+三分!C123</f>
        <v>0</v>
      </c>
      <c r="D123" s="75">
        <f>馬坂!D123+広川原!D123+丸山!D123+宮代!D123+川原宿!D123+田口中町!D123+下町!D123+清川!D123+大奈良!D123+原!D123+上中込!D123+下越!D123+竜岡!D123+三分!D123</f>
        <v>2</v>
      </c>
      <c r="E123" s="10">
        <f>馬坂!E123+広川原!E123+丸山!E123+宮代!E123+川原宿!E123+田口中町!E123+下町!E123+清川!E123+大奈良!E123+原!E123+上中込!E123+下越!E123+竜岡!E123+三分!E123</f>
        <v>2</v>
      </c>
      <c r="F123" s="32"/>
    </row>
    <row r="124" spans="1:6" ht="15" customHeight="1" x14ac:dyDescent="0.15">
      <c r="A124" s="12"/>
      <c r="B124" s="35">
        <v>101</v>
      </c>
      <c r="C124" s="75">
        <f>馬坂!C124+広川原!C124+丸山!C124+宮代!C124+川原宿!C124+田口中町!C124+下町!C124+清川!C124+大奈良!C124+原!C124+上中込!C124+下越!C124+竜岡!C124+三分!C124</f>
        <v>0</v>
      </c>
      <c r="D124" s="75">
        <f>馬坂!D124+広川原!D124+丸山!D124+宮代!D124+川原宿!D124+田口中町!D124+下町!D124+清川!D124+大奈良!D124+原!D124+上中込!D124+下越!D124+竜岡!D124+三分!D124</f>
        <v>4</v>
      </c>
      <c r="E124" s="10">
        <f>馬坂!E124+広川原!E124+丸山!E124+宮代!E124+川原宿!E124+田口中町!E124+下町!E124+清川!E124+大奈良!E124+原!E124+上中込!E124+下越!E124+竜岡!E124+三分!E124</f>
        <v>4</v>
      </c>
      <c r="F124" s="32"/>
    </row>
    <row r="125" spans="1:6" ht="15" customHeight="1" x14ac:dyDescent="0.15">
      <c r="A125" s="12"/>
      <c r="B125" s="35">
        <v>102</v>
      </c>
      <c r="C125" s="75">
        <f>馬坂!C125+広川原!C125+丸山!C125+宮代!C125+川原宿!C125+田口中町!C125+下町!C125+清川!C125+大奈良!C125+原!C125+上中込!C125+下越!C125+竜岡!C125+三分!C125</f>
        <v>0</v>
      </c>
      <c r="D125" s="75">
        <f>馬坂!D125+広川原!D125+丸山!D125+宮代!D125+川原宿!D125+田口中町!D125+下町!D125+清川!D125+大奈良!D125+原!D125+上中込!D125+下越!D125+竜岡!D125+三分!D125</f>
        <v>1</v>
      </c>
      <c r="E125" s="10">
        <f>馬坂!E125+広川原!E125+丸山!E125+宮代!E125+川原宿!E125+田口中町!E125+下町!E125+清川!E125+大奈良!E125+原!E125+上中込!E125+下越!E125+竜岡!E125+三分!E125</f>
        <v>1</v>
      </c>
      <c r="F125" s="32"/>
    </row>
    <row r="126" spans="1:6" ht="15" customHeight="1" x14ac:dyDescent="0.15">
      <c r="A126" s="12"/>
      <c r="B126" s="35">
        <v>103</v>
      </c>
      <c r="C126" s="75">
        <f>馬坂!C126+広川原!C126+丸山!C126+宮代!C126+川原宿!C126+田口中町!C126+下町!C126+清川!C126+大奈良!C126+原!C126+上中込!C126+下越!C126+竜岡!C126+三分!C126</f>
        <v>1</v>
      </c>
      <c r="D126" s="75">
        <f>馬坂!D126+広川原!D126+丸山!D126+宮代!D126+川原宿!D126+田口中町!D126+下町!D126+清川!D126+大奈良!D126+原!D126+上中込!D126+下越!D126+竜岡!D126+三分!D126</f>
        <v>1</v>
      </c>
      <c r="E126" s="10">
        <f>馬坂!E126+広川原!E126+丸山!E126+宮代!E126+川原宿!E126+田口中町!E126+下町!E126+清川!E126+大奈良!E126+原!E126+上中込!E126+下越!E126+竜岡!E126+三分!E126</f>
        <v>2</v>
      </c>
      <c r="F126" s="32"/>
    </row>
    <row r="127" spans="1:6" ht="15" customHeight="1" x14ac:dyDescent="0.15">
      <c r="A127" s="12"/>
      <c r="B127" s="35">
        <v>104</v>
      </c>
      <c r="C127" s="75">
        <f>馬坂!C127+広川原!C127+丸山!C127+宮代!C127+川原宿!C127+田口中町!C127+下町!C127+清川!C127+大奈良!C127+原!C127+上中込!C127+下越!C127+竜岡!C127+三分!C127</f>
        <v>0</v>
      </c>
      <c r="D127" s="75">
        <f>馬坂!D127+広川原!D127+丸山!D127+宮代!D127+川原宿!D127+田口中町!D127+下町!D127+清川!D127+大奈良!D127+原!D127+上中込!D127+下越!D127+竜岡!D127+三分!D127</f>
        <v>0</v>
      </c>
      <c r="E127" s="10">
        <f>馬坂!E127+広川原!E127+丸山!E127+宮代!E127+川原宿!E127+田口中町!E127+下町!E127+清川!E127+大奈良!E127+原!E127+上中込!E127+下越!E127+竜岡!E127+三分!E127</f>
        <v>0</v>
      </c>
      <c r="F127" s="32"/>
    </row>
    <row r="128" spans="1:6" ht="15" customHeight="1" x14ac:dyDescent="0.15">
      <c r="A128" s="12"/>
      <c r="B128" s="43" t="s">
        <v>47</v>
      </c>
      <c r="C128" s="71">
        <f>馬坂!C128+広川原!C128+丸山!C128+宮代!C128+川原宿!C128+田口中町!C128+下町!C128+清川!C128+大奈良!C128+原!C128+上中込!C128+下越!C128+竜岡!C128+三分!C128</f>
        <v>1</v>
      </c>
      <c r="D128" s="71">
        <f>馬坂!D128+広川原!D128+丸山!D128+宮代!D128+川原宿!D128+田口中町!D128+下町!D128+清川!D128+大奈良!D128+原!D128+上中込!D128+下越!D128+竜岡!D128+三分!D128</f>
        <v>8</v>
      </c>
      <c r="E128" s="44">
        <f>馬坂!E128+広川原!E128+丸山!E128+宮代!E128+川原宿!E128+田口中町!E128+下町!E128+清川!E128+大奈良!E128+原!E128+上中込!E128+下越!E128+竜岡!E128+三分!E128</f>
        <v>9</v>
      </c>
      <c r="F128" s="45">
        <f>E128/E147</f>
        <v>1.9292604501607716E-3</v>
      </c>
    </row>
    <row r="129" spans="1:6" ht="15" customHeight="1" x14ac:dyDescent="0.15">
      <c r="A129" s="12"/>
      <c r="B129" s="35">
        <v>105</v>
      </c>
      <c r="C129" s="75">
        <f>馬坂!C129+広川原!C129+丸山!C129+宮代!C129+川原宿!C129+田口中町!C129+下町!C129+清川!C129+大奈良!C129+原!C129+上中込!C129+下越!C129+竜岡!C129+三分!C129</f>
        <v>0</v>
      </c>
      <c r="D129" s="75">
        <f>馬坂!D129+広川原!D129+丸山!D129+宮代!D129+川原宿!D129+田口中町!D129+下町!D129+清川!D129+大奈良!D129+原!D129+上中込!D129+下越!D129+竜岡!D129+三分!D129</f>
        <v>0</v>
      </c>
      <c r="E129" s="10">
        <f>馬坂!E129+広川原!E129+丸山!E129+宮代!E129+川原宿!E129+田口中町!E129+下町!E129+清川!E129+大奈良!E129+原!E129+上中込!E129+下越!E129+竜岡!E129+三分!E129</f>
        <v>0</v>
      </c>
      <c r="F129" s="32"/>
    </row>
    <row r="130" spans="1:6" ht="15" customHeight="1" x14ac:dyDescent="0.15">
      <c r="A130" s="12"/>
      <c r="B130" s="35">
        <v>106</v>
      </c>
      <c r="C130" s="75">
        <f>馬坂!C130+広川原!C130+丸山!C130+宮代!C130+川原宿!C130+田口中町!C130+下町!C130+清川!C130+大奈良!C130+原!C130+上中込!C130+下越!C130+竜岡!C130+三分!C130</f>
        <v>0</v>
      </c>
      <c r="D130" s="75">
        <f>馬坂!D130+広川原!D130+丸山!D130+宮代!D130+川原宿!D130+田口中町!D130+下町!D130+清川!D130+大奈良!D130+原!D130+上中込!D130+下越!D130+竜岡!D130+三分!D130</f>
        <v>1</v>
      </c>
      <c r="E130" s="10">
        <f>馬坂!E130+広川原!E130+丸山!E130+宮代!E130+川原宿!E130+田口中町!E130+下町!E130+清川!E130+大奈良!E130+原!E130+上中込!E130+下越!E130+竜岡!E130+三分!E130</f>
        <v>1</v>
      </c>
      <c r="F130" s="32"/>
    </row>
    <row r="131" spans="1:6" ht="15" customHeight="1" x14ac:dyDescent="0.15">
      <c r="A131" s="12"/>
      <c r="B131" s="35">
        <v>107</v>
      </c>
      <c r="C131" s="75">
        <f>馬坂!C131+広川原!C131+丸山!C131+宮代!C131+川原宿!C131+田口中町!C131+下町!C131+清川!C131+大奈良!C131+原!C131+上中込!C131+下越!C131+竜岡!C131+三分!C131</f>
        <v>0</v>
      </c>
      <c r="D131" s="75">
        <f>馬坂!D131+広川原!D131+丸山!D131+宮代!D131+川原宿!D131+田口中町!D131+下町!D131+清川!D131+大奈良!D131+原!D131+上中込!D131+下越!D131+竜岡!D131+三分!D131</f>
        <v>0</v>
      </c>
      <c r="E131" s="10">
        <f>馬坂!E131+広川原!E131+丸山!E131+宮代!E131+川原宿!E131+田口中町!E131+下町!E131+清川!E131+大奈良!E131+原!E131+上中込!E131+下越!E131+竜岡!E131+三分!E131</f>
        <v>0</v>
      </c>
      <c r="F131" s="32"/>
    </row>
    <row r="132" spans="1:6" ht="15" customHeight="1" x14ac:dyDescent="0.15">
      <c r="A132" s="12"/>
      <c r="B132" s="35">
        <v>108</v>
      </c>
      <c r="C132" s="75">
        <f>馬坂!C132+広川原!C132+丸山!C132+宮代!C132+川原宿!C132+田口中町!C132+下町!C132+清川!C132+大奈良!C132+原!C132+上中込!C132+下越!C132+竜岡!C132+三分!C132</f>
        <v>0</v>
      </c>
      <c r="D132" s="75">
        <f>馬坂!D132+広川原!D132+丸山!D132+宮代!D132+川原宿!D132+田口中町!D132+下町!D132+清川!D132+大奈良!D132+原!D132+上中込!D132+下越!D132+竜岡!D132+三分!D132</f>
        <v>0</v>
      </c>
      <c r="E132" s="10">
        <f>馬坂!E132+広川原!E132+丸山!E132+宮代!E132+川原宿!E132+田口中町!E132+下町!E132+清川!E132+大奈良!E132+原!E132+上中込!E132+下越!E132+竜岡!E132+三分!E132</f>
        <v>0</v>
      </c>
      <c r="F132" s="32"/>
    </row>
    <row r="133" spans="1:6" ht="15" customHeight="1" x14ac:dyDescent="0.15">
      <c r="A133" s="12"/>
      <c r="B133" s="35">
        <v>109</v>
      </c>
      <c r="C133" s="75">
        <f>馬坂!C133+広川原!C133+丸山!C133+宮代!C133+川原宿!C133+田口中町!C133+下町!C133+清川!C133+大奈良!C133+原!C133+上中込!C133+下越!C133+竜岡!C133+三分!C133</f>
        <v>0</v>
      </c>
      <c r="D133" s="75">
        <f>馬坂!D133+広川原!D133+丸山!D133+宮代!D133+川原宿!D133+田口中町!D133+下町!D133+清川!D133+大奈良!D133+原!D133+上中込!D133+下越!D133+竜岡!D133+三分!D133</f>
        <v>0</v>
      </c>
      <c r="E133" s="10">
        <f>馬坂!E133+広川原!E133+丸山!E133+宮代!E133+川原宿!E133+田口中町!E133+下町!E133+清川!E133+大奈良!E133+原!E133+上中込!E133+下越!E133+竜岡!E133+三分!E133</f>
        <v>0</v>
      </c>
      <c r="F133" s="32"/>
    </row>
    <row r="134" spans="1:6" ht="15" customHeight="1" x14ac:dyDescent="0.15">
      <c r="A134" s="36"/>
      <c r="B134" s="46" t="s">
        <v>48</v>
      </c>
      <c r="C134" s="76">
        <f>馬坂!C134+広川原!C134+丸山!C134+宮代!C134+川原宿!C134+田口中町!C134+下町!C134+清川!C134+大奈良!C134+原!C134+上中込!C134+下越!C134+竜岡!C134+三分!C134</f>
        <v>0</v>
      </c>
      <c r="D134" s="76">
        <f>馬坂!D134+広川原!D134+丸山!D134+宮代!D134+川原宿!D134+田口中町!D134+下町!D134+清川!D134+大奈良!D134+原!D134+上中込!D134+下越!D134+竜岡!D134+三分!D134</f>
        <v>1</v>
      </c>
      <c r="E134" s="47">
        <f>馬坂!E134+広川原!E134+丸山!E134+宮代!E134+川原宿!E134+田口中町!E134+下町!E134+清川!E134+大奈良!E134+原!E134+上中込!E134+下越!E134+竜岡!E134+三分!E134</f>
        <v>1</v>
      </c>
      <c r="F134" s="45">
        <f>E134/E147</f>
        <v>2.1436227224008573E-4</v>
      </c>
    </row>
    <row r="135" spans="1:6" ht="15" customHeight="1" x14ac:dyDescent="0.15">
      <c r="A135" s="36"/>
      <c r="B135" s="35">
        <v>110</v>
      </c>
      <c r="C135" s="75">
        <f>馬坂!C135+広川原!C135+丸山!C135+宮代!C135+川原宿!C135+田口中町!C135+下町!C135+清川!C135+大奈良!C135+原!C135+上中込!C135+下越!C135+竜岡!C135+三分!C135</f>
        <v>0</v>
      </c>
      <c r="D135" s="75">
        <f>馬坂!D135+広川原!D135+丸山!D135+宮代!D135+川原宿!D135+田口中町!D135+下町!D135+清川!D135+大奈良!D135+原!D135+上中込!D135+下越!D135+竜岡!D135+三分!D135</f>
        <v>0</v>
      </c>
      <c r="E135" s="10">
        <f>馬坂!E135+広川原!E135+丸山!E135+宮代!E135+川原宿!E135+田口中町!E135+下町!E135+清川!E135+大奈良!E135+原!E135+上中込!E135+下越!E135+竜岡!E135+三分!E135</f>
        <v>0</v>
      </c>
      <c r="F135" s="32"/>
    </row>
    <row r="136" spans="1:6" ht="15" customHeight="1" x14ac:dyDescent="0.15">
      <c r="A136" s="36"/>
      <c r="B136" s="35">
        <v>111</v>
      </c>
      <c r="C136" s="75">
        <f>馬坂!C136+広川原!C136+丸山!C136+宮代!C136+川原宿!C136+田口中町!C136+下町!C136+清川!C136+大奈良!C136+原!C136+上中込!C136+下越!C136+竜岡!C136+三分!C136</f>
        <v>0</v>
      </c>
      <c r="D136" s="75">
        <f>馬坂!D136+広川原!D136+丸山!D136+宮代!D136+川原宿!D136+田口中町!D136+下町!D136+清川!D136+大奈良!D136+原!D136+上中込!D136+下越!D136+竜岡!D136+三分!D136</f>
        <v>0</v>
      </c>
      <c r="E136" s="10">
        <f>馬坂!E136+広川原!E136+丸山!E136+宮代!E136+川原宿!E136+田口中町!E136+下町!E136+清川!E136+大奈良!E136+原!E136+上中込!E136+下越!E136+竜岡!E136+三分!E136</f>
        <v>0</v>
      </c>
      <c r="F136" s="32"/>
    </row>
    <row r="137" spans="1:6" ht="15" customHeight="1" x14ac:dyDescent="0.15">
      <c r="A137" s="36"/>
      <c r="B137" s="35">
        <v>112</v>
      </c>
      <c r="C137" s="75">
        <f>馬坂!C137+広川原!C137+丸山!C137+宮代!C137+川原宿!C137+田口中町!C137+下町!C137+清川!C137+大奈良!C137+原!C137+上中込!C137+下越!C137+竜岡!C137+三分!C137</f>
        <v>0</v>
      </c>
      <c r="D137" s="75">
        <f>馬坂!D137+広川原!D137+丸山!D137+宮代!D137+川原宿!D137+田口中町!D137+下町!D137+清川!D137+大奈良!D137+原!D137+上中込!D137+下越!D137+竜岡!D137+三分!D137</f>
        <v>0</v>
      </c>
      <c r="E137" s="10">
        <f>馬坂!E137+広川原!E137+丸山!E137+宮代!E137+川原宿!E137+田口中町!E137+下町!E137+清川!E137+大奈良!E137+原!E137+上中込!E137+下越!E137+竜岡!E137+三分!E137</f>
        <v>0</v>
      </c>
      <c r="F137" s="32"/>
    </row>
    <row r="138" spans="1:6" ht="15" customHeight="1" x14ac:dyDescent="0.15">
      <c r="A138" s="36"/>
      <c r="B138" s="35">
        <v>113</v>
      </c>
      <c r="C138" s="75">
        <f>馬坂!C138+広川原!C138+丸山!C138+宮代!C138+川原宿!C138+田口中町!C138+下町!C138+清川!C138+大奈良!C138+原!C138+上中込!C138+下越!C138+竜岡!C138+三分!C138</f>
        <v>0</v>
      </c>
      <c r="D138" s="75">
        <f>馬坂!D138+広川原!D138+丸山!D138+宮代!D138+川原宿!D138+田口中町!D138+下町!D138+清川!D138+大奈良!D138+原!D138+上中込!D138+下越!D138+竜岡!D138+三分!D138</f>
        <v>0</v>
      </c>
      <c r="E138" s="10">
        <f>馬坂!E138+広川原!E138+丸山!E138+宮代!E138+川原宿!E138+田口中町!E138+下町!E138+清川!E138+大奈良!E138+原!E138+上中込!E138+下越!E138+竜岡!E138+三分!E138</f>
        <v>0</v>
      </c>
      <c r="F138" s="32"/>
    </row>
    <row r="139" spans="1:6" ht="15" customHeight="1" x14ac:dyDescent="0.15">
      <c r="A139" s="36"/>
      <c r="B139" s="35">
        <v>114</v>
      </c>
      <c r="C139" s="75">
        <f>馬坂!C139+広川原!C139+丸山!C139+宮代!C139+川原宿!C139+田口中町!C139+下町!C139+清川!C139+大奈良!C139+原!C139+上中込!C139+下越!C139+竜岡!C139+三分!C139</f>
        <v>0</v>
      </c>
      <c r="D139" s="75">
        <f>馬坂!D139+広川原!D139+丸山!D139+宮代!D139+川原宿!D139+田口中町!D139+下町!D139+清川!D139+大奈良!D139+原!D139+上中込!D139+下越!D139+竜岡!D139+三分!D139</f>
        <v>0</v>
      </c>
      <c r="E139" s="10">
        <f>馬坂!E139+広川原!E139+丸山!E139+宮代!E139+川原宿!E139+田口中町!E139+下町!E139+清川!E139+大奈良!E139+原!E139+上中込!E139+下越!E139+竜岡!E139+三分!E139</f>
        <v>0</v>
      </c>
      <c r="F139" s="32"/>
    </row>
    <row r="140" spans="1:6" ht="15" customHeight="1" x14ac:dyDescent="0.15">
      <c r="A140" s="36"/>
      <c r="B140" s="43" t="s">
        <v>378</v>
      </c>
      <c r="C140" s="71">
        <f>馬坂!C140+広川原!C140+丸山!C140+宮代!C140+川原宿!C140+田口中町!C140+下町!C140+清川!C140+大奈良!C140+原!C140+上中込!C140+下越!C140+竜岡!C140+三分!C140</f>
        <v>0</v>
      </c>
      <c r="D140" s="71">
        <f>馬坂!D140+広川原!D140+丸山!D140+宮代!D140+川原宿!D140+田口中町!D140+下町!D140+清川!D140+大奈良!D140+原!D140+上中込!D140+下越!D140+竜岡!D140+三分!D140</f>
        <v>0</v>
      </c>
      <c r="E140" s="44">
        <f>馬坂!E140+広川原!E140+丸山!E140+宮代!E140+川原宿!E140+田口中町!E140+下町!E140+清川!E140+大奈良!E140+原!E140+上中込!E140+下越!E140+竜岡!E140+三分!E140</f>
        <v>0</v>
      </c>
      <c r="F140" s="45">
        <f>E140/E147</f>
        <v>0</v>
      </c>
    </row>
    <row r="141" spans="1:6" ht="15" customHeight="1" x14ac:dyDescent="0.15">
      <c r="A141" s="36"/>
      <c r="B141" s="35">
        <v>115</v>
      </c>
      <c r="C141" s="75">
        <f>馬坂!C141+広川原!C141+丸山!C141+宮代!C141+川原宿!C141+田口中町!C141+下町!C141+清川!C141+大奈良!C141+原!C141+上中込!C141+下越!C141+竜岡!C141+三分!C141</f>
        <v>0</v>
      </c>
      <c r="D141" s="75">
        <f>馬坂!D141+広川原!D141+丸山!D141+宮代!D141+川原宿!D141+田口中町!D141+下町!D141+清川!D141+大奈良!D141+原!D141+上中込!D141+下越!D141+竜岡!D141+三分!D141</f>
        <v>0</v>
      </c>
      <c r="E141" s="10">
        <f>馬坂!E141+広川原!E141+丸山!E141+宮代!E141+川原宿!E141+田口中町!E141+下町!E141+清川!E141+大奈良!E141+原!E141+上中込!E141+下越!E141+竜岡!E141+三分!E141</f>
        <v>0</v>
      </c>
      <c r="F141" s="32"/>
    </row>
    <row r="142" spans="1:6" ht="15" customHeight="1" x14ac:dyDescent="0.15">
      <c r="A142" s="36"/>
      <c r="B142" s="35">
        <v>116</v>
      </c>
      <c r="C142" s="75">
        <f>馬坂!C142+広川原!C142+丸山!C142+宮代!C142+川原宿!C142+田口中町!C142+下町!C142+清川!C142+大奈良!C142+原!C142+上中込!C142+下越!C142+竜岡!C142+三分!C142</f>
        <v>0</v>
      </c>
      <c r="D142" s="75">
        <f>馬坂!D142+広川原!D142+丸山!D142+宮代!D142+川原宿!D142+田口中町!D142+下町!D142+清川!D142+大奈良!D142+原!D142+上中込!D142+下越!D142+竜岡!D142+三分!D142</f>
        <v>0</v>
      </c>
      <c r="E142" s="10">
        <f>馬坂!E142+広川原!E142+丸山!E142+宮代!E142+川原宿!E142+田口中町!E142+下町!E142+清川!E142+大奈良!E142+原!E142+上中込!E142+下越!E142+竜岡!E142+三分!E142</f>
        <v>0</v>
      </c>
      <c r="F142" s="32"/>
    </row>
    <row r="143" spans="1:6" ht="15" customHeight="1" x14ac:dyDescent="0.15">
      <c r="A143" s="36"/>
      <c r="B143" s="35">
        <v>117</v>
      </c>
      <c r="C143" s="75">
        <f>馬坂!C143+広川原!C143+丸山!C143+宮代!C143+川原宿!C143+田口中町!C143+下町!C143+清川!C143+大奈良!C143+原!C143+上中込!C143+下越!C143+竜岡!C143+三分!C143</f>
        <v>0</v>
      </c>
      <c r="D143" s="75">
        <f>馬坂!D143+広川原!D143+丸山!D143+宮代!D143+川原宿!D143+田口中町!D143+下町!D143+清川!D143+大奈良!D143+原!D143+上中込!D143+下越!D143+竜岡!D143+三分!D143</f>
        <v>0</v>
      </c>
      <c r="E143" s="10">
        <f>馬坂!E143+広川原!E143+丸山!E143+宮代!E143+川原宿!E143+田口中町!E143+下町!E143+清川!E143+大奈良!E143+原!E143+上中込!E143+下越!E143+竜岡!E143+三分!E143</f>
        <v>0</v>
      </c>
      <c r="F143" s="32"/>
    </row>
    <row r="144" spans="1:6" ht="15" customHeight="1" x14ac:dyDescent="0.15">
      <c r="A144" s="36"/>
      <c r="B144" s="35">
        <v>118</v>
      </c>
      <c r="C144" s="75">
        <f>馬坂!C144+広川原!C144+丸山!C144+宮代!C144+川原宿!C144+田口中町!C144+下町!C144+清川!C144+大奈良!C144+原!C144+上中込!C144+下越!C144+竜岡!C144+三分!C144</f>
        <v>0</v>
      </c>
      <c r="D144" s="75">
        <f>馬坂!D144+広川原!D144+丸山!D144+宮代!D144+川原宿!D144+田口中町!D144+下町!D144+清川!D144+大奈良!D144+原!D144+上中込!D144+下越!D144+竜岡!D144+三分!D144</f>
        <v>0</v>
      </c>
      <c r="E144" s="10">
        <f>馬坂!E144+広川原!E144+丸山!E144+宮代!E144+川原宿!E144+田口中町!E144+下町!E144+清川!E144+大奈良!E144+原!E144+上中込!E144+下越!E144+竜岡!E144+三分!E144</f>
        <v>0</v>
      </c>
      <c r="F144" s="32"/>
    </row>
    <row r="145" spans="1:6" ht="15" customHeight="1" x14ac:dyDescent="0.15">
      <c r="A145" s="36"/>
      <c r="B145" s="35">
        <v>119</v>
      </c>
      <c r="C145" s="75">
        <f>馬坂!C145+広川原!C145+丸山!C145+宮代!C145+川原宿!C145+田口中町!C145+下町!C145+清川!C145+大奈良!C145+原!C145+上中込!C145+下越!C145+竜岡!C145+三分!C145</f>
        <v>0</v>
      </c>
      <c r="D145" s="75">
        <f>馬坂!D145+広川原!D145+丸山!D145+宮代!D145+川原宿!D145+田口中町!D145+下町!D145+清川!D145+大奈良!D145+原!D145+上中込!D145+下越!D145+竜岡!D145+三分!D145</f>
        <v>0</v>
      </c>
      <c r="E145" s="10">
        <f>馬坂!E145+広川原!E145+丸山!E145+宮代!E145+川原宿!E145+田口中町!E145+下町!E145+清川!E145+大奈良!E145+原!E145+上中込!E145+下越!E145+竜岡!E145+三分!E145</f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f>馬坂!C146+広川原!C146+丸山!C146+宮代!C146+川原宿!C146+田口中町!C146+下町!C146+清川!C146+大奈良!C146+原!C146+上中込!C146+下越!C146+竜岡!C146+三分!C146</f>
        <v>0</v>
      </c>
      <c r="D146" s="76">
        <f>馬坂!D146+広川原!D146+丸山!D146+宮代!D146+川原宿!D146+田口中町!D146+下町!D146+清川!D146+大奈良!D146+原!D146+上中込!D146+下越!D146+竜岡!D146+三分!D146</f>
        <v>0</v>
      </c>
      <c r="E146" s="47">
        <f>馬坂!E146+広川原!E146+丸山!E146+宮代!E146+川原宿!E146+田口中町!E146+下町!E146+清川!E146+大奈良!E146+原!E146+上中込!E146+下越!E146+竜岡!E146+三分!E146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7">
        <f>馬坂!C147+広川原!C147+丸山!C147+宮代!C147+川原宿!C147+田口中町!C147+下町!C147+清川!C147+大奈良!C147+原!C147+上中込!C147+下越!C147+竜岡!C147+三分!C147</f>
        <v>2296</v>
      </c>
      <c r="D147" s="77">
        <f>馬坂!D147+広川原!D147+丸山!D147+宮代!D147+川原宿!D147+田口中町!D147+下町!D147+清川!D147+大奈良!D147+原!D147+上中込!D147+下越!D147+竜岡!D147+三分!D147</f>
        <v>2369</v>
      </c>
      <c r="E147" s="8">
        <f>馬坂!E147+広川原!E147+丸山!E147+宮代!E147+川原宿!E147+田口中町!E147+下町!E147+清川!E147+大奈良!E147+原!E147+上中込!E147+下越!E147+竜岡!E147+三分!E147</f>
        <v>4665</v>
      </c>
      <c r="F147" s="32">
        <f>SUM(F3:F134)</f>
        <v>0.99999999999999978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116</v>
      </c>
    </row>
    <row r="150" spans="1:6" ht="15" customHeight="1" x14ac:dyDescent="0.15">
      <c r="A150" s="16"/>
      <c r="B150" s="16" t="s">
        <v>7</v>
      </c>
      <c r="C150" s="17">
        <f>C8+C14+C20</f>
        <v>279</v>
      </c>
      <c r="D150" s="17">
        <f>D8+D14+D20</f>
        <v>258</v>
      </c>
      <c r="E150" s="17">
        <f>E8+E14+E20</f>
        <v>537</v>
      </c>
      <c r="F150" s="32">
        <f>E150/E153</f>
        <v>0.11511254019292605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1242</v>
      </c>
      <c r="D151" s="19">
        <f>D26+D32+D38+D44+D50+D56+D62+D68+D74+D80</f>
        <v>1164</v>
      </c>
      <c r="E151" s="19">
        <f>E26+E32+E38+E44+E50+E56+E62+E68+E74+E80</f>
        <v>2406</v>
      </c>
      <c r="F151" s="32">
        <f>E151/E153</f>
        <v>0.51575562700964628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775</v>
      </c>
      <c r="D152" s="21">
        <f t="shared" ref="D152:E152" si="0">D86+D92+D98+D104+D110+D116+D122+D128+D134+D140+D146</f>
        <v>947</v>
      </c>
      <c r="E152" s="21">
        <f t="shared" si="0"/>
        <v>1722</v>
      </c>
      <c r="F152" s="32">
        <f>E152/E153</f>
        <v>0.36913183279742767</v>
      </c>
    </row>
    <row r="153" spans="1:6" ht="15" customHeight="1" x14ac:dyDescent="0.15">
      <c r="B153" s="2" t="s">
        <v>8</v>
      </c>
      <c r="C153" s="1">
        <f>SUM(C150:C152)</f>
        <v>2296</v>
      </c>
      <c r="D153" s="1">
        <f>SUM(D150:D152)</f>
        <v>2369</v>
      </c>
      <c r="E153" s="1">
        <f>SUM(E150:E152)</f>
        <v>4665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279</v>
      </c>
      <c r="D155" s="17">
        <f>D8+D14+D20</f>
        <v>258</v>
      </c>
      <c r="E155" s="17">
        <f>E8+E14+E20</f>
        <v>537</v>
      </c>
      <c r="F155" s="32">
        <f>E155/E159</f>
        <v>0.11511254019292605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1242</v>
      </c>
      <c r="D156" s="19">
        <f>D26+D32+D38+D44+D50+D56+D62+D68+D74+D80</f>
        <v>1164</v>
      </c>
      <c r="E156" s="19">
        <f>E26+E32+E38+E44+E50+E56+E62+E68+E74+E80</f>
        <v>2406</v>
      </c>
      <c r="F156" s="32">
        <f>E156/E159</f>
        <v>0.51575562700964628</v>
      </c>
    </row>
    <row r="157" spans="1:6" ht="15" customHeight="1" x14ac:dyDescent="0.15">
      <c r="A157" s="25"/>
      <c r="B157" s="20" t="s">
        <v>10</v>
      </c>
      <c r="C157" s="21">
        <f>C86+C92</f>
        <v>368</v>
      </c>
      <c r="D157" s="21">
        <f>D86+D92</f>
        <v>398</v>
      </c>
      <c r="E157" s="21">
        <f>E86+E92</f>
        <v>766</v>
      </c>
      <c r="F157" s="32">
        <f>E157/E159</f>
        <v>0.16420150053590568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407</v>
      </c>
      <c r="D158" s="27">
        <f t="shared" ref="D158:E158" si="1">D98+D104+D110+D116+D122+D128+D134+D140+D146</f>
        <v>549</v>
      </c>
      <c r="E158" s="27">
        <f t="shared" si="1"/>
        <v>956</v>
      </c>
      <c r="F158" s="32">
        <f>E158/E159</f>
        <v>0.20493033226152196</v>
      </c>
    </row>
    <row r="159" spans="1:6" ht="15" customHeight="1" x14ac:dyDescent="0.15">
      <c r="B159" s="2" t="s">
        <v>8</v>
      </c>
      <c r="C159" s="1">
        <f>SUM(C155:C158)</f>
        <v>2296</v>
      </c>
      <c r="D159" s="1">
        <f>SUM(D155:D158)</f>
        <v>2369</v>
      </c>
      <c r="E159" s="1">
        <f>SUM(E155:E158)</f>
        <v>4665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116</v>
      </c>
      <c r="D161" s="31">
        <f t="shared" ref="D161:E161" si="2">D110+D116+D122+D128+D134+D140+D146</f>
        <v>220</v>
      </c>
      <c r="E161" s="31">
        <f t="shared" si="2"/>
        <v>336</v>
      </c>
      <c r="F161" s="32">
        <f>E161/E159</f>
        <v>7.2025723472668807E-2</v>
      </c>
    </row>
    <row r="162" spans="1:6" ht="15" customHeight="1" x14ac:dyDescent="0.15">
      <c r="A162" s="30"/>
      <c r="B162" s="23" t="s">
        <v>15</v>
      </c>
      <c r="C162" s="31">
        <f>C116+C122+C128+C134+C140+C146</f>
        <v>48</v>
      </c>
      <c r="D162" s="31">
        <f t="shared" ref="D162:E162" si="3">D116+D122+D128+D134+D140+D146</f>
        <v>113</v>
      </c>
      <c r="E162" s="31">
        <f t="shared" si="3"/>
        <v>161</v>
      </c>
      <c r="F162" s="32">
        <f>E162/E159</f>
        <v>3.4512325830653806E-2</v>
      </c>
    </row>
    <row r="163" spans="1:6" ht="15" customHeight="1" x14ac:dyDescent="0.15">
      <c r="A163" s="30"/>
      <c r="B163" s="23" t="s">
        <v>13</v>
      </c>
      <c r="C163" s="31">
        <f>C122+C128+C134+C140+C146</f>
        <v>16</v>
      </c>
      <c r="D163" s="31">
        <f t="shared" ref="D163:E163" si="4">D122+D128+D134+D140+D146</f>
        <v>44</v>
      </c>
      <c r="E163" s="31">
        <f t="shared" si="4"/>
        <v>60</v>
      </c>
      <c r="F163" s="32">
        <f>E163/E159</f>
        <v>1.2861736334405145E-2</v>
      </c>
    </row>
    <row r="164" spans="1:6" ht="15" customHeight="1" x14ac:dyDescent="0.15">
      <c r="B164" s="4" t="s">
        <v>14</v>
      </c>
      <c r="C164" s="1">
        <f>C128+C134+C140+C146</f>
        <v>1</v>
      </c>
      <c r="D164" s="1">
        <f t="shared" ref="D164:E164" si="5">D128+D134+D140+D146</f>
        <v>9</v>
      </c>
      <c r="E164" s="1">
        <f t="shared" si="5"/>
        <v>10</v>
      </c>
      <c r="F164" s="32">
        <f>E164/E159</f>
        <v>2.1436227224008574E-3</v>
      </c>
    </row>
    <row r="165" spans="1:6" ht="15" customHeight="1" x14ac:dyDescent="0.15">
      <c r="B165" s="4" t="s">
        <v>16</v>
      </c>
      <c r="C165" s="1">
        <f>C134+C140+C146</f>
        <v>0</v>
      </c>
      <c r="D165" s="1">
        <f t="shared" ref="D165:E165" si="6">D134+D140+D146</f>
        <v>1</v>
      </c>
      <c r="E165" s="1">
        <f t="shared" si="6"/>
        <v>1</v>
      </c>
      <c r="F165" s="32">
        <f>E165/E159</f>
        <v>2.1436227224008573E-4</v>
      </c>
    </row>
    <row r="166" spans="1:6" x14ac:dyDescent="0.15">
      <c r="B166" s="4" t="s">
        <v>385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386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142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258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0</v>
      </c>
      <c r="D86" s="71">
        <v>0</v>
      </c>
      <c r="E86" s="44">
        <v>0</v>
      </c>
      <c r="F86" s="45">
        <v>0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v>0</v>
      </c>
      <c r="D92" s="71">
        <v>0</v>
      </c>
      <c r="E92" s="44">
        <v>0</v>
      </c>
      <c r="F92" s="45">
        <v>0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0</v>
      </c>
      <c r="D98" s="71">
        <v>0</v>
      </c>
      <c r="E98" s="44">
        <v>0</v>
      </c>
      <c r="F98" s="45">
        <v>0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0</v>
      </c>
      <c r="D104" s="71">
        <v>0</v>
      </c>
      <c r="E104" s="44">
        <v>0</v>
      </c>
      <c r="F104" s="45">
        <v>0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0.33333333333333331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0.66666666666666663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</v>
      </c>
      <c r="D147" s="77">
        <v>2</v>
      </c>
      <c r="E147" s="77">
        <v>3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15">
      <c r="A151" s="18"/>
      <c r="B151" s="18" t="s">
        <v>49</v>
      </c>
      <c r="C151" s="19">
        <v>0</v>
      </c>
      <c r="D151" s="19">
        <v>0</v>
      </c>
      <c r="E151" s="19">
        <v>0</v>
      </c>
      <c r="F151" s="32">
        <v>0</v>
      </c>
    </row>
    <row r="152" spans="1:6" ht="15" customHeight="1" x14ac:dyDescent="0.15">
      <c r="A152" s="33"/>
      <c r="B152" s="20" t="s">
        <v>6</v>
      </c>
      <c r="C152" s="21">
        <v>1</v>
      </c>
      <c r="D152" s="21">
        <v>2</v>
      </c>
      <c r="E152" s="21">
        <v>3</v>
      </c>
      <c r="F152" s="32">
        <v>1</v>
      </c>
    </row>
    <row r="153" spans="1:6" ht="15" customHeight="1" x14ac:dyDescent="0.15">
      <c r="B153" s="2" t="s">
        <v>8</v>
      </c>
      <c r="C153" s="1">
        <v>1</v>
      </c>
      <c r="D153" s="1">
        <v>2</v>
      </c>
      <c r="E153" s="1">
        <v>3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15">
      <c r="A156" s="28"/>
      <c r="B156" s="18" t="s">
        <v>49</v>
      </c>
      <c r="C156" s="19">
        <v>0</v>
      </c>
      <c r="D156" s="19">
        <v>0</v>
      </c>
      <c r="E156" s="19">
        <v>0</v>
      </c>
      <c r="F156" s="32">
        <v>0</v>
      </c>
    </row>
    <row r="157" spans="1:6" ht="15" customHeight="1" x14ac:dyDescent="0.15">
      <c r="A157" s="25"/>
      <c r="B157" s="20" t="s">
        <v>10</v>
      </c>
      <c r="C157" s="21">
        <v>0</v>
      </c>
      <c r="D157" s="21">
        <v>0</v>
      </c>
      <c r="E157" s="21">
        <v>0</v>
      </c>
      <c r="F157" s="32">
        <v>0</v>
      </c>
    </row>
    <row r="158" spans="1:6" ht="15" customHeight="1" x14ac:dyDescent="0.15">
      <c r="A158" s="26"/>
      <c r="B158" s="29" t="s">
        <v>11</v>
      </c>
      <c r="C158" s="27">
        <v>1</v>
      </c>
      <c r="D158" s="27">
        <v>2</v>
      </c>
      <c r="E158" s="27">
        <v>3</v>
      </c>
      <c r="F158" s="32">
        <v>1</v>
      </c>
    </row>
    <row r="159" spans="1:6" ht="15" customHeight="1" x14ac:dyDescent="0.15">
      <c r="B159" s="2" t="s">
        <v>8</v>
      </c>
      <c r="C159" s="1">
        <v>1</v>
      </c>
      <c r="D159" s="1">
        <v>2</v>
      </c>
      <c r="E159" s="1">
        <v>3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</v>
      </c>
      <c r="D161" s="31">
        <v>2</v>
      </c>
      <c r="E161" s="31">
        <v>3</v>
      </c>
      <c r="F161" s="32">
        <v>1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1</v>
      </c>
      <c r="E162" s="31">
        <v>2</v>
      </c>
      <c r="F162" s="32">
        <v>0.66666666666666663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143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259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0</v>
      </c>
      <c r="D86" s="71">
        <v>0</v>
      </c>
      <c r="E86" s="44">
        <v>0</v>
      </c>
      <c r="F86" s="45">
        <v>0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v>0</v>
      </c>
      <c r="D92" s="71">
        <v>0</v>
      </c>
      <c r="E92" s="44">
        <v>0</v>
      </c>
      <c r="F92" s="45">
        <v>0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0</v>
      </c>
      <c r="D98" s="71">
        <v>0</v>
      </c>
      <c r="E98" s="44">
        <v>0</v>
      </c>
      <c r="F98" s="45">
        <v>0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0</v>
      </c>
      <c r="D104" s="71">
        <v>0</v>
      </c>
      <c r="E104" s="44">
        <v>0</v>
      </c>
      <c r="F104" s="45">
        <v>0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1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0</v>
      </c>
      <c r="D147" s="77">
        <v>1</v>
      </c>
      <c r="E147" s="77">
        <v>1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15">
      <c r="A151" s="18"/>
      <c r="B151" s="18" t="s">
        <v>49</v>
      </c>
      <c r="C151" s="19">
        <v>0</v>
      </c>
      <c r="D151" s="19">
        <v>0</v>
      </c>
      <c r="E151" s="19">
        <v>0</v>
      </c>
      <c r="F151" s="32">
        <v>0</v>
      </c>
    </row>
    <row r="152" spans="1:6" ht="15" customHeight="1" x14ac:dyDescent="0.15">
      <c r="A152" s="33"/>
      <c r="B152" s="20" t="s">
        <v>6</v>
      </c>
      <c r="C152" s="21">
        <v>0</v>
      </c>
      <c r="D152" s="21">
        <v>1</v>
      </c>
      <c r="E152" s="21">
        <v>1</v>
      </c>
      <c r="F152" s="32">
        <v>1</v>
      </c>
    </row>
    <row r="153" spans="1:6" ht="15" customHeight="1" x14ac:dyDescent="0.15">
      <c r="B153" s="2" t="s">
        <v>8</v>
      </c>
      <c r="C153" s="1">
        <v>0</v>
      </c>
      <c r="D153" s="1">
        <v>1</v>
      </c>
      <c r="E153" s="1">
        <v>1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15">
      <c r="A156" s="28"/>
      <c r="B156" s="18" t="s">
        <v>49</v>
      </c>
      <c r="C156" s="19">
        <v>0</v>
      </c>
      <c r="D156" s="19">
        <v>0</v>
      </c>
      <c r="E156" s="19">
        <v>0</v>
      </c>
      <c r="F156" s="32">
        <v>0</v>
      </c>
    </row>
    <row r="157" spans="1:6" ht="15" customHeight="1" x14ac:dyDescent="0.15">
      <c r="A157" s="25"/>
      <c r="B157" s="20" t="s">
        <v>10</v>
      </c>
      <c r="C157" s="21">
        <v>0</v>
      </c>
      <c r="D157" s="21">
        <v>0</v>
      </c>
      <c r="E157" s="21">
        <v>0</v>
      </c>
      <c r="F157" s="32">
        <v>0</v>
      </c>
    </row>
    <row r="158" spans="1:6" ht="15" customHeight="1" x14ac:dyDescent="0.15">
      <c r="A158" s="26"/>
      <c r="B158" s="29" t="s">
        <v>11</v>
      </c>
      <c r="C158" s="27">
        <v>0</v>
      </c>
      <c r="D158" s="27">
        <v>1</v>
      </c>
      <c r="E158" s="27">
        <v>1</v>
      </c>
      <c r="F158" s="32">
        <v>1</v>
      </c>
    </row>
    <row r="159" spans="1:6" ht="15" customHeight="1" x14ac:dyDescent="0.15">
      <c r="B159" s="2" t="s">
        <v>8</v>
      </c>
      <c r="C159" s="1">
        <v>0</v>
      </c>
      <c r="D159" s="1">
        <v>1</v>
      </c>
      <c r="E159" s="1">
        <v>1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0</v>
      </c>
      <c r="D161" s="31">
        <v>1</v>
      </c>
      <c r="E161" s="31">
        <v>1</v>
      </c>
      <c r="F161" s="32">
        <v>1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0</v>
      </c>
      <c r="E162" s="31">
        <v>0</v>
      </c>
      <c r="F162" s="32">
        <v>0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144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260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2</v>
      </c>
      <c r="E14" s="48">
        <v>4</v>
      </c>
      <c r="F14" s="39">
        <v>4.0404040404040407E-2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5.0505050505050504E-2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4</v>
      </c>
      <c r="D26" s="49">
        <v>2</v>
      </c>
      <c r="E26" s="41">
        <v>6</v>
      </c>
      <c r="F26" s="42">
        <v>6.0606060606060608E-2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3.0303030303030304E-2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2.0202020202020204E-2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1.0101010101010102E-2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3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3</v>
      </c>
      <c r="E50" s="41">
        <v>3</v>
      </c>
      <c r="F50" s="42">
        <v>3.0303030303030304E-2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4</v>
      </c>
      <c r="D56" s="49">
        <v>3</v>
      </c>
      <c r="E56" s="41">
        <v>7</v>
      </c>
      <c r="F56" s="42">
        <v>7.0707070707070704E-2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2</v>
      </c>
      <c r="D62" s="49">
        <v>3</v>
      </c>
      <c r="E62" s="41">
        <v>5</v>
      </c>
      <c r="F62" s="42">
        <v>5.0505050505050504E-2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3</v>
      </c>
      <c r="D68" s="49">
        <v>1</v>
      </c>
      <c r="E68" s="41">
        <v>4</v>
      </c>
      <c r="F68" s="42">
        <v>4.0404040404040407E-2</v>
      </c>
    </row>
    <row r="69" spans="1:6" ht="15" customHeight="1" x14ac:dyDescent="0.15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1</v>
      </c>
      <c r="D74" s="49">
        <v>3</v>
      </c>
      <c r="E74" s="41">
        <v>4</v>
      </c>
      <c r="F74" s="42">
        <v>4.0404040404040407E-2</v>
      </c>
    </row>
    <row r="75" spans="1:6" ht="15" customHeight="1" x14ac:dyDescent="0.15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7</v>
      </c>
      <c r="D80" s="49">
        <v>5</v>
      </c>
      <c r="E80" s="41">
        <v>12</v>
      </c>
      <c r="F80" s="42">
        <v>0.12121212121212122</v>
      </c>
    </row>
    <row r="81" spans="1:6" ht="15" customHeight="1" x14ac:dyDescent="0.15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5</v>
      </c>
      <c r="D86" s="71">
        <v>6</v>
      </c>
      <c r="E86" s="44">
        <v>11</v>
      </c>
      <c r="F86" s="45">
        <v>0.1111111111111111</v>
      </c>
    </row>
    <row r="87" spans="1:6" ht="15" customHeight="1" x14ac:dyDescent="0.15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4</v>
      </c>
      <c r="D92" s="71">
        <v>9</v>
      </c>
      <c r="E92" s="44">
        <v>13</v>
      </c>
      <c r="F92" s="45">
        <v>0.13131313131313133</v>
      </c>
    </row>
    <row r="93" spans="1:6" ht="15" customHeight="1" x14ac:dyDescent="0.15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4</v>
      </c>
      <c r="D98" s="71">
        <v>3</v>
      </c>
      <c r="E98" s="44">
        <v>7</v>
      </c>
      <c r="F98" s="45">
        <v>7.0707070707070704E-2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6.0606060606060608E-2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1.0101010101010102E-2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3.0303030303030304E-2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2.0202020202020204E-2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46</v>
      </c>
      <c r="D147" s="77">
        <v>53</v>
      </c>
      <c r="E147" s="77">
        <v>99</v>
      </c>
      <c r="F147" s="97">
        <v>0.99999999999999978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5</v>
      </c>
      <c r="D150" s="17">
        <v>4</v>
      </c>
      <c r="E150" s="17">
        <v>9</v>
      </c>
      <c r="F150" s="32">
        <v>9.0909090909090912E-2</v>
      </c>
    </row>
    <row r="151" spans="1:6" ht="15" customHeight="1" x14ac:dyDescent="0.15">
      <c r="A151" s="18"/>
      <c r="B151" s="18" t="s">
        <v>49</v>
      </c>
      <c r="C151" s="19">
        <v>23</v>
      </c>
      <c r="D151" s="19">
        <v>24</v>
      </c>
      <c r="E151" s="19">
        <v>47</v>
      </c>
      <c r="F151" s="32">
        <v>0.47474747474747475</v>
      </c>
    </row>
    <row r="152" spans="1:6" ht="15" customHeight="1" x14ac:dyDescent="0.15">
      <c r="A152" s="33"/>
      <c r="B152" s="20" t="s">
        <v>6</v>
      </c>
      <c r="C152" s="21">
        <v>18</v>
      </c>
      <c r="D152" s="21">
        <v>25</v>
      </c>
      <c r="E152" s="21">
        <v>43</v>
      </c>
      <c r="F152" s="32">
        <v>0.43434343434343436</v>
      </c>
    </row>
    <row r="153" spans="1:6" ht="15" customHeight="1" x14ac:dyDescent="0.15">
      <c r="B153" s="2" t="s">
        <v>8</v>
      </c>
      <c r="C153" s="1">
        <v>46</v>
      </c>
      <c r="D153" s="1">
        <v>53</v>
      </c>
      <c r="E153" s="1">
        <v>99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5</v>
      </c>
      <c r="D155" s="17">
        <v>4</v>
      </c>
      <c r="E155" s="17">
        <v>9</v>
      </c>
      <c r="F155" s="32">
        <v>9.0909090909090912E-2</v>
      </c>
    </row>
    <row r="156" spans="1:6" ht="15" customHeight="1" x14ac:dyDescent="0.15">
      <c r="A156" s="28"/>
      <c r="B156" s="18" t="s">
        <v>49</v>
      </c>
      <c r="C156" s="19">
        <v>23</v>
      </c>
      <c r="D156" s="19">
        <v>24</v>
      </c>
      <c r="E156" s="19">
        <v>47</v>
      </c>
      <c r="F156" s="32">
        <v>0.47474747474747475</v>
      </c>
    </row>
    <row r="157" spans="1:6" ht="15" customHeight="1" x14ac:dyDescent="0.15">
      <c r="A157" s="25"/>
      <c r="B157" s="20" t="s">
        <v>10</v>
      </c>
      <c r="C157" s="21">
        <v>9</v>
      </c>
      <c r="D157" s="21">
        <v>15</v>
      </c>
      <c r="E157" s="21">
        <v>24</v>
      </c>
      <c r="F157" s="32">
        <v>0.24242424242424243</v>
      </c>
    </row>
    <row r="158" spans="1:6" ht="15" customHeight="1" x14ac:dyDescent="0.15">
      <c r="A158" s="26"/>
      <c r="B158" s="29" t="s">
        <v>11</v>
      </c>
      <c r="C158" s="27">
        <v>9</v>
      </c>
      <c r="D158" s="27">
        <v>10</v>
      </c>
      <c r="E158" s="27">
        <v>19</v>
      </c>
      <c r="F158" s="32">
        <v>0.19191919191919191</v>
      </c>
    </row>
    <row r="159" spans="1:6" ht="15" customHeight="1" x14ac:dyDescent="0.15">
      <c r="B159" s="2" t="s">
        <v>8</v>
      </c>
      <c r="C159" s="1">
        <v>46</v>
      </c>
      <c r="D159" s="1">
        <v>53</v>
      </c>
      <c r="E159" s="1">
        <v>99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</v>
      </c>
      <c r="D161" s="31">
        <v>4</v>
      </c>
      <c r="E161" s="31">
        <v>6</v>
      </c>
      <c r="F161" s="32">
        <v>6.0606060606060608E-2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3</v>
      </c>
      <c r="E162" s="31">
        <v>5</v>
      </c>
      <c r="F162" s="32">
        <v>5.0505050505050504E-2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2.0202020202020204E-2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145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261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2</v>
      </c>
      <c r="E8" s="38">
        <v>5</v>
      </c>
      <c r="F8" s="39">
        <v>1.8181818181818181E-2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1.090909090909091E-2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0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5</v>
      </c>
      <c r="D20" s="70">
        <v>3</v>
      </c>
      <c r="E20" s="48">
        <v>8</v>
      </c>
      <c r="F20" s="39">
        <v>2.9090909090909091E-2</v>
      </c>
    </row>
    <row r="21" spans="1:6" ht="15" customHeight="1" x14ac:dyDescent="0.15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3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3</v>
      </c>
      <c r="D26" s="49">
        <v>6</v>
      </c>
      <c r="E26" s="41">
        <v>9</v>
      </c>
      <c r="F26" s="42">
        <v>3.272727272727273E-2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4</v>
      </c>
      <c r="E32" s="41">
        <v>6</v>
      </c>
      <c r="F32" s="42">
        <v>2.181818181818182E-2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5</v>
      </c>
      <c r="D38" s="49">
        <v>6</v>
      </c>
      <c r="E38" s="41">
        <v>11</v>
      </c>
      <c r="F38" s="42">
        <v>0.04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4</v>
      </c>
      <c r="D44" s="49">
        <v>3</v>
      </c>
      <c r="E44" s="41">
        <v>7</v>
      </c>
      <c r="F44" s="42">
        <v>2.5454545454545455E-2</v>
      </c>
    </row>
    <row r="45" spans="1:6" ht="15" customHeight="1" x14ac:dyDescent="0.15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4</v>
      </c>
      <c r="D50" s="49">
        <v>2</v>
      </c>
      <c r="E50" s="41">
        <v>6</v>
      </c>
      <c r="F50" s="42">
        <v>2.181818181818182E-2</v>
      </c>
    </row>
    <row r="51" spans="1:6" ht="15" customHeight="1" x14ac:dyDescent="0.15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6</v>
      </c>
      <c r="D56" s="49">
        <v>7</v>
      </c>
      <c r="E56" s="41">
        <v>13</v>
      </c>
      <c r="F56" s="42">
        <v>4.7272727272727272E-2</v>
      </c>
    </row>
    <row r="57" spans="1:6" ht="15" customHeight="1" x14ac:dyDescent="0.15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10</v>
      </c>
      <c r="D62" s="49">
        <v>4</v>
      </c>
      <c r="E62" s="41">
        <v>14</v>
      </c>
      <c r="F62" s="42">
        <v>5.0909090909090911E-2</v>
      </c>
    </row>
    <row r="63" spans="1:6" ht="15" customHeight="1" x14ac:dyDescent="0.15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3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4</v>
      </c>
      <c r="E67" s="95">
        <v>5</v>
      </c>
      <c r="F67" s="32"/>
    </row>
    <row r="68" spans="1:6" ht="15" customHeight="1" x14ac:dyDescent="0.15">
      <c r="A68" s="12"/>
      <c r="B68" s="40" t="s">
        <v>37</v>
      </c>
      <c r="C68" s="49">
        <v>4</v>
      </c>
      <c r="D68" s="49">
        <v>11</v>
      </c>
      <c r="E68" s="41">
        <v>15</v>
      </c>
      <c r="F68" s="42">
        <v>5.4545454545454543E-2</v>
      </c>
    </row>
    <row r="69" spans="1:6" ht="15" customHeight="1" x14ac:dyDescent="0.15">
      <c r="A69" s="12"/>
      <c r="B69" s="35">
        <v>55</v>
      </c>
      <c r="C69" s="94">
        <v>3</v>
      </c>
      <c r="D69" s="94">
        <v>4</v>
      </c>
      <c r="E69" s="95">
        <v>7</v>
      </c>
      <c r="F69" s="32"/>
    </row>
    <row r="70" spans="1:6" ht="15" customHeight="1" x14ac:dyDescent="0.15">
      <c r="A70" s="12"/>
      <c r="B70" s="35">
        <v>56</v>
      </c>
      <c r="C70" s="94">
        <v>5</v>
      </c>
      <c r="D70" s="94">
        <v>2</v>
      </c>
      <c r="E70" s="95">
        <v>7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15">
      <c r="A74" s="12"/>
      <c r="B74" s="40" t="s">
        <v>38</v>
      </c>
      <c r="C74" s="49">
        <v>16</v>
      </c>
      <c r="D74" s="49">
        <v>9</v>
      </c>
      <c r="E74" s="41">
        <v>25</v>
      </c>
      <c r="F74" s="42">
        <v>9.0909090909090912E-2</v>
      </c>
    </row>
    <row r="75" spans="1:6" ht="15" customHeight="1" x14ac:dyDescent="0.15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15">
      <c r="A76" s="12"/>
      <c r="B76" s="35">
        <v>61</v>
      </c>
      <c r="C76" s="94">
        <v>6</v>
      </c>
      <c r="D76" s="94">
        <v>2</v>
      </c>
      <c r="E76" s="95">
        <v>8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4</v>
      </c>
      <c r="E79" s="95">
        <v>6</v>
      </c>
      <c r="F79" s="32"/>
    </row>
    <row r="80" spans="1:6" ht="15" customHeight="1" x14ac:dyDescent="0.15">
      <c r="A80" s="12"/>
      <c r="B80" s="40" t="s">
        <v>39</v>
      </c>
      <c r="C80" s="49">
        <v>15</v>
      </c>
      <c r="D80" s="49">
        <v>12</v>
      </c>
      <c r="E80" s="41">
        <v>27</v>
      </c>
      <c r="F80" s="42">
        <v>9.8181818181818176E-2</v>
      </c>
    </row>
    <row r="81" spans="1:6" ht="15" customHeight="1" x14ac:dyDescent="0.15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4</v>
      </c>
      <c r="E84" s="95">
        <v>8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4</v>
      </c>
      <c r="E85" s="95">
        <v>8</v>
      </c>
      <c r="F85" s="32"/>
    </row>
    <row r="86" spans="1:6" ht="15" customHeight="1" x14ac:dyDescent="0.15">
      <c r="A86" s="12"/>
      <c r="B86" s="43" t="s">
        <v>40</v>
      </c>
      <c r="C86" s="71">
        <v>13</v>
      </c>
      <c r="D86" s="71">
        <v>12</v>
      </c>
      <c r="E86" s="44">
        <v>25</v>
      </c>
      <c r="F86" s="45">
        <v>9.0909090909090912E-2</v>
      </c>
    </row>
    <row r="87" spans="1:6" ht="15" customHeight="1" x14ac:dyDescent="0.15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6</v>
      </c>
      <c r="D89" s="94">
        <v>4</v>
      </c>
      <c r="E89" s="95">
        <v>10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6</v>
      </c>
      <c r="D91" s="94">
        <v>3</v>
      </c>
      <c r="E91" s="95">
        <v>9</v>
      </c>
      <c r="F91" s="32"/>
    </row>
    <row r="92" spans="1:6" ht="15" customHeight="1" x14ac:dyDescent="0.15">
      <c r="A92" s="12"/>
      <c r="B92" s="43" t="s">
        <v>41</v>
      </c>
      <c r="C92" s="71">
        <v>18</v>
      </c>
      <c r="D92" s="71">
        <v>16</v>
      </c>
      <c r="E92" s="44">
        <v>34</v>
      </c>
      <c r="F92" s="45">
        <v>0.12363636363636364</v>
      </c>
    </row>
    <row r="93" spans="1:6" ht="15" customHeight="1" x14ac:dyDescent="0.15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0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8</v>
      </c>
      <c r="D98" s="71">
        <v>6</v>
      </c>
      <c r="E98" s="44">
        <v>14</v>
      </c>
      <c r="F98" s="45">
        <v>5.0909090909090911E-2</v>
      </c>
    </row>
    <row r="99" spans="1:6" ht="15" customHeight="1" x14ac:dyDescent="0.15">
      <c r="A99" s="12"/>
      <c r="B99" s="35">
        <v>80</v>
      </c>
      <c r="C99" s="94">
        <v>3</v>
      </c>
      <c r="D99" s="94">
        <v>6</v>
      </c>
      <c r="E99" s="95">
        <v>9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5</v>
      </c>
      <c r="E102" s="95">
        <v>8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11</v>
      </c>
      <c r="D104" s="71">
        <v>18</v>
      </c>
      <c r="E104" s="44">
        <v>29</v>
      </c>
      <c r="F104" s="45">
        <v>0.10545454545454545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6</v>
      </c>
      <c r="E110" s="44">
        <v>11</v>
      </c>
      <c r="F110" s="45">
        <v>0.04</v>
      </c>
    </row>
    <row r="111" spans="1:6" ht="15" customHeight="1" x14ac:dyDescent="0.15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6</v>
      </c>
      <c r="E116" s="44">
        <v>9</v>
      </c>
      <c r="F116" s="45">
        <v>3.272727272727273E-2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1.4545454545454545E-2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136</v>
      </c>
      <c r="D147" s="77">
        <v>139</v>
      </c>
      <c r="E147" s="77">
        <v>275</v>
      </c>
      <c r="F147" s="97"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9</v>
      </c>
      <c r="D150" s="17">
        <v>7</v>
      </c>
      <c r="E150" s="17">
        <v>16</v>
      </c>
      <c r="F150" s="32">
        <v>5.8181818181818182E-2</v>
      </c>
    </row>
    <row r="151" spans="1:6" ht="15" customHeight="1" x14ac:dyDescent="0.15">
      <c r="A151" s="18"/>
      <c r="B151" s="18" t="s">
        <v>49</v>
      </c>
      <c r="C151" s="19">
        <v>69</v>
      </c>
      <c r="D151" s="19">
        <v>64</v>
      </c>
      <c r="E151" s="19">
        <v>133</v>
      </c>
      <c r="F151" s="32">
        <v>0.48363636363636364</v>
      </c>
    </row>
    <row r="152" spans="1:6" ht="15" customHeight="1" x14ac:dyDescent="0.15">
      <c r="A152" s="33"/>
      <c r="B152" s="20" t="s">
        <v>6</v>
      </c>
      <c r="C152" s="21">
        <v>58</v>
      </c>
      <c r="D152" s="21">
        <v>68</v>
      </c>
      <c r="E152" s="21">
        <v>126</v>
      </c>
      <c r="F152" s="32">
        <v>0.45818181818181819</v>
      </c>
    </row>
    <row r="153" spans="1:6" ht="15" customHeight="1" x14ac:dyDescent="0.15">
      <c r="B153" s="2" t="s">
        <v>8</v>
      </c>
      <c r="C153" s="1">
        <v>136</v>
      </c>
      <c r="D153" s="1">
        <v>139</v>
      </c>
      <c r="E153" s="1">
        <v>275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9</v>
      </c>
      <c r="D155" s="17">
        <v>7</v>
      </c>
      <c r="E155" s="17">
        <v>16</v>
      </c>
      <c r="F155" s="32">
        <v>5.8181818181818182E-2</v>
      </c>
    </row>
    <row r="156" spans="1:6" ht="15" customHeight="1" x14ac:dyDescent="0.15">
      <c r="A156" s="28"/>
      <c r="B156" s="18" t="s">
        <v>49</v>
      </c>
      <c r="C156" s="19">
        <v>69</v>
      </c>
      <c r="D156" s="19">
        <v>64</v>
      </c>
      <c r="E156" s="19">
        <v>133</v>
      </c>
      <c r="F156" s="32">
        <v>0.48363636363636364</v>
      </c>
    </row>
    <row r="157" spans="1:6" ht="15" customHeight="1" x14ac:dyDescent="0.15">
      <c r="A157" s="25"/>
      <c r="B157" s="20" t="s">
        <v>10</v>
      </c>
      <c r="C157" s="21">
        <v>31</v>
      </c>
      <c r="D157" s="21">
        <v>28</v>
      </c>
      <c r="E157" s="21">
        <v>59</v>
      </c>
      <c r="F157" s="32">
        <v>0.21454545454545454</v>
      </c>
    </row>
    <row r="158" spans="1:6" ht="15" customHeight="1" x14ac:dyDescent="0.15">
      <c r="A158" s="26"/>
      <c r="B158" s="29" t="s">
        <v>11</v>
      </c>
      <c r="C158" s="27">
        <v>27</v>
      </c>
      <c r="D158" s="27">
        <v>40</v>
      </c>
      <c r="E158" s="27">
        <v>67</v>
      </c>
      <c r="F158" s="32">
        <v>0.24363636363636362</v>
      </c>
    </row>
    <row r="159" spans="1:6" ht="15" customHeight="1" x14ac:dyDescent="0.15">
      <c r="B159" s="2" t="s">
        <v>8</v>
      </c>
      <c r="C159" s="1">
        <v>136</v>
      </c>
      <c r="D159" s="1">
        <v>139</v>
      </c>
      <c r="E159" s="1">
        <v>275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8</v>
      </c>
      <c r="D161" s="31">
        <v>16</v>
      </c>
      <c r="E161" s="31">
        <v>24</v>
      </c>
      <c r="F161" s="32">
        <v>8.727272727272728E-2</v>
      </c>
    </row>
    <row r="162" spans="1:6" ht="15" customHeight="1" x14ac:dyDescent="0.15">
      <c r="A162" s="30"/>
      <c r="B162" s="23" t="s">
        <v>15</v>
      </c>
      <c r="C162" s="31">
        <v>3</v>
      </c>
      <c r="D162" s="31">
        <v>10</v>
      </c>
      <c r="E162" s="31">
        <v>13</v>
      </c>
      <c r="F162" s="32">
        <v>4.7272727272727272E-2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1.4545454545454545E-2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146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262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2</v>
      </c>
      <c r="E8" s="38">
        <v>2</v>
      </c>
      <c r="F8" s="39">
        <v>2.1739130434782608E-2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2</v>
      </c>
      <c r="E14" s="48">
        <v>2</v>
      </c>
      <c r="F14" s="39">
        <v>2.1739130434782608E-2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1.0869565217391304E-2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3.2608695652173912E-2</v>
      </c>
    </row>
    <row r="27" spans="1:6" ht="15" customHeight="1" x14ac:dyDescent="0.15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5</v>
      </c>
      <c r="E32" s="41">
        <v>8</v>
      </c>
      <c r="F32" s="42">
        <v>8.6956521739130432E-2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0</v>
      </c>
      <c r="E38" s="41">
        <v>3</v>
      </c>
      <c r="F38" s="42">
        <v>3.2608695652173912E-2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3</v>
      </c>
      <c r="E44" s="41">
        <v>3</v>
      </c>
      <c r="F44" s="42">
        <v>3.2608695652173912E-2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2.1739130434782608E-2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2.1739130434782608E-2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2</v>
      </c>
      <c r="D62" s="49">
        <v>0</v>
      </c>
      <c r="E62" s="41">
        <v>2</v>
      </c>
      <c r="F62" s="42">
        <v>2.1739130434782608E-2</v>
      </c>
    </row>
    <row r="63" spans="1:6" ht="15" customHeight="1" x14ac:dyDescent="0.15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3</v>
      </c>
      <c r="D68" s="49">
        <v>3</v>
      </c>
      <c r="E68" s="41">
        <v>6</v>
      </c>
      <c r="F68" s="42">
        <v>6.5217391304347824E-2</v>
      </c>
    </row>
    <row r="69" spans="1:6" ht="15" customHeight="1" x14ac:dyDescent="0.15">
      <c r="A69" s="12"/>
      <c r="B69" s="35">
        <v>55</v>
      </c>
      <c r="C69" s="94">
        <v>2</v>
      </c>
      <c r="D69" s="94">
        <v>5</v>
      </c>
      <c r="E69" s="95">
        <v>7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5</v>
      </c>
      <c r="D74" s="49">
        <v>10</v>
      </c>
      <c r="E74" s="41">
        <v>15</v>
      </c>
      <c r="F74" s="42">
        <v>0.16304347826086957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1</v>
      </c>
      <c r="D80" s="49">
        <v>1</v>
      </c>
      <c r="E80" s="41">
        <v>2</v>
      </c>
      <c r="F80" s="42">
        <v>2.1739130434782608E-2</v>
      </c>
    </row>
    <row r="81" spans="1:6" ht="15" customHeight="1" x14ac:dyDescent="0.15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4</v>
      </c>
      <c r="D86" s="71">
        <v>6</v>
      </c>
      <c r="E86" s="44">
        <v>10</v>
      </c>
      <c r="F86" s="45">
        <v>0.10869565217391304</v>
      </c>
    </row>
    <row r="87" spans="1:6" ht="15" customHeight="1" x14ac:dyDescent="0.15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v>6</v>
      </c>
      <c r="D92" s="71">
        <v>6</v>
      </c>
      <c r="E92" s="44">
        <v>12</v>
      </c>
      <c r="F92" s="45">
        <v>0.13043478260869565</v>
      </c>
    </row>
    <row r="93" spans="1:6" ht="15" customHeight="1" x14ac:dyDescent="0.15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4</v>
      </c>
      <c r="D98" s="71">
        <v>5</v>
      </c>
      <c r="E98" s="44">
        <v>9</v>
      </c>
      <c r="F98" s="45">
        <v>9.7826086956521743E-2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0</v>
      </c>
      <c r="E104" s="44">
        <v>2</v>
      </c>
      <c r="F104" s="45">
        <v>2.1739130434782608E-2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5.434782608695652E-2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2.1739130434782608E-2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1.0869565217391304E-2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40</v>
      </c>
      <c r="D147" s="77">
        <v>52</v>
      </c>
      <c r="E147" s="77">
        <v>92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0</v>
      </c>
      <c r="D150" s="17">
        <v>5</v>
      </c>
      <c r="E150" s="17">
        <v>5</v>
      </c>
      <c r="F150" s="32">
        <v>5.434782608695652E-2</v>
      </c>
    </row>
    <row r="151" spans="1:6" ht="15" customHeight="1" x14ac:dyDescent="0.15">
      <c r="A151" s="18"/>
      <c r="B151" s="18" t="s">
        <v>49</v>
      </c>
      <c r="C151" s="19">
        <v>21</v>
      </c>
      <c r="D151" s="19">
        <v>25</v>
      </c>
      <c r="E151" s="19">
        <v>46</v>
      </c>
      <c r="F151" s="32">
        <v>0.5</v>
      </c>
    </row>
    <row r="152" spans="1:6" ht="15" customHeight="1" x14ac:dyDescent="0.15">
      <c r="A152" s="33"/>
      <c r="B152" s="20" t="s">
        <v>6</v>
      </c>
      <c r="C152" s="21">
        <v>19</v>
      </c>
      <c r="D152" s="21">
        <v>22</v>
      </c>
      <c r="E152" s="21">
        <v>41</v>
      </c>
      <c r="F152" s="32">
        <v>0.44565217391304346</v>
      </c>
    </row>
    <row r="153" spans="1:6" ht="15" customHeight="1" x14ac:dyDescent="0.15">
      <c r="B153" s="2" t="s">
        <v>8</v>
      </c>
      <c r="C153" s="1">
        <v>40</v>
      </c>
      <c r="D153" s="1">
        <v>52</v>
      </c>
      <c r="E153" s="1">
        <v>92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0</v>
      </c>
      <c r="D155" s="17">
        <v>5</v>
      </c>
      <c r="E155" s="17">
        <v>5</v>
      </c>
      <c r="F155" s="32">
        <v>5.434782608695652E-2</v>
      </c>
    </row>
    <row r="156" spans="1:6" ht="15" customHeight="1" x14ac:dyDescent="0.15">
      <c r="A156" s="28"/>
      <c r="B156" s="18" t="s">
        <v>49</v>
      </c>
      <c r="C156" s="19">
        <v>21</v>
      </c>
      <c r="D156" s="19">
        <v>25</v>
      </c>
      <c r="E156" s="19">
        <v>46</v>
      </c>
      <c r="F156" s="32">
        <v>0.5</v>
      </c>
    </row>
    <row r="157" spans="1:6" ht="15" customHeight="1" x14ac:dyDescent="0.15">
      <c r="A157" s="25"/>
      <c r="B157" s="20" t="s">
        <v>10</v>
      </c>
      <c r="C157" s="21">
        <v>10</v>
      </c>
      <c r="D157" s="21">
        <v>12</v>
      </c>
      <c r="E157" s="21">
        <v>22</v>
      </c>
      <c r="F157" s="32">
        <v>0.2391304347826087</v>
      </c>
    </row>
    <row r="158" spans="1:6" ht="15" customHeight="1" x14ac:dyDescent="0.15">
      <c r="A158" s="26"/>
      <c r="B158" s="29" t="s">
        <v>11</v>
      </c>
      <c r="C158" s="27">
        <v>9</v>
      </c>
      <c r="D158" s="27">
        <v>10</v>
      </c>
      <c r="E158" s="27">
        <v>19</v>
      </c>
      <c r="F158" s="32">
        <v>0.20652173913043478</v>
      </c>
    </row>
    <row r="159" spans="1:6" ht="15" customHeight="1" x14ac:dyDescent="0.15">
      <c r="B159" s="2" t="s">
        <v>8</v>
      </c>
      <c r="C159" s="1">
        <v>40</v>
      </c>
      <c r="D159" s="1">
        <v>52</v>
      </c>
      <c r="E159" s="1">
        <v>92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3</v>
      </c>
      <c r="D161" s="31">
        <v>5</v>
      </c>
      <c r="E161" s="31">
        <v>8</v>
      </c>
      <c r="F161" s="32">
        <v>8.6956521739130432E-2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3</v>
      </c>
      <c r="E162" s="31">
        <v>3</v>
      </c>
      <c r="F162" s="32">
        <v>3.2608695652173912E-2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1.0869565217391304E-2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147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263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2</v>
      </c>
      <c r="E8" s="38">
        <v>5</v>
      </c>
      <c r="F8" s="39">
        <v>2.5000000000000001E-2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3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4</v>
      </c>
      <c r="E14" s="48">
        <v>4</v>
      </c>
      <c r="F14" s="39">
        <v>0.02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0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3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6</v>
      </c>
      <c r="D20" s="70">
        <v>6</v>
      </c>
      <c r="E20" s="48">
        <v>12</v>
      </c>
      <c r="F20" s="39">
        <v>0.06</v>
      </c>
    </row>
    <row r="21" spans="1:6" ht="15" customHeight="1" x14ac:dyDescent="0.15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3</v>
      </c>
      <c r="D26" s="49">
        <v>2</v>
      </c>
      <c r="E26" s="41">
        <v>5</v>
      </c>
      <c r="F26" s="42">
        <v>2.5000000000000001E-2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3</v>
      </c>
      <c r="E32" s="41">
        <v>4</v>
      </c>
      <c r="F32" s="42">
        <v>0.02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0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6</v>
      </c>
      <c r="D38" s="49">
        <v>2</v>
      </c>
      <c r="E38" s="41">
        <v>8</v>
      </c>
      <c r="F38" s="42">
        <v>0.04</v>
      </c>
    </row>
    <row r="39" spans="1:6" ht="15" customHeight="1" x14ac:dyDescent="0.15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6</v>
      </c>
      <c r="D44" s="49">
        <v>4</v>
      </c>
      <c r="E44" s="41">
        <v>10</v>
      </c>
      <c r="F44" s="42">
        <v>0.05</v>
      </c>
    </row>
    <row r="45" spans="1:6" ht="15" customHeight="1" x14ac:dyDescent="0.15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v>6</v>
      </c>
      <c r="D50" s="49">
        <v>5</v>
      </c>
      <c r="E50" s="41">
        <v>11</v>
      </c>
      <c r="F50" s="42">
        <v>5.5E-2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5</v>
      </c>
      <c r="D56" s="49">
        <v>4</v>
      </c>
      <c r="E56" s="41">
        <v>9</v>
      </c>
      <c r="F56" s="42">
        <v>4.4999999999999998E-2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8</v>
      </c>
      <c r="D62" s="49">
        <v>4</v>
      </c>
      <c r="E62" s="41">
        <v>12</v>
      </c>
      <c r="F62" s="42">
        <v>0.06</v>
      </c>
    </row>
    <row r="63" spans="1:6" ht="15" customHeight="1" x14ac:dyDescent="0.15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5</v>
      </c>
      <c r="D68" s="49">
        <v>5</v>
      </c>
      <c r="E68" s="41">
        <v>10</v>
      </c>
      <c r="F68" s="42">
        <v>0.05</v>
      </c>
    </row>
    <row r="69" spans="1:6" ht="15" customHeight="1" x14ac:dyDescent="0.15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7</v>
      </c>
      <c r="D74" s="49">
        <v>5</v>
      </c>
      <c r="E74" s="41">
        <v>12</v>
      </c>
      <c r="F74" s="42">
        <v>0.06</v>
      </c>
    </row>
    <row r="75" spans="1:6" ht="15" customHeight="1" x14ac:dyDescent="0.15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5</v>
      </c>
      <c r="D76" s="94">
        <v>3</v>
      </c>
      <c r="E76" s="95">
        <v>8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0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v>12</v>
      </c>
      <c r="D80" s="49">
        <v>8</v>
      </c>
      <c r="E80" s="41">
        <v>20</v>
      </c>
      <c r="F80" s="42">
        <v>0.1</v>
      </c>
    </row>
    <row r="81" spans="1:6" ht="15" customHeight="1" x14ac:dyDescent="0.15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7</v>
      </c>
      <c r="D86" s="71">
        <v>4</v>
      </c>
      <c r="E86" s="44">
        <v>11</v>
      </c>
      <c r="F86" s="45">
        <v>5.5E-2</v>
      </c>
    </row>
    <row r="87" spans="1:6" ht="15" customHeight="1" x14ac:dyDescent="0.15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10</v>
      </c>
      <c r="D92" s="71">
        <v>11</v>
      </c>
      <c r="E92" s="44">
        <v>21</v>
      </c>
      <c r="F92" s="45">
        <v>0.105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3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3</v>
      </c>
      <c r="D98" s="71">
        <v>8</v>
      </c>
      <c r="E98" s="44">
        <v>11</v>
      </c>
      <c r="F98" s="45">
        <v>5.5E-2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7</v>
      </c>
      <c r="D104" s="71">
        <v>5</v>
      </c>
      <c r="E104" s="44">
        <v>12</v>
      </c>
      <c r="F104" s="45">
        <v>0.06</v>
      </c>
    </row>
    <row r="105" spans="1:6" ht="15" customHeight="1" x14ac:dyDescent="0.15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9</v>
      </c>
      <c r="E110" s="44">
        <v>10</v>
      </c>
      <c r="F110" s="45">
        <v>0.05</v>
      </c>
    </row>
    <row r="111" spans="1:6" ht="15" customHeight="1" x14ac:dyDescent="0.15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4</v>
      </c>
      <c r="D116" s="71">
        <v>6</v>
      </c>
      <c r="E116" s="44">
        <v>10</v>
      </c>
      <c r="F116" s="45">
        <v>0.05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1.4999999999999999E-2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100</v>
      </c>
      <c r="D147" s="77">
        <v>100</v>
      </c>
      <c r="E147" s="77">
        <v>200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9</v>
      </c>
      <c r="D150" s="17">
        <v>12</v>
      </c>
      <c r="E150" s="17">
        <v>21</v>
      </c>
      <c r="F150" s="32">
        <v>0.105</v>
      </c>
    </row>
    <row r="151" spans="1:6" ht="15" customHeight="1" x14ac:dyDescent="0.15">
      <c r="A151" s="18"/>
      <c r="B151" s="18" t="s">
        <v>49</v>
      </c>
      <c r="C151" s="19">
        <v>59</v>
      </c>
      <c r="D151" s="19">
        <v>42</v>
      </c>
      <c r="E151" s="19">
        <v>101</v>
      </c>
      <c r="F151" s="32">
        <v>0.505</v>
      </c>
    </row>
    <row r="152" spans="1:6" ht="15" customHeight="1" x14ac:dyDescent="0.15">
      <c r="A152" s="33"/>
      <c r="B152" s="20" t="s">
        <v>6</v>
      </c>
      <c r="C152" s="21">
        <v>32</v>
      </c>
      <c r="D152" s="21">
        <v>46</v>
      </c>
      <c r="E152" s="21">
        <v>78</v>
      </c>
      <c r="F152" s="32">
        <v>0.39</v>
      </c>
    </row>
    <row r="153" spans="1:6" ht="15" customHeight="1" x14ac:dyDescent="0.15">
      <c r="B153" s="2" t="s">
        <v>8</v>
      </c>
      <c r="C153" s="1">
        <v>100</v>
      </c>
      <c r="D153" s="1">
        <v>100</v>
      </c>
      <c r="E153" s="1">
        <v>200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9</v>
      </c>
      <c r="D155" s="17">
        <v>12</v>
      </c>
      <c r="E155" s="17">
        <v>21</v>
      </c>
      <c r="F155" s="32">
        <v>0.105</v>
      </c>
    </row>
    <row r="156" spans="1:6" ht="15" customHeight="1" x14ac:dyDescent="0.15">
      <c r="A156" s="28"/>
      <c r="B156" s="18" t="s">
        <v>49</v>
      </c>
      <c r="C156" s="19">
        <v>59</v>
      </c>
      <c r="D156" s="19">
        <v>42</v>
      </c>
      <c r="E156" s="19">
        <v>101</v>
      </c>
      <c r="F156" s="32">
        <v>0.505</v>
      </c>
    </row>
    <row r="157" spans="1:6" ht="15" customHeight="1" x14ac:dyDescent="0.15">
      <c r="A157" s="25"/>
      <c r="B157" s="20" t="s">
        <v>10</v>
      </c>
      <c r="C157" s="21">
        <v>17</v>
      </c>
      <c r="D157" s="21">
        <v>15</v>
      </c>
      <c r="E157" s="21">
        <v>32</v>
      </c>
      <c r="F157" s="32">
        <v>0.16</v>
      </c>
    </row>
    <row r="158" spans="1:6" ht="15" customHeight="1" x14ac:dyDescent="0.15">
      <c r="A158" s="26"/>
      <c r="B158" s="29" t="s">
        <v>11</v>
      </c>
      <c r="C158" s="27">
        <v>15</v>
      </c>
      <c r="D158" s="27">
        <v>31</v>
      </c>
      <c r="E158" s="27">
        <v>46</v>
      </c>
      <c r="F158" s="32">
        <v>0.23</v>
      </c>
    </row>
    <row r="159" spans="1:6" ht="15" customHeight="1" x14ac:dyDescent="0.15">
      <c r="B159" s="2" t="s">
        <v>8</v>
      </c>
      <c r="C159" s="1">
        <v>100</v>
      </c>
      <c r="D159" s="1">
        <v>100</v>
      </c>
      <c r="E159" s="1">
        <v>200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5</v>
      </c>
      <c r="D161" s="31">
        <v>18</v>
      </c>
      <c r="E161" s="31">
        <v>23</v>
      </c>
      <c r="F161" s="32">
        <v>0.115</v>
      </c>
    </row>
    <row r="162" spans="1:6" ht="15" customHeight="1" x14ac:dyDescent="0.15">
      <c r="A162" s="30"/>
      <c r="B162" s="23" t="s">
        <v>15</v>
      </c>
      <c r="C162" s="31">
        <v>4</v>
      </c>
      <c r="D162" s="31">
        <v>9</v>
      </c>
      <c r="E162" s="31">
        <v>13</v>
      </c>
      <c r="F162" s="32">
        <v>6.5000000000000002E-2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1.4999999999999999E-2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148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264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3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2</v>
      </c>
      <c r="D8" s="70">
        <v>6</v>
      </c>
      <c r="E8" s="38">
        <v>8</v>
      </c>
      <c r="F8" s="39">
        <v>1.7817371937639197E-2</v>
      </c>
    </row>
    <row r="9" spans="1:6" ht="15" customHeight="1" x14ac:dyDescent="0.15">
      <c r="A9" s="12"/>
      <c r="B9" s="35">
        <v>5</v>
      </c>
      <c r="C9" s="94">
        <v>4</v>
      </c>
      <c r="D9" s="94">
        <v>2</v>
      </c>
      <c r="E9" s="95">
        <v>6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0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8</v>
      </c>
      <c r="D14" s="70">
        <v>6</v>
      </c>
      <c r="E14" s="48">
        <v>14</v>
      </c>
      <c r="F14" s="39">
        <v>3.1180400890868598E-2</v>
      </c>
    </row>
    <row r="15" spans="1:6" ht="15" customHeight="1" x14ac:dyDescent="0.15">
      <c r="A15" s="12"/>
      <c r="B15" s="35">
        <v>10</v>
      </c>
      <c r="C15" s="94">
        <v>2</v>
      </c>
      <c r="D15" s="94">
        <v>3</v>
      </c>
      <c r="E15" s="95">
        <v>5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3</v>
      </c>
      <c r="E16" s="95">
        <v>6</v>
      </c>
      <c r="F16" s="32"/>
    </row>
    <row r="17" spans="1:6" ht="15" customHeight="1" x14ac:dyDescent="0.15">
      <c r="A17" s="12"/>
      <c r="B17" s="35">
        <v>12</v>
      </c>
      <c r="C17" s="94">
        <v>5</v>
      </c>
      <c r="D17" s="94">
        <v>1</v>
      </c>
      <c r="E17" s="95">
        <v>6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12</v>
      </c>
      <c r="D20" s="70">
        <v>10</v>
      </c>
      <c r="E20" s="48">
        <v>22</v>
      </c>
      <c r="F20" s="39">
        <v>4.8997772828507792E-2</v>
      </c>
    </row>
    <row r="21" spans="1:6" ht="15" customHeight="1" x14ac:dyDescent="0.15">
      <c r="A21" s="12"/>
      <c r="B21" s="35">
        <v>15</v>
      </c>
      <c r="C21" s="94">
        <v>6</v>
      </c>
      <c r="D21" s="94">
        <v>3</v>
      </c>
      <c r="E21" s="95">
        <v>9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3</v>
      </c>
      <c r="E22" s="95">
        <v>6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4</v>
      </c>
      <c r="E23" s="95">
        <v>7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4</v>
      </c>
      <c r="E24" s="95">
        <v>7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v>16</v>
      </c>
      <c r="D26" s="49">
        <v>17</v>
      </c>
      <c r="E26" s="41">
        <v>33</v>
      </c>
      <c r="F26" s="42">
        <v>7.3496659242761692E-2</v>
      </c>
    </row>
    <row r="27" spans="1:6" ht="15" customHeight="1" x14ac:dyDescent="0.15">
      <c r="A27" s="12"/>
      <c r="B27" s="35">
        <v>20</v>
      </c>
      <c r="C27" s="94">
        <v>6</v>
      </c>
      <c r="D27" s="94">
        <v>3</v>
      </c>
      <c r="E27" s="95">
        <v>9</v>
      </c>
      <c r="F27" s="32"/>
    </row>
    <row r="28" spans="1:6" ht="15" customHeight="1" x14ac:dyDescent="0.15">
      <c r="A28" s="12"/>
      <c r="B28" s="35">
        <v>21</v>
      </c>
      <c r="C28" s="94">
        <v>5</v>
      </c>
      <c r="D28" s="94">
        <v>1</v>
      </c>
      <c r="E28" s="95">
        <v>6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15">
      <c r="A32" s="12"/>
      <c r="B32" s="40" t="s">
        <v>31</v>
      </c>
      <c r="C32" s="49">
        <v>16</v>
      </c>
      <c r="D32" s="49">
        <v>8</v>
      </c>
      <c r="E32" s="41">
        <v>24</v>
      </c>
      <c r="F32" s="42">
        <v>5.3452115812917596E-2</v>
      </c>
    </row>
    <row r="33" spans="1:6" ht="15" customHeight="1" x14ac:dyDescent="0.15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3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0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v>6</v>
      </c>
      <c r="D38" s="49">
        <v>7</v>
      </c>
      <c r="E38" s="41">
        <v>13</v>
      </c>
      <c r="F38" s="42">
        <v>2.8953229398663696E-2</v>
      </c>
    </row>
    <row r="39" spans="1:6" ht="15" customHeight="1" x14ac:dyDescent="0.15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3</v>
      </c>
      <c r="E41" s="95">
        <v>4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4</v>
      </c>
      <c r="D44" s="49">
        <v>7</v>
      </c>
      <c r="E44" s="41">
        <v>11</v>
      </c>
      <c r="F44" s="42">
        <v>2.4498886414253896E-2</v>
      </c>
    </row>
    <row r="45" spans="1:6" ht="15" customHeight="1" x14ac:dyDescent="0.15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3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15">
      <c r="A49" s="12"/>
      <c r="B49" s="35">
        <v>39</v>
      </c>
      <c r="C49" s="94">
        <v>5</v>
      </c>
      <c r="D49" s="94">
        <v>0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v>12</v>
      </c>
      <c r="D50" s="49">
        <v>9</v>
      </c>
      <c r="E50" s="41">
        <v>21</v>
      </c>
      <c r="F50" s="42">
        <v>4.6770601336302897E-2</v>
      </c>
    </row>
    <row r="51" spans="1:6" ht="15" customHeight="1" x14ac:dyDescent="0.15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6</v>
      </c>
      <c r="E52" s="95">
        <v>8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5</v>
      </c>
      <c r="D54" s="94">
        <v>7</v>
      </c>
      <c r="E54" s="95">
        <v>12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3</v>
      </c>
      <c r="E55" s="95">
        <v>6</v>
      </c>
      <c r="F55" s="32"/>
    </row>
    <row r="56" spans="1:6" ht="15" customHeight="1" x14ac:dyDescent="0.15">
      <c r="A56" s="12"/>
      <c r="B56" s="40" t="s">
        <v>35</v>
      </c>
      <c r="C56" s="49">
        <v>13</v>
      </c>
      <c r="D56" s="49">
        <v>18</v>
      </c>
      <c r="E56" s="41">
        <v>31</v>
      </c>
      <c r="F56" s="42">
        <v>6.9042316258351888E-2</v>
      </c>
    </row>
    <row r="57" spans="1:6" ht="15" customHeight="1" x14ac:dyDescent="0.15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5</v>
      </c>
      <c r="E58" s="95">
        <v>6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2</v>
      </c>
      <c r="E59" s="95">
        <v>6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15">
      <c r="A61" s="12"/>
      <c r="B61" s="35">
        <v>49</v>
      </c>
      <c r="C61" s="94">
        <v>5</v>
      </c>
      <c r="D61" s="94">
        <v>3</v>
      </c>
      <c r="E61" s="95">
        <v>8</v>
      </c>
      <c r="F61" s="32"/>
    </row>
    <row r="62" spans="1:6" ht="15" customHeight="1" x14ac:dyDescent="0.15">
      <c r="A62" s="12"/>
      <c r="B62" s="40" t="s">
        <v>36</v>
      </c>
      <c r="C62" s="49">
        <v>15</v>
      </c>
      <c r="D62" s="49">
        <v>15</v>
      </c>
      <c r="E62" s="41">
        <v>30</v>
      </c>
      <c r="F62" s="42">
        <v>6.6815144766147E-2</v>
      </c>
    </row>
    <row r="63" spans="1:6" ht="15" customHeight="1" x14ac:dyDescent="0.15">
      <c r="A63" s="12"/>
      <c r="B63" s="35">
        <v>50</v>
      </c>
      <c r="C63" s="94">
        <v>8</v>
      </c>
      <c r="D63" s="94">
        <v>3</v>
      </c>
      <c r="E63" s="95">
        <v>11</v>
      </c>
      <c r="F63" s="32"/>
    </row>
    <row r="64" spans="1:6" ht="15" customHeight="1" x14ac:dyDescent="0.15">
      <c r="A64" s="12"/>
      <c r="B64" s="35">
        <v>51</v>
      </c>
      <c r="C64" s="94">
        <v>5</v>
      </c>
      <c r="D64" s="94">
        <v>3</v>
      </c>
      <c r="E64" s="95">
        <v>8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5</v>
      </c>
      <c r="E65" s="95">
        <v>7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15">
      <c r="A68" s="12"/>
      <c r="B68" s="40" t="s">
        <v>37</v>
      </c>
      <c r="C68" s="49">
        <v>21</v>
      </c>
      <c r="D68" s="49">
        <v>15</v>
      </c>
      <c r="E68" s="41">
        <v>36</v>
      </c>
      <c r="F68" s="42">
        <v>8.0178173719376397E-2</v>
      </c>
    </row>
    <row r="69" spans="1:6" ht="15" customHeight="1" x14ac:dyDescent="0.15">
      <c r="A69" s="12"/>
      <c r="B69" s="35">
        <v>55</v>
      </c>
      <c r="C69" s="94">
        <v>4</v>
      </c>
      <c r="D69" s="94">
        <v>7</v>
      </c>
      <c r="E69" s="95">
        <v>11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15">
      <c r="A73" s="12"/>
      <c r="B73" s="35">
        <v>59</v>
      </c>
      <c r="C73" s="94">
        <v>7</v>
      </c>
      <c r="D73" s="94">
        <v>2</v>
      </c>
      <c r="E73" s="95">
        <v>9</v>
      </c>
      <c r="F73" s="32"/>
    </row>
    <row r="74" spans="1:6" ht="15" customHeight="1" x14ac:dyDescent="0.15">
      <c r="A74" s="12"/>
      <c r="B74" s="40" t="s">
        <v>38</v>
      </c>
      <c r="C74" s="49">
        <v>18</v>
      </c>
      <c r="D74" s="49">
        <v>16</v>
      </c>
      <c r="E74" s="41">
        <v>34</v>
      </c>
      <c r="F74" s="42">
        <v>7.5723830734966593E-2</v>
      </c>
    </row>
    <row r="75" spans="1:6" ht="15" customHeight="1" x14ac:dyDescent="0.15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5</v>
      </c>
      <c r="E77" s="95">
        <v>7</v>
      </c>
      <c r="F77" s="32"/>
    </row>
    <row r="78" spans="1:6" ht="15" customHeight="1" x14ac:dyDescent="0.15">
      <c r="A78" s="12"/>
      <c r="B78" s="35">
        <v>63</v>
      </c>
      <c r="C78" s="94">
        <v>5</v>
      </c>
      <c r="D78" s="94">
        <v>3</v>
      </c>
      <c r="E78" s="95">
        <v>8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v>15</v>
      </c>
      <c r="D80" s="49">
        <v>13</v>
      </c>
      <c r="E80" s="41">
        <v>28</v>
      </c>
      <c r="F80" s="42">
        <v>6.2360801781737196E-2</v>
      </c>
    </row>
    <row r="81" spans="1:6" ht="15" customHeight="1" x14ac:dyDescent="0.15">
      <c r="A81" s="12"/>
      <c r="B81" s="35">
        <v>65</v>
      </c>
      <c r="C81" s="94">
        <v>5</v>
      </c>
      <c r="D81" s="94">
        <v>5</v>
      </c>
      <c r="E81" s="95">
        <v>10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6</v>
      </c>
      <c r="E83" s="95">
        <v>8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6</v>
      </c>
      <c r="D85" s="94">
        <v>7</v>
      </c>
      <c r="E85" s="95">
        <v>13</v>
      </c>
      <c r="F85" s="32"/>
    </row>
    <row r="86" spans="1:6" ht="15" customHeight="1" x14ac:dyDescent="0.15">
      <c r="A86" s="12"/>
      <c r="B86" s="43" t="s">
        <v>40</v>
      </c>
      <c r="C86" s="71">
        <v>18</v>
      </c>
      <c r="D86" s="71">
        <v>23</v>
      </c>
      <c r="E86" s="44">
        <v>41</v>
      </c>
      <c r="F86" s="45">
        <v>9.1314031180400893E-2</v>
      </c>
    </row>
    <row r="87" spans="1:6" ht="15" customHeight="1" x14ac:dyDescent="0.15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11</v>
      </c>
      <c r="D92" s="71">
        <v>9</v>
      </c>
      <c r="E92" s="44">
        <v>20</v>
      </c>
      <c r="F92" s="45">
        <v>4.4543429844097995E-2</v>
      </c>
    </row>
    <row r="93" spans="1:6" ht="15" customHeight="1" x14ac:dyDescent="0.15">
      <c r="A93" s="12"/>
      <c r="B93" s="35">
        <v>75</v>
      </c>
      <c r="C93" s="94">
        <v>5</v>
      </c>
      <c r="D93" s="94">
        <v>4</v>
      </c>
      <c r="E93" s="95">
        <v>9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5</v>
      </c>
      <c r="E94" s="95">
        <v>7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3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v>12</v>
      </c>
      <c r="D98" s="71">
        <v>18</v>
      </c>
      <c r="E98" s="44">
        <v>30</v>
      </c>
      <c r="F98" s="45">
        <v>6.6815144766147E-2</v>
      </c>
    </row>
    <row r="99" spans="1:6" ht="15" customHeight="1" x14ac:dyDescent="0.15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7</v>
      </c>
      <c r="E101" s="95">
        <v>9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4</v>
      </c>
      <c r="E103" s="95">
        <v>7</v>
      </c>
      <c r="F103" s="32"/>
    </row>
    <row r="104" spans="1:6" ht="15" customHeight="1" x14ac:dyDescent="0.15">
      <c r="A104" s="12"/>
      <c r="B104" s="43" t="s">
        <v>43</v>
      </c>
      <c r="C104" s="71">
        <v>10</v>
      </c>
      <c r="D104" s="71">
        <v>17</v>
      </c>
      <c r="E104" s="44">
        <v>27</v>
      </c>
      <c r="F104" s="45">
        <v>6.0133630289532294E-2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6</v>
      </c>
      <c r="D110" s="71">
        <v>7</v>
      </c>
      <c r="E110" s="44">
        <v>13</v>
      </c>
      <c r="F110" s="45">
        <v>2.8953229398663696E-2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1.5590200445434299E-2</v>
      </c>
    </row>
    <row r="117" spans="1:6" ht="15" customHeight="1" x14ac:dyDescent="0.15">
      <c r="A117" s="12"/>
      <c r="B117" s="35">
        <v>95</v>
      </c>
      <c r="C117" s="94">
        <v>2</v>
      </c>
      <c r="D117" s="94">
        <v>1</v>
      </c>
      <c r="E117" s="95">
        <v>3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2</v>
      </c>
      <c r="E122" s="44">
        <v>4</v>
      </c>
      <c r="F122" s="45">
        <v>8.9086859688195987E-3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1</v>
      </c>
      <c r="D126" s="94">
        <v>0</v>
      </c>
      <c r="E126" s="95">
        <v>1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4.4543429844097994E-3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219</v>
      </c>
      <c r="D147" s="77">
        <v>230</v>
      </c>
      <c r="E147" s="77">
        <v>449</v>
      </c>
      <c r="F147" s="97"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22</v>
      </c>
      <c r="D150" s="17">
        <v>22</v>
      </c>
      <c r="E150" s="17">
        <v>44</v>
      </c>
      <c r="F150" s="32">
        <v>9.7995545657015584E-2</v>
      </c>
    </row>
    <row r="151" spans="1:6" ht="15" customHeight="1" x14ac:dyDescent="0.15">
      <c r="A151" s="18"/>
      <c r="B151" s="18" t="s">
        <v>49</v>
      </c>
      <c r="C151" s="19">
        <v>136</v>
      </c>
      <c r="D151" s="19">
        <v>125</v>
      </c>
      <c r="E151" s="19">
        <v>261</v>
      </c>
      <c r="F151" s="32">
        <v>0.58129175946547884</v>
      </c>
    </row>
    <row r="152" spans="1:6" ht="15" customHeight="1" x14ac:dyDescent="0.15">
      <c r="A152" s="33"/>
      <c r="B152" s="20" t="s">
        <v>6</v>
      </c>
      <c r="C152" s="21">
        <v>61</v>
      </c>
      <c r="D152" s="21">
        <v>83</v>
      </c>
      <c r="E152" s="21">
        <v>144</v>
      </c>
      <c r="F152" s="32">
        <v>0.32071269487750559</v>
      </c>
    </row>
    <row r="153" spans="1:6" ht="15" customHeight="1" x14ac:dyDescent="0.15">
      <c r="B153" s="2" t="s">
        <v>8</v>
      </c>
      <c r="C153" s="1">
        <v>219</v>
      </c>
      <c r="D153" s="1">
        <v>230</v>
      </c>
      <c r="E153" s="1">
        <v>449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22</v>
      </c>
      <c r="D155" s="17">
        <v>22</v>
      </c>
      <c r="E155" s="17">
        <v>44</v>
      </c>
      <c r="F155" s="32">
        <v>9.7995545657015584E-2</v>
      </c>
    </row>
    <row r="156" spans="1:6" ht="15" customHeight="1" x14ac:dyDescent="0.15">
      <c r="A156" s="28"/>
      <c r="B156" s="18" t="s">
        <v>49</v>
      </c>
      <c r="C156" s="19">
        <v>136</v>
      </c>
      <c r="D156" s="19">
        <v>125</v>
      </c>
      <c r="E156" s="19">
        <v>261</v>
      </c>
      <c r="F156" s="32">
        <v>0.58129175946547884</v>
      </c>
    </row>
    <row r="157" spans="1:6" ht="15" customHeight="1" x14ac:dyDescent="0.15">
      <c r="A157" s="25"/>
      <c r="B157" s="20" t="s">
        <v>10</v>
      </c>
      <c r="C157" s="21">
        <v>29</v>
      </c>
      <c r="D157" s="21">
        <v>32</v>
      </c>
      <c r="E157" s="21">
        <v>61</v>
      </c>
      <c r="F157" s="32">
        <v>0.13585746102449889</v>
      </c>
    </row>
    <row r="158" spans="1:6" ht="15" customHeight="1" x14ac:dyDescent="0.15">
      <c r="A158" s="26"/>
      <c r="B158" s="29" t="s">
        <v>11</v>
      </c>
      <c r="C158" s="27">
        <v>32</v>
      </c>
      <c r="D158" s="27">
        <v>51</v>
      </c>
      <c r="E158" s="27">
        <v>83</v>
      </c>
      <c r="F158" s="32">
        <v>0.18485523385300667</v>
      </c>
    </row>
    <row r="159" spans="1:6" ht="15" customHeight="1" x14ac:dyDescent="0.15">
      <c r="B159" s="2" t="s">
        <v>8</v>
      </c>
      <c r="C159" s="1">
        <v>219</v>
      </c>
      <c r="D159" s="1">
        <v>230</v>
      </c>
      <c r="E159" s="1">
        <v>449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10</v>
      </c>
      <c r="D161" s="31">
        <v>16</v>
      </c>
      <c r="E161" s="31">
        <v>26</v>
      </c>
      <c r="F161" s="32">
        <v>5.7906458797327393E-2</v>
      </c>
    </row>
    <row r="162" spans="1:6" ht="15" customHeight="1" x14ac:dyDescent="0.15">
      <c r="A162" s="30"/>
      <c r="B162" s="23" t="s">
        <v>15</v>
      </c>
      <c r="C162" s="31">
        <v>4</v>
      </c>
      <c r="D162" s="31">
        <v>9</v>
      </c>
      <c r="E162" s="31">
        <v>13</v>
      </c>
      <c r="F162" s="32">
        <v>2.8953229398663696E-2</v>
      </c>
    </row>
    <row r="163" spans="1:6" ht="15" customHeight="1" x14ac:dyDescent="0.15">
      <c r="A163" s="30"/>
      <c r="B163" s="23" t="s">
        <v>13</v>
      </c>
      <c r="C163" s="31">
        <v>3</v>
      </c>
      <c r="D163" s="31">
        <v>3</v>
      </c>
      <c r="E163" s="31">
        <v>6</v>
      </c>
      <c r="F163" s="32">
        <v>1.3363028953229399E-2</v>
      </c>
    </row>
    <row r="164" spans="1:6" ht="15" customHeight="1" x14ac:dyDescent="0.15">
      <c r="B164" s="4" t="s">
        <v>14</v>
      </c>
      <c r="C164" s="1">
        <v>1</v>
      </c>
      <c r="D164" s="1">
        <v>1</v>
      </c>
      <c r="E164" s="1">
        <v>2</v>
      </c>
      <c r="F164" s="32">
        <v>4.4543429844097994E-3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149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265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v>4</v>
      </c>
      <c r="D8" s="70">
        <v>6</v>
      </c>
      <c r="E8" s="38">
        <v>10</v>
      </c>
      <c r="F8" s="39">
        <v>3.1948881789137379E-2</v>
      </c>
    </row>
    <row r="9" spans="1:6" ht="15" customHeight="1" x14ac:dyDescent="0.15">
      <c r="A9" s="12"/>
      <c r="B9" s="35">
        <v>5</v>
      </c>
      <c r="C9" s="94">
        <v>3</v>
      </c>
      <c r="D9" s="94">
        <v>2</v>
      </c>
      <c r="E9" s="95">
        <v>5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3</v>
      </c>
      <c r="E10" s="95">
        <v>4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11</v>
      </c>
      <c r="D14" s="70">
        <v>7</v>
      </c>
      <c r="E14" s="48">
        <v>18</v>
      </c>
      <c r="F14" s="39">
        <v>5.7507987220447282E-2</v>
      </c>
    </row>
    <row r="15" spans="1:6" ht="15" customHeight="1" x14ac:dyDescent="0.15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8</v>
      </c>
      <c r="D20" s="70">
        <v>5</v>
      </c>
      <c r="E20" s="48">
        <v>13</v>
      </c>
      <c r="F20" s="39">
        <v>4.1533546325878593E-2</v>
      </c>
    </row>
    <row r="21" spans="1:6" ht="15" customHeight="1" x14ac:dyDescent="0.15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0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v>8</v>
      </c>
      <c r="D26" s="49">
        <v>7</v>
      </c>
      <c r="E26" s="41">
        <v>15</v>
      </c>
      <c r="F26" s="42">
        <v>4.7923322683706068E-2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3</v>
      </c>
      <c r="E32" s="41">
        <v>5</v>
      </c>
      <c r="F32" s="42">
        <v>1.5974440894568689E-2</v>
      </c>
    </row>
    <row r="33" spans="1:6" ht="15" customHeight="1" x14ac:dyDescent="0.15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5</v>
      </c>
      <c r="D38" s="49">
        <v>1</v>
      </c>
      <c r="E38" s="41">
        <v>6</v>
      </c>
      <c r="F38" s="42">
        <v>1.9169329073482427E-2</v>
      </c>
    </row>
    <row r="39" spans="1:6" ht="15" customHeight="1" x14ac:dyDescent="0.15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3</v>
      </c>
      <c r="D44" s="49">
        <v>3</v>
      </c>
      <c r="E44" s="41">
        <v>6</v>
      </c>
      <c r="F44" s="42">
        <v>1.9169329073482427E-2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8</v>
      </c>
      <c r="D50" s="49">
        <v>6</v>
      </c>
      <c r="E50" s="41">
        <v>14</v>
      </c>
      <c r="F50" s="42">
        <v>4.472843450479233E-2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15">
      <c r="A53" s="12"/>
      <c r="B53" s="35">
        <v>42</v>
      </c>
      <c r="C53" s="94">
        <v>5</v>
      </c>
      <c r="D53" s="94">
        <v>5</v>
      </c>
      <c r="E53" s="95">
        <v>10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4</v>
      </c>
      <c r="E55" s="95">
        <v>5</v>
      </c>
      <c r="F55" s="32"/>
    </row>
    <row r="56" spans="1:6" ht="15" customHeight="1" x14ac:dyDescent="0.15">
      <c r="A56" s="12"/>
      <c r="B56" s="40" t="s">
        <v>35</v>
      </c>
      <c r="C56" s="49">
        <v>10</v>
      </c>
      <c r="D56" s="49">
        <v>14</v>
      </c>
      <c r="E56" s="41">
        <v>24</v>
      </c>
      <c r="F56" s="42">
        <v>7.6677316293929709E-2</v>
      </c>
    </row>
    <row r="57" spans="1:6" ht="15" customHeight="1" x14ac:dyDescent="0.15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15">
      <c r="A62" s="12"/>
      <c r="B62" s="40" t="s">
        <v>36</v>
      </c>
      <c r="C62" s="49">
        <v>7</v>
      </c>
      <c r="D62" s="49">
        <v>9</v>
      </c>
      <c r="E62" s="41">
        <v>16</v>
      </c>
      <c r="F62" s="42">
        <v>5.1118210862619806E-2</v>
      </c>
    </row>
    <row r="63" spans="1:6" ht="15" customHeight="1" x14ac:dyDescent="0.15">
      <c r="A63" s="12"/>
      <c r="B63" s="35">
        <v>50</v>
      </c>
      <c r="C63" s="94">
        <v>5</v>
      </c>
      <c r="D63" s="94">
        <v>3</v>
      </c>
      <c r="E63" s="95">
        <v>8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15">
      <c r="A68" s="12"/>
      <c r="B68" s="40" t="s">
        <v>37</v>
      </c>
      <c r="C68" s="49">
        <v>10</v>
      </c>
      <c r="D68" s="49">
        <v>8</v>
      </c>
      <c r="E68" s="41">
        <v>18</v>
      </c>
      <c r="F68" s="42">
        <v>5.7507987220447282E-2</v>
      </c>
    </row>
    <row r="69" spans="1:6" ht="15" customHeight="1" x14ac:dyDescent="0.15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7</v>
      </c>
      <c r="D70" s="94">
        <v>3</v>
      </c>
      <c r="E70" s="95">
        <v>10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14</v>
      </c>
      <c r="D74" s="49">
        <v>6</v>
      </c>
      <c r="E74" s="41">
        <v>20</v>
      </c>
      <c r="F74" s="42">
        <v>6.3897763578274758E-2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0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7</v>
      </c>
      <c r="D80" s="49">
        <v>1</v>
      </c>
      <c r="E80" s="41">
        <v>8</v>
      </c>
      <c r="F80" s="42">
        <v>2.5559105431309903E-2</v>
      </c>
    </row>
    <row r="81" spans="1:6" ht="15" customHeight="1" x14ac:dyDescent="0.15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4</v>
      </c>
      <c r="E82" s="95">
        <v>7</v>
      </c>
      <c r="F82" s="32"/>
    </row>
    <row r="83" spans="1:6" ht="15" customHeight="1" x14ac:dyDescent="0.15">
      <c r="A83" s="12"/>
      <c r="B83" s="35">
        <v>67</v>
      </c>
      <c r="C83" s="94">
        <v>5</v>
      </c>
      <c r="D83" s="94">
        <v>5</v>
      </c>
      <c r="E83" s="95">
        <v>10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4</v>
      </c>
      <c r="E84" s="95">
        <v>7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5</v>
      </c>
      <c r="E85" s="95">
        <v>10</v>
      </c>
      <c r="F85" s="32"/>
    </row>
    <row r="86" spans="1:6" ht="15" customHeight="1" x14ac:dyDescent="0.15">
      <c r="A86" s="12"/>
      <c r="B86" s="43" t="s">
        <v>40</v>
      </c>
      <c r="C86" s="71">
        <v>18</v>
      </c>
      <c r="D86" s="71">
        <v>21</v>
      </c>
      <c r="E86" s="44">
        <v>39</v>
      </c>
      <c r="F86" s="45">
        <v>0.12460063897763578</v>
      </c>
    </row>
    <row r="87" spans="1:6" ht="15" customHeight="1" x14ac:dyDescent="0.15">
      <c r="A87" s="12"/>
      <c r="B87" s="35">
        <v>70</v>
      </c>
      <c r="C87" s="94">
        <v>7</v>
      </c>
      <c r="D87" s="94">
        <v>2</v>
      </c>
      <c r="E87" s="95">
        <v>9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3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5</v>
      </c>
      <c r="D91" s="94">
        <v>5</v>
      </c>
      <c r="E91" s="95">
        <v>10</v>
      </c>
      <c r="F91" s="32"/>
    </row>
    <row r="92" spans="1:6" ht="15" customHeight="1" x14ac:dyDescent="0.15">
      <c r="A92" s="12"/>
      <c r="B92" s="43" t="s">
        <v>41</v>
      </c>
      <c r="C92" s="71">
        <v>19</v>
      </c>
      <c r="D92" s="71">
        <v>15</v>
      </c>
      <c r="E92" s="44">
        <v>34</v>
      </c>
      <c r="F92" s="45">
        <v>0.10862619808306709</v>
      </c>
    </row>
    <row r="93" spans="1:6" ht="15" customHeight="1" x14ac:dyDescent="0.15">
      <c r="A93" s="12"/>
      <c r="B93" s="35">
        <v>75</v>
      </c>
      <c r="C93" s="94">
        <v>6</v>
      </c>
      <c r="D93" s="94">
        <v>2</v>
      </c>
      <c r="E93" s="95">
        <v>8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2</v>
      </c>
      <c r="E94" s="95">
        <v>6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12</v>
      </c>
      <c r="D98" s="71">
        <v>10</v>
      </c>
      <c r="E98" s="44">
        <v>22</v>
      </c>
      <c r="F98" s="45">
        <v>7.0287539936102233E-2</v>
      </c>
    </row>
    <row r="99" spans="1:6" ht="15" customHeight="1" x14ac:dyDescent="0.15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4</v>
      </c>
      <c r="D102" s="94">
        <v>3</v>
      </c>
      <c r="E102" s="95">
        <v>7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v>12</v>
      </c>
      <c r="D104" s="71">
        <v>14</v>
      </c>
      <c r="E104" s="44">
        <v>26</v>
      </c>
      <c r="F104" s="45">
        <v>8.3067092651757185E-2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2.5559105431309903E-2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4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7</v>
      </c>
      <c r="E116" s="44">
        <v>8</v>
      </c>
      <c r="F116" s="45">
        <v>2.5559105431309903E-2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6.3897763578274758E-3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3.1948881789137379E-3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163</v>
      </c>
      <c r="D147" s="77">
        <v>150</v>
      </c>
      <c r="E147" s="77">
        <v>313</v>
      </c>
      <c r="F147" s="97">
        <v>0.99999999999999978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23</v>
      </c>
      <c r="D150" s="17">
        <v>18</v>
      </c>
      <c r="E150" s="17">
        <v>41</v>
      </c>
      <c r="F150" s="32">
        <v>0.13099041533546327</v>
      </c>
    </row>
    <row r="151" spans="1:6" ht="15" customHeight="1" x14ac:dyDescent="0.15">
      <c r="A151" s="18"/>
      <c r="B151" s="18" t="s">
        <v>49</v>
      </c>
      <c r="C151" s="19">
        <v>74</v>
      </c>
      <c r="D151" s="19">
        <v>58</v>
      </c>
      <c r="E151" s="19">
        <v>132</v>
      </c>
      <c r="F151" s="32">
        <v>0.4217252396166134</v>
      </c>
    </row>
    <row r="152" spans="1:6" ht="15" customHeight="1" x14ac:dyDescent="0.15">
      <c r="A152" s="33"/>
      <c r="B152" s="20" t="s">
        <v>6</v>
      </c>
      <c r="C152" s="21">
        <v>66</v>
      </c>
      <c r="D152" s="21">
        <v>74</v>
      </c>
      <c r="E152" s="21">
        <v>140</v>
      </c>
      <c r="F152" s="32">
        <v>0.4472843450479233</v>
      </c>
    </row>
    <row r="153" spans="1:6" ht="15" customHeight="1" x14ac:dyDescent="0.15">
      <c r="B153" s="2" t="s">
        <v>8</v>
      </c>
      <c r="C153" s="1">
        <v>163</v>
      </c>
      <c r="D153" s="1">
        <v>150</v>
      </c>
      <c r="E153" s="1">
        <v>313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23</v>
      </c>
      <c r="D155" s="17">
        <v>18</v>
      </c>
      <c r="E155" s="17">
        <v>41</v>
      </c>
      <c r="F155" s="32">
        <v>0.13099041533546327</v>
      </c>
    </row>
    <row r="156" spans="1:6" ht="15" customHeight="1" x14ac:dyDescent="0.15">
      <c r="A156" s="28"/>
      <c r="B156" s="18" t="s">
        <v>49</v>
      </c>
      <c r="C156" s="19">
        <v>74</v>
      </c>
      <c r="D156" s="19">
        <v>58</v>
      </c>
      <c r="E156" s="19">
        <v>132</v>
      </c>
      <c r="F156" s="32">
        <v>0.4217252396166134</v>
      </c>
    </row>
    <row r="157" spans="1:6" ht="15" customHeight="1" x14ac:dyDescent="0.15">
      <c r="A157" s="25"/>
      <c r="B157" s="20" t="s">
        <v>10</v>
      </c>
      <c r="C157" s="21">
        <v>37</v>
      </c>
      <c r="D157" s="21">
        <v>36</v>
      </c>
      <c r="E157" s="21">
        <v>73</v>
      </c>
      <c r="F157" s="32">
        <v>0.23322683706070288</v>
      </c>
    </row>
    <row r="158" spans="1:6" ht="15" customHeight="1" x14ac:dyDescent="0.15">
      <c r="A158" s="26"/>
      <c r="B158" s="29" t="s">
        <v>11</v>
      </c>
      <c r="C158" s="27">
        <v>29</v>
      </c>
      <c r="D158" s="27">
        <v>38</v>
      </c>
      <c r="E158" s="27">
        <v>67</v>
      </c>
      <c r="F158" s="32">
        <v>0.21405750798722045</v>
      </c>
    </row>
    <row r="159" spans="1:6" ht="15" customHeight="1" x14ac:dyDescent="0.15">
      <c r="B159" s="2" t="s">
        <v>8</v>
      </c>
      <c r="C159" s="1">
        <v>163</v>
      </c>
      <c r="D159" s="1">
        <v>150</v>
      </c>
      <c r="E159" s="1">
        <v>313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5</v>
      </c>
      <c r="D161" s="31">
        <v>14</v>
      </c>
      <c r="E161" s="31">
        <v>19</v>
      </c>
      <c r="F161" s="32">
        <v>6.070287539936102E-2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9</v>
      </c>
      <c r="E162" s="31">
        <v>11</v>
      </c>
      <c r="F162" s="32">
        <v>3.5143769968051117E-2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9.5846645367412137E-3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3.1948881789137379E-3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150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266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4</v>
      </c>
      <c r="D7" s="94">
        <v>2</v>
      </c>
      <c r="E7" s="95">
        <v>6</v>
      </c>
      <c r="F7" s="32"/>
    </row>
    <row r="8" spans="1:6" ht="15" customHeight="1" x14ac:dyDescent="0.15">
      <c r="A8" s="12"/>
      <c r="B8" s="37" t="s">
        <v>27</v>
      </c>
      <c r="C8" s="70">
        <v>5</v>
      </c>
      <c r="D8" s="70">
        <v>4</v>
      </c>
      <c r="E8" s="38">
        <v>9</v>
      </c>
      <c r="F8" s="39">
        <v>2.4793388429752067E-2</v>
      </c>
    </row>
    <row r="9" spans="1:6" ht="15" customHeight="1" x14ac:dyDescent="0.15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4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5</v>
      </c>
      <c r="D14" s="70">
        <v>8</v>
      </c>
      <c r="E14" s="48">
        <v>13</v>
      </c>
      <c r="F14" s="39">
        <v>3.5812672176308541E-2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0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15">
      <c r="A20" s="12"/>
      <c r="B20" s="37" t="s">
        <v>29</v>
      </c>
      <c r="C20" s="70">
        <v>8</v>
      </c>
      <c r="D20" s="70">
        <v>7</v>
      </c>
      <c r="E20" s="48">
        <v>15</v>
      </c>
      <c r="F20" s="39">
        <v>4.1322314049586778E-2</v>
      </c>
    </row>
    <row r="21" spans="1:6" ht="15" customHeight="1" x14ac:dyDescent="0.15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5</v>
      </c>
      <c r="E23" s="95">
        <v>7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v>7</v>
      </c>
      <c r="D26" s="49">
        <v>14</v>
      </c>
      <c r="E26" s="41">
        <v>21</v>
      </c>
      <c r="F26" s="42">
        <v>5.7851239669421489E-2</v>
      </c>
    </row>
    <row r="27" spans="1:6" ht="15" customHeight="1" x14ac:dyDescent="0.15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2</v>
      </c>
      <c r="E28" s="95">
        <v>5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8</v>
      </c>
      <c r="D32" s="49">
        <v>8</v>
      </c>
      <c r="E32" s="41">
        <v>16</v>
      </c>
      <c r="F32" s="42">
        <v>4.4077134986225897E-2</v>
      </c>
    </row>
    <row r="33" spans="1:6" ht="15" customHeight="1" x14ac:dyDescent="0.15">
      <c r="A33" s="12"/>
      <c r="B33" s="35">
        <v>25</v>
      </c>
      <c r="C33" s="94">
        <v>0</v>
      </c>
      <c r="D33" s="94">
        <v>3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1</v>
      </c>
      <c r="E37" s="95">
        <v>4</v>
      </c>
      <c r="F37" s="32"/>
    </row>
    <row r="38" spans="1:6" ht="15" customHeight="1" x14ac:dyDescent="0.15">
      <c r="A38" s="12"/>
      <c r="B38" s="40" t="s">
        <v>32</v>
      </c>
      <c r="C38" s="49">
        <v>6</v>
      </c>
      <c r="D38" s="49">
        <v>6</v>
      </c>
      <c r="E38" s="41">
        <v>12</v>
      </c>
      <c r="F38" s="42">
        <v>3.3057851239669422E-2</v>
      </c>
    </row>
    <row r="39" spans="1:6" ht="15" customHeight="1" x14ac:dyDescent="0.15">
      <c r="A39" s="12"/>
      <c r="B39" s="35">
        <v>30</v>
      </c>
      <c r="C39" s="94">
        <v>3</v>
      </c>
      <c r="D39" s="94">
        <v>3</v>
      </c>
      <c r="E39" s="95">
        <v>6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5</v>
      </c>
      <c r="D41" s="94">
        <v>2</v>
      </c>
      <c r="E41" s="95">
        <v>7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4</v>
      </c>
      <c r="E43" s="95">
        <v>6</v>
      </c>
      <c r="F43" s="32"/>
    </row>
    <row r="44" spans="1:6" ht="15" customHeight="1" x14ac:dyDescent="0.15">
      <c r="A44" s="12"/>
      <c r="B44" s="40" t="s">
        <v>33</v>
      </c>
      <c r="C44" s="49">
        <v>12</v>
      </c>
      <c r="D44" s="49">
        <v>9</v>
      </c>
      <c r="E44" s="41">
        <v>21</v>
      </c>
      <c r="F44" s="42">
        <v>5.7851239669421489E-2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8</v>
      </c>
      <c r="E49" s="95">
        <v>10</v>
      </c>
      <c r="F49" s="32"/>
    </row>
    <row r="50" spans="1:6" ht="15" customHeight="1" x14ac:dyDescent="0.15">
      <c r="A50" s="12"/>
      <c r="B50" s="40" t="s">
        <v>34</v>
      </c>
      <c r="C50" s="49">
        <v>8</v>
      </c>
      <c r="D50" s="49">
        <v>10</v>
      </c>
      <c r="E50" s="41">
        <v>18</v>
      </c>
      <c r="F50" s="42">
        <v>4.9586776859504134E-2</v>
      </c>
    </row>
    <row r="51" spans="1:6" ht="15" customHeight="1" x14ac:dyDescent="0.15">
      <c r="A51" s="12"/>
      <c r="B51" s="35">
        <v>40</v>
      </c>
      <c r="C51" s="94">
        <v>4</v>
      </c>
      <c r="D51" s="94">
        <v>3</v>
      </c>
      <c r="E51" s="95">
        <v>7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15">
      <c r="A53" s="12"/>
      <c r="B53" s="35">
        <v>42</v>
      </c>
      <c r="C53" s="94">
        <v>4</v>
      </c>
      <c r="D53" s="94">
        <v>4</v>
      </c>
      <c r="E53" s="95">
        <v>8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4</v>
      </c>
      <c r="E54" s="95">
        <v>5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13</v>
      </c>
      <c r="D56" s="49">
        <v>14</v>
      </c>
      <c r="E56" s="41">
        <v>27</v>
      </c>
      <c r="F56" s="42">
        <v>7.43801652892562E-2</v>
      </c>
    </row>
    <row r="57" spans="1:6" ht="15" customHeight="1" x14ac:dyDescent="0.15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15">
      <c r="A60" s="12"/>
      <c r="B60" s="35">
        <v>48</v>
      </c>
      <c r="C60" s="94">
        <v>4</v>
      </c>
      <c r="D60" s="94">
        <v>1</v>
      </c>
      <c r="E60" s="95">
        <v>5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v>13</v>
      </c>
      <c r="D62" s="49">
        <v>10</v>
      </c>
      <c r="E62" s="41">
        <v>23</v>
      </c>
      <c r="F62" s="42">
        <v>6.3360881542699726E-2</v>
      </c>
    </row>
    <row r="63" spans="1:6" ht="15" customHeight="1" x14ac:dyDescent="0.15">
      <c r="A63" s="12"/>
      <c r="B63" s="35">
        <v>50</v>
      </c>
      <c r="C63" s="94">
        <v>3</v>
      </c>
      <c r="D63" s="94">
        <v>3</v>
      </c>
      <c r="E63" s="95">
        <v>6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3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4</v>
      </c>
      <c r="E66" s="95">
        <v>6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0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12</v>
      </c>
      <c r="D68" s="49">
        <v>11</v>
      </c>
      <c r="E68" s="41">
        <v>23</v>
      </c>
      <c r="F68" s="42">
        <v>6.3360881542699726E-2</v>
      </c>
    </row>
    <row r="69" spans="1:6" ht="15" customHeight="1" x14ac:dyDescent="0.15">
      <c r="A69" s="12"/>
      <c r="B69" s="35">
        <v>55</v>
      </c>
      <c r="C69" s="94">
        <v>1</v>
      </c>
      <c r="D69" s="94">
        <v>5</v>
      </c>
      <c r="E69" s="95">
        <v>6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5</v>
      </c>
      <c r="D71" s="94">
        <v>3</v>
      </c>
      <c r="E71" s="95">
        <v>8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4</v>
      </c>
      <c r="E72" s="95">
        <v>5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10</v>
      </c>
      <c r="D74" s="49">
        <v>17</v>
      </c>
      <c r="E74" s="41">
        <v>27</v>
      </c>
      <c r="F74" s="42">
        <v>7.43801652892562E-2</v>
      </c>
    </row>
    <row r="75" spans="1:6" ht="15" customHeight="1" x14ac:dyDescent="0.15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4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4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v>6</v>
      </c>
      <c r="D80" s="49">
        <v>9</v>
      </c>
      <c r="E80" s="41">
        <v>15</v>
      </c>
      <c r="F80" s="42">
        <v>4.1322314049586778E-2</v>
      </c>
    </row>
    <row r="81" spans="1:6" ht="15" customHeight="1" x14ac:dyDescent="0.15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0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11</v>
      </c>
      <c r="D86" s="71">
        <v>5</v>
      </c>
      <c r="E86" s="44">
        <v>16</v>
      </c>
      <c r="F86" s="45">
        <v>4.4077134986225897E-2</v>
      </c>
    </row>
    <row r="87" spans="1:6" ht="15" customHeight="1" x14ac:dyDescent="0.15">
      <c r="A87" s="12"/>
      <c r="B87" s="35">
        <v>70</v>
      </c>
      <c r="C87" s="94">
        <v>4</v>
      </c>
      <c r="D87" s="94">
        <v>6</v>
      </c>
      <c r="E87" s="95">
        <v>10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6</v>
      </c>
      <c r="E90" s="95">
        <v>8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14</v>
      </c>
      <c r="D92" s="71">
        <v>18</v>
      </c>
      <c r="E92" s="44">
        <v>32</v>
      </c>
      <c r="F92" s="45">
        <v>8.8154269972451793E-2</v>
      </c>
    </row>
    <row r="93" spans="1:6" ht="15" customHeight="1" x14ac:dyDescent="0.15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5</v>
      </c>
      <c r="D95" s="94">
        <v>3</v>
      </c>
      <c r="E95" s="95">
        <v>8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10</v>
      </c>
      <c r="D98" s="71">
        <v>12</v>
      </c>
      <c r="E98" s="44">
        <v>22</v>
      </c>
      <c r="F98" s="45">
        <v>6.0606060606060608E-2</v>
      </c>
    </row>
    <row r="99" spans="1:6" ht="15" customHeight="1" x14ac:dyDescent="0.15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5</v>
      </c>
      <c r="E100" s="95">
        <v>6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4</v>
      </c>
      <c r="E102" s="95">
        <v>6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10</v>
      </c>
      <c r="D104" s="71">
        <v>13</v>
      </c>
      <c r="E104" s="44">
        <v>23</v>
      </c>
      <c r="F104" s="45">
        <v>6.3360881542699726E-2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3</v>
      </c>
      <c r="D109" s="94">
        <v>1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v>6</v>
      </c>
      <c r="D110" s="71">
        <v>10</v>
      </c>
      <c r="E110" s="44">
        <v>16</v>
      </c>
      <c r="F110" s="45">
        <v>4.4077134986225897E-2</v>
      </c>
    </row>
    <row r="111" spans="1:6" ht="15" customHeight="1" x14ac:dyDescent="0.15">
      <c r="A111" s="12"/>
      <c r="B111" s="35">
        <v>90</v>
      </c>
      <c r="C111" s="94">
        <v>4</v>
      </c>
      <c r="D111" s="94">
        <v>2</v>
      </c>
      <c r="E111" s="95">
        <v>6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5</v>
      </c>
      <c r="D116" s="71">
        <v>4</v>
      </c>
      <c r="E116" s="44">
        <v>9</v>
      </c>
      <c r="F116" s="45">
        <v>2.4793388429752067E-2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1.3774104683195593E-2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169</v>
      </c>
      <c r="D147" s="77">
        <v>194</v>
      </c>
      <c r="E147" s="77">
        <v>363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18</v>
      </c>
      <c r="D150" s="17">
        <v>19</v>
      </c>
      <c r="E150" s="17">
        <v>37</v>
      </c>
      <c r="F150" s="32">
        <v>0.10192837465564739</v>
      </c>
    </row>
    <row r="151" spans="1:6" ht="15" customHeight="1" x14ac:dyDescent="0.15">
      <c r="A151" s="18"/>
      <c r="B151" s="18" t="s">
        <v>49</v>
      </c>
      <c r="C151" s="19">
        <v>95</v>
      </c>
      <c r="D151" s="19">
        <v>108</v>
      </c>
      <c r="E151" s="19">
        <v>203</v>
      </c>
      <c r="F151" s="32">
        <v>0.55922865013774103</v>
      </c>
    </row>
    <row r="152" spans="1:6" ht="15" customHeight="1" x14ac:dyDescent="0.15">
      <c r="A152" s="33"/>
      <c r="B152" s="20" t="s">
        <v>6</v>
      </c>
      <c r="C152" s="21">
        <v>56</v>
      </c>
      <c r="D152" s="21">
        <v>67</v>
      </c>
      <c r="E152" s="21">
        <v>123</v>
      </c>
      <c r="F152" s="32">
        <v>0.33884297520661155</v>
      </c>
    </row>
    <row r="153" spans="1:6" ht="15" customHeight="1" x14ac:dyDescent="0.15">
      <c r="B153" s="2" t="s">
        <v>8</v>
      </c>
      <c r="C153" s="1">
        <v>169</v>
      </c>
      <c r="D153" s="1">
        <v>194</v>
      </c>
      <c r="E153" s="1">
        <v>363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18</v>
      </c>
      <c r="D155" s="17">
        <v>19</v>
      </c>
      <c r="E155" s="17">
        <v>37</v>
      </c>
      <c r="F155" s="32">
        <v>0.10192837465564739</v>
      </c>
    </row>
    <row r="156" spans="1:6" ht="15" customHeight="1" x14ac:dyDescent="0.15">
      <c r="A156" s="28"/>
      <c r="B156" s="18" t="s">
        <v>49</v>
      </c>
      <c r="C156" s="19">
        <v>95</v>
      </c>
      <c r="D156" s="19">
        <v>108</v>
      </c>
      <c r="E156" s="19">
        <v>203</v>
      </c>
      <c r="F156" s="32">
        <v>0.55922865013774103</v>
      </c>
    </row>
    <row r="157" spans="1:6" ht="15" customHeight="1" x14ac:dyDescent="0.15">
      <c r="A157" s="25"/>
      <c r="B157" s="20" t="s">
        <v>10</v>
      </c>
      <c r="C157" s="21">
        <v>25</v>
      </c>
      <c r="D157" s="21">
        <v>23</v>
      </c>
      <c r="E157" s="21">
        <v>48</v>
      </c>
      <c r="F157" s="32">
        <v>0.13223140495867769</v>
      </c>
    </row>
    <row r="158" spans="1:6" ht="15" customHeight="1" x14ac:dyDescent="0.15">
      <c r="A158" s="26"/>
      <c r="B158" s="29" t="s">
        <v>11</v>
      </c>
      <c r="C158" s="27">
        <v>31</v>
      </c>
      <c r="D158" s="27">
        <v>44</v>
      </c>
      <c r="E158" s="27">
        <v>75</v>
      </c>
      <c r="F158" s="32">
        <v>0.20661157024793389</v>
      </c>
    </row>
    <row r="159" spans="1:6" ht="15" customHeight="1" x14ac:dyDescent="0.15">
      <c r="B159" s="2" t="s">
        <v>8</v>
      </c>
      <c r="C159" s="1">
        <v>169</v>
      </c>
      <c r="D159" s="1">
        <v>194</v>
      </c>
      <c r="E159" s="1">
        <v>363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11</v>
      </c>
      <c r="D161" s="31">
        <v>19</v>
      </c>
      <c r="E161" s="31">
        <v>30</v>
      </c>
      <c r="F161" s="32">
        <v>8.2644628099173556E-2</v>
      </c>
    </row>
    <row r="162" spans="1:6" ht="15" customHeight="1" x14ac:dyDescent="0.15">
      <c r="A162" s="30"/>
      <c r="B162" s="23" t="s">
        <v>15</v>
      </c>
      <c r="C162" s="31">
        <v>5</v>
      </c>
      <c r="D162" s="31">
        <v>9</v>
      </c>
      <c r="E162" s="31">
        <v>14</v>
      </c>
      <c r="F162" s="32">
        <v>3.8567493112947659E-2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5</v>
      </c>
      <c r="E163" s="31">
        <v>5</v>
      </c>
      <c r="F163" s="32">
        <v>1.3774104683195593E-2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7">
    <tabColor indexed="45"/>
  </sheetPr>
  <dimension ref="A1:F167"/>
  <sheetViews>
    <sheetView zoomScaleNormal="100" workbookViewId="0">
      <selection activeCell="C20" sqref="C20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134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6</v>
      </c>
      <c r="D3" s="94">
        <v>11</v>
      </c>
      <c r="E3" s="95">
        <v>17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3</v>
      </c>
      <c r="D5" s="94">
        <v>1</v>
      </c>
      <c r="E5" s="95">
        <v>4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4</v>
      </c>
      <c r="E6" s="95">
        <v>6</v>
      </c>
      <c r="F6" s="32"/>
    </row>
    <row r="7" spans="1:6" ht="15" customHeight="1" x14ac:dyDescent="0.15">
      <c r="A7" s="12"/>
      <c r="B7" s="35">
        <v>4</v>
      </c>
      <c r="C7" s="94">
        <v>4</v>
      </c>
      <c r="D7" s="94">
        <v>6</v>
      </c>
      <c r="E7" s="95">
        <v>10</v>
      </c>
      <c r="F7" s="32"/>
    </row>
    <row r="8" spans="1:6" ht="15" customHeight="1" x14ac:dyDescent="0.15">
      <c r="A8" s="12"/>
      <c r="B8" s="37" t="s">
        <v>27</v>
      </c>
      <c r="C8" s="70">
        <v>17</v>
      </c>
      <c r="D8" s="70">
        <v>22</v>
      </c>
      <c r="E8" s="38">
        <v>39</v>
      </c>
      <c r="F8" s="39">
        <v>4.3771043771043773E-2</v>
      </c>
    </row>
    <row r="9" spans="1:6" ht="15" customHeight="1" x14ac:dyDescent="0.15">
      <c r="A9" s="12"/>
      <c r="B9" s="35">
        <v>5</v>
      </c>
      <c r="C9" s="94">
        <v>2</v>
      </c>
      <c r="D9" s="94">
        <v>4</v>
      </c>
      <c r="E9" s="95">
        <v>6</v>
      </c>
      <c r="F9" s="32"/>
    </row>
    <row r="10" spans="1:6" ht="15" customHeight="1" x14ac:dyDescent="0.15">
      <c r="A10" s="12"/>
      <c r="B10" s="35">
        <v>6</v>
      </c>
      <c r="C10" s="94">
        <v>8</v>
      </c>
      <c r="D10" s="94">
        <v>5</v>
      </c>
      <c r="E10" s="95">
        <v>13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4</v>
      </c>
      <c r="E11" s="95">
        <v>6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15">
      <c r="A14" s="12"/>
      <c r="B14" s="37" t="s">
        <v>28</v>
      </c>
      <c r="C14" s="70">
        <v>15</v>
      </c>
      <c r="D14" s="70">
        <v>18</v>
      </c>
      <c r="E14" s="48">
        <v>33</v>
      </c>
      <c r="F14" s="39">
        <v>3.7037037037037035E-2</v>
      </c>
    </row>
    <row r="15" spans="1:6" ht="15" customHeight="1" x14ac:dyDescent="0.15">
      <c r="A15" s="12"/>
      <c r="B15" s="35">
        <v>10</v>
      </c>
      <c r="C15" s="94">
        <v>4</v>
      </c>
      <c r="D15" s="94">
        <v>2</v>
      </c>
      <c r="E15" s="95">
        <v>6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7</v>
      </c>
      <c r="D17" s="94">
        <v>3</v>
      </c>
      <c r="E17" s="95">
        <v>10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3</v>
      </c>
      <c r="E18" s="95">
        <v>6</v>
      </c>
      <c r="F18" s="32"/>
    </row>
    <row r="19" spans="1:6" ht="15" customHeight="1" x14ac:dyDescent="0.15">
      <c r="A19" s="12"/>
      <c r="B19" s="35">
        <v>14</v>
      </c>
      <c r="C19" s="94">
        <v>4</v>
      </c>
      <c r="D19" s="94">
        <v>4</v>
      </c>
      <c r="E19" s="95">
        <v>8</v>
      </c>
      <c r="F19" s="32"/>
    </row>
    <row r="20" spans="1:6" ht="15" customHeight="1" x14ac:dyDescent="0.15">
      <c r="A20" s="12"/>
      <c r="B20" s="37" t="s">
        <v>29</v>
      </c>
      <c r="C20" s="70">
        <v>18</v>
      </c>
      <c r="D20" s="70">
        <v>15</v>
      </c>
      <c r="E20" s="48">
        <v>33</v>
      </c>
      <c r="F20" s="39">
        <v>3.7037037037037035E-2</v>
      </c>
    </row>
    <row r="21" spans="1:6" ht="15" customHeight="1" x14ac:dyDescent="0.15">
      <c r="A21" s="12"/>
      <c r="B21" s="35">
        <v>15</v>
      </c>
      <c r="C21" s="94">
        <v>6</v>
      </c>
      <c r="D21" s="94">
        <v>2</v>
      </c>
      <c r="E21" s="95">
        <v>8</v>
      </c>
      <c r="F21" s="32"/>
    </row>
    <row r="22" spans="1:6" ht="15" customHeight="1" x14ac:dyDescent="0.15">
      <c r="A22" s="12"/>
      <c r="B22" s="35">
        <v>16</v>
      </c>
      <c r="C22" s="94">
        <v>6</v>
      </c>
      <c r="D22" s="94">
        <v>2</v>
      </c>
      <c r="E22" s="95">
        <v>8</v>
      </c>
      <c r="F22" s="32"/>
    </row>
    <row r="23" spans="1:6" ht="15" customHeight="1" x14ac:dyDescent="0.15">
      <c r="A23" s="12"/>
      <c r="B23" s="35">
        <v>17</v>
      </c>
      <c r="C23" s="94">
        <v>5</v>
      </c>
      <c r="D23" s="94">
        <v>4</v>
      </c>
      <c r="E23" s="95">
        <v>9</v>
      </c>
      <c r="F23" s="32"/>
    </row>
    <row r="24" spans="1:6" ht="15" customHeight="1" x14ac:dyDescent="0.15">
      <c r="A24" s="12"/>
      <c r="B24" s="35">
        <v>18</v>
      </c>
      <c r="C24" s="94">
        <v>5</v>
      </c>
      <c r="D24" s="94">
        <v>2</v>
      </c>
      <c r="E24" s="95">
        <v>7</v>
      </c>
      <c r="F24" s="32"/>
    </row>
    <row r="25" spans="1:6" ht="15" customHeight="1" x14ac:dyDescent="0.15">
      <c r="A25" s="12"/>
      <c r="B25" s="35">
        <v>19</v>
      </c>
      <c r="C25" s="94">
        <v>7</v>
      </c>
      <c r="D25" s="94">
        <v>4</v>
      </c>
      <c r="E25" s="95">
        <v>11</v>
      </c>
      <c r="F25" s="32"/>
    </row>
    <row r="26" spans="1:6" ht="15" customHeight="1" x14ac:dyDescent="0.15">
      <c r="A26" s="12"/>
      <c r="B26" s="40" t="s">
        <v>30</v>
      </c>
      <c r="C26" s="49">
        <v>29</v>
      </c>
      <c r="D26" s="49">
        <v>14</v>
      </c>
      <c r="E26" s="41">
        <v>43</v>
      </c>
      <c r="F26" s="42">
        <v>4.8260381593714929E-2</v>
      </c>
    </row>
    <row r="27" spans="1:6" ht="15" customHeight="1" x14ac:dyDescent="0.15">
      <c r="A27" s="12"/>
      <c r="B27" s="35">
        <v>20</v>
      </c>
      <c r="C27" s="94">
        <v>4</v>
      </c>
      <c r="D27" s="94">
        <v>1</v>
      </c>
      <c r="E27" s="95">
        <v>5</v>
      </c>
      <c r="F27" s="32"/>
    </row>
    <row r="28" spans="1:6" ht="15.75" customHeight="1" x14ac:dyDescent="0.15">
      <c r="A28" s="12"/>
      <c r="B28" s="35">
        <v>21</v>
      </c>
      <c r="C28" s="94">
        <v>5</v>
      </c>
      <c r="D28" s="94">
        <v>7</v>
      </c>
      <c r="E28" s="95">
        <v>12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3</v>
      </c>
      <c r="E29" s="95">
        <v>6</v>
      </c>
      <c r="F29" s="32"/>
    </row>
    <row r="30" spans="1:6" ht="15" customHeight="1" x14ac:dyDescent="0.15">
      <c r="A30" s="12"/>
      <c r="B30" s="35">
        <v>23</v>
      </c>
      <c r="C30" s="94">
        <v>4</v>
      </c>
      <c r="D30" s="94">
        <v>4</v>
      </c>
      <c r="E30" s="95">
        <v>8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4</v>
      </c>
      <c r="E31" s="95">
        <v>6</v>
      </c>
      <c r="F31" s="32"/>
    </row>
    <row r="32" spans="1:6" ht="15" customHeight="1" x14ac:dyDescent="0.15">
      <c r="A32" s="12"/>
      <c r="B32" s="40" t="s">
        <v>31</v>
      </c>
      <c r="C32" s="49">
        <v>18</v>
      </c>
      <c r="D32" s="49">
        <v>19</v>
      </c>
      <c r="E32" s="41">
        <v>37</v>
      </c>
      <c r="F32" s="42">
        <v>4.1526374859708191E-2</v>
      </c>
    </row>
    <row r="33" spans="1:6" ht="15" customHeight="1" x14ac:dyDescent="0.15">
      <c r="A33" s="12"/>
      <c r="B33" s="35">
        <v>25</v>
      </c>
      <c r="C33" s="94">
        <v>9</v>
      </c>
      <c r="D33" s="94">
        <v>6</v>
      </c>
      <c r="E33" s="95">
        <v>15</v>
      </c>
      <c r="F33" s="32"/>
    </row>
    <row r="34" spans="1:6" ht="15" customHeight="1" x14ac:dyDescent="0.15">
      <c r="A34" s="12"/>
      <c r="B34" s="35">
        <v>26</v>
      </c>
      <c r="C34" s="94">
        <v>4</v>
      </c>
      <c r="D34" s="94">
        <v>7</v>
      </c>
      <c r="E34" s="95">
        <v>11</v>
      </c>
      <c r="F34" s="32"/>
    </row>
    <row r="35" spans="1:6" ht="15" customHeight="1" x14ac:dyDescent="0.15">
      <c r="A35" s="12"/>
      <c r="B35" s="35">
        <v>27</v>
      </c>
      <c r="C35" s="94">
        <v>10</v>
      </c>
      <c r="D35" s="94">
        <v>4</v>
      </c>
      <c r="E35" s="95">
        <v>14</v>
      </c>
      <c r="F35" s="32"/>
    </row>
    <row r="36" spans="1:6" ht="15" customHeight="1" x14ac:dyDescent="0.15">
      <c r="A36" s="12"/>
      <c r="B36" s="35">
        <v>28</v>
      </c>
      <c r="C36" s="94">
        <v>8</v>
      </c>
      <c r="D36" s="94">
        <v>6</v>
      </c>
      <c r="E36" s="95">
        <v>14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4</v>
      </c>
      <c r="E37" s="95">
        <v>7</v>
      </c>
      <c r="F37" s="32"/>
    </row>
    <row r="38" spans="1:6" ht="15" customHeight="1" x14ac:dyDescent="0.15">
      <c r="A38" s="12"/>
      <c r="B38" s="40" t="s">
        <v>32</v>
      </c>
      <c r="C38" s="49">
        <v>34</v>
      </c>
      <c r="D38" s="49">
        <v>27</v>
      </c>
      <c r="E38" s="41">
        <v>61</v>
      </c>
      <c r="F38" s="42">
        <v>6.8462401795735123E-2</v>
      </c>
    </row>
    <row r="39" spans="1:6" ht="15" customHeight="1" x14ac:dyDescent="0.15">
      <c r="A39" s="12"/>
      <c r="B39" s="35">
        <v>30</v>
      </c>
      <c r="C39" s="94">
        <v>5</v>
      </c>
      <c r="D39" s="94">
        <v>7</v>
      </c>
      <c r="E39" s="95">
        <v>12</v>
      </c>
      <c r="F39" s="32"/>
    </row>
    <row r="40" spans="1:6" ht="15" customHeight="1" x14ac:dyDescent="0.15">
      <c r="A40" s="12"/>
      <c r="B40" s="35">
        <v>31</v>
      </c>
      <c r="C40" s="94">
        <v>5</v>
      </c>
      <c r="D40" s="94">
        <v>5</v>
      </c>
      <c r="E40" s="95">
        <v>10</v>
      </c>
      <c r="F40" s="32"/>
    </row>
    <row r="41" spans="1:6" ht="15" customHeight="1" x14ac:dyDescent="0.15">
      <c r="A41" s="12"/>
      <c r="B41" s="35">
        <v>32</v>
      </c>
      <c r="C41" s="94">
        <v>10</v>
      </c>
      <c r="D41" s="94">
        <v>8</v>
      </c>
      <c r="E41" s="95">
        <v>18</v>
      </c>
      <c r="F41" s="32"/>
    </row>
    <row r="42" spans="1:6" ht="15" customHeight="1" x14ac:dyDescent="0.15">
      <c r="A42" s="12"/>
      <c r="B42" s="35">
        <v>33</v>
      </c>
      <c r="C42" s="94">
        <v>4</v>
      </c>
      <c r="D42" s="94">
        <v>5</v>
      </c>
      <c r="E42" s="95">
        <v>9</v>
      </c>
      <c r="F42" s="32"/>
    </row>
    <row r="43" spans="1:6" ht="15" customHeight="1" x14ac:dyDescent="0.15">
      <c r="A43" s="12"/>
      <c r="B43" s="35">
        <v>34</v>
      </c>
      <c r="C43" s="94">
        <v>9</v>
      </c>
      <c r="D43" s="94">
        <v>3</v>
      </c>
      <c r="E43" s="95">
        <v>12</v>
      </c>
      <c r="F43" s="32"/>
    </row>
    <row r="44" spans="1:6" ht="15" customHeight="1" x14ac:dyDescent="0.15">
      <c r="A44" s="12"/>
      <c r="B44" s="40" t="s">
        <v>33</v>
      </c>
      <c r="C44" s="49">
        <v>33</v>
      </c>
      <c r="D44" s="49">
        <v>28</v>
      </c>
      <c r="E44" s="41">
        <v>61</v>
      </c>
      <c r="F44" s="42">
        <v>6.8462401795735123E-2</v>
      </c>
    </row>
    <row r="45" spans="1:6" ht="15" customHeight="1" x14ac:dyDescent="0.15">
      <c r="A45" s="12"/>
      <c r="B45" s="35">
        <v>35</v>
      </c>
      <c r="C45" s="94">
        <v>6</v>
      </c>
      <c r="D45" s="94">
        <v>8</v>
      </c>
      <c r="E45" s="95">
        <v>14</v>
      </c>
      <c r="F45" s="32"/>
    </row>
    <row r="46" spans="1:6" ht="15" customHeight="1" x14ac:dyDescent="0.15">
      <c r="A46" s="12"/>
      <c r="B46" s="35">
        <v>36</v>
      </c>
      <c r="C46" s="94">
        <v>9</v>
      </c>
      <c r="D46" s="94">
        <v>5</v>
      </c>
      <c r="E46" s="95">
        <v>14</v>
      </c>
      <c r="F46" s="32"/>
    </row>
    <row r="47" spans="1:6" ht="15" customHeight="1" x14ac:dyDescent="0.15">
      <c r="A47" s="12"/>
      <c r="B47" s="35">
        <v>37</v>
      </c>
      <c r="C47" s="94">
        <v>5</v>
      </c>
      <c r="D47" s="94">
        <v>2</v>
      </c>
      <c r="E47" s="95">
        <v>7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4</v>
      </c>
      <c r="E48" s="95">
        <v>6</v>
      </c>
      <c r="F48" s="32"/>
    </row>
    <row r="49" spans="1:6" ht="15" customHeight="1" x14ac:dyDescent="0.15">
      <c r="A49" s="12"/>
      <c r="B49" s="35">
        <v>39</v>
      </c>
      <c r="C49" s="94">
        <v>6</v>
      </c>
      <c r="D49" s="94">
        <v>8</v>
      </c>
      <c r="E49" s="95">
        <v>14</v>
      </c>
      <c r="F49" s="32"/>
    </row>
    <row r="50" spans="1:6" ht="15" customHeight="1" x14ac:dyDescent="0.15">
      <c r="A50" s="12"/>
      <c r="B50" s="40" t="s">
        <v>34</v>
      </c>
      <c r="C50" s="49">
        <v>28</v>
      </c>
      <c r="D50" s="49">
        <v>27</v>
      </c>
      <c r="E50" s="41">
        <v>55</v>
      </c>
      <c r="F50" s="42">
        <v>6.1728395061728392E-2</v>
      </c>
    </row>
    <row r="51" spans="1:6" ht="15" customHeight="1" x14ac:dyDescent="0.15">
      <c r="A51" s="12"/>
      <c r="B51" s="35">
        <v>40</v>
      </c>
      <c r="C51" s="94">
        <v>5</v>
      </c>
      <c r="D51" s="94">
        <v>4</v>
      </c>
      <c r="E51" s="95">
        <v>9</v>
      </c>
      <c r="F51" s="32"/>
    </row>
    <row r="52" spans="1:6" ht="15" customHeight="1" x14ac:dyDescent="0.15">
      <c r="A52" s="12"/>
      <c r="B52" s="35">
        <v>41</v>
      </c>
      <c r="C52" s="94">
        <v>5</v>
      </c>
      <c r="D52" s="94">
        <v>2</v>
      </c>
      <c r="E52" s="95">
        <v>7</v>
      </c>
      <c r="F52" s="32"/>
    </row>
    <row r="53" spans="1:6" ht="15" customHeight="1" x14ac:dyDescent="0.15">
      <c r="A53" s="12"/>
      <c r="B53" s="35">
        <v>42</v>
      </c>
      <c r="C53" s="94">
        <v>8</v>
      </c>
      <c r="D53" s="94">
        <v>8</v>
      </c>
      <c r="E53" s="95">
        <v>16</v>
      </c>
      <c r="F53" s="32"/>
    </row>
    <row r="54" spans="1:6" ht="15" customHeight="1" x14ac:dyDescent="0.15">
      <c r="A54" s="12"/>
      <c r="B54" s="35">
        <v>43</v>
      </c>
      <c r="C54" s="94">
        <v>8</v>
      </c>
      <c r="D54" s="94">
        <v>6</v>
      </c>
      <c r="E54" s="95">
        <v>14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4</v>
      </c>
      <c r="E55" s="95">
        <v>7</v>
      </c>
      <c r="F55" s="32"/>
    </row>
    <row r="56" spans="1:6" ht="15" customHeight="1" x14ac:dyDescent="0.15">
      <c r="A56" s="12"/>
      <c r="B56" s="40" t="s">
        <v>35</v>
      </c>
      <c r="C56" s="49">
        <v>29</v>
      </c>
      <c r="D56" s="49">
        <v>24</v>
      </c>
      <c r="E56" s="41">
        <v>53</v>
      </c>
      <c r="F56" s="42">
        <v>5.9483726150392817E-2</v>
      </c>
    </row>
    <row r="57" spans="1:6" ht="15" customHeight="1" x14ac:dyDescent="0.15">
      <c r="A57" s="12"/>
      <c r="B57" s="35">
        <v>45</v>
      </c>
      <c r="C57" s="94">
        <v>7</v>
      </c>
      <c r="D57" s="94">
        <v>2</v>
      </c>
      <c r="E57" s="95">
        <v>9</v>
      </c>
      <c r="F57" s="32"/>
    </row>
    <row r="58" spans="1:6" ht="15" customHeight="1" x14ac:dyDescent="0.15">
      <c r="A58" s="12"/>
      <c r="B58" s="35">
        <v>46</v>
      </c>
      <c r="C58" s="94">
        <v>6</v>
      </c>
      <c r="D58" s="94">
        <v>4</v>
      </c>
      <c r="E58" s="95">
        <v>10</v>
      </c>
      <c r="F58" s="32"/>
    </row>
    <row r="59" spans="1:6" ht="15" customHeight="1" x14ac:dyDescent="0.15">
      <c r="A59" s="12"/>
      <c r="B59" s="35">
        <v>47</v>
      </c>
      <c r="C59" s="94">
        <v>10</v>
      </c>
      <c r="D59" s="94">
        <v>5</v>
      </c>
      <c r="E59" s="95">
        <v>15</v>
      </c>
      <c r="F59" s="32"/>
    </row>
    <row r="60" spans="1:6" ht="15" customHeight="1" x14ac:dyDescent="0.15">
      <c r="A60" s="12"/>
      <c r="B60" s="35">
        <v>48</v>
      </c>
      <c r="C60" s="94">
        <v>9</v>
      </c>
      <c r="D60" s="94">
        <v>6</v>
      </c>
      <c r="E60" s="95">
        <v>15</v>
      </c>
      <c r="F60" s="32"/>
    </row>
    <row r="61" spans="1:6" ht="15" customHeight="1" x14ac:dyDescent="0.15">
      <c r="A61" s="12"/>
      <c r="B61" s="35">
        <v>49</v>
      </c>
      <c r="C61" s="94">
        <v>6</v>
      </c>
      <c r="D61" s="94">
        <v>7</v>
      </c>
      <c r="E61" s="95">
        <v>13</v>
      </c>
      <c r="F61" s="32"/>
    </row>
    <row r="62" spans="1:6" ht="15" customHeight="1" x14ac:dyDescent="0.15">
      <c r="A62" s="12"/>
      <c r="B62" s="40" t="s">
        <v>36</v>
      </c>
      <c r="C62" s="49">
        <v>38</v>
      </c>
      <c r="D62" s="49">
        <v>24</v>
      </c>
      <c r="E62" s="41">
        <v>62</v>
      </c>
      <c r="F62" s="42">
        <v>6.9584736251402921E-2</v>
      </c>
    </row>
    <row r="63" spans="1:6" ht="15" customHeight="1" x14ac:dyDescent="0.15">
      <c r="A63" s="12"/>
      <c r="B63" s="35">
        <v>50</v>
      </c>
      <c r="C63" s="94">
        <v>14</v>
      </c>
      <c r="D63" s="94">
        <v>6</v>
      </c>
      <c r="E63" s="95">
        <v>20</v>
      </c>
      <c r="F63" s="32"/>
    </row>
    <row r="64" spans="1:6" ht="15" customHeight="1" x14ac:dyDescent="0.15">
      <c r="A64" s="12"/>
      <c r="B64" s="35">
        <v>51</v>
      </c>
      <c r="C64" s="94">
        <v>10</v>
      </c>
      <c r="D64" s="94">
        <v>7</v>
      </c>
      <c r="E64" s="95">
        <v>17</v>
      </c>
      <c r="F64" s="32"/>
    </row>
    <row r="65" spans="1:6" ht="15" customHeight="1" x14ac:dyDescent="0.15">
      <c r="A65" s="12"/>
      <c r="B65" s="35">
        <v>52</v>
      </c>
      <c r="C65" s="94">
        <v>8</v>
      </c>
      <c r="D65" s="94">
        <v>12</v>
      </c>
      <c r="E65" s="95">
        <v>20</v>
      </c>
      <c r="F65" s="32"/>
    </row>
    <row r="66" spans="1:6" ht="15" customHeight="1" x14ac:dyDescent="0.15">
      <c r="A66" s="12"/>
      <c r="B66" s="35">
        <v>53</v>
      </c>
      <c r="C66" s="94">
        <v>13</v>
      </c>
      <c r="D66" s="94">
        <v>9</v>
      </c>
      <c r="E66" s="95">
        <v>22</v>
      </c>
      <c r="F66" s="32"/>
    </row>
    <row r="67" spans="1:6" ht="15" customHeight="1" x14ac:dyDescent="0.15">
      <c r="A67" s="12"/>
      <c r="B67" s="35">
        <v>54</v>
      </c>
      <c r="C67" s="94">
        <v>9</v>
      </c>
      <c r="D67" s="94">
        <v>3</v>
      </c>
      <c r="E67" s="95">
        <v>12</v>
      </c>
      <c r="F67" s="32"/>
    </row>
    <row r="68" spans="1:6" ht="15" customHeight="1" x14ac:dyDescent="0.15">
      <c r="A68" s="12"/>
      <c r="B68" s="40" t="s">
        <v>37</v>
      </c>
      <c r="C68" s="49">
        <v>54</v>
      </c>
      <c r="D68" s="49">
        <v>37</v>
      </c>
      <c r="E68" s="41">
        <v>91</v>
      </c>
      <c r="F68" s="42">
        <v>0.10213243546576879</v>
      </c>
    </row>
    <row r="69" spans="1:6" ht="15" customHeight="1" x14ac:dyDescent="0.15">
      <c r="A69" s="12"/>
      <c r="B69" s="35">
        <v>55</v>
      </c>
      <c r="C69" s="94">
        <v>7</v>
      </c>
      <c r="D69" s="94">
        <v>13</v>
      </c>
      <c r="E69" s="95">
        <v>20</v>
      </c>
      <c r="F69" s="32"/>
    </row>
    <row r="70" spans="1:6" ht="15" customHeight="1" x14ac:dyDescent="0.15">
      <c r="A70" s="12"/>
      <c r="B70" s="35">
        <v>56</v>
      </c>
      <c r="C70" s="94">
        <v>7</v>
      </c>
      <c r="D70" s="94">
        <v>2</v>
      </c>
      <c r="E70" s="95">
        <v>9</v>
      </c>
      <c r="F70" s="32"/>
    </row>
    <row r="71" spans="1:6" ht="15" customHeight="1" x14ac:dyDescent="0.15">
      <c r="A71" s="12"/>
      <c r="B71" s="35">
        <v>57</v>
      </c>
      <c r="C71" s="94">
        <v>6</v>
      </c>
      <c r="D71" s="94">
        <v>11</v>
      </c>
      <c r="E71" s="95">
        <v>17</v>
      </c>
      <c r="F71" s="32"/>
    </row>
    <row r="72" spans="1:6" ht="15" customHeight="1" x14ac:dyDescent="0.15">
      <c r="A72" s="12"/>
      <c r="B72" s="35">
        <v>58</v>
      </c>
      <c r="C72" s="94">
        <v>6</v>
      </c>
      <c r="D72" s="94">
        <v>6</v>
      </c>
      <c r="E72" s="95">
        <v>12</v>
      </c>
      <c r="F72" s="32"/>
    </row>
    <row r="73" spans="1:6" ht="15" customHeight="1" x14ac:dyDescent="0.15">
      <c r="A73" s="12"/>
      <c r="B73" s="35">
        <v>59</v>
      </c>
      <c r="C73" s="94">
        <v>9</v>
      </c>
      <c r="D73" s="94">
        <v>6</v>
      </c>
      <c r="E73" s="95">
        <v>15</v>
      </c>
      <c r="F73" s="32"/>
    </row>
    <row r="74" spans="1:6" ht="15" customHeight="1" x14ac:dyDescent="0.15">
      <c r="A74" s="12"/>
      <c r="B74" s="40" t="s">
        <v>38</v>
      </c>
      <c r="C74" s="49">
        <v>35</v>
      </c>
      <c r="D74" s="49">
        <v>38</v>
      </c>
      <c r="E74" s="41">
        <v>73</v>
      </c>
      <c r="F74" s="42">
        <v>8.1930415263748599E-2</v>
      </c>
    </row>
    <row r="75" spans="1:6" ht="15" customHeight="1" x14ac:dyDescent="0.15">
      <c r="A75" s="12"/>
      <c r="B75" s="35">
        <v>60</v>
      </c>
      <c r="C75" s="94">
        <v>4</v>
      </c>
      <c r="D75" s="94">
        <v>5</v>
      </c>
      <c r="E75" s="95">
        <v>9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3</v>
      </c>
      <c r="E76" s="95">
        <v>7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5</v>
      </c>
      <c r="D79" s="94">
        <v>7</v>
      </c>
      <c r="E79" s="95">
        <v>12</v>
      </c>
      <c r="F79" s="32"/>
    </row>
    <row r="80" spans="1:6" ht="15" customHeight="1" x14ac:dyDescent="0.15">
      <c r="A80" s="12"/>
      <c r="B80" s="40" t="s">
        <v>39</v>
      </c>
      <c r="C80" s="49">
        <v>18</v>
      </c>
      <c r="D80" s="49">
        <v>21</v>
      </c>
      <c r="E80" s="41">
        <v>39</v>
      </c>
      <c r="F80" s="42">
        <v>4.3771043771043773E-2</v>
      </c>
    </row>
    <row r="81" spans="1:6" ht="15" customHeight="1" x14ac:dyDescent="0.15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4</v>
      </c>
      <c r="E82" s="95">
        <v>8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3</v>
      </c>
      <c r="E84" s="95">
        <v>7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14</v>
      </c>
      <c r="D86" s="71">
        <v>13</v>
      </c>
      <c r="E86" s="44">
        <v>27</v>
      </c>
      <c r="F86" s="45">
        <v>3.0303030303030304E-2</v>
      </c>
    </row>
    <row r="87" spans="1:6" ht="15" customHeight="1" x14ac:dyDescent="0.15">
      <c r="A87" s="12"/>
      <c r="B87" s="35">
        <v>70</v>
      </c>
      <c r="C87" s="94">
        <v>6</v>
      </c>
      <c r="D87" s="94">
        <v>5</v>
      </c>
      <c r="E87" s="95">
        <v>11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5</v>
      </c>
      <c r="E89" s="95">
        <v>9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7</v>
      </c>
      <c r="E90" s="95">
        <v>11</v>
      </c>
      <c r="F90" s="32"/>
    </row>
    <row r="91" spans="1:6" ht="15" customHeight="1" x14ac:dyDescent="0.15">
      <c r="A91" s="12"/>
      <c r="B91" s="35">
        <v>74</v>
      </c>
      <c r="C91" s="94">
        <v>5</v>
      </c>
      <c r="D91" s="94">
        <v>5</v>
      </c>
      <c r="E91" s="95">
        <v>10</v>
      </c>
      <c r="F91" s="32"/>
    </row>
    <row r="92" spans="1:6" ht="15" customHeight="1" x14ac:dyDescent="0.15">
      <c r="A92" s="12"/>
      <c r="B92" s="43" t="s">
        <v>41</v>
      </c>
      <c r="C92" s="71">
        <v>22</v>
      </c>
      <c r="D92" s="71">
        <v>25</v>
      </c>
      <c r="E92" s="44">
        <v>47</v>
      </c>
      <c r="F92" s="45">
        <v>5.2749719416386086E-2</v>
      </c>
    </row>
    <row r="93" spans="1:6" ht="15" customHeight="1" x14ac:dyDescent="0.15">
      <c r="A93" s="12"/>
      <c r="B93" s="35">
        <v>75</v>
      </c>
      <c r="C93" s="94">
        <v>8</v>
      </c>
      <c r="D93" s="94">
        <v>4</v>
      </c>
      <c r="E93" s="95">
        <v>12</v>
      </c>
      <c r="F93" s="32"/>
    </row>
    <row r="94" spans="1:6" ht="15" customHeight="1" x14ac:dyDescent="0.15">
      <c r="A94" s="12"/>
      <c r="B94" s="35">
        <v>76</v>
      </c>
      <c r="C94" s="94">
        <v>5</v>
      </c>
      <c r="D94" s="94">
        <v>12</v>
      </c>
      <c r="E94" s="95">
        <v>17</v>
      </c>
      <c r="F94" s="32"/>
    </row>
    <row r="95" spans="1:6" ht="15" customHeight="1" x14ac:dyDescent="0.15">
      <c r="A95" s="12"/>
      <c r="B95" s="35">
        <v>77</v>
      </c>
      <c r="C95" s="94">
        <v>5</v>
      </c>
      <c r="D95" s="94">
        <v>5</v>
      </c>
      <c r="E95" s="95">
        <v>10</v>
      </c>
      <c r="F95" s="32"/>
    </row>
    <row r="96" spans="1:6" ht="15" customHeight="1" x14ac:dyDescent="0.15">
      <c r="A96" s="12"/>
      <c r="B96" s="35">
        <v>78</v>
      </c>
      <c r="C96" s="94">
        <v>6</v>
      </c>
      <c r="D96" s="94">
        <v>7</v>
      </c>
      <c r="E96" s="95">
        <v>13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8</v>
      </c>
      <c r="E97" s="95">
        <v>10</v>
      </c>
      <c r="F97" s="32"/>
    </row>
    <row r="98" spans="1:6" ht="15" customHeight="1" x14ac:dyDescent="0.15">
      <c r="A98" s="12"/>
      <c r="B98" s="43" t="s">
        <v>42</v>
      </c>
      <c r="C98" s="71">
        <v>26</v>
      </c>
      <c r="D98" s="71">
        <v>36</v>
      </c>
      <c r="E98" s="44">
        <v>62</v>
      </c>
      <c r="F98" s="45">
        <v>6.9584736251402921E-2</v>
      </c>
    </row>
    <row r="99" spans="1:6" ht="15" customHeight="1" x14ac:dyDescent="0.15">
      <c r="A99" s="12"/>
      <c r="B99" s="35">
        <v>80</v>
      </c>
      <c r="C99" s="94">
        <v>1</v>
      </c>
      <c r="D99" s="94">
        <v>7</v>
      </c>
      <c r="E99" s="95">
        <v>8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4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5</v>
      </c>
      <c r="D102" s="94">
        <v>3</v>
      </c>
      <c r="E102" s="95">
        <v>8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7</v>
      </c>
      <c r="E103" s="95">
        <v>10</v>
      </c>
      <c r="F103" s="32"/>
    </row>
    <row r="104" spans="1:6" ht="15" customHeight="1" x14ac:dyDescent="0.15">
      <c r="A104" s="12"/>
      <c r="B104" s="43" t="s">
        <v>43</v>
      </c>
      <c r="C104" s="71">
        <v>11</v>
      </c>
      <c r="D104" s="71">
        <v>24</v>
      </c>
      <c r="E104" s="44">
        <v>35</v>
      </c>
      <c r="F104" s="45">
        <v>3.9281705948372617E-2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4</v>
      </c>
      <c r="D106" s="94">
        <v>3</v>
      </c>
      <c r="E106" s="95">
        <v>7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3</v>
      </c>
      <c r="D108" s="94">
        <v>4</v>
      </c>
      <c r="E108" s="95">
        <v>7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v>13</v>
      </c>
      <c r="D110" s="71">
        <v>15</v>
      </c>
      <c r="E110" s="44">
        <v>28</v>
      </c>
      <c r="F110" s="45">
        <v>3.1425364758698095E-2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5</v>
      </c>
      <c r="D116" s="71">
        <v>3</v>
      </c>
      <c r="E116" s="44">
        <v>8</v>
      </c>
      <c r="F116" s="45">
        <v>8.9786756453423128E-3</v>
      </c>
    </row>
    <row r="117" spans="1:6" ht="15" customHeight="1" x14ac:dyDescent="0.15">
      <c r="A117" s="12"/>
      <c r="B117" s="35">
        <v>95</v>
      </c>
      <c r="C117" s="94">
        <v>2</v>
      </c>
      <c r="D117" s="94">
        <v>1</v>
      </c>
      <c r="E117" s="95">
        <v>3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2</v>
      </c>
      <c r="E122" s="44">
        <v>4</v>
      </c>
      <c r="F122" s="45">
        <v>4.4893378226711564E-3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459</v>
      </c>
      <c r="D147" s="77">
        <v>432</v>
      </c>
      <c r="E147" s="77">
        <v>891</v>
      </c>
      <c r="F147" s="97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50</v>
      </c>
      <c r="D150" s="17">
        <v>55</v>
      </c>
      <c r="E150" s="17">
        <v>105</v>
      </c>
      <c r="F150" s="32">
        <v>0.11784511784511785</v>
      </c>
    </row>
    <row r="151" spans="1:6" ht="15" customHeight="1" x14ac:dyDescent="0.15">
      <c r="A151" s="18"/>
      <c r="B151" s="18" t="s">
        <v>49</v>
      </c>
      <c r="C151" s="19">
        <v>316</v>
      </c>
      <c r="D151" s="19">
        <v>259</v>
      </c>
      <c r="E151" s="19">
        <v>575</v>
      </c>
      <c r="F151" s="32">
        <v>0.64534231200897862</v>
      </c>
    </row>
    <row r="152" spans="1:6" ht="15" customHeight="1" x14ac:dyDescent="0.15">
      <c r="A152" s="33"/>
      <c r="B152" s="20" t="s">
        <v>6</v>
      </c>
      <c r="C152" s="21">
        <v>93</v>
      </c>
      <c r="D152" s="21">
        <v>118</v>
      </c>
      <c r="E152" s="21">
        <v>211</v>
      </c>
      <c r="F152" s="32">
        <v>0.23681257014590348</v>
      </c>
    </row>
    <row r="153" spans="1:6" ht="15" customHeight="1" x14ac:dyDescent="0.15">
      <c r="B153" s="2" t="s">
        <v>8</v>
      </c>
      <c r="C153" s="1">
        <v>459</v>
      </c>
      <c r="D153" s="1">
        <v>432</v>
      </c>
      <c r="E153" s="1">
        <v>891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50</v>
      </c>
      <c r="D155" s="17">
        <v>55</v>
      </c>
      <c r="E155" s="17">
        <v>105</v>
      </c>
      <c r="F155" s="32">
        <v>0.11784511784511785</v>
      </c>
    </row>
    <row r="156" spans="1:6" ht="15" customHeight="1" x14ac:dyDescent="0.15">
      <c r="A156" s="28"/>
      <c r="B156" s="18" t="s">
        <v>49</v>
      </c>
      <c r="C156" s="19">
        <v>316</v>
      </c>
      <c r="D156" s="19">
        <v>259</v>
      </c>
      <c r="E156" s="19">
        <v>575</v>
      </c>
      <c r="F156" s="32">
        <v>0.64534231200897862</v>
      </c>
    </row>
    <row r="157" spans="1:6" ht="15" customHeight="1" x14ac:dyDescent="0.15">
      <c r="A157" s="25"/>
      <c r="B157" s="20" t="s">
        <v>10</v>
      </c>
      <c r="C157" s="21">
        <v>36</v>
      </c>
      <c r="D157" s="21">
        <v>38</v>
      </c>
      <c r="E157" s="21">
        <v>74</v>
      </c>
      <c r="F157" s="32">
        <v>8.3052749719416383E-2</v>
      </c>
    </row>
    <row r="158" spans="1:6" ht="15" customHeight="1" x14ac:dyDescent="0.15">
      <c r="A158" s="26"/>
      <c r="B158" s="29" t="s">
        <v>11</v>
      </c>
      <c r="C158" s="27">
        <v>57</v>
      </c>
      <c r="D158" s="27">
        <v>80</v>
      </c>
      <c r="E158" s="27">
        <v>137</v>
      </c>
      <c r="F158" s="32">
        <v>0.15375982042648709</v>
      </c>
    </row>
    <row r="159" spans="1:6" ht="15" customHeight="1" x14ac:dyDescent="0.15">
      <c r="B159" s="2" t="s">
        <v>8</v>
      </c>
      <c r="C159" s="1">
        <v>459</v>
      </c>
      <c r="D159" s="1">
        <v>432</v>
      </c>
      <c r="E159" s="1">
        <v>891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20</v>
      </c>
      <c r="D161" s="31">
        <v>20</v>
      </c>
      <c r="E161" s="31">
        <v>40</v>
      </c>
      <c r="F161" s="32">
        <v>4.4893378226711557E-2</v>
      </c>
    </row>
    <row r="162" spans="1:6" ht="15" customHeight="1" x14ac:dyDescent="0.15">
      <c r="A162" s="30"/>
      <c r="B162" s="23" t="s">
        <v>15</v>
      </c>
      <c r="C162" s="31">
        <v>7</v>
      </c>
      <c r="D162" s="31">
        <v>5</v>
      </c>
      <c r="E162" s="31">
        <v>12</v>
      </c>
      <c r="F162" s="32">
        <v>1.3468013468013467E-2</v>
      </c>
    </row>
    <row r="163" spans="1:6" ht="15" customHeight="1" x14ac:dyDescent="0.15">
      <c r="A163" s="30"/>
      <c r="B163" s="23" t="s">
        <v>13</v>
      </c>
      <c r="C163" s="31">
        <v>2</v>
      </c>
      <c r="D163" s="31">
        <v>2</v>
      </c>
      <c r="E163" s="31">
        <v>4</v>
      </c>
      <c r="F163" s="32">
        <v>4.4893378226711564E-3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151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267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2</v>
      </c>
      <c r="E4" s="95">
        <v>4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4</v>
      </c>
      <c r="E5" s="95">
        <v>5</v>
      </c>
      <c r="F5" s="32"/>
    </row>
    <row r="6" spans="1:6" ht="15" customHeight="1" x14ac:dyDescent="0.15">
      <c r="A6" s="12"/>
      <c r="B6" s="35">
        <v>3</v>
      </c>
      <c r="C6" s="94">
        <v>3</v>
      </c>
      <c r="D6" s="94">
        <v>0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3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v>8</v>
      </c>
      <c r="D8" s="70">
        <v>10</v>
      </c>
      <c r="E8" s="38">
        <v>18</v>
      </c>
      <c r="F8" s="39">
        <v>2.9900332225913623E-2</v>
      </c>
    </row>
    <row r="9" spans="1:6" ht="15" customHeight="1" x14ac:dyDescent="0.15">
      <c r="A9" s="12"/>
      <c r="B9" s="35">
        <v>5</v>
      </c>
      <c r="C9" s="94">
        <v>1</v>
      </c>
      <c r="D9" s="94">
        <v>5</v>
      </c>
      <c r="E9" s="95">
        <v>6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4</v>
      </c>
      <c r="E11" s="95">
        <v>5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5</v>
      </c>
      <c r="E12" s="95">
        <v>6</v>
      </c>
      <c r="F12" s="32"/>
    </row>
    <row r="13" spans="1:6" ht="15" customHeight="1" x14ac:dyDescent="0.15">
      <c r="A13" s="12"/>
      <c r="B13" s="35">
        <v>9</v>
      </c>
      <c r="C13" s="94">
        <v>4</v>
      </c>
      <c r="D13" s="94">
        <v>1</v>
      </c>
      <c r="E13" s="95">
        <v>5</v>
      </c>
      <c r="F13" s="32"/>
    </row>
    <row r="14" spans="1:6" ht="15" customHeight="1" x14ac:dyDescent="0.15">
      <c r="A14" s="12"/>
      <c r="B14" s="37" t="s">
        <v>28</v>
      </c>
      <c r="C14" s="70">
        <v>9</v>
      </c>
      <c r="D14" s="70">
        <v>17</v>
      </c>
      <c r="E14" s="48">
        <v>26</v>
      </c>
      <c r="F14" s="39">
        <v>4.3189368770764118E-2</v>
      </c>
    </row>
    <row r="15" spans="1:6" ht="15" customHeight="1" x14ac:dyDescent="0.15">
      <c r="A15" s="12"/>
      <c r="B15" s="35">
        <v>10</v>
      </c>
      <c r="C15" s="94">
        <v>4</v>
      </c>
      <c r="D15" s="94">
        <v>1</v>
      </c>
      <c r="E15" s="95">
        <v>5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9</v>
      </c>
      <c r="E16" s="95">
        <v>10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0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4</v>
      </c>
      <c r="D18" s="94">
        <v>3</v>
      </c>
      <c r="E18" s="95">
        <v>7</v>
      </c>
      <c r="F18" s="32"/>
    </row>
    <row r="19" spans="1:6" ht="15" customHeight="1" x14ac:dyDescent="0.15">
      <c r="A19" s="12"/>
      <c r="B19" s="35">
        <v>14</v>
      </c>
      <c r="C19" s="94">
        <v>4</v>
      </c>
      <c r="D19" s="94">
        <v>8</v>
      </c>
      <c r="E19" s="95">
        <v>12</v>
      </c>
      <c r="F19" s="32"/>
    </row>
    <row r="20" spans="1:6" ht="15" customHeight="1" x14ac:dyDescent="0.15">
      <c r="A20" s="12"/>
      <c r="B20" s="37" t="s">
        <v>29</v>
      </c>
      <c r="C20" s="70">
        <v>16</v>
      </c>
      <c r="D20" s="70">
        <v>21</v>
      </c>
      <c r="E20" s="48">
        <v>37</v>
      </c>
      <c r="F20" s="39">
        <v>6.1461794019933555E-2</v>
      </c>
    </row>
    <row r="21" spans="1:6" ht="15" customHeight="1" x14ac:dyDescent="0.15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5</v>
      </c>
      <c r="E22" s="95">
        <v>6</v>
      </c>
      <c r="F22" s="32"/>
    </row>
    <row r="23" spans="1:6" ht="15" customHeight="1" x14ac:dyDescent="0.15">
      <c r="A23" s="12"/>
      <c r="B23" s="35">
        <v>17</v>
      </c>
      <c r="C23" s="94">
        <v>4</v>
      </c>
      <c r="D23" s="94">
        <v>6</v>
      </c>
      <c r="E23" s="95">
        <v>10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v>12</v>
      </c>
      <c r="D26" s="49">
        <v>15</v>
      </c>
      <c r="E26" s="41">
        <v>27</v>
      </c>
      <c r="F26" s="42">
        <v>4.4850498338870434E-2</v>
      </c>
    </row>
    <row r="27" spans="1:6" ht="15" customHeight="1" x14ac:dyDescent="0.15">
      <c r="A27" s="12"/>
      <c r="B27" s="35">
        <v>20</v>
      </c>
      <c r="C27" s="94">
        <v>4</v>
      </c>
      <c r="D27" s="94">
        <v>2</v>
      </c>
      <c r="E27" s="95">
        <v>6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4</v>
      </c>
      <c r="D29" s="94">
        <v>1</v>
      </c>
      <c r="E29" s="95">
        <v>5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1</v>
      </c>
      <c r="E30" s="95">
        <v>4</v>
      </c>
      <c r="F30" s="32"/>
    </row>
    <row r="31" spans="1:6" ht="15" customHeight="1" x14ac:dyDescent="0.15">
      <c r="A31" s="12"/>
      <c r="B31" s="35">
        <v>24</v>
      </c>
      <c r="C31" s="94">
        <v>5</v>
      </c>
      <c r="D31" s="94">
        <v>0</v>
      </c>
      <c r="E31" s="95">
        <v>5</v>
      </c>
      <c r="F31" s="32"/>
    </row>
    <row r="32" spans="1:6" ht="15" customHeight="1" x14ac:dyDescent="0.15">
      <c r="A32" s="12"/>
      <c r="B32" s="40" t="s">
        <v>31</v>
      </c>
      <c r="C32" s="49">
        <v>18</v>
      </c>
      <c r="D32" s="49">
        <v>6</v>
      </c>
      <c r="E32" s="41">
        <v>24</v>
      </c>
      <c r="F32" s="42">
        <v>3.9867109634551492E-2</v>
      </c>
    </row>
    <row r="33" spans="1:6" ht="15" customHeight="1" x14ac:dyDescent="0.15">
      <c r="A33" s="12"/>
      <c r="B33" s="35">
        <v>25</v>
      </c>
      <c r="C33" s="94">
        <v>1</v>
      </c>
      <c r="D33" s="94">
        <v>3</v>
      </c>
      <c r="E33" s="95">
        <v>4</v>
      </c>
      <c r="F33" s="32"/>
    </row>
    <row r="34" spans="1:6" ht="15" customHeight="1" x14ac:dyDescent="0.15">
      <c r="A34" s="12"/>
      <c r="B34" s="35">
        <v>26</v>
      </c>
      <c r="C34" s="94">
        <v>4</v>
      </c>
      <c r="D34" s="94">
        <v>2</v>
      </c>
      <c r="E34" s="95">
        <v>6</v>
      </c>
      <c r="F34" s="32"/>
    </row>
    <row r="35" spans="1:6" ht="15" customHeight="1" x14ac:dyDescent="0.15">
      <c r="A35" s="12"/>
      <c r="B35" s="35">
        <v>27</v>
      </c>
      <c r="C35" s="94">
        <v>7</v>
      </c>
      <c r="D35" s="94">
        <v>4</v>
      </c>
      <c r="E35" s="95">
        <v>11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14</v>
      </c>
      <c r="D38" s="49">
        <v>9</v>
      </c>
      <c r="E38" s="41">
        <v>23</v>
      </c>
      <c r="F38" s="42">
        <v>3.8205980066445183E-2</v>
      </c>
    </row>
    <row r="39" spans="1:6" ht="15" customHeight="1" x14ac:dyDescent="0.15">
      <c r="A39" s="12"/>
      <c r="B39" s="35">
        <v>30</v>
      </c>
      <c r="C39" s="94">
        <v>4</v>
      </c>
      <c r="D39" s="94">
        <v>3</v>
      </c>
      <c r="E39" s="95">
        <v>7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4</v>
      </c>
      <c r="D41" s="94">
        <v>2</v>
      </c>
      <c r="E41" s="95">
        <v>6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3</v>
      </c>
      <c r="E42" s="95">
        <v>6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3</v>
      </c>
      <c r="E43" s="95">
        <v>6</v>
      </c>
      <c r="F43" s="32"/>
    </row>
    <row r="44" spans="1:6" ht="15" customHeight="1" x14ac:dyDescent="0.15">
      <c r="A44" s="12"/>
      <c r="B44" s="40" t="s">
        <v>33</v>
      </c>
      <c r="C44" s="49">
        <v>16</v>
      </c>
      <c r="D44" s="49">
        <v>12</v>
      </c>
      <c r="E44" s="41">
        <v>28</v>
      </c>
      <c r="F44" s="42">
        <v>4.6511627906976744E-2</v>
      </c>
    </row>
    <row r="45" spans="1:6" ht="15" customHeight="1" x14ac:dyDescent="0.15">
      <c r="A45" s="12"/>
      <c r="B45" s="35">
        <v>35</v>
      </c>
      <c r="C45" s="94">
        <v>5</v>
      </c>
      <c r="D45" s="94">
        <v>6</v>
      </c>
      <c r="E45" s="95">
        <v>11</v>
      </c>
      <c r="F45" s="32"/>
    </row>
    <row r="46" spans="1:6" ht="15" customHeight="1" x14ac:dyDescent="0.15">
      <c r="A46" s="12"/>
      <c r="B46" s="35">
        <v>36</v>
      </c>
      <c r="C46" s="94">
        <v>4</v>
      </c>
      <c r="D46" s="94">
        <v>5</v>
      </c>
      <c r="E46" s="95">
        <v>9</v>
      </c>
      <c r="F46" s="32"/>
    </row>
    <row r="47" spans="1:6" ht="15" customHeight="1" x14ac:dyDescent="0.15">
      <c r="A47" s="12"/>
      <c r="B47" s="35">
        <v>37</v>
      </c>
      <c r="C47" s="94">
        <v>5</v>
      </c>
      <c r="D47" s="94">
        <v>3</v>
      </c>
      <c r="E47" s="95">
        <v>8</v>
      </c>
      <c r="F47" s="32"/>
    </row>
    <row r="48" spans="1:6" ht="15" customHeight="1" x14ac:dyDescent="0.15">
      <c r="A48" s="12"/>
      <c r="B48" s="35">
        <v>38</v>
      </c>
      <c r="C48" s="94">
        <v>4</v>
      </c>
      <c r="D48" s="94">
        <v>4</v>
      </c>
      <c r="E48" s="95">
        <v>8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4</v>
      </c>
      <c r="E49" s="95">
        <v>7</v>
      </c>
      <c r="F49" s="32"/>
    </row>
    <row r="50" spans="1:6" ht="15" customHeight="1" x14ac:dyDescent="0.15">
      <c r="A50" s="12"/>
      <c r="B50" s="40" t="s">
        <v>34</v>
      </c>
      <c r="C50" s="49">
        <v>21</v>
      </c>
      <c r="D50" s="49">
        <v>22</v>
      </c>
      <c r="E50" s="41">
        <v>43</v>
      </c>
      <c r="F50" s="42">
        <v>7.1428571428571425E-2</v>
      </c>
    </row>
    <row r="51" spans="1:6" ht="15" customHeight="1" x14ac:dyDescent="0.15">
      <c r="A51" s="12"/>
      <c r="B51" s="35">
        <v>40</v>
      </c>
      <c r="C51" s="94">
        <v>1</v>
      </c>
      <c r="D51" s="94">
        <v>4</v>
      </c>
      <c r="E51" s="95">
        <v>5</v>
      </c>
      <c r="F51" s="32"/>
    </row>
    <row r="52" spans="1:6" ht="15" customHeight="1" x14ac:dyDescent="0.15">
      <c r="A52" s="12"/>
      <c r="B52" s="35">
        <v>41</v>
      </c>
      <c r="C52" s="94">
        <v>4</v>
      </c>
      <c r="D52" s="94">
        <v>5</v>
      </c>
      <c r="E52" s="95">
        <v>9</v>
      </c>
      <c r="F52" s="32"/>
    </row>
    <row r="53" spans="1:6" ht="15" customHeight="1" x14ac:dyDescent="0.15">
      <c r="A53" s="12"/>
      <c r="B53" s="35">
        <v>42</v>
      </c>
      <c r="C53" s="94">
        <v>9</v>
      </c>
      <c r="D53" s="94">
        <v>0</v>
      </c>
      <c r="E53" s="95">
        <v>9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4</v>
      </c>
      <c r="E54" s="95">
        <v>7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3</v>
      </c>
      <c r="E55" s="95">
        <v>7</v>
      </c>
      <c r="F55" s="32"/>
    </row>
    <row r="56" spans="1:6" ht="15" customHeight="1" x14ac:dyDescent="0.15">
      <c r="A56" s="12"/>
      <c r="B56" s="40" t="s">
        <v>35</v>
      </c>
      <c r="C56" s="49">
        <v>21</v>
      </c>
      <c r="D56" s="49">
        <v>16</v>
      </c>
      <c r="E56" s="41">
        <v>37</v>
      </c>
      <c r="F56" s="42">
        <v>6.1461794019933555E-2</v>
      </c>
    </row>
    <row r="57" spans="1:6" ht="15" customHeight="1" x14ac:dyDescent="0.15">
      <c r="A57" s="12"/>
      <c r="B57" s="35">
        <v>45</v>
      </c>
      <c r="C57" s="94">
        <v>6</v>
      </c>
      <c r="D57" s="94">
        <v>3</v>
      </c>
      <c r="E57" s="95">
        <v>9</v>
      </c>
      <c r="F57" s="32"/>
    </row>
    <row r="58" spans="1:6" ht="15" customHeight="1" x14ac:dyDescent="0.15">
      <c r="A58" s="12"/>
      <c r="B58" s="35">
        <v>46</v>
      </c>
      <c r="C58" s="94">
        <v>4</v>
      </c>
      <c r="D58" s="94">
        <v>4</v>
      </c>
      <c r="E58" s="95">
        <v>8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8</v>
      </c>
      <c r="E59" s="95">
        <v>12</v>
      </c>
      <c r="F59" s="32"/>
    </row>
    <row r="60" spans="1:6" ht="15" customHeight="1" x14ac:dyDescent="0.15">
      <c r="A60" s="12"/>
      <c r="B60" s="35">
        <v>48</v>
      </c>
      <c r="C60" s="94">
        <v>4</v>
      </c>
      <c r="D60" s="94">
        <v>10</v>
      </c>
      <c r="E60" s="95">
        <v>14</v>
      </c>
      <c r="F60" s="32"/>
    </row>
    <row r="61" spans="1:6" ht="15" customHeight="1" x14ac:dyDescent="0.15">
      <c r="A61" s="12"/>
      <c r="B61" s="35">
        <v>49</v>
      </c>
      <c r="C61" s="94">
        <v>5</v>
      </c>
      <c r="D61" s="94">
        <v>1</v>
      </c>
      <c r="E61" s="95">
        <v>6</v>
      </c>
      <c r="F61" s="32"/>
    </row>
    <row r="62" spans="1:6" ht="15" customHeight="1" x14ac:dyDescent="0.15">
      <c r="A62" s="12"/>
      <c r="B62" s="40" t="s">
        <v>36</v>
      </c>
      <c r="C62" s="49">
        <v>23</v>
      </c>
      <c r="D62" s="49">
        <v>26</v>
      </c>
      <c r="E62" s="41">
        <v>49</v>
      </c>
      <c r="F62" s="42">
        <v>8.1395348837209308E-2</v>
      </c>
    </row>
    <row r="63" spans="1:6" ht="15" customHeight="1" x14ac:dyDescent="0.15">
      <c r="A63" s="12"/>
      <c r="B63" s="35">
        <v>50</v>
      </c>
      <c r="C63" s="94">
        <v>5</v>
      </c>
      <c r="D63" s="94">
        <v>3</v>
      </c>
      <c r="E63" s="95">
        <v>8</v>
      </c>
      <c r="F63" s="32"/>
    </row>
    <row r="64" spans="1:6" ht="15" customHeight="1" x14ac:dyDescent="0.15">
      <c r="A64" s="12"/>
      <c r="B64" s="35">
        <v>51</v>
      </c>
      <c r="C64" s="94">
        <v>7</v>
      </c>
      <c r="D64" s="94">
        <v>3</v>
      </c>
      <c r="E64" s="95">
        <v>10</v>
      </c>
      <c r="F64" s="32"/>
    </row>
    <row r="65" spans="1:6" ht="15" customHeight="1" x14ac:dyDescent="0.15">
      <c r="A65" s="12"/>
      <c r="B65" s="35">
        <v>52</v>
      </c>
      <c r="C65" s="94">
        <v>4</v>
      </c>
      <c r="D65" s="94">
        <v>2</v>
      </c>
      <c r="E65" s="95">
        <v>6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4</v>
      </c>
      <c r="E66" s="95">
        <v>8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6</v>
      </c>
      <c r="E67" s="95">
        <v>7</v>
      </c>
      <c r="F67" s="32"/>
    </row>
    <row r="68" spans="1:6" ht="15" customHeight="1" x14ac:dyDescent="0.15">
      <c r="A68" s="12"/>
      <c r="B68" s="40" t="s">
        <v>37</v>
      </c>
      <c r="C68" s="49">
        <v>21</v>
      </c>
      <c r="D68" s="49">
        <v>18</v>
      </c>
      <c r="E68" s="41">
        <v>39</v>
      </c>
      <c r="F68" s="42">
        <v>6.4784053156146174E-2</v>
      </c>
    </row>
    <row r="69" spans="1:6" ht="15" customHeight="1" x14ac:dyDescent="0.15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15">
      <c r="A74" s="12"/>
      <c r="B74" s="40" t="s">
        <v>38</v>
      </c>
      <c r="C74" s="49">
        <v>9</v>
      </c>
      <c r="D74" s="49">
        <v>11</v>
      </c>
      <c r="E74" s="41">
        <v>20</v>
      </c>
      <c r="F74" s="42">
        <v>3.3222591362126248E-2</v>
      </c>
    </row>
    <row r="75" spans="1:6" ht="15" customHeight="1" x14ac:dyDescent="0.15">
      <c r="A75" s="12"/>
      <c r="B75" s="35">
        <v>60</v>
      </c>
      <c r="C75" s="94">
        <v>6</v>
      </c>
      <c r="D75" s="94">
        <v>6</v>
      </c>
      <c r="E75" s="95">
        <v>12</v>
      </c>
      <c r="F75" s="32"/>
    </row>
    <row r="76" spans="1:6" ht="15" customHeight="1" x14ac:dyDescent="0.15">
      <c r="A76" s="12"/>
      <c r="B76" s="35">
        <v>61</v>
      </c>
      <c r="C76" s="94">
        <v>5</v>
      </c>
      <c r="D76" s="94">
        <v>4</v>
      </c>
      <c r="E76" s="95">
        <v>9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2</v>
      </c>
      <c r="E77" s="95">
        <v>6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6</v>
      </c>
      <c r="E79" s="95">
        <v>10</v>
      </c>
      <c r="F79" s="32"/>
    </row>
    <row r="80" spans="1:6" ht="15" customHeight="1" x14ac:dyDescent="0.15">
      <c r="A80" s="12"/>
      <c r="B80" s="40" t="s">
        <v>39</v>
      </c>
      <c r="C80" s="49">
        <v>21</v>
      </c>
      <c r="D80" s="49">
        <v>22</v>
      </c>
      <c r="E80" s="41">
        <v>43</v>
      </c>
      <c r="F80" s="42">
        <v>7.1428571428571425E-2</v>
      </c>
    </row>
    <row r="81" spans="1:6" ht="15" customHeight="1" x14ac:dyDescent="0.15">
      <c r="A81" s="12"/>
      <c r="B81" s="35">
        <v>65</v>
      </c>
      <c r="C81" s="94">
        <v>7</v>
      </c>
      <c r="D81" s="94">
        <v>6</v>
      </c>
      <c r="E81" s="95">
        <v>13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5</v>
      </c>
      <c r="E82" s="95">
        <v>8</v>
      </c>
      <c r="F82" s="32"/>
    </row>
    <row r="83" spans="1:6" ht="15" customHeight="1" x14ac:dyDescent="0.15">
      <c r="A83" s="12"/>
      <c r="B83" s="35">
        <v>67</v>
      </c>
      <c r="C83" s="94">
        <v>8</v>
      </c>
      <c r="D83" s="94">
        <v>6</v>
      </c>
      <c r="E83" s="95">
        <v>14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9</v>
      </c>
      <c r="E84" s="95">
        <v>13</v>
      </c>
      <c r="F84" s="32"/>
    </row>
    <row r="85" spans="1:6" ht="15" customHeight="1" x14ac:dyDescent="0.15">
      <c r="A85" s="12"/>
      <c r="B85" s="35">
        <v>69</v>
      </c>
      <c r="C85" s="94">
        <v>8</v>
      </c>
      <c r="D85" s="94">
        <v>5</v>
      </c>
      <c r="E85" s="95">
        <v>13</v>
      </c>
      <c r="F85" s="32"/>
    </row>
    <row r="86" spans="1:6" ht="15" customHeight="1" x14ac:dyDescent="0.15">
      <c r="A86" s="12"/>
      <c r="B86" s="43" t="s">
        <v>40</v>
      </c>
      <c r="C86" s="71">
        <v>30</v>
      </c>
      <c r="D86" s="71">
        <v>31</v>
      </c>
      <c r="E86" s="44">
        <v>61</v>
      </c>
      <c r="F86" s="45">
        <v>0.10132890365448505</v>
      </c>
    </row>
    <row r="87" spans="1:6" ht="15" customHeight="1" x14ac:dyDescent="0.15">
      <c r="A87" s="12"/>
      <c r="B87" s="35">
        <v>70</v>
      </c>
      <c r="C87" s="94">
        <v>4</v>
      </c>
      <c r="D87" s="94">
        <v>5</v>
      </c>
      <c r="E87" s="95">
        <v>9</v>
      </c>
      <c r="F87" s="32"/>
    </row>
    <row r="88" spans="1:6" ht="15" customHeight="1" x14ac:dyDescent="0.15">
      <c r="A88" s="12"/>
      <c r="B88" s="35">
        <v>71</v>
      </c>
      <c r="C88" s="94">
        <v>6</v>
      </c>
      <c r="D88" s="94">
        <v>2</v>
      </c>
      <c r="E88" s="95">
        <v>8</v>
      </c>
      <c r="F88" s="32"/>
    </row>
    <row r="89" spans="1:6" ht="15" customHeight="1" x14ac:dyDescent="0.15">
      <c r="A89" s="12"/>
      <c r="B89" s="35">
        <v>72</v>
      </c>
      <c r="C89" s="94">
        <v>5</v>
      </c>
      <c r="D89" s="94">
        <v>3</v>
      </c>
      <c r="E89" s="95">
        <v>8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5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19</v>
      </c>
      <c r="D92" s="71">
        <v>17</v>
      </c>
      <c r="E92" s="44">
        <v>36</v>
      </c>
      <c r="F92" s="45">
        <v>5.9800664451827246E-2</v>
      </c>
    </row>
    <row r="93" spans="1:6" ht="15" customHeight="1" x14ac:dyDescent="0.15">
      <c r="A93" s="12"/>
      <c r="B93" s="35">
        <v>75</v>
      </c>
      <c r="C93" s="94">
        <v>1</v>
      </c>
      <c r="D93" s="94">
        <v>4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5</v>
      </c>
      <c r="E94" s="95">
        <v>7</v>
      </c>
      <c r="F94" s="32"/>
    </row>
    <row r="95" spans="1:6" ht="15" customHeight="1" x14ac:dyDescent="0.15">
      <c r="A95" s="12"/>
      <c r="B95" s="35">
        <v>77</v>
      </c>
      <c r="C95" s="94">
        <v>5</v>
      </c>
      <c r="D95" s="94">
        <v>5</v>
      </c>
      <c r="E95" s="95">
        <v>10</v>
      </c>
      <c r="F95" s="32"/>
    </row>
    <row r="96" spans="1:6" ht="15" customHeight="1" x14ac:dyDescent="0.15">
      <c r="A96" s="12"/>
      <c r="B96" s="35">
        <v>78</v>
      </c>
      <c r="C96" s="94">
        <v>5</v>
      </c>
      <c r="D96" s="94">
        <v>1</v>
      </c>
      <c r="E96" s="95">
        <v>6</v>
      </c>
      <c r="F96" s="32"/>
    </row>
    <row r="97" spans="1:6" ht="15" customHeight="1" x14ac:dyDescent="0.15">
      <c r="A97" s="12"/>
      <c r="B97" s="35">
        <v>79</v>
      </c>
      <c r="C97" s="94">
        <v>5</v>
      </c>
      <c r="D97" s="94">
        <v>5</v>
      </c>
      <c r="E97" s="95">
        <v>10</v>
      </c>
      <c r="F97" s="32"/>
    </row>
    <row r="98" spans="1:6" ht="15" customHeight="1" x14ac:dyDescent="0.15">
      <c r="A98" s="12"/>
      <c r="B98" s="43" t="s">
        <v>42</v>
      </c>
      <c r="C98" s="71">
        <v>18</v>
      </c>
      <c r="D98" s="71">
        <v>20</v>
      </c>
      <c r="E98" s="44">
        <v>38</v>
      </c>
      <c r="F98" s="45">
        <v>6.3122923588039864E-2</v>
      </c>
    </row>
    <row r="99" spans="1:6" ht="15" customHeight="1" x14ac:dyDescent="0.15">
      <c r="A99" s="12"/>
      <c r="B99" s="35">
        <v>80</v>
      </c>
      <c r="C99" s="94">
        <v>6</v>
      </c>
      <c r="D99" s="94">
        <v>1</v>
      </c>
      <c r="E99" s="95">
        <v>7</v>
      </c>
      <c r="F99" s="32"/>
    </row>
    <row r="100" spans="1:6" ht="15" customHeight="1" x14ac:dyDescent="0.15">
      <c r="A100" s="12"/>
      <c r="B100" s="35">
        <v>81</v>
      </c>
      <c r="C100" s="94">
        <v>5</v>
      </c>
      <c r="D100" s="94">
        <v>3</v>
      </c>
      <c r="E100" s="95">
        <v>8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2</v>
      </c>
      <c r="E102" s="95">
        <v>5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15</v>
      </c>
      <c r="D104" s="71">
        <v>8</v>
      </c>
      <c r="E104" s="44">
        <v>23</v>
      </c>
      <c r="F104" s="45">
        <v>3.8205980066445183E-2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4</v>
      </c>
      <c r="E106" s="95">
        <v>5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13</v>
      </c>
      <c r="E110" s="44">
        <v>18</v>
      </c>
      <c r="F110" s="45">
        <v>2.9900332225913623E-2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3</v>
      </c>
      <c r="E112" s="95">
        <v>5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1.1627906976744186E-2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2</v>
      </c>
      <c r="E118" s="95">
        <v>3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3</v>
      </c>
      <c r="E122" s="44">
        <v>5</v>
      </c>
      <c r="F122" s="45">
        <v>8.3056478405315621E-3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300</v>
      </c>
      <c r="D147" s="77">
        <v>302</v>
      </c>
      <c r="E147" s="77">
        <v>602</v>
      </c>
      <c r="F147" s="97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33</v>
      </c>
      <c r="D150" s="17">
        <v>48</v>
      </c>
      <c r="E150" s="17">
        <v>81</v>
      </c>
      <c r="F150" s="32">
        <v>0.13455149501661129</v>
      </c>
    </row>
    <row r="151" spans="1:6" ht="15" customHeight="1" x14ac:dyDescent="0.15">
      <c r="A151" s="18"/>
      <c r="B151" s="18" t="s">
        <v>49</v>
      </c>
      <c r="C151" s="19">
        <v>176</v>
      </c>
      <c r="D151" s="19">
        <v>157</v>
      </c>
      <c r="E151" s="19">
        <v>333</v>
      </c>
      <c r="F151" s="32">
        <v>0.55315614617940201</v>
      </c>
    </row>
    <row r="152" spans="1:6" ht="15" customHeight="1" x14ac:dyDescent="0.15">
      <c r="A152" s="33"/>
      <c r="B152" s="20" t="s">
        <v>6</v>
      </c>
      <c r="C152" s="21">
        <v>91</v>
      </c>
      <c r="D152" s="21">
        <v>97</v>
      </c>
      <c r="E152" s="21">
        <v>188</v>
      </c>
      <c r="F152" s="32">
        <v>0.3122923588039867</v>
      </c>
    </row>
    <row r="153" spans="1:6" ht="15" customHeight="1" x14ac:dyDescent="0.15">
      <c r="B153" s="2" t="s">
        <v>8</v>
      </c>
      <c r="C153" s="1">
        <v>300</v>
      </c>
      <c r="D153" s="1">
        <v>302</v>
      </c>
      <c r="E153" s="1">
        <v>602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33</v>
      </c>
      <c r="D155" s="17">
        <v>48</v>
      </c>
      <c r="E155" s="17">
        <v>81</v>
      </c>
      <c r="F155" s="32">
        <v>0.13455149501661129</v>
      </c>
    </row>
    <row r="156" spans="1:6" ht="15" customHeight="1" x14ac:dyDescent="0.15">
      <c r="A156" s="28"/>
      <c r="B156" s="18" t="s">
        <v>49</v>
      </c>
      <c r="C156" s="19">
        <v>176</v>
      </c>
      <c r="D156" s="19">
        <v>157</v>
      </c>
      <c r="E156" s="19">
        <v>333</v>
      </c>
      <c r="F156" s="32">
        <v>0.55315614617940201</v>
      </c>
    </row>
    <row r="157" spans="1:6" ht="15" customHeight="1" x14ac:dyDescent="0.15">
      <c r="A157" s="25"/>
      <c r="B157" s="20" t="s">
        <v>10</v>
      </c>
      <c r="C157" s="21">
        <v>49</v>
      </c>
      <c r="D157" s="21">
        <v>48</v>
      </c>
      <c r="E157" s="21">
        <v>97</v>
      </c>
      <c r="F157" s="32">
        <v>0.16112956810631229</v>
      </c>
    </row>
    <row r="158" spans="1:6" ht="15" customHeight="1" x14ac:dyDescent="0.15">
      <c r="A158" s="26"/>
      <c r="B158" s="29" t="s">
        <v>11</v>
      </c>
      <c r="C158" s="27">
        <v>42</v>
      </c>
      <c r="D158" s="27">
        <v>49</v>
      </c>
      <c r="E158" s="27">
        <v>91</v>
      </c>
      <c r="F158" s="32">
        <v>0.15116279069767441</v>
      </c>
    </row>
    <row r="159" spans="1:6" ht="15" customHeight="1" x14ac:dyDescent="0.15">
      <c r="B159" s="2" t="s">
        <v>8</v>
      </c>
      <c r="C159" s="1">
        <v>300</v>
      </c>
      <c r="D159" s="1">
        <v>302</v>
      </c>
      <c r="E159" s="1">
        <v>602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9</v>
      </c>
      <c r="D161" s="31">
        <v>21</v>
      </c>
      <c r="E161" s="31">
        <v>30</v>
      </c>
      <c r="F161" s="32">
        <v>4.9833887043189369E-2</v>
      </c>
    </row>
    <row r="162" spans="1:6" ht="15" customHeight="1" x14ac:dyDescent="0.15">
      <c r="A162" s="30"/>
      <c r="B162" s="23" t="s">
        <v>15</v>
      </c>
      <c r="C162" s="31">
        <v>4</v>
      </c>
      <c r="D162" s="31">
        <v>8</v>
      </c>
      <c r="E162" s="31">
        <v>12</v>
      </c>
      <c r="F162" s="32">
        <v>1.9933554817275746E-2</v>
      </c>
    </row>
    <row r="163" spans="1:6" ht="15" customHeight="1" x14ac:dyDescent="0.15">
      <c r="A163" s="30"/>
      <c r="B163" s="23" t="s">
        <v>13</v>
      </c>
      <c r="C163" s="31">
        <v>2</v>
      </c>
      <c r="D163" s="31">
        <v>3</v>
      </c>
      <c r="E163" s="31">
        <v>5</v>
      </c>
      <c r="F163" s="32">
        <v>8.3056478405315621E-3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152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268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4</v>
      </c>
      <c r="D4" s="94">
        <v>0</v>
      </c>
      <c r="E4" s="95">
        <v>4</v>
      </c>
      <c r="F4" s="32"/>
    </row>
    <row r="5" spans="1:6" ht="15" customHeight="1" x14ac:dyDescent="0.15">
      <c r="A5" s="12"/>
      <c r="B5" s="35">
        <v>2</v>
      </c>
      <c r="C5" s="94">
        <v>4</v>
      </c>
      <c r="D5" s="94">
        <v>3</v>
      </c>
      <c r="E5" s="95">
        <v>7</v>
      </c>
      <c r="F5" s="32"/>
    </row>
    <row r="6" spans="1:6" ht="15" customHeight="1" x14ac:dyDescent="0.15">
      <c r="A6" s="12"/>
      <c r="B6" s="35">
        <v>3</v>
      </c>
      <c r="C6" s="94">
        <v>5</v>
      </c>
      <c r="D6" s="94">
        <v>1</v>
      </c>
      <c r="E6" s="95">
        <v>6</v>
      </c>
      <c r="F6" s="32"/>
    </row>
    <row r="7" spans="1:6" ht="15" customHeight="1" x14ac:dyDescent="0.15">
      <c r="A7" s="12"/>
      <c r="B7" s="35">
        <v>4</v>
      </c>
      <c r="C7" s="94">
        <v>3</v>
      </c>
      <c r="D7" s="94">
        <v>4</v>
      </c>
      <c r="E7" s="95">
        <v>7</v>
      </c>
      <c r="F7" s="32"/>
    </row>
    <row r="8" spans="1:6" ht="15" customHeight="1" x14ac:dyDescent="0.15">
      <c r="A8" s="12"/>
      <c r="B8" s="37" t="s">
        <v>27</v>
      </c>
      <c r="C8" s="70">
        <v>18</v>
      </c>
      <c r="D8" s="70">
        <v>9</v>
      </c>
      <c r="E8" s="38">
        <v>27</v>
      </c>
      <c r="F8" s="39">
        <v>5.2631578947368418E-2</v>
      </c>
    </row>
    <row r="9" spans="1:6" ht="15" customHeight="1" x14ac:dyDescent="0.15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3</v>
      </c>
      <c r="E10" s="95">
        <v>5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0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4</v>
      </c>
      <c r="D12" s="94">
        <v>1</v>
      </c>
      <c r="E12" s="95">
        <v>5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10</v>
      </c>
      <c r="D14" s="70">
        <v>6</v>
      </c>
      <c r="E14" s="48">
        <v>16</v>
      </c>
      <c r="F14" s="39">
        <v>3.1189083820662766E-2</v>
      </c>
    </row>
    <row r="15" spans="1:6" ht="15" customHeight="1" x14ac:dyDescent="0.15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4</v>
      </c>
      <c r="E18" s="95">
        <v>6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9</v>
      </c>
      <c r="D20" s="70">
        <v>11</v>
      </c>
      <c r="E20" s="48">
        <v>20</v>
      </c>
      <c r="F20" s="39">
        <v>3.8986354775828458E-2</v>
      </c>
    </row>
    <row r="21" spans="1:6" ht="15" customHeight="1" x14ac:dyDescent="0.15">
      <c r="A21" s="12"/>
      <c r="B21" s="35">
        <v>15</v>
      </c>
      <c r="C21" s="94">
        <v>4</v>
      </c>
      <c r="D21" s="94">
        <v>1</v>
      </c>
      <c r="E21" s="95">
        <v>5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6</v>
      </c>
      <c r="E23" s="95">
        <v>8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0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v>13</v>
      </c>
      <c r="D26" s="49">
        <v>10</v>
      </c>
      <c r="E26" s="41">
        <v>23</v>
      </c>
      <c r="F26" s="42">
        <v>4.4834307992202727E-2</v>
      </c>
    </row>
    <row r="27" spans="1:6" ht="15" customHeight="1" x14ac:dyDescent="0.15">
      <c r="A27" s="12"/>
      <c r="B27" s="35">
        <v>20</v>
      </c>
      <c r="C27" s="94">
        <v>5</v>
      </c>
      <c r="D27" s="94">
        <v>2</v>
      </c>
      <c r="E27" s="95">
        <v>7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4</v>
      </c>
      <c r="D29" s="94">
        <v>2</v>
      </c>
      <c r="E29" s="95">
        <v>6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3</v>
      </c>
      <c r="E31" s="95">
        <v>4</v>
      </c>
      <c r="F31" s="32"/>
    </row>
    <row r="32" spans="1:6" ht="15" customHeight="1" x14ac:dyDescent="0.15">
      <c r="A32" s="12"/>
      <c r="B32" s="40" t="s">
        <v>31</v>
      </c>
      <c r="C32" s="49">
        <v>13</v>
      </c>
      <c r="D32" s="49">
        <v>9</v>
      </c>
      <c r="E32" s="41">
        <v>22</v>
      </c>
      <c r="F32" s="42">
        <v>4.2884990253411304E-2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3</v>
      </c>
      <c r="E35" s="95">
        <v>6</v>
      </c>
      <c r="F35" s="32"/>
    </row>
    <row r="36" spans="1:6" ht="15" customHeight="1" x14ac:dyDescent="0.15">
      <c r="A36" s="12"/>
      <c r="B36" s="35">
        <v>28</v>
      </c>
      <c r="C36" s="94">
        <v>4</v>
      </c>
      <c r="D36" s="94">
        <v>4</v>
      </c>
      <c r="E36" s="95">
        <v>8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4</v>
      </c>
      <c r="E37" s="95">
        <v>4</v>
      </c>
      <c r="F37" s="32"/>
    </row>
    <row r="38" spans="1:6" ht="15" customHeight="1" x14ac:dyDescent="0.15">
      <c r="A38" s="12"/>
      <c r="B38" s="40" t="s">
        <v>32</v>
      </c>
      <c r="C38" s="49">
        <v>10</v>
      </c>
      <c r="D38" s="49">
        <v>11</v>
      </c>
      <c r="E38" s="41">
        <v>21</v>
      </c>
      <c r="F38" s="42">
        <v>4.0935672514619881E-2</v>
      </c>
    </row>
    <row r="39" spans="1:6" ht="15" customHeight="1" x14ac:dyDescent="0.15">
      <c r="A39" s="12"/>
      <c r="B39" s="35">
        <v>30</v>
      </c>
      <c r="C39" s="94">
        <v>5</v>
      </c>
      <c r="D39" s="94">
        <v>4</v>
      </c>
      <c r="E39" s="95">
        <v>9</v>
      </c>
      <c r="F39" s="32"/>
    </row>
    <row r="40" spans="1:6" ht="15" customHeight="1" x14ac:dyDescent="0.15">
      <c r="A40" s="12"/>
      <c r="B40" s="35">
        <v>31</v>
      </c>
      <c r="C40" s="94">
        <v>4</v>
      </c>
      <c r="D40" s="94">
        <v>1</v>
      </c>
      <c r="E40" s="95">
        <v>5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4</v>
      </c>
      <c r="E41" s="95">
        <v>6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3</v>
      </c>
      <c r="E43" s="95">
        <v>6</v>
      </c>
      <c r="F43" s="32"/>
    </row>
    <row r="44" spans="1:6" ht="15" customHeight="1" x14ac:dyDescent="0.15">
      <c r="A44" s="12"/>
      <c r="B44" s="40" t="s">
        <v>33</v>
      </c>
      <c r="C44" s="49">
        <v>16</v>
      </c>
      <c r="D44" s="49">
        <v>13</v>
      </c>
      <c r="E44" s="41">
        <v>29</v>
      </c>
      <c r="F44" s="42">
        <v>5.6530214424951264E-2</v>
      </c>
    </row>
    <row r="45" spans="1:6" ht="15" customHeight="1" x14ac:dyDescent="0.15">
      <c r="A45" s="12"/>
      <c r="B45" s="35">
        <v>35</v>
      </c>
      <c r="C45" s="94">
        <v>4</v>
      </c>
      <c r="D45" s="94">
        <v>3</v>
      </c>
      <c r="E45" s="95">
        <v>7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4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v>11</v>
      </c>
      <c r="D50" s="49">
        <v>12</v>
      </c>
      <c r="E50" s="41">
        <v>23</v>
      </c>
      <c r="F50" s="42">
        <v>4.4834307992202727E-2</v>
      </c>
    </row>
    <row r="51" spans="1:6" ht="15" customHeight="1" x14ac:dyDescent="0.15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15">
      <c r="A52" s="12"/>
      <c r="B52" s="35">
        <v>41</v>
      </c>
      <c r="C52" s="94">
        <v>8</v>
      </c>
      <c r="D52" s="94">
        <v>1</v>
      </c>
      <c r="E52" s="95">
        <v>9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6</v>
      </c>
      <c r="E53" s="95">
        <v>7</v>
      </c>
      <c r="F53" s="32"/>
    </row>
    <row r="54" spans="1:6" ht="15" customHeight="1" x14ac:dyDescent="0.15">
      <c r="A54" s="12"/>
      <c r="B54" s="35">
        <v>43</v>
      </c>
      <c r="C54" s="94">
        <v>5</v>
      </c>
      <c r="D54" s="94">
        <v>4</v>
      </c>
      <c r="E54" s="95">
        <v>9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3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16</v>
      </c>
      <c r="D56" s="49">
        <v>17</v>
      </c>
      <c r="E56" s="41">
        <v>33</v>
      </c>
      <c r="F56" s="42">
        <v>6.4327485380116955E-2</v>
      </c>
    </row>
    <row r="57" spans="1:6" ht="15" customHeight="1" x14ac:dyDescent="0.15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4</v>
      </c>
      <c r="E58" s="95">
        <v>7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4</v>
      </c>
      <c r="E59" s="95">
        <v>7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5</v>
      </c>
      <c r="D61" s="94">
        <v>2</v>
      </c>
      <c r="E61" s="95">
        <v>7</v>
      </c>
      <c r="F61" s="32"/>
    </row>
    <row r="62" spans="1:6" ht="15" customHeight="1" x14ac:dyDescent="0.15">
      <c r="A62" s="12"/>
      <c r="B62" s="40" t="s">
        <v>36</v>
      </c>
      <c r="C62" s="49">
        <v>16</v>
      </c>
      <c r="D62" s="49">
        <v>14</v>
      </c>
      <c r="E62" s="41">
        <v>30</v>
      </c>
      <c r="F62" s="42">
        <v>5.8479532163742687E-2</v>
      </c>
    </row>
    <row r="63" spans="1:6" ht="15" customHeight="1" x14ac:dyDescent="0.15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6</v>
      </c>
      <c r="D64" s="94">
        <v>1</v>
      </c>
      <c r="E64" s="95">
        <v>7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5</v>
      </c>
      <c r="E65" s="95">
        <v>8</v>
      </c>
      <c r="F65" s="32"/>
    </row>
    <row r="66" spans="1:6" ht="15" customHeight="1" x14ac:dyDescent="0.15">
      <c r="A66" s="12"/>
      <c r="B66" s="35">
        <v>53</v>
      </c>
      <c r="C66" s="94">
        <v>7</v>
      </c>
      <c r="D66" s="94">
        <v>4</v>
      </c>
      <c r="E66" s="95">
        <v>11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15">
      <c r="A68" s="12"/>
      <c r="B68" s="40" t="s">
        <v>37</v>
      </c>
      <c r="C68" s="49">
        <v>22</v>
      </c>
      <c r="D68" s="49">
        <v>15</v>
      </c>
      <c r="E68" s="41">
        <v>37</v>
      </c>
      <c r="F68" s="42">
        <v>7.2124756335282647E-2</v>
      </c>
    </row>
    <row r="69" spans="1:6" ht="15" customHeight="1" x14ac:dyDescent="0.15">
      <c r="A69" s="12"/>
      <c r="B69" s="35">
        <v>55</v>
      </c>
      <c r="C69" s="94">
        <v>4</v>
      </c>
      <c r="D69" s="94">
        <v>3</v>
      </c>
      <c r="E69" s="95">
        <v>7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5</v>
      </c>
      <c r="E70" s="95">
        <v>8</v>
      </c>
      <c r="F70" s="32"/>
    </row>
    <row r="71" spans="1:6" ht="15" customHeight="1" x14ac:dyDescent="0.15">
      <c r="A71" s="12"/>
      <c r="B71" s="35">
        <v>57</v>
      </c>
      <c r="C71" s="94">
        <v>5</v>
      </c>
      <c r="D71" s="94">
        <v>6</v>
      </c>
      <c r="E71" s="95">
        <v>11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5</v>
      </c>
      <c r="D73" s="94">
        <v>3</v>
      </c>
      <c r="E73" s="95">
        <v>8</v>
      </c>
      <c r="F73" s="32"/>
    </row>
    <row r="74" spans="1:6" ht="15" customHeight="1" x14ac:dyDescent="0.15">
      <c r="A74" s="12"/>
      <c r="B74" s="40" t="s">
        <v>38</v>
      </c>
      <c r="C74" s="49">
        <v>19</v>
      </c>
      <c r="D74" s="49">
        <v>18</v>
      </c>
      <c r="E74" s="41">
        <v>37</v>
      </c>
      <c r="F74" s="42">
        <v>7.2124756335282647E-2</v>
      </c>
    </row>
    <row r="75" spans="1:6" ht="15" customHeight="1" x14ac:dyDescent="0.15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15">
      <c r="A76" s="12"/>
      <c r="B76" s="35">
        <v>61</v>
      </c>
      <c r="C76" s="94">
        <v>6</v>
      </c>
      <c r="D76" s="94">
        <v>4</v>
      </c>
      <c r="E76" s="95">
        <v>10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5</v>
      </c>
      <c r="E77" s="95">
        <v>7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5</v>
      </c>
      <c r="E78" s="95">
        <v>9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14</v>
      </c>
      <c r="D80" s="49">
        <v>19</v>
      </c>
      <c r="E80" s="41">
        <v>33</v>
      </c>
      <c r="F80" s="42">
        <v>6.4327485380116955E-2</v>
      </c>
    </row>
    <row r="81" spans="1:6" ht="15" customHeight="1" x14ac:dyDescent="0.15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6</v>
      </c>
      <c r="D82" s="94">
        <v>3</v>
      </c>
      <c r="E82" s="95">
        <v>9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4</v>
      </c>
      <c r="E83" s="95">
        <v>7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4</v>
      </c>
      <c r="E84" s="95">
        <v>8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3</v>
      </c>
      <c r="E85" s="95">
        <v>7</v>
      </c>
      <c r="F85" s="32"/>
    </row>
    <row r="86" spans="1:6" ht="15" customHeight="1" x14ac:dyDescent="0.15">
      <c r="A86" s="12"/>
      <c r="B86" s="43" t="s">
        <v>40</v>
      </c>
      <c r="C86" s="71">
        <v>18</v>
      </c>
      <c r="D86" s="71">
        <v>17</v>
      </c>
      <c r="E86" s="44">
        <v>35</v>
      </c>
      <c r="F86" s="45">
        <v>6.8226120857699801E-2</v>
      </c>
    </row>
    <row r="87" spans="1:6" ht="15" customHeight="1" x14ac:dyDescent="0.15">
      <c r="A87" s="12"/>
      <c r="B87" s="35">
        <v>70</v>
      </c>
      <c r="C87" s="94">
        <v>5</v>
      </c>
      <c r="D87" s="94">
        <v>1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4</v>
      </c>
      <c r="E89" s="95">
        <v>8</v>
      </c>
      <c r="F89" s="32"/>
    </row>
    <row r="90" spans="1:6" ht="15" customHeight="1" x14ac:dyDescent="0.15">
      <c r="A90" s="12"/>
      <c r="B90" s="35">
        <v>73</v>
      </c>
      <c r="C90" s="94">
        <v>5</v>
      </c>
      <c r="D90" s="94">
        <v>9</v>
      </c>
      <c r="E90" s="95">
        <v>14</v>
      </c>
      <c r="F90" s="32"/>
    </row>
    <row r="91" spans="1:6" ht="15" customHeight="1" x14ac:dyDescent="0.15">
      <c r="A91" s="12"/>
      <c r="B91" s="35">
        <v>74</v>
      </c>
      <c r="C91" s="94">
        <v>5</v>
      </c>
      <c r="D91" s="94">
        <v>4</v>
      </c>
      <c r="E91" s="95">
        <v>9</v>
      </c>
      <c r="F91" s="32"/>
    </row>
    <row r="92" spans="1:6" ht="15" customHeight="1" x14ac:dyDescent="0.15">
      <c r="A92" s="12"/>
      <c r="B92" s="43" t="s">
        <v>41</v>
      </c>
      <c r="C92" s="71">
        <v>21</v>
      </c>
      <c r="D92" s="71">
        <v>20</v>
      </c>
      <c r="E92" s="44">
        <v>41</v>
      </c>
      <c r="F92" s="45">
        <v>7.9922027290448339E-2</v>
      </c>
    </row>
    <row r="93" spans="1:6" ht="15" customHeight="1" x14ac:dyDescent="0.15">
      <c r="A93" s="12"/>
      <c r="B93" s="35">
        <v>75</v>
      </c>
      <c r="C93" s="94">
        <v>5</v>
      </c>
      <c r="D93" s="94">
        <v>4</v>
      </c>
      <c r="E93" s="95">
        <v>9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6</v>
      </c>
      <c r="E94" s="95">
        <v>8</v>
      </c>
      <c r="F94" s="32"/>
    </row>
    <row r="95" spans="1:6" ht="15" customHeight="1" x14ac:dyDescent="0.15">
      <c r="A95" s="12"/>
      <c r="B95" s="35">
        <v>77</v>
      </c>
      <c r="C95" s="94">
        <v>4</v>
      </c>
      <c r="D95" s="94">
        <v>1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2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v>17</v>
      </c>
      <c r="D98" s="71">
        <v>14</v>
      </c>
      <c r="E98" s="44">
        <v>31</v>
      </c>
      <c r="F98" s="45">
        <v>6.042884990253411E-2</v>
      </c>
    </row>
    <row r="99" spans="1:6" ht="15" customHeight="1" x14ac:dyDescent="0.15">
      <c r="A99" s="12"/>
      <c r="B99" s="35">
        <v>80</v>
      </c>
      <c r="C99" s="94">
        <v>3</v>
      </c>
      <c r="D99" s="94">
        <v>5</v>
      </c>
      <c r="E99" s="95">
        <v>8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5</v>
      </c>
      <c r="E101" s="95">
        <v>7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5</v>
      </c>
      <c r="E102" s="95">
        <v>7</v>
      </c>
      <c r="F102" s="32"/>
    </row>
    <row r="103" spans="1:6" ht="15" customHeight="1" x14ac:dyDescent="0.15">
      <c r="A103" s="12"/>
      <c r="B103" s="35">
        <v>84</v>
      </c>
      <c r="C103" s="94">
        <v>5</v>
      </c>
      <c r="D103" s="94">
        <v>2</v>
      </c>
      <c r="E103" s="95">
        <v>7</v>
      </c>
      <c r="F103" s="32"/>
    </row>
    <row r="104" spans="1:6" ht="15" customHeight="1" x14ac:dyDescent="0.15">
      <c r="A104" s="12"/>
      <c r="B104" s="43" t="s">
        <v>43</v>
      </c>
      <c r="C104" s="71">
        <v>13</v>
      </c>
      <c r="D104" s="71">
        <v>19</v>
      </c>
      <c r="E104" s="44">
        <v>32</v>
      </c>
      <c r="F104" s="45">
        <v>6.2378167641325533E-2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5</v>
      </c>
      <c r="E110" s="44">
        <v>10</v>
      </c>
      <c r="F110" s="45">
        <v>1.9493177387914229E-2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3</v>
      </c>
      <c r="E112" s="95">
        <v>5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2</v>
      </c>
      <c r="E114" s="95">
        <v>4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4</v>
      </c>
      <c r="D116" s="71">
        <v>7</v>
      </c>
      <c r="E116" s="44">
        <v>11</v>
      </c>
      <c r="F116" s="45">
        <v>2.1442495126705652E-2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1.9493177387914229E-3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1.9493177387914229E-3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266</v>
      </c>
      <c r="D147" s="77">
        <v>247</v>
      </c>
      <c r="E147" s="77">
        <v>513</v>
      </c>
      <c r="F147" s="97"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37</v>
      </c>
      <c r="D150" s="17">
        <v>26</v>
      </c>
      <c r="E150" s="17">
        <v>63</v>
      </c>
      <c r="F150" s="32">
        <v>0.12280701754385964</v>
      </c>
    </row>
    <row r="151" spans="1:6" ht="15" customHeight="1" x14ac:dyDescent="0.15">
      <c r="A151" s="18"/>
      <c r="B151" s="18" t="s">
        <v>49</v>
      </c>
      <c r="C151" s="19">
        <v>150</v>
      </c>
      <c r="D151" s="19">
        <v>138</v>
      </c>
      <c r="E151" s="19">
        <v>288</v>
      </c>
      <c r="F151" s="32">
        <v>0.56140350877192979</v>
      </c>
    </row>
    <row r="152" spans="1:6" ht="15" customHeight="1" x14ac:dyDescent="0.15">
      <c r="A152" s="33"/>
      <c r="B152" s="20" t="s">
        <v>6</v>
      </c>
      <c r="C152" s="21">
        <v>79</v>
      </c>
      <c r="D152" s="21">
        <v>83</v>
      </c>
      <c r="E152" s="21">
        <v>162</v>
      </c>
      <c r="F152" s="32">
        <v>0.31578947368421051</v>
      </c>
    </row>
    <row r="153" spans="1:6" ht="15" customHeight="1" x14ac:dyDescent="0.15">
      <c r="B153" s="2" t="s">
        <v>8</v>
      </c>
      <c r="C153" s="1">
        <v>266</v>
      </c>
      <c r="D153" s="1">
        <v>247</v>
      </c>
      <c r="E153" s="1">
        <v>513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37</v>
      </c>
      <c r="D155" s="17">
        <v>26</v>
      </c>
      <c r="E155" s="17">
        <v>63</v>
      </c>
      <c r="F155" s="32">
        <v>0.12280701754385964</v>
      </c>
    </row>
    <row r="156" spans="1:6" ht="15" customHeight="1" x14ac:dyDescent="0.15">
      <c r="A156" s="28"/>
      <c r="B156" s="18" t="s">
        <v>49</v>
      </c>
      <c r="C156" s="19">
        <v>150</v>
      </c>
      <c r="D156" s="19">
        <v>138</v>
      </c>
      <c r="E156" s="19">
        <v>288</v>
      </c>
      <c r="F156" s="32">
        <v>0.56140350877192979</v>
      </c>
    </row>
    <row r="157" spans="1:6" ht="15" customHeight="1" x14ac:dyDescent="0.15">
      <c r="A157" s="25"/>
      <c r="B157" s="20" t="s">
        <v>10</v>
      </c>
      <c r="C157" s="21">
        <v>39</v>
      </c>
      <c r="D157" s="21">
        <v>37</v>
      </c>
      <c r="E157" s="21">
        <v>76</v>
      </c>
      <c r="F157" s="32">
        <v>0.14814814814814814</v>
      </c>
    </row>
    <row r="158" spans="1:6" ht="15" customHeight="1" x14ac:dyDescent="0.15">
      <c r="A158" s="26"/>
      <c r="B158" s="29" t="s">
        <v>11</v>
      </c>
      <c r="C158" s="27">
        <v>40</v>
      </c>
      <c r="D158" s="27">
        <v>46</v>
      </c>
      <c r="E158" s="27">
        <v>86</v>
      </c>
      <c r="F158" s="32">
        <v>0.16764132553606237</v>
      </c>
    </row>
    <row r="159" spans="1:6" ht="15" customHeight="1" x14ac:dyDescent="0.15">
      <c r="B159" s="2" t="s">
        <v>8</v>
      </c>
      <c r="C159" s="1">
        <v>266</v>
      </c>
      <c r="D159" s="1">
        <v>247</v>
      </c>
      <c r="E159" s="1">
        <v>513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10</v>
      </c>
      <c r="D161" s="31">
        <v>13</v>
      </c>
      <c r="E161" s="31">
        <v>23</v>
      </c>
      <c r="F161" s="32">
        <v>4.4834307992202727E-2</v>
      </c>
    </row>
    <row r="162" spans="1:6" ht="15" customHeight="1" x14ac:dyDescent="0.15">
      <c r="A162" s="30"/>
      <c r="B162" s="23" t="s">
        <v>15</v>
      </c>
      <c r="C162" s="31">
        <v>5</v>
      </c>
      <c r="D162" s="31">
        <v>8</v>
      </c>
      <c r="E162" s="31">
        <v>13</v>
      </c>
      <c r="F162" s="32">
        <v>2.5341130604288498E-2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3.8986354775828458E-3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1.9493177387914229E-3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153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269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5</v>
      </c>
      <c r="D3" s="94">
        <v>4</v>
      </c>
      <c r="E3" s="95">
        <v>9</v>
      </c>
      <c r="F3" s="32"/>
    </row>
    <row r="4" spans="1:6" ht="15" customHeight="1" x14ac:dyDescent="0.15">
      <c r="A4" s="12"/>
      <c r="B4" s="35">
        <v>1</v>
      </c>
      <c r="C4" s="94">
        <v>5</v>
      </c>
      <c r="D4" s="94">
        <v>3</v>
      </c>
      <c r="E4" s="95">
        <v>8</v>
      </c>
      <c r="F4" s="32"/>
    </row>
    <row r="5" spans="1:6" ht="15" customHeight="1" x14ac:dyDescent="0.15">
      <c r="A5" s="12"/>
      <c r="B5" s="35">
        <v>2</v>
      </c>
      <c r="C5" s="94">
        <v>8</v>
      </c>
      <c r="D5" s="94">
        <v>3</v>
      </c>
      <c r="E5" s="95">
        <v>11</v>
      </c>
      <c r="F5" s="32"/>
    </row>
    <row r="6" spans="1:6" ht="15" customHeight="1" x14ac:dyDescent="0.15">
      <c r="A6" s="12"/>
      <c r="B6" s="35">
        <v>3</v>
      </c>
      <c r="C6" s="94">
        <v>4</v>
      </c>
      <c r="D6" s="94">
        <v>7</v>
      </c>
      <c r="E6" s="95">
        <v>11</v>
      </c>
      <c r="F6" s="32"/>
    </row>
    <row r="7" spans="1:6" ht="15" customHeight="1" x14ac:dyDescent="0.15">
      <c r="A7" s="12"/>
      <c r="B7" s="35">
        <v>4</v>
      </c>
      <c r="C7" s="94">
        <v>7</v>
      </c>
      <c r="D7" s="94">
        <v>4</v>
      </c>
      <c r="E7" s="95">
        <v>11</v>
      </c>
      <c r="F7" s="32"/>
    </row>
    <row r="8" spans="1:6" ht="15" customHeight="1" x14ac:dyDescent="0.15">
      <c r="A8" s="12"/>
      <c r="B8" s="37" t="s">
        <v>27</v>
      </c>
      <c r="C8" s="70">
        <v>29</v>
      </c>
      <c r="D8" s="70">
        <v>21</v>
      </c>
      <c r="E8" s="38">
        <v>50</v>
      </c>
      <c r="F8" s="39">
        <v>4.4247787610619468E-2</v>
      </c>
    </row>
    <row r="9" spans="1:6" ht="15" customHeight="1" x14ac:dyDescent="0.15">
      <c r="A9" s="12"/>
      <c r="B9" s="35">
        <v>5</v>
      </c>
      <c r="C9" s="94">
        <v>7</v>
      </c>
      <c r="D9" s="94">
        <v>3</v>
      </c>
      <c r="E9" s="95">
        <v>10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7</v>
      </c>
      <c r="E10" s="95">
        <v>10</v>
      </c>
      <c r="F10" s="32"/>
    </row>
    <row r="11" spans="1:6" ht="15" customHeight="1" x14ac:dyDescent="0.15">
      <c r="A11" s="12"/>
      <c r="B11" s="35">
        <v>7</v>
      </c>
      <c r="C11" s="94">
        <v>8</v>
      </c>
      <c r="D11" s="94">
        <v>4</v>
      </c>
      <c r="E11" s="95">
        <v>12</v>
      </c>
      <c r="F11" s="32"/>
    </row>
    <row r="12" spans="1:6" ht="15" customHeight="1" x14ac:dyDescent="0.15">
      <c r="A12" s="12"/>
      <c r="B12" s="35">
        <v>8</v>
      </c>
      <c r="C12" s="94">
        <v>8</v>
      </c>
      <c r="D12" s="94">
        <v>8</v>
      </c>
      <c r="E12" s="95">
        <v>16</v>
      </c>
      <c r="F12" s="32"/>
    </row>
    <row r="13" spans="1:6" ht="15" customHeight="1" x14ac:dyDescent="0.15">
      <c r="A13" s="12"/>
      <c r="B13" s="35">
        <v>9</v>
      </c>
      <c r="C13" s="94">
        <v>6</v>
      </c>
      <c r="D13" s="94">
        <v>3</v>
      </c>
      <c r="E13" s="95">
        <v>9</v>
      </c>
      <c r="F13" s="32"/>
    </row>
    <row r="14" spans="1:6" ht="15" customHeight="1" x14ac:dyDescent="0.15">
      <c r="A14" s="12"/>
      <c r="B14" s="37" t="s">
        <v>28</v>
      </c>
      <c r="C14" s="70">
        <v>32</v>
      </c>
      <c r="D14" s="70">
        <v>25</v>
      </c>
      <c r="E14" s="48">
        <v>57</v>
      </c>
      <c r="F14" s="39">
        <v>5.0442477876106194E-2</v>
      </c>
    </row>
    <row r="15" spans="1:6" ht="15" customHeight="1" x14ac:dyDescent="0.15">
      <c r="A15" s="12"/>
      <c r="B15" s="35">
        <v>10</v>
      </c>
      <c r="C15" s="94">
        <v>5</v>
      </c>
      <c r="D15" s="94">
        <v>7</v>
      </c>
      <c r="E15" s="95">
        <v>12</v>
      </c>
      <c r="F15" s="32"/>
    </row>
    <row r="16" spans="1:6" ht="15" customHeight="1" x14ac:dyDescent="0.15">
      <c r="A16" s="12"/>
      <c r="B16" s="35">
        <v>11</v>
      </c>
      <c r="C16" s="94">
        <v>5</v>
      </c>
      <c r="D16" s="94">
        <v>3</v>
      </c>
      <c r="E16" s="95">
        <v>8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4</v>
      </c>
      <c r="E17" s="95">
        <v>6</v>
      </c>
      <c r="F17" s="32"/>
    </row>
    <row r="18" spans="1:6" ht="15" customHeight="1" x14ac:dyDescent="0.15">
      <c r="A18" s="12"/>
      <c r="B18" s="35">
        <v>13</v>
      </c>
      <c r="C18" s="94">
        <v>4</v>
      </c>
      <c r="D18" s="94">
        <v>5</v>
      </c>
      <c r="E18" s="95">
        <v>9</v>
      </c>
      <c r="F18" s="32"/>
    </row>
    <row r="19" spans="1:6" ht="15" customHeight="1" x14ac:dyDescent="0.15">
      <c r="A19" s="12"/>
      <c r="B19" s="35">
        <v>14</v>
      </c>
      <c r="C19" s="94">
        <v>7</v>
      </c>
      <c r="D19" s="94">
        <v>5</v>
      </c>
      <c r="E19" s="95">
        <v>12</v>
      </c>
      <c r="F19" s="32"/>
    </row>
    <row r="20" spans="1:6" ht="15" customHeight="1" x14ac:dyDescent="0.15">
      <c r="A20" s="12"/>
      <c r="B20" s="37" t="s">
        <v>29</v>
      </c>
      <c r="C20" s="70">
        <v>23</v>
      </c>
      <c r="D20" s="70">
        <v>24</v>
      </c>
      <c r="E20" s="48">
        <v>47</v>
      </c>
      <c r="F20" s="39">
        <v>4.15929203539823E-2</v>
      </c>
    </row>
    <row r="21" spans="1:6" ht="15" customHeight="1" x14ac:dyDescent="0.15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9</v>
      </c>
      <c r="D22" s="94">
        <v>4</v>
      </c>
      <c r="E22" s="95">
        <v>13</v>
      </c>
      <c r="F22" s="32"/>
    </row>
    <row r="23" spans="1:6" ht="15" customHeight="1" x14ac:dyDescent="0.15">
      <c r="A23" s="12"/>
      <c r="B23" s="35">
        <v>17</v>
      </c>
      <c r="C23" s="94">
        <v>7</v>
      </c>
      <c r="D23" s="94">
        <v>1</v>
      </c>
      <c r="E23" s="95">
        <v>8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4</v>
      </c>
      <c r="E24" s="95">
        <v>7</v>
      </c>
      <c r="F24" s="32"/>
    </row>
    <row r="25" spans="1:6" ht="15" customHeight="1" x14ac:dyDescent="0.15">
      <c r="A25" s="12"/>
      <c r="B25" s="35">
        <v>19</v>
      </c>
      <c r="C25" s="94">
        <v>6</v>
      </c>
      <c r="D25" s="94">
        <v>7</v>
      </c>
      <c r="E25" s="95">
        <v>13</v>
      </c>
      <c r="F25" s="32"/>
    </row>
    <row r="26" spans="1:6" ht="15" customHeight="1" x14ac:dyDescent="0.15">
      <c r="A26" s="12"/>
      <c r="B26" s="40" t="s">
        <v>30</v>
      </c>
      <c r="C26" s="49">
        <v>28</v>
      </c>
      <c r="D26" s="49">
        <v>17</v>
      </c>
      <c r="E26" s="41">
        <v>45</v>
      </c>
      <c r="F26" s="42">
        <v>3.9823008849557522E-2</v>
      </c>
    </row>
    <row r="27" spans="1:6" ht="15" customHeight="1" x14ac:dyDescent="0.15">
      <c r="A27" s="12"/>
      <c r="B27" s="35">
        <v>20</v>
      </c>
      <c r="C27" s="94">
        <v>5</v>
      </c>
      <c r="D27" s="94">
        <v>2</v>
      </c>
      <c r="E27" s="95">
        <v>7</v>
      </c>
      <c r="F27" s="32"/>
    </row>
    <row r="28" spans="1:6" ht="15" customHeight="1" x14ac:dyDescent="0.15">
      <c r="A28" s="12"/>
      <c r="B28" s="35">
        <v>21</v>
      </c>
      <c r="C28" s="94">
        <v>4</v>
      </c>
      <c r="D28" s="94">
        <v>5</v>
      </c>
      <c r="E28" s="95">
        <v>9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2</v>
      </c>
      <c r="E29" s="95">
        <v>5</v>
      </c>
      <c r="F29" s="32"/>
    </row>
    <row r="30" spans="1:6" ht="15" customHeight="1" x14ac:dyDescent="0.15">
      <c r="A30" s="12"/>
      <c r="B30" s="35">
        <v>23</v>
      </c>
      <c r="C30" s="94">
        <v>9</v>
      </c>
      <c r="D30" s="94">
        <v>0</v>
      </c>
      <c r="E30" s="95">
        <v>9</v>
      </c>
      <c r="F30" s="32"/>
    </row>
    <row r="31" spans="1:6" ht="15" customHeight="1" x14ac:dyDescent="0.15">
      <c r="A31" s="12"/>
      <c r="B31" s="35">
        <v>24</v>
      </c>
      <c r="C31" s="94">
        <v>5</v>
      </c>
      <c r="D31" s="94">
        <v>5</v>
      </c>
      <c r="E31" s="95">
        <v>10</v>
      </c>
      <c r="F31" s="32"/>
    </row>
    <row r="32" spans="1:6" ht="15" customHeight="1" x14ac:dyDescent="0.15">
      <c r="A32" s="12"/>
      <c r="B32" s="40" t="s">
        <v>31</v>
      </c>
      <c r="C32" s="49">
        <v>26</v>
      </c>
      <c r="D32" s="49">
        <v>14</v>
      </c>
      <c r="E32" s="41">
        <v>40</v>
      </c>
      <c r="F32" s="42">
        <v>3.5398230088495575E-2</v>
      </c>
    </row>
    <row r="33" spans="1:6" ht="15" customHeight="1" x14ac:dyDescent="0.15">
      <c r="A33" s="12"/>
      <c r="B33" s="35">
        <v>25</v>
      </c>
      <c r="C33" s="94">
        <v>2</v>
      </c>
      <c r="D33" s="94">
        <v>5</v>
      </c>
      <c r="E33" s="95">
        <v>7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5</v>
      </c>
      <c r="E37" s="95">
        <v>8</v>
      </c>
      <c r="F37" s="32"/>
    </row>
    <row r="38" spans="1:6" ht="15" customHeight="1" x14ac:dyDescent="0.15">
      <c r="A38" s="12"/>
      <c r="B38" s="40" t="s">
        <v>32</v>
      </c>
      <c r="C38" s="49">
        <v>11</v>
      </c>
      <c r="D38" s="49">
        <v>14</v>
      </c>
      <c r="E38" s="41">
        <v>25</v>
      </c>
      <c r="F38" s="42">
        <v>2.2123893805309734E-2</v>
      </c>
    </row>
    <row r="39" spans="1:6" ht="15" customHeight="1" x14ac:dyDescent="0.15">
      <c r="A39" s="12"/>
      <c r="B39" s="35">
        <v>30</v>
      </c>
      <c r="C39" s="94">
        <v>5</v>
      </c>
      <c r="D39" s="94">
        <v>3</v>
      </c>
      <c r="E39" s="95">
        <v>8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4</v>
      </c>
      <c r="E40" s="95">
        <v>6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6</v>
      </c>
      <c r="E41" s="95">
        <v>9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7</v>
      </c>
      <c r="E42" s="95">
        <v>10</v>
      </c>
      <c r="F42" s="32"/>
    </row>
    <row r="43" spans="1:6" ht="15" customHeight="1" x14ac:dyDescent="0.15">
      <c r="A43" s="12"/>
      <c r="B43" s="35">
        <v>34</v>
      </c>
      <c r="C43" s="94">
        <v>5</v>
      </c>
      <c r="D43" s="94">
        <v>2</v>
      </c>
      <c r="E43" s="95">
        <v>7</v>
      </c>
      <c r="F43" s="32"/>
    </row>
    <row r="44" spans="1:6" ht="15" customHeight="1" x14ac:dyDescent="0.15">
      <c r="A44" s="12"/>
      <c r="B44" s="40" t="s">
        <v>33</v>
      </c>
      <c r="C44" s="49">
        <v>18</v>
      </c>
      <c r="D44" s="49">
        <v>22</v>
      </c>
      <c r="E44" s="41">
        <v>40</v>
      </c>
      <c r="F44" s="42">
        <v>3.5398230088495575E-2</v>
      </c>
    </row>
    <row r="45" spans="1:6" ht="15" customHeight="1" x14ac:dyDescent="0.15">
      <c r="A45" s="12"/>
      <c r="B45" s="35">
        <v>35</v>
      </c>
      <c r="C45" s="94">
        <v>5</v>
      </c>
      <c r="D45" s="94">
        <v>7</v>
      </c>
      <c r="E45" s="95">
        <v>12</v>
      </c>
      <c r="F45" s="32"/>
    </row>
    <row r="46" spans="1:6" ht="15" customHeight="1" x14ac:dyDescent="0.15">
      <c r="A46" s="12"/>
      <c r="B46" s="35">
        <v>36</v>
      </c>
      <c r="C46" s="94">
        <v>8</v>
      </c>
      <c r="D46" s="94">
        <v>4</v>
      </c>
      <c r="E46" s="95">
        <v>12</v>
      </c>
      <c r="F46" s="32"/>
    </row>
    <row r="47" spans="1:6" ht="15" customHeight="1" x14ac:dyDescent="0.15">
      <c r="A47" s="12"/>
      <c r="B47" s="35">
        <v>37</v>
      </c>
      <c r="C47" s="94">
        <v>8</v>
      </c>
      <c r="D47" s="94">
        <v>8</v>
      </c>
      <c r="E47" s="95">
        <v>16</v>
      </c>
      <c r="F47" s="32"/>
    </row>
    <row r="48" spans="1:6" ht="15" customHeight="1" x14ac:dyDescent="0.15">
      <c r="A48" s="12"/>
      <c r="B48" s="35">
        <v>38</v>
      </c>
      <c r="C48" s="94">
        <v>5</v>
      </c>
      <c r="D48" s="94">
        <v>10</v>
      </c>
      <c r="E48" s="95">
        <v>15</v>
      </c>
      <c r="F48" s="32"/>
    </row>
    <row r="49" spans="1:6" ht="15" customHeight="1" x14ac:dyDescent="0.15">
      <c r="A49" s="12"/>
      <c r="B49" s="35">
        <v>39</v>
      </c>
      <c r="C49" s="94">
        <v>9</v>
      </c>
      <c r="D49" s="94">
        <v>8</v>
      </c>
      <c r="E49" s="95">
        <v>17</v>
      </c>
      <c r="F49" s="32"/>
    </row>
    <row r="50" spans="1:6" ht="15" customHeight="1" x14ac:dyDescent="0.15">
      <c r="A50" s="12"/>
      <c r="B50" s="40" t="s">
        <v>34</v>
      </c>
      <c r="C50" s="49">
        <v>35</v>
      </c>
      <c r="D50" s="49">
        <v>37</v>
      </c>
      <c r="E50" s="41">
        <v>72</v>
      </c>
      <c r="F50" s="42">
        <v>6.3716814159292035E-2</v>
      </c>
    </row>
    <row r="51" spans="1:6" ht="15" customHeight="1" x14ac:dyDescent="0.15">
      <c r="A51" s="12"/>
      <c r="B51" s="35">
        <v>40</v>
      </c>
      <c r="C51" s="94">
        <v>6</v>
      </c>
      <c r="D51" s="94">
        <v>7</v>
      </c>
      <c r="E51" s="95">
        <v>13</v>
      </c>
      <c r="F51" s="32"/>
    </row>
    <row r="52" spans="1:6" ht="15" customHeight="1" x14ac:dyDescent="0.15">
      <c r="A52" s="12"/>
      <c r="B52" s="35">
        <v>41</v>
      </c>
      <c r="C52" s="94">
        <v>4</v>
      </c>
      <c r="D52" s="94">
        <v>7</v>
      </c>
      <c r="E52" s="95">
        <v>11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6</v>
      </c>
      <c r="E53" s="95">
        <v>7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6</v>
      </c>
      <c r="E54" s="95">
        <v>9</v>
      </c>
      <c r="F54" s="32"/>
    </row>
    <row r="55" spans="1:6" ht="15" customHeight="1" x14ac:dyDescent="0.15">
      <c r="A55" s="12"/>
      <c r="B55" s="35">
        <v>44</v>
      </c>
      <c r="C55" s="94">
        <v>7</v>
      </c>
      <c r="D55" s="94">
        <v>6</v>
      </c>
      <c r="E55" s="95">
        <v>13</v>
      </c>
      <c r="F55" s="32"/>
    </row>
    <row r="56" spans="1:6" ht="15" customHeight="1" x14ac:dyDescent="0.15">
      <c r="A56" s="12"/>
      <c r="B56" s="40" t="s">
        <v>35</v>
      </c>
      <c r="C56" s="49">
        <v>21</v>
      </c>
      <c r="D56" s="49">
        <v>32</v>
      </c>
      <c r="E56" s="41">
        <v>53</v>
      </c>
      <c r="F56" s="42">
        <v>4.6902654867256637E-2</v>
      </c>
    </row>
    <row r="57" spans="1:6" ht="15" customHeight="1" x14ac:dyDescent="0.15">
      <c r="A57" s="12"/>
      <c r="B57" s="35">
        <v>45</v>
      </c>
      <c r="C57" s="94">
        <v>7</v>
      </c>
      <c r="D57" s="94">
        <v>11</v>
      </c>
      <c r="E57" s="95">
        <v>18</v>
      </c>
      <c r="F57" s="32"/>
    </row>
    <row r="58" spans="1:6" ht="15" customHeight="1" x14ac:dyDescent="0.15">
      <c r="A58" s="12"/>
      <c r="B58" s="35">
        <v>46</v>
      </c>
      <c r="C58" s="94">
        <v>8</v>
      </c>
      <c r="D58" s="94">
        <v>7</v>
      </c>
      <c r="E58" s="95">
        <v>15</v>
      </c>
      <c r="F58" s="32"/>
    </row>
    <row r="59" spans="1:6" ht="15" customHeight="1" x14ac:dyDescent="0.15">
      <c r="A59" s="12"/>
      <c r="B59" s="35">
        <v>47</v>
      </c>
      <c r="C59" s="94">
        <v>7</v>
      </c>
      <c r="D59" s="94">
        <v>5</v>
      </c>
      <c r="E59" s="95">
        <v>12</v>
      </c>
      <c r="F59" s="32"/>
    </row>
    <row r="60" spans="1:6" ht="15" customHeight="1" x14ac:dyDescent="0.15">
      <c r="A60" s="12"/>
      <c r="B60" s="35">
        <v>48</v>
      </c>
      <c r="C60" s="94">
        <v>9</v>
      </c>
      <c r="D60" s="94">
        <v>10</v>
      </c>
      <c r="E60" s="95">
        <v>19</v>
      </c>
      <c r="F60" s="32"/>
    </row>
    <row r="61" spans="1:6" ht="15" customHeight="1" x14ac:dyDescent="0.15">
      <c r="A61" s="12"/>
      <c r="B61" s="35">
        <v>49</v>
      </c>
      <c r="C61" s="94">
        <v>12</v>
      </c>
      <c r="D61" s="94">
        <v>4</v>
      </c>
      <c r="E61" s="95">
        <v>16</v>
      </c>
      <c r="F61" s="32"/>
    </row>
    <row r="62" spans="1:6" ht="15" customHeight="1" x14ac:dyDescent="0.15">
      <c r="A62" s="12"/>
      <c r="B62" s="40" t="s">
        <v>36</v>
      </c>
      <c r="C62" s="49">
        <v>43</v>
      </c>
      <c r="D62" s="49">
        <v>37</v>
      </c>
      <c r="E62" s="41">
        <v>80</v>
      </c>
      <c r="F62" s="42">
        <v>7.0796460176991149E-2</v>
      </c>
    </row>
    <row r="63" spans="1:6" ht="15" customHeight="1" x14ac:dyDescent="0.15">
      <c r="A63" s="12"/>
      <c r="B63" s="35">
        <v>50</v>
      </c>
      <c r="C63" s="94">
        <v>4</v>
      </c>
      <c r="D63" s="94">
        <v>5</v>
      </c>
      <c r="E63" s="95">
        <v>9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8</v>
      </c>
      <c r="E64" s="95">
        <v>12</v>
      </c>
      <c r="F64" s="32"/>
    </row>
    <row r="65" spans="1:6" ht="15" customHeight="1" x14ac:dyDescent="0.15">
      <c r="A65" s="12"/>
      <c r="B65" s="35">
        <v>52</v>
      </c>
      <c r="C65" s="94">
        <v>7</v>
      </c>
      <c r="D65" s="94">
        <v>8</v>
      </c>
      <c r="E65" s="95">
        <v>15</v>
      </c>
      <c r="F65" s="32"/>
    </row>
    <row r="66" spans="1:6" ht="15" customHeight="1" x14ac:dyDescent="0.15">
      <c r="A66" s="12"/>
      <c r="B66" s="35">
        <v>53</v>
      </c>
      <c r="C66" s="94">
        <v>6</v>
      </c>
      <c r="D66" s="94">
        <v>7</v>
      </c>
      <c r="E66" s="95">
        <v>13</v>
      </c>
      <c r="F66" s="32"/>
    </row>
    <row r="67" spans="1:6" ht="15" customHeight="1" x14ac:dyDescent="0.15">
      <c r="A67" s="12"/>
      <c r="B67" s="35">
        <v>54</v>
      </c>
      <c r="C67" s="94">
        <v>6</v>
      </c>
      <c r="D67" s="94">
        <v>8</v>
      </c>
      <c r="E67" s="95">
        <v>14</v>
      </c>
      <c r="F67" s="32"/>
    </row>
    <row r="68" spans="1:6" ht="15" customHeight="1" x14ac:dyDescent="0.15">
      <c r="A68" s="12"/>
      <c r="B68" s="40" t="s">
        <v>37</v>
      </c>
      <c r="C68" s="49">
        <v>27</v>
      </c>
      <c r="D68" s="49">
        <v>36</v>
      </c>
      <c r="E68" s="41">
        <v>63</v>
      </c>
      <c r="F68" s="42">
        <v>5.575221238938053E-2</v>
      </c>
    </row>
    <row r="69" spans="1:6" ht="15" customHeight="1" x14ac:dyDescent="0.15">
      <c r="A69" s="12"/>
      <c r="B69" s="35">
        <v>55</v>
      </c>
      <c r="C69" s="94">
        <v>3</v>
      </c>
      <c r="D69" s="94">
        <v>6</v>
      </c>
      <c r="E69" s="95">
        <v>9</v>
      </c>
      <c r="F69" s="32"/>
    </row>
    <row r="70" spans="1:6" ht="15" customHeight="1" x14ac:dyDescent="0.15">
      <c r="A70" s="12"/>
      <c r="B70" s="35">
        <v>56</v>
      </c>
      <c r="C70" s="94">
        <v>7</v>
      </c>
      <c r="D70" s="94">
        <v>3</v>
      </c>
      <c r="E70" s="95">
        <v>10</v>
      </c>
      <c r="F70" s="32"/>
    </row>
    <row r="71" spans="1:6" ht="15" customHeight="1" x14ac:dyDescent="0.15">
      <c r="A71" s="12"/>
      <c r="B71" s="35">
        <v>57</v>
      </c>
      <c r="C71" s="94">
        <v>9</v>
      </c>
      <c r="D71" s="94">
        <v>9</v>
      </c>
      <c r="E71" s="95">
        <v>18</v>
      </c>
      <c r="F71" s="32"/>
    </row>
    <row r="72" spans="1:6" ht="15" customHeight="1" x14ac:dyDescent="0.15">
      <c r="A72" s="12"/>
      <c r="B72" s="35">
        <v>58</v>
      </c>
      <c r="C72" s="94">
        <v>5</v>
      </c>
      <c r="D72" s="94">
        <v>7</v>
      </c>
      <c r="E72" s="95">
        <v>12</v>
      </c>
      <c r="F72" s="32"/>
    </row>
    <row r="73" spans="1:6" ht="15" customHeight="1" x14ac:dyDescent="0.15">
      <c r="A73" s="12"/>
      <c r="B73" s="35">
        <v>59</v>
      </c>
      <c r="C73" s="94">
        <v>10</v>
      </c>
      <c r="D73" s="94">
        <v>8</v>
      </c>
      <c r="E73" s="95">
        <v>18</v>
      </c>
      <c r="F73" s="32"/>
    </row>
    <row r="74" spans="1:6" ht="15" customHeight="1" x14ac:dyDescent="0.15">
      <c r="A74" s="12"/>
      <c r="B74" s="40" t="s">
        <v>38</v>
      </c>
      <c r="C74" s="49">
        <v>34</v>
      </c>
      <c r="D74" s="49">
        <v>33</v>
      </c>
      <c r="E74" s="41">
        <v>67</v>
      </c>
      <c r="F74" s="42">
        <v>5.9292035398230088E-2</v>
      </c>
    </row>
    <row r="75" spans="1:6" ht="15" customHeight="1" x14ac:dyDescent="0.15">
      <c r="A75" s="12"/>
      <c r="B75" s="35">
        <v>60</v>
      </c>
      <c r="C75" s="94">
        <v>10</v>
      </c>
      <c r="D75" s="94">
        <v>7</v>
      </c>
      <c r="E75" s="95">
        <v>17</v>
      </c>
      <c r="F75" s="32"/>
    </row>
    <row r="76" spans="1:6" ht="15" customHeight="1" x14ac:dyDescent="0.15">
      <c r="A76" s="12"/>
      <c r="B76" s="35">
        <v>61</v>
      </c>
      <c r="C76" s="94">
        <v>10</v>
      </c>
      <c r="D76" s="94">
        <v>7</v>
      </c>
      <c r="E76" s="95">
        <v>17</v>
      </c>
      <c r="F76" s="32"/>
    </row>
    <row r="77" spans="1:6" ht="15" customHeight="1" x14ac:dyDescent="0.15">
      <c r="A77" s="12"/>
      <c r="B77" s="35">
        <v>62</v>
      </c>
      <c r="C77" s="94">
        <v>5</v>
      </c>
      <c r="D77" s="94">
        <v>8</v>
      </c>
      <c r="E77" s="95">
        <v>13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10</v>
      </c>
      <c r="E78" s="95">
        <v>13</v>
      </c>
      <c r="F78" s="32"/>
    </row>
    <row r="79" spans="1:6" ht="15" customHeight="1" x14ac:dyDescent="0.15">
      <c r="A79" s="12"/>
      <c r="B79" s="35">
        <v>64</v>
      </c>
      <c r="C79" s="94">
        <v>10</v>
      </c>
      <c r="D79" s="94">
        <v>2</v>
      </c>
      <c r="E79" s="95">
        <v>12</v>
      </c>
      <c r="F79" s="32"/>
    </row>
    <row r="80" spans="1:6" ht="15" customHeight="1" x14ac:dyDescent="0.15">
      <c r="A80" s="12"/>
      <c r="B80" s="40" t="s">
        <v>39</v>
      </c>
      <c r="C80" s="49">
        <v>38</v>
      </c>
      <c r="D80" s="49">
        <v>34</v>
      </c>
      <c r="E80" s="41">
        <v>72</v>
      </c>
      <c r="F80" s="42">
        <v>6.3716814159292035E-2</v>
      </c>
    </row>
    <row r="81" spans="1:6" ht="15" customHeight="1" x14ac:dyDescent="0.15">
      <c r="A81" s="12"/>
      <c r="B81" s="35">
        <v>65</v>
      </c>
      <c r="C81" s="94">
        <v>10</v>
      </c>
      <c r="D81" s="94">
        <v>9</v>
      </c>
      <c r="E81" s="95">
        <v>19</v>
      </c>
      <c r="F81" s="32"/>
    </row>
    <row r="82" spans="1:6" ht="15" customHeight="1" x14ac:dyDescent="0.15">
      <c r="A82" s="12"/>
      <c r="B82" s="35">
        <v>66</v>
      </c>
      <c r="C82" s="94">
        <v>5</v>
      </c>
      <c r="D82" s="94">
        <v>6</v>
      </c>
      <c r="E82" s="95">
        <v>11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14</v>
      </c>
      <c r="E83" s="95">
        <v>17</v>
      </c>
      <c r="F83" s="32"/>
    </row>
    <row r="84" spans="1:6" ht="15" customHeight="1" x14ac:dyDescent="0.15">
      <c r="A84" s="12"/>
      <c r="B84" s="35">
        <v>68</v>
      </c>
      <c r="C84" s="94">
        <v>11</v>
      </c>
      <c r="D84" s="94">
        <v>5</v>
      </c>
      <c r="E84" s="95">
        <v>16</v>
      </c>
      <c r="F84" s="32"/>
    </row>
    <row r="85" spans="1:6" ht="15" customHeight="1" x14ac:dyDescent="0.15">
      <c r="A85" s="12"/>
      <c r="B85" s="35">
        <v>69</v>
      </c>
      <c r="C85" s="94">
        <v>8</v>
      </c>
      <c r="D85" s="94">
        <v>12</v>
      </c>
      <c r="E85" s="95">
        <v>20</v>
      </c>
      <c r="F85" s="32"/>
    </row>
    <row r="86" spans="1:6" ht="15" customHeight="1" x14ac:dyDescent="0.15">
      <c r="A86" s="12"/>
      <c r="B86" s="43" t="s">
        <v>40</v>
      </c>
      <c r="C86" s="71">
        <v>37</v>
      </c>
      <c r="D86" s="71">
        <v>46</v>
      </c>
      <c r="E86" s="44">
        <v>83</v>
      </c>
      <c r="F86" s="45">
        <v>7.3451327433628325E-2</v>
      </c>
    </row>
    <row r="87" spans="1:6" ht="15" customHeight="1" x14ac:dyDescent="0.15">
      <c r="A87" s="12"/>
      <c r="B87" s="35">
        <v>70</v>
      </c>
      <c r="C87" s="94">
        <v>8</v>
      </c>
      <c r="D87" s="94">
        <v>6</v>
      </c>
      <c r="E87" s="95">
        <v>14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11</v>
      </c>
      <c r="E88" s="95">
        <v>15</v>
      </c>
      <c r="F88" s="32"/>
    </row>
    <row r="89" spans="1:6" ht="15" customHeight="1" x14ac:dyDescent="0.15">
      <c r="A89" s="12"/>
      <c r="B89" s="35">
        <v>72</v>
      </c>
      <c r="C89" s="94">
        <v>8</v>
      </c>
      <c r="D89" s="94">
        <v>11</v>
      </c>
      <c r="E89" s="95">
        <v>19</v>
      </c>
      <c r="F89" s="32"/>
    </row>
    <row r="90" spans="1:6" ht="15" customHeight="1" x14ac:dyDescent="0.15">
      <c r="A90" s="12"/>
      <c r="B90" s="35">
        <v>73</v>
      </c>
      <c r="C90" s="94">
        <v>9</v>
      </c>
      <c r="D90" s="94">
        <v>11</v>
      </c>
      <c r="E90" s="95">
        <v>20</v>
      </c>
      <c r="F90" s="32"/>
    </row>
    <row r="91" spans="1:6" ht="15" customHeight="1" x14ac:dyDescent="0.15">
      <c r="A91" s="12"/>
      <c r="B91" s="35">
        <v>74</v>
      </c>
      <c r="C91" s="94">
        <v>9</v>
      </c>
      <c r="D91" s="94">
        <v>14</v>
      </c>
      <c r="E91" s="95">
        <v>23</v>
      </c>
      <c r="F91" s="32"/>
    </row>
    <row r="92" spans="1:6" ht="15" customHeight="1" x14ac:dyDescent="0.15">
      <c r="A92" s="12"/>
      <c r="B92" s="43" t="s">
        <v>41</v>
      </c>
      <c r="C92" s="71">
        <v>38</v>
      </c>
      <c r="D92" s="71">
        <v>53</v>
      </c>
      <c r="E92" s="44">
        <v>91</v>
      </c>
      <c r="F92" s="45">
        <v>8.0530973451327439E-2</v>
      </c>
    </row>
    <row r="93" spans="1:6" ht="15" customHeight="1" x14ac:dyDescent="0.15">
      <c r="A93" s="12"/>
      <c r="B93" s="35">
        <v>75</v>
      </c>
      <c r="C93" s="94">
        <v>12</v>
      </c>
      <c r="D93" s="94">
        <v>14</v>
      </c>
      <c r="E93" s="95">
        <v>26</v>
      </c>
      <c r="F93" s="32"/>
    </row>
    <row r="94" spans="1:6" ht="15" customHeight="1" x14ac:dyDescent="0.15">
      <c r="A94" s="12"/>
      <c r="B94" s="35">
        <v>76</v>
      </c>
      <c r="C94" s="94">
        <v>10</v>
      </c>
      <c r="D94" s="94">
        <v>12</v>
      </c>
      <c r="E94" s="95">
        <v>22</v>
      </c>
      <c r="F94" s="32"/>
    </row>
    <row r="95" spans="1:6" ht="15" customHeight="1" x14ac:dyDescent="0.15">
      <c r="A95" s="12"/>
      <c r="B95" s="35">
        <v>77</v>
      </c>
      <c r="C95" s="94">
        <v>9</v>
      </c>
      <c r="D95" s="94">
        <v>7</v>
      </c>
      <c r="E95" s="95">
        <v>16</v>
      </c>
      <c r="F95" s="32"/>
    </row>
    <row r="96" spans="1:6" ht="15" customHeight="1" x14ac:dyDescent="0.15">
      <c r="A96" s="12"/>
      <c r="B96" s="35">
        <v>78</v>
      </c>
      <c r="C96" s="94">
        <v>10</v>
      </c>
      <c r="D96" s="94">
        <v>5</v>
      </c>
      <c r="E96" s="95">
        <v>15</v>
      </c>
      <c r="F96" s="32"/>
    </row>
    <row r="97" spans="1:6" ht="15" customHeight="1" x14ac:dyDescent="0.15">
      <c r="A97" s="12"/>
      <c r="B97" s="35">
        <v>79</v>
      </c>
      <c r="C97" s="94">
        <v>9</v>
      </c>
      <c r="D97" s="94">
        <v>6</v>
      </c>
      <c r="E97" s="95">
        <v>15</v>
      </c>
      <c r="F97" s="32"/>
    </row>
    <row r="98" spans="1:6" ht="15" customHeight="1" x14ac:dyDescent="0.15">
      <c r="A98" s="12"/>
      <c r="B98" s="43" t="s">
        <v>42</v>
      </c>
      <c r="C98" s="71">
        <v>50</v>
      </c>
      <c r="D98" s="71">
        <v>44</v>
      </c>
      <c r="E98" s="44">
        <v>94</v>
      </c>
      <c r="F98" s="45">
        <v>8.3185840707964601E-2</v>
      </c>
    </row>
    <row r="99" spans="1:6" ht="15" customHeight="1" x14ac:dyDescent="0.15">
      <c r="A99" s="12"/>
      <c r="B99" s="35">
        <v>80</v>
      </c>
      <c r="C99" s="94">
        <v>6</v>
      </c>
      <c r="D99" s="94">
        <v>8</v>
      </c>
      <c r="E99" s="95">
        <v>14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6</v>
      </c>
      <c r="E100" s="95">
        <v>9</v>
      </c>
      <c r="F100" s="32"/>
    </row>
    <row r="101" spans="1:6" ht="15" customHeight="1" x14ac:dyDescent="0.15">
      <c r="A101" s="12"/>
      <c r="B101" s="35">
        <v>82</v>
      </c>
      <c r="C101" s="94">
        <v>7</v>
      </c>
      <c r="D101" s="94">
        <v>7</v>
      </c>
      <c r="E101" s="95">
        <v>14</v>
      </c>
      <c r="F101" s="32"/>
    </row>
    <row r="102" spans="1:6" ht="15" customHeight="1" x14ac:dyDescent="0.15">
      <c r="A102" s="12"/>
      <c r="B102" s="35">
        <v>83</v>
      </c>
      <c r="C102" s="94">
        <v>4</v>
      </c>
      <c r="D102" s="94">
        <v>6</v>
      </c>
      <c r="E102" s="95">
        <v>10</v>
      </c>
      <c r="F102" s="32"/>
    </row>
    <row r="103" spans="1:6" ht="15" customHeight="1" x14ac:dyDescent="0.15">
      <c r="A103" s="12"/>
      <c r="B103" s="35">
        <v>84</v>
      </c>
      <c r="C103" s="94">
        <v>7</v>
      </c>
      <c r="D103" s="94">
        <v>3</v>
      </c>
      <c r="E103" s="95">
        <v>10</v>
      </c>
      <c r="F103" s="32"/>
    </row>
    <row r="104" spans="1:6" ht="15" customHeight="1" x14ac:dyDescent="0.15">
      <c r="A104" s="12"/>
      <c r="B104" s="43" t="s">
        <v>43</v>
      </c>
      <c r="C104" s="71">
        <v>27</v>
      </c>
      <c r="D104" s="71">
        <v>30</v>
      </c>
      <c r="E104" s="44">
        <v>57</v>
      </c>
      <c r="F104" s="45">
        <v>5.0442477876106194E-2</v>
      </c>
    </row>
    <row r="105" spans="1:6" ht="15" customHeight="1" x14ac:dyDescent="0.15">
      <c r="A105" s="12"/>
      <c r="B105" s="35">
        <v>85</v>
      </c>
      <c r="C105" s="94">
        <v>6</v>
      </c>
      <c r="D105" s="94">
        <v>11</v>
      </c>
      <c r="E105" s="95">
        <v>17</v>
      </c>
      <c r="F105" s="32"/>
    </row>
    <row r="106" spans="1:6" ht="15" customHeight="1" x14ac:dyDescent="0.15">
      <c r="A106" s="12"/>
      <c r="B106" s="35">
        <v>86</v>
      </c>
      <c r="C106" s="94">
        <v>6</v>
      </c>
      <c r="D106" s="94">
        <v>6</v>
      </c>
      <c r="E106" s="95">
        <v>12</v>
      </c>
      <c r="F106" s="32"/>
    </row>
    <row r="107" spans="1:6" ht="15" customHeight="1" x14ac:dyDescent="0.15">
      <c r="A107" s="12"/>
      <c r="B107" s="35">
        <v>87</v>
      </c>
      <c r="C107" s="94">
        <v>4</v>
      </c>
      <c r="D107" s="94">
        <v>3</v>
      </c>
      <c r="E107" s="95">
        <v>7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6</v>
      </c>
      <c r="E108" s="95">
        <v>7</v>
      </c>
      <c r="F108" s="32"/>
    </row>
    <row r="109" spans="1:6" ht="15" customHeight="1" x14ac:dyDescent="0.15">
      <c r="A109" s="12"/>
      <c r="B109" s="35">
        <v>89</v>
      </c>
      <c r="C109" s="94">
        <v>4</v>
      </c>
      <c r="D109" s="94">
        <v>4</v>
      </c>
      <c r="E109" s="95">
        <v>8</v>
      </c>
      <c r="F109" s="32"/>
    </row>
    <row r="110" spans="1:6" ht="15" customHeight="1" x14ac:dyDescent="0.15">
      <c r="A110" s="12"/>
      <c r="B110" s="43" t="s">
        <v>44</v>
      </c>
      <c r="C110" s="71">
        <v>21</v>
      </c>
      <c r="D110" s="71">
        <v>30</v>
      </c>
      <c r="E110" s="44">
        <v>51</v>
      </c>
      <c r="F110" s="45">
        <v>4.5132743362831858E-2</v>
      </c>
    </row>
    <row r="111" spans="1:6" ht="15" customHeight="1" x14ac:dyDescent="0.15">
      <c r="A111" s="12"/>
      <c r="B111" s="35">
        <v>90</v>
      </c>
      <c r="C111" s="94">
        <v>3</v>
      </c>
      <c r="D111" s="94">
        <v>2</v>
      </c>
      <c r="E111" s="95">
        <v>5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6</v>
      </c>
      <c r="E113" s="95">
        <v>6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5</v>
      </c>
      <c r="E114" s="95">
        <v>6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4</v>
      </c>
      <c r="D116" s="71">
        <v>15</v>
      </c>
      <c r="E116" s="44">
        <v>19</v>
      </c>
      <c r="F116" s="45">
        <v>1.6814159292035398E-2</v>
      </c>
    </row>
    <row r="117" spans="1:6" ht="15" customHeight="1" x14ac:dyDescent="0.15">
      <c r="A117" s="12"/>
      <c r="B117" s="35">
        <v>95</v>
      </c>
      <c r="C117" s="94">
        <v>2</v>
      </c>
      <c r="D117" s="94">
        <v>8</v>
      </c>
      <c r="E117" s="95">
        <v>10</v>
      </c>
      <c r="F117" s="32"/>
    </row>
    <row r="118" spans="1:6" ht="15" customHeight="1" x14ac:dyDescent="0.15">
      <c r="A118" s="12"/>
      <c r="B118" s="35">
        <v>96</v>
      </c>
      <c r="C118" s="94">
        <v>3</v>
      </c>
      <c r="D118" s="94">
        <v>1</v>
      </c>
      <c r="E118" s="95">
        <v>4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15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6</v>
      </c>
      <c r="D122" s="71">
        <v>13</v>
      </c>
      <c r="E122" s="44">
        <v>19</v>
      </c>
      <c r="F122" s="45">
        <v>1.6814159292035398E-2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2</v>
      </c>
      <c r="E124" s="95">
        <v>2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4</v>
      </c>
      <c r="E128" s="44">
        <v>4</v>
      </c>
      <c r="F128" s="45">
        <v>3.5398230088495575E-3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1</v>
      </c>
      <c r="E130" s="95">
        <v>1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8.8495575221238937E-4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548</v>
      </c>
      <c r="D147" s="77">
        <v>582</v>
      </c>
      <c r="E147" s="77">
        <v>1130</v>
      </c>
      <c r="F147" s="97">
        <v>1.0000000000000004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84</v>
      </c>
      <c r="D150" s="17">
        <v>70</v>
      </c>
      <c r="E150" s="17">
        <v>154</v>
      </c>
      <c r="F150" s="32">
        <v>0.13628318584070798</v>
      </c>
    </row>
    <row r="151" spans="1:6" ht="15" customHeight="1" x14ac:dyDescent="0.15">
      <c r="A151" s="18"/>
      <c r="B151" s="18" t="s">
        <v>49</v>
      </c>
      <c r="C151" s="19">
        <v>281</v>
      </c>
      <c r="D151" s="19">
        <v>276</v>
      </c>
      <c r="E151" s="19">
        <v>557</v>
      </c>
      <c r="F151" s="32">
        <v>0.49292035398230089</v>
      </c>
    </row>
    <row r="152" spans="1:6" ht="15" customHeight="1" x14ac:dyDescent="0.15">
      <c r="A152" s="33"/>
      <c r="B152" s="20" t="s">
        <v>6</v>
      </c>
      <c r="C152" s="21">
        <v>183</v>
      </c>
      <c r="D152" s="21">
        <v>236</v>
      </c>
      <c r="E152" s="21">
        <v>419</v>
      </c>
      <c r="F152" s="32">
        <v>0.37079646017699114</v>
      </c>
    </row>
    <row r="153" spans="1:6" ht="15" customHeight="1" x14ac:dyDescent="0.15">
      <c r="B153" s="2" t="s">
        <v>8</v>
      </c>
      <c r="C153" s="1">
        <v>548</v>
      </c>
      <c r="D153" s="1">
        <v>582</v>
      </c>
      <c r="E153" s="1">
        <v>1130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84</v>
      </c>
      <c r="D155" s="17">
        <v>70</v>
      </c>
      <c r="E155" s="17">
        <v>154</v>
      </c>
      <c r="F155" s="32">
        <v>0.13628318584070798</v>
      </c>
    </row>
    <row r="156" spans="1:6" ht="15" customHeight="1" x14ac:dyDescent="0.15">
      <c r="A156" s="28"/>
      <c r="B156" s="18" t="s">
        <v>49</v>
      </c>
      <c r="C156" s="19">
        <v>281</v>
      </c>
      <c r="D156" s="19">
        <v>276</v>
      </c>
      <c r="E156" s="19">
        <v>557</v>
      </c>
      <c r="F156" s="32">
        <v>0.49292035398230089</v>
      </c>
    </row>
    <row r="157" spans="1:6" ht="15" customHeight="1" x14ac:dyDescent="0.15">
      <c r="A157" s="25"/>
      <c r="B157" s="20" t="s">
        <v>10</v>
      </c>
      <c r="C157" s="21">
        <v>75</v>
      </c>
      <c r="D157" s="21">
        <v>99</v>
      </c>
      <c r="E157" s="21">
        <v>174</v>
      </c>
      <c r="F157" s="32">
        <v>0.15398230088495576</v>
      </c>
    </row>
    <row r="158" spans="1:6" ht="15" customHeight="1" x14ac:dyDescent="0.15">
      <c r="A158" s="26"/>
      <c r="B158" s="29" t="s">
        <v>11</v>
      </c>
      <c r="C158" s="27">
        <v>108</v>
      </c>
      <c r="D158" s="27">
        <v>137</v>
      </c>
      <c r="E158" s="27">
        <v>245</v>
      </c>
      <c r="F158" s="32">
        <v>0.2168141592920354</v>
      </c>
    </row>
    <row r="159" spans="1:6" ht="15" customHeight="1" x14ac:dyDescent="0.15">
      <c r="B159" s="2" t="s">
        <v>8</v>
      </c>
      <c r="C159" s="1">
        <v>548</v>
      </c>
      <c r="D159" s="1">
        <v>582</v>
      </c>
      <c r="E159" s="1">
        <v>1130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31</v>
      </c>
      <c r="D161" s="31">
        <v>63</v>
      </c>
      <c r="E161" s="31">
        <v>94</v>
      </c>
      <c r="F161" s="32">
        <v>8.3185840707964601E-2</v>
      </c>
    </row>
    <row r="162" spans="1:6" ht="15" customHeight="1" x14ac:dyDescent="0.15">
      <c r="A162" s="30"/>
      <c r="B162" s="23" t="s">
        <v>15</v>
      </c>
      <c r="C162" s="31">
        <v>10</v>
      </c>
      <c r="D162" s="31">
        <v>33</v>
      </c>
      <c r="E162" s="31">
        <v>43</v>
      </c>
      <c r="F162" s="32">
        <v>3.8053097345132743E-2</v>
      </c>
    </row>
    <row r="163" spans="1:6" ht="15" customHeight="1" x14ac:dyDescent="0.15">
      <c r="A163" s="30"/>
      <c r="B163" s="23" t="s">
        <v>13</v>
      </c>
      <c r="C163" s="31">
        <v>6</v>
      </c>
      <c r="D163" s="31">
        <v>18</v>
      </c>
      <c r="E163" s="31">
        <v>24</v>
      </c>
      <c r="F163" s="32">
        <v>2.1238938053097345E-2</v>
      </c>
    </row>
    <row r="164" spans="1:6" ht="15" customHeight="1" x14ac:dyDescent="0.15">
      <c r="B164" s="4" t="s">
        <v>14</v>
      </c>
      <c r="C164" s="1">
        <v>0</v>
      </c>
      <c r="D164" s="1">
        <v>5</v>
      </c>
      <c r="E164" s="1">
        <v>5</v>
      </c>
      <c r="F164" s="32">
        <v>4.4247787610619468E-3</v>
      </c>
    </row>
    <row r="165" spans="1:6" ht="15" customHeight="1" x14ac:dyDescent="0.15">
      <c r="B165" s="4" t="s">
        <v>16</v>
      </c>
      <c r="C165" s="1">
        <v>0</v>
      </c>
      <c r="D165" s="1">
        <v>1</v>
      </c>
      <c r="E165" s="1">
        <v>1</v>
      </c>
      <c r="F165" s="32">
        <v>8.8495575221238937E-4</v>
      </c>
    </row>
    <row r="166" spans="1:6" x14ac:dyDescent="0.15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154">
    <tabColor rgb="FF9999FF"/>
  </sheetPr>
  <dimension ref="A1:F167"/>
  <sheetViews>
    <sheetView zoomScaleNormal="100" workbookViewId="0">
      <selection activeCell="D2" sqref="D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270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2</v>
      </c>
      <c r="D8" s="70">
        <v>1</v>
      </c>
      <c r="E8" s="38">
        <v>3</v>
      </c>
      <c r="F8" s="39">
        <v>1.4563106796116505E-2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4</v>
      </c>
      <c r="D14" s="70">
        <v>0</v>
      </c>
      <c r="E14" s="48">
        <v>4</v>
      </c>
      <c r="F14" s="39">
        <v>1.9417475728155338E-2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4</v>
      </c>
      <c r="D20" s="70">
        <v>3</v>
      </c>
      <c r="E20" s="48">
        <v>7</v>
      </c>
      <c r="F20" s="39">
        <v>3.3980582524271843E-2</v>
      </c>
    </row>
    <row r="21" spans="1:6" ht="15" customHeight="1" x14ac:dyDescent="0.15">
      <c r="A21" s="12"/>
      <c r="B21" s="35">
        <v>15</v>
      </c>
      <c r="C21" s="94">
        <v>5</v>
      </c>
      <c r="D21" s="94">
        <v>0</v>
      </c>
      <c r="E21" s="95">
        <v>5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7</v>
      </c>
      <c r="D26" s="49">
        <v>6</v>
      </c>
      <c r="E26" s="41">
        <v>13</v>
      </c>
      <c r="F26" s="42">
        <v>6.3106796116504854E-2</v>
      </c>
    </row>
    <row r="27" spans="1:6" ht="15" customHeight="1" x14ac:dyDescent="0.15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4</v>
      </c>
      <c r="D32" s="49">
        <v>7</v>
      </c>
      <c r="E32" s="41">
        <v>11</v>
      </c>
      <c r="F32" s="42">
        <v>5.3398058252427182E-2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5</v>
      </c>
      <c r="D38" s="49">
        <v>3</v>
      </c>
      <c r="E38" s="41">
        <v>8</v>
      </c>
      <c r="F38" s="42">
        <v>3.8834951456310676E-2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4.8543689320388345E-3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3</v>
      </c>
      <c r="D50" s="49">
        <v>1</v>
      </c>
      <c r="E50" s="41">
        <v>4</v>
      </c>
      <c r="F50" s="42">
        <v>1.9417475728155338E-2</v>
      </c>
    </row>
    <row r="51" spans="1:6" ht="15" customHeight="1" x14ac:dyDescent="0.15">
      <c r="A51" s="12"/>
      <c r="B51" s="35">
        <v>40</v>
      </c>
      <c r="C51" s="94">
        <v>0</v>
      </c>
      <c r="D51" s="94">
        <v>3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15">
      <c r="A56" s="12"/>
      <c r="B56" s="40" t="s">
        <v>35</v>
      </c>
      <c r="C56" s="49">
        <v>3</v>
      </c>
      <c r="D56" s="49">
        <v>8</v>
      </c>
      <c r="E56" s="41">
        <v>11</v>
      </c>
      <c r="F56" s="42">
        <v>5.3398058252427182E-2</v>
      </c>
    </row>
    <row r="57" spans="1:6" ht="15" customHeight="1" x14ac:dyDescent="0.15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8</v>
      </c>
      <c r="D62" s="49">
        <v>5</v>
      </c>
      <c r="E62" s="41">
        <v>13</v>
      </c>
      <c r="F62" s="42">
        <v>6.3106796116504854E-2</v>
      </c>
    </row>
    <row r="63" spans="1:6" ht="15" customHeight="1" x14ac:dyDescent="0.15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3</v>
      </c>
      <c r="E64" s="95">
        <v>7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8</v>
      </c>
      <c r="D68" s="49">
        <v>8</v>
      </c>
      <c r="E68" s="41">
        <v>16</v>
      </c>
      <c r="F68" s="42">
        <v>7.7669902912621352E-2</v>
      </c>
    </row>
    <row r="69" spans="1:6" ht="15" customHeight="1" x14ac:dyDescent="0.15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2</v>
      </c>
      <c r="D74" s="49">
        <v>5</v>
      </c>
      <c r="E74" s="41">
        <v>7</v>
      </c>
      <c r="F74" s="42">
        <v>3.3980582524271843E-2</v>
      </c>
    </row>
    <row r="75" spans="1:6" ht="15" customHeight="1" x14ac:dyDescent="0.15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0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10</v>
      </c>
      <c r="D80" s="49">
        <v>5</v>
      </c>
      <c r="E80" s="41">
        <v>15</v>
      </c>
      <c r="F80" s="42">
        <v>7.281553398058252E-2</v>
      </c>
    </row>
    <row r="81" spans="1:6" ht="15" customHeight="1" x14ac:dyDescent="0.15">
      <c r="A81" s="12"/>
      <c r="B81" s="35">
        <v>65</v>
      </c>
      <c r="C81" s="94">
        <v>3</v>
      </c>
      <c r="D81" s="94">
        <v>0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7</v>
      </c>
      <c r="D86" s="71">
        <v>6</v>
      </c>
      <c r="E86" s="44">
        <v>13</v>
      </c>
      <c r="F86" s="45">
        <v>6.3106796116504854E-2</v>
      </c>
    </row>
    <row r="87" spans="1:6" ht="15" customHeight="1" x14ac:dyDescent="0.15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4</v>
      </c>
      <c r="D92" s="71">
        <v>5</v>
      </c>
      <c r="E92" s="44">
        <v>9</v>
      </c>
      <c r="F92" s="45">
        <v>4.3689320388349516E-2</v>
      </c>
    </row>
    <row r="93" spans="1:6" ht="15" customHeight="1" x14ac:dyDescent="0.15">
      <c r="A93" s="12"/>
      <c r="B93" s="35">
        <v>75</v>
      </c>
      <c r="C93" s="94">
        <v>1</v>
      </c>
      <c r="D93" s="94">
        <v>4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4</v>
      </c>
      <c r="E94" s="95">
        <v>8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5</v>
      </c>
      <c r="E96" s="95">
        <v>6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v>11</v>
      </c>
      <c r="D98" s="71">
        <v>19</v>
      </c>
      <c r="E98" s="44">
        <v>30</v>
      </c>
      <c r="F98" s="45">
        <v>0.14563106796116504</v>
      </c>
    </row>
    <row r="99" spans="1:6" ht="15" customHeight="1" x14ac:dyDescent="0.15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4</v>
      </c>
      <c r="D102" s="94">
        <v>3</v>
      </c>
      <c r="E102" s="95">
        <v>7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v>12</v>
      </c>
      <c r="D104" s="71">
        <v>11</v>
      </c>
      <c r="E104" s="44">
        <v>23</v>
      </c>
      <c r="F104" s="45">
        <v>0.11165048543689321</v>
      </c>
    </row>
    <row r="105" spans="1:6" ht="15" customHeight="1" x14ac:dyDescent="0.15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8</v>
      </c>
      <c r="E110" s="44">
        <v>10</v>
      </c>
      <c r="F110" s="45">
        <v>4.8543689320388349E-2</v>
      </c>
    </row>
    <row r="111" spans="1:6" ht="15" customHeight="1" x14ac:dyDescent="0.15">
      <c r="A111" s="12"/>
      <c r="B111" s="35">
        <v>90</v>
      </c>
      <c r="C111" s="94">
        <v>4</v>
      </c>
      <c r="D111" s="94">
        <v>0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4</v>
      </c>
      <c r="D116" s="71">
        <v>2</v>
      </c>
      <c r="E116" s="44">
        <v>6</v>
      </c>
      <c r="F116" s="45">
        <v>2.9126213592233011E-2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4.8543689320388345E-3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4.8543689320388345E-3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101</v>
      </c>
      <c r="D147" s="77">
        <v>105</v>
      </c>
      <c r="E147" s="77">
        <v>206</v>
      </c>
      <c r="F147" s="97">
        <v>0.99999999999999978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10</v>
      </c>
      <c r="D150" s="17">
        <v>4</v>
      </c>
      <c r="E150" s="17">
        <v>14</v>
      </c>
      <c r="F150" s="32">
        <v>6.7961165048543687E-2</v>
      </c>
    </row>
    <row r="151" spans="1:6" ht="15" customHeight="1" x14ac:dyDescent="0.15">
      <c r="A151" s="18"/>
      <c r="B151" s="18" t="s">
        <v>49</v>
      </c>
      <c r="C151" s="19">
        <v>50</v>
      </c>
      <c r="D151" s="19">
        <v>49</v>
      </c>
      <c r="E151" s="19">
        <v>99</v>
      </c>
      <c r="F151" s="32">
        <v>0.48058252427184467</v>
      </c>
    </row>
    <row r="152" spans="1:6" ht="15" customHeight="1" x14ac:dyDescent="0.15">
      <c r="A152" s="33"/>
      <c r="B152" s="20" t="s">
        <v>6</v>
      </c>
      <c r="C152" s="21">
        <v>41</v>
      </c>
      <c r="D152" s="21">
        <v>52</v>
      </c>
      <c r="E152" s="21">
        <v>93</v>
      </c>
      <c r="F152" s="32">
        <v>0.45145631067961167</v>
      </c>
    </row>
    <row r="153" spans="1:6" ht="15" customHeight="1" x14ac:dyDescent="0.15">
      <c r="B153" s="2" t="s">
        <v>8</v>
      </c>
      <c r="C153" s="1">
        <v>101</v>
      </c>
      <c r="D153" s="1">
        <v>105</v>
      </c>
      <c r="E153" s="1">
        <v>206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10</v>
      </c>
      <c r="D155" s="17">
        <v>4</v>
      </c>
      <c r="E155" s="17">
        <v>14</v>
      </c>
      <c r="F155" s="32">
        <v>6.7961165048543687E-2</v>
      </c>
    </row>
    <row r="156" spans="1:6" ht="15" customHeight="1" x14ac:dyDescent="0.15">
      <c r="A156" s="28"/>
      <c r="B156" s="18" t="s">
        <v>49</v>
      </c>
      <c r="C156" s="19">
        <v>50</v>
      </c>
      <c r="D156" s="19">
        <v>49</v>
      </c>
      <c r="E156" s="19">
        <v>99</v>
      </c>
      <c r="F156" s="32">
        <v>0.48058252427184467</v>
      </c>
    </row>
    <row r="157" spans="1:6" ht="15" customHeight="1" x14ac:dyDescent="0.15">
      <c r="A157" s="25"/>
      <c r="B157" s="20" t="s">
        <v>10</v>
      </c>
      <c r="C157" s="21">
        <v>11</v>
      </c>
      <c r="D157" s="21">
        <v>11</v>
      </c>
      <c r="E157" s="21">
        <v>22</v>
      </c>
      <c r="F157" s="32">
        <v>0.10679611650485436</v>
      </c>
    </row>
    <row r="158" spans="1:6" ht="15" customHeight="1" x14ac:dyDescent="0.15">
      <c r="A158" s="26"/>
      <c r="B158" s="29" t="s">
        <v>11</v>
      </c>
      <c r="C158" s="27">
        <v>30</v>
      </c>
      <c r="D158" s="27">
        <v>41</v>
      </c>
      <c r="E158" s="27">
        <v>71</v>
      </c>
      <c r="F158" s="32">
        <v>0.3446601941747573</v>
      </c>
    </row>
    <row r="159" spans="1:6" ht="15" customHeight="1" x14ac:dyDescent="0.15">
      <c r="B159" s="2" t="s">
        <v>8</v>
      </c>
      <c r="C159" s="1">
        <v>101</v>
      </c>
      <c r="D159" s="1">
        <v>105</v>
      </c>
      <c r="E159" s="1">
        <v>206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7</v>
      </c>
      <c r="D161" s="31">
        <v>11</v>
      </c>
      <c r="E161" s="31">
        <v>18</v>
      </c>
      <c r="F161" s="32">
        <v>8.7378640776699032E-2</v>
      </c>
    </row>
    <row r="162" spans="1:6" ht="15" customHeight="1" x14ac:dyDescent="0.15">
      <c r="A162" s="30"/>
      <c r="B162" s="23" t="s">
        <v>15</v>
      </c>
      <c r="C162" s="31">
        <v>5</v>
      </c>
      <c r="D162" s="31">
        <v>3</v>
      </c>
      <c r="E162" s="31">
        <v>8</v>
      </c>
      <c r="F162" s="32">
        <v>3.8834951456310676E-2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9.7087378640776691E-3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4.8543689320388345E-3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155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271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3</v>
      </c>
      <c r="E4" s="95">
        <v>4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15">
      <c r="A6" s="12"/>
      <c r="B6" s="35">
        <v>3</v>
      </c>
      <c r="C6" s="94">
        <v>3</v>
      </c>
      <c r="D6" s="94">
        <v>0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7</v>
      </c>
      <c r="D8" s="70">
        <v>7</v>
      </c>
      <c r="E8" s="38">
        <v>14</v>
      </c>
      <c r="F8" s="39">
        <v>3.3412887828162291E-2</v>
      </c>
    </row>
    <row r="9" spans="1:6" ht="15" customHeight="1" x14ac:dyDescent="0.15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5</v>
      </c>
      <c r="D10" s="94">
        <v>0</v>
      </c>
      <c r="E10" s="95">
        <v>5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v>13</v>
      </c>
      <c r="D14" s="70">
        <v>5</v>
      </c>
      <c r="E14" s="48">
        <v>18</v>
      </c>
      <c r="F14" s="39">
        <v>4.2959427207637228E-2</v>
      </c>
    </row>
    <row r="15" spans="1:6" ht="15" customHeight="1" x14ac:dyDescent="0.15">
      <c r="A15" s="12"/>
      <c r="B15" s="35">
        <v>10</v>
      </c>
      <c r="C15" s="94">
        <v>2</v>
      </c>
      <c r="D15" s="94">
        <v>3</v>
      </c>
      <c r="E15" s="95">
        <v>5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5</v>
      </c>
      <c r="D19" s="94">
        <v>4</v>
      </c>
      <c r="E19" s="95">
        <v>9</v>
      </c>
      <c r="F19" s="32"/>
    </row>
    <row r="20" spans="1:6" ht="15" customHeight="1" x14ac:dyDescent="0.15">
      <c r="A20" s="12"/>
      <c r="B20" s="37" t="s">
        <v>29</v>
      </c>
      <c r="C20" s="70">
        <v>9</v>
      </c>
      <c r="D20" s="70">
        <v>11</v>
      </c>
      <c r="E20" s="48">
        <v>20</v>
      </c>
      <c r="F20" s="39">
        <v>4.77326968973747E-2</v>
      </c>
    </row>
    <row r="21" spans="1:6" ht="15" customHeight="1" x14ac:dyDescent="0.15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4</v>
      </c>
      <c r="D22" s="94">
        <v>2</v>
      </c>
      <c r="E22" s="95">
        <v>6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0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v>13</v>
      </c>
      <c r="D26" s="49">
        <v>7</v>
      </c>
      <c r="E26" s="41">
        <v>20</v>
      </c>
      <c r="F26" s="42">
        <v>4.77326968973747E-2</v>
      </c>
    </row>
    <row r="27" spans="1:6" ht="15" customHeight="1" x14ac:dyDescent="0.15">
      <c r="A27" s="12"/>
      <c r="B27" s="35">
        <v>20</v>
      </c>
      <c r="C27" s="94">
        <v>1</v>
      </c>
      <c r="D27" s="94">
        <v>4</v>
      </c>
      <c r="E27" s="95">
        <v>5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5</v>
      </c>
      <c r="D32" s="49">
        <v>10</v>
      </c>
      <c r="E32" s="41">
        <v>15</v>
      </c>
      <c r="F32" s="42">
        <v>3.5799522673031027E-2</v>
      </c>
    </row>
    <row r="33" spans="1:6" ht="15" customHeight="1" x14ac:dyDescent="0.15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4</v>
      </c>
      <c r="E38" s="41">
        <v>7</v>
      </c>
      <c r="F38" s="42">
        <v>1.6706443914081145E-2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9</v>
      </c>
      <c r="D44" s="49">
        <v>4</v>
      </c>
      <c r="E44" s="41">
        <v>13</v>
      </c>
      <c r="F44" s="42">
        <v>3.1026252983293555E-2</v>
      </c>
    </row>
    <row r="45" spans="1:6" ht="15" customHeight="1" x14ac:dyDescent="0.15">
      <c r="A45" s="12"/>
      <c r="B45" s="35">
        <v>35</v>
      </c>
      <c r="C45" s="94">
        <v>0</v>
      </c>
      <c r="D45" s="94">
        <v>3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4</v>
      </c>
      <c r="D48" s="94">
        <v>2</v>
      </c>
      <c r="E48" s="95">
        <v>6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7</v>
      </c>
      <c r="D50" s="49">
        <v>10</v>
      </c>
      <c r="E50" s="41">
        <v>17</v>
      </c>
      <c r="F50" s="42">
        <v>4.0572792362768499E-2</v>
      </c>
    </row>
    <row r="51" spans="1:6" ht="15" customHeight="1" x14ac:dyDescent="0.15">
      <c r="A51" s="12"/>
      <c r="B51" s="35">
        <v>40</v>
      </c>
      <c r="C51" s="94">
        <v>6</v>
      </c>
      <c r="D51" s="94">
        <v>2</v>
      </c>
      <c r="E51" s="95">
        <v>8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3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12</v>
      </c>
      <c r="D56" s="49">
        <v>10</v>
      </c>
      <c r="E56" s="41">
        <v>22</v>
      </c>
      <c r="F56" s="42">
        <v>5.2505966587112173E-2</v>
      </c>
    </row>
    <row r="57" spans="1:6" ht="15" customHeight="1" x14ac:dyDescent="0.15">
      <c r="A57" s="12"/>
      <c r="B57" s="35">
        <v>45</v>
      </c>
      <c r="C57" s="94">
        <v>6</v>
      </c>
      <c r="D57" s="94">
        <v>3</v>
      </c>
      <c r="E57" s="95">
        <v>9</v>
      </c>
      <c r="F57" s="32"/>
    </row>
    <row r="58" spans="1:6" ht="15" customHeight="1" x14ac:dyDescent="0.15">
      <c r="A58" s="12"/>
      <c r="B58" s="35">
        <v>46</v>
      </c>
      <c r="C58" s="94">
        <v>6</v>
      </c>
      <c r="D58" s="94">
        <v>1</v>
      </c>
      <c r="E58" s="95">
        <v>7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5</v>
      </c>
      <c r="E61" s="95">
        <v>7</v>
      </c>
      <c r="F61" s="32"/>
    </row>
    <row r="62" spans="1:6" ht="15" customHeight="1" x14ac:dyDescent="0.15">
      <c r="A62" s="12"/>
      <c r="B62" s="40" t="s">
        <v>36</v>
      </c>
      <c r="C62" s="49">
        <v>19</v>
      </c>
      <c r="D62" s="49">
        <v>14</v>
      </c>
      <c r="E62" s="41">
        <v>33</v>
      </c>
      <c r="F62" s="42">
        <v>7.8758949880668255E-2</v>
      </c>
    </row>
    <row r="63" spans="1:6" ht="15" customHeight="1" x14ac:dyDescent="0.15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4</v>
      </c>
      <c r="E64" s="95">
        <v>6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4</v>
      </c>
      <c r="D67" s="94">
        <v>7</v>
      </c>
      <c r="E67" s="95">
        <v>11</v>
      </c>
      <c r="F67" s="32"/>
    </row>
    <row r="68" spans="1:6" ht="15" customHeight="1" x14ac:dyDescent="0.15">
      <c r="A68" s="12"/>
      <c r="B68" s="40" t="s">
        <v>37</v>
      </c>
      <c r="C68" s="49">
        <v>11</v>
      </c>
      <c r="D68" s="49">
        <v>18</v>
      </c>
      <c r="E68" s="41">
        <v>29</v>
      </c>
      <c r="F68" s="42">
        <v>6.9212410501193311E-2</v>
      </c>
    </row>
    <row r="69" spans="1:6" ht="15" customHeight="1" x14ac:dyDescent="0.15">
      <c r="A69" s="12"/>
      <c r="B69" s="35">
        <v>55</v>
      </c>
      <c r="C69" s="94">
        <v>5</v>
      </c>
      <c r="D69" s="94">
        <v>1</v>
      </c>
      <c r="E69" s="95">
        <v>6</v>
      </c>
      <c r="F69" s="32"/>
    </row>
    <row r="70" spans="1:6" ht="15" customHeight="1" x14ac:dyDescent="0.15">
      <c r="A70" s="12"/>
      <c r="B70" s="35">
        <v>56</v>
      </c>
      <c r="C70" s="94">
        <v>5</v>
      </c>
      <c r="D70" s="94">
        <v>5</v>
      </c>
      <c r="E70" s="95">
        <v>10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3</v>
      </c>
      <c r="E73" s="95">
        <v>7</v>
      </c>
      <c r="F73" s="32"/>
    </row>
    <row r="74" spans="1:6" ht="15" customHeight="1" x14ac:dyDescent="0.15">
      <c r="A74" s="12"/>
      <c r="B74" s="40" t="s">
        <v>38</v>
      </c>
      <c r="C74" s="49">
        <v>17</v>
      </c>
      <c r="D74" s="49">
        <v>12</v>
      </c>
      <c r="E74" s="41">
        <v>29</v>
      </c>
      <c r="F74" s="42">
        <v>6.9212410501193311E-2</v>
      </c>
    </row>
    <row r="75" spans="1:6" ht="15" customHeight="1" x14ac:dyDescent="0.15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1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v>12</v>
      </c>
      <c r="D80" s="49">
        <v>9</v>
      </c>
      <c r="E80" s="41">
        <v>21</v>
      </c>
      <c r="F80" s="42">
        <v>5.0119331742243436E-2</v>
      </c>
    </row>
    <row r="81" spans="1:6" ht="15" customHeight="1" x14ac:dyDescent="0.15">
      <c r="A81" s="12"/>
      <c r="B81" s="35">
        <v>65</v>
      </c>
      <c r="C81" s="94">
        <v>2</v>
      </c>
      <c r="D81" s="94">
        <v>6</v>
      </c>
      <c r="E81" s="95">
        <v>8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5</v>
      </c>
      <c r="D83" s="94">
        <v>5</v>
      </c>
      <c r="E83" s="95">
        <v>10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15</v>
      </c>
      <c r="D86" s="71">
        <v>17</v>
      </c>
      <c r="E86" s="44">
        <v>32</v>
      </c>
      <c r="F86" s="45">
        <v>7.6372315035799526E-2</v>
      </c>
    </row>
    <row r="87" spans="1:6" ht="15" customHeight="1" x14ac:dyDescent="0.15">
      <c r="A87" s="12"/>
      <c r="B87" s="35">
        <v>70</v>
      </c>
      <c r="C87" s="94">
        <v>4</v>
      </c>
      <c r="D87" s="94">
        <v>4</v>
      </c>
      <c r="E87" s="95">
        <v>8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5</v>
      </c>
      <c r="E88" s="95">
        <v>7</v>
      </c>
      <c r="F88" s="32"/>
    </row>
    <row r="89" spans="1:6" ht="15" customHeight="1" x14ac:dyDescent="0.15">
      <c r="A89" s="12"/>
      <c r="B89" s="35">
        <v>72</v>
      </c>
      <c r="C89" s="94">
        <v>5</v>
      </c>
      <c r="D89" s="94">
        <v>2</v>
      </c>
      <c r="E89" s="95">
        <v>7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7</v>
      </c>
      <c r="E90" s="95">
        <v>11</v>
      </c>
      <c r="F90" s="32"/>
    </row>
    <row r="91" spans="1:6" ht="15" customHeight="1" x14ac:dyDescent="0.15">
      <c r="A91" s="12"/>
      <c r="B91" s="35">
        <v>74</v>
      </c>
      <c r="C91" s="94">
        <v>6</v>
      </c>
      <c r="D91" s="94">
        <v>7</v>
      </c>
      <c r="E91" s="95">
        <v>13</v>
      </c>
      <c r="F91" s="32"/>
    </row>
    <row r="92" spans="1:6" ht="15" customHeight="1" x14ac:dyDescent="0.15">
      <c r="A92" s="12"/>
      <c r="B92" s="43" t="s">
        <v>41</v>
      </c>
      <c r="C92" s="71">
        <v>21</v>
      </c>
      <c r="D92" s="71">
        <v>25</v>
      </c>
      <c r="E92" s="44">
        <v>46</v>
      </c>
      <c r="F92" s="45">
        <v>0.10978520286396182</v>
      </c>
    </row>
    <row r="93" spans="1:6" ht="15" customHeight="1" x14ac:dyDescent="0.15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5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5</v>
      </c>
      <c r="E96" s="95">
        <v>6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2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v>8</v>
      </c>
      <c r="D98" s="71">
        <v>16</v>
      </c>
      <c r="E98" s="44">
        <v>24</v>
      </c>
      <c r="F98" s="45">
        <v>5.7279236276849645E-2</v>
      </c>
    </row>
    <row r="99" spans="1:6" ht="15" customHeight="1" x14ac:dyDescent="0.15">
      <c r="A99" s="12"/>
      <c r="B99" s="35">
        <v>80</v>
      </c>
      <c r="C99" s="94">
        <v>4</v>
      </c>
      <c r="D99" s="94">
        <v>3</v>
      </c>
      <c r="E99" s="95">
        <v>7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4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4</v>
      </c>
      <c r="E102" s="95">
        <v>7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v>12</v>
      </c>
      <c r="D104" s="71">
        <v>16</v>
      </c>
      <c r="E104" s="44">
        <v>28</v>
      </c>
      <c r="F104" s="45">
        <v>6.6825775656324582E-2</v>
      </c>
    </row>
    <row r="105" spans="1:6" ht="15" customHeight="1" x14ac:dyDescent="0.15">
      <c r="A105" s="12"/>
      <c r="B105" s="35">
        <v>85</v>
      </c>
      <c r="C105" s="94">
        <v>6</v>
      </c>
      <c r="D105" s="94">
        <v>1</v>
      </c>
      <c r="E105" s="95">
        <v>7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5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3</v>
      </c>
      <c r="D109" s="94">
        <v>1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v>11</v>
      </c>
      <c r="D110" s="71">
        <v>9</v>
      </c>
      <c r="E110" s="44">
        <v>20</v>
      </c>
      <c r="F110" s="45">
        <v>4.77326968973747E-2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1.9093078758949882E-2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7.1599045346062056E-3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207</v>
      </c>
      <c r="D147" s="77">
        <v>212</v>
      </c>
      <c r="E147" s="77">
        <v>419</v>
      </c>
      <c r="F147" s="97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29</v>
      </c>
      <c r="D150" s="17">
        <v>23</v>
      </c>
      <c r="E150" s="17">
        <v>52</v>
      </c>
      <c r="F150" s="32">
        <v>0.12410501193317422</v>
      </c>
    </row>
    <row r="151" spans="1:6" ht="15" customHeight="1" x14ac:dyDescent="0.15">
      <c r="A151" s="18"/>
      <c r="B151" s="18" t="s">
        <v>49</v>
      </c>
      <c r="C151" s="19">
        <v>108</v>
      </c>
      <c r="D151" s="19">
        <v>98</v>
      </c>
      <c r="E151" s="19">
        <v>206</v>
      </c>
      <c r="F151" s="32">
        <v>0.49164677804295942</v>
      </c>
    </row>
    <row r="152" spans="1:6" ht="15" customHeight="1" x14ac:dyDescent="0.15">
      <c r="A152" s="33"/>
      <c r="B152" s="20" t="s">
        <v>6</v>
      </c>
      <c r="C152" s="21">
        <v>70</v>
      </c>
      <c r="D152" s="21">
        <v>91</v>
      </c>
      <c r="E152" s="21">
        <v>161</v>
      </c>
      <c r="F152" s="32">
        <v>0.38424821002386633</v>
      </c>
    </row>
    <row r="153" spans="1:6" ht="15" customHeight="1" x14ac:dyDescent="0.15">
      <c r="B153" s="2" t="s">
        <v>8</v>
      </c>
      <c r="C153" s="1">
        <v>207</v>
      </c>
      <c r="D153" s="1">
        <v>212</v>
      </c>
      <c r="E153" s="1">
        <v>419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29</v>
      </c>
      <c r="D155" s="17">
        <v>23</v>
      </c>
      <c r="E155" s="17">
        <v>52</v>
      </c>
      <c r="F155" s="32">
        <v>0.12410501193317422</v>
      </c>
    </row>
    <row r="156" spans="1:6" ht="15" customHeight="1" x14ac:dyDescent="0.15">
      <c r="A156" s="28"/>
      <c r="B156" s="18" t="s">
        <v>49</v>
      </c>
      <c r="C156" s="19">
        <v>108</v>
      </c>
      <c r="D156" s="19">
        <v>98</v>
      </c>
      <c r="E156" s="19">
        <v>206</v>
      </c>
      <c r="F156" s="32">
        <v>0.49164677804295942</v>
      </c>
    </row>
    <row r="157" spans="1:6" ht="15" customHeight="1" x14ac:dyDescent="0.15">
      <c r="A157" s="25"/>
      <c r="B157" s="20" t="s">
        <v>10</v>
      </c>
      <c r="C157" s="21">
        <v>36</v>
      </c>
      <c r="D157" s="21">
        <v>42</v>
      </c>
      <c r="E157" s="21">
        <v>78</v>
      </c>
      <c r="F157" s="32">
        <v>0.18615751789976134</v>
      </c>
    </row>
    <row r="158" spans="1:6" ht="15" customHeight="1" x14ac:dyDescent="0.15">
      <c r="A158" s="26"/>
      <c r="B158" s="29" t="s">
        <v>11</v>
      </c>
      <c r="C158" s="27">
        <v>34</v>
      </c>
      <c r="D158" s="27">
        <v>49</v>
      </c>
      <c r="E158" s="27">
        <v>83</v>
      </c>
      <c r="F158" s="32">
        <v>0.19809069212410502</v>
      </c>
    </row>
    <row r="159" spans="1:6" ht="15" customHeight="1" x14ac:dyDescent="0.15">
      <c r="B159" s="2" t="s">
        <v>8</v>
      </c>
      <c r="C159" s="1">
        <v>207</v>
      </c>
      <c r="D159" s="1">
        <v>212</v>
      </c>
      <c r="E159" s="1">
        <v>419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14</v>
      </c>
      <c r="D161" s="31">
        <v>17</v>
      </c>
      <c r="E161" s="31">
        <v>31</v>
      </c>
      <c r="F161" s="32">
        <v>7.3985680190930783E-2</v>
      </c>
    </row>
    <row r="162" spans="1:6" ht="15" customHeight="1" x14ac:dyDescent="0.15">
      <c r="A162" s="30"/>
      <c r="B162" s="23" t="s">
        <v>15</v>
      </c>
      <c r="C162" s="31">
        <v>3</v>
      </c>
      <c r="D162" s="31">
        <v>8</v>
      </c>
      <c r="E162" s="31">
        <v>11</v>
      </c>
      <c r="F162" s="32">
        <v>2.6252983293556086E-2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7.1599045346062056E-3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274">
    <tabColor indexed="33"/>
  </sheetPr>
  <dimension ref="A1:F167"/>
  <sheetViews>
    <sheetView zoomScaleNormal="100" workbookViewId="0">
      <selection activeCell="B2" sqref="B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">
      <c r="A2" s="66" t="s">
        <v>118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入澤!C3+三条!C3+十日町!C3+岩水!C3</f>
        <v>1</v>
      </c>
      <c r="D3" s="74">
        <f>入澤!D3+三条!D3+十日町!D3+岩水!D3</f>
        <v>4</v>
      </c>
      <c r="E3" s="9">
        <f>入澤!E3+三条!E3+十日町!E3+岩水!E3</f>
        <v>5</v>
      </c>
      <c r="F3" s="32"/>
    </row>
    <row r="4" spans="1:6" ht="15" customHeight="1" x14ac:dyDescent="0.15">
      <c r="A4" s="12"/>
      <c r="B4" s="35">
        <v>1</v>
      </c>
      <c r="C4" s="75">
        <f>入澤!C4+三条!C4+十日町!C4+岩水!C4</f>
        <v>1</v>
      </c>
      <c r="D4" s="75">
        <f>入澤!D4+三条!D4+十日町!D4+岩水!D4</f>
        <v>2</v>
      </c>
      <c r="E4" s="10">
        <f>入澤!E4+三条!E4+十日町!E4+岩水!E4</f>
        <v>3</v>
      </c>
      <c r="F4" s="32"/>
    </row>
    <row r="5" spans="1:6" ht="15" customHeight="1" x14ac:dyDescent="0.15">
      <c r="A5" s="12"/>
      <c r="B5" s="35">
        <v>2</v>
      </c>
      <c r="C5" s="75">
        <f>入澤!C5+三条!C5+十日町!C5+岩水!C5</f>
        <v>1</v>
      </c>
      <c r="D5" s="75">
        <f>入澤!D5+三条!D5+十日町!D5+岩水!D5</f>
        <v>6</v>
      </c>
      <c r="E5" s="10">
        <f>入澤!E5+三条!E5+十日町!E5+岩水!E5</f>
        <v>7</v>
      </c>
      <c r="F5" s="32"/>
    </row>
    <row r="6" spans="1:6" ht="15" customHeight="1" x14ac:dyDescent="0.15">
      <c r="A6" s="12"/>
      <c r="B6" s="35">
        <v>3</v>
      </c>
      <c r="C6" s="75">
        <f>入澤!C6+三条!C6+十日町!C6+岩水!C6</f>
        <v>4</v>
      </c>
      <c r="D6" s="75">
        <f>入澤!D6+三条!D6+十日町!D6+岩水!D6</f>
        <v>0</v>
      </c>
      <c r="E6" s="10">
        <f>入澤!E6+三条!E6+十日町!E6+岩水!E6</f>
        <v>4</v>
      </c>
      <c r="F6" s="32"/>
    </row>
    <row r="7" spans="1:6" ht="15" customHeight="1" x14ac:dyDescent="0.15">
      <c r="A7" s="12"/>
      <c r="B7" s="35">
        <v>4</v>
      </c>
      <c r="C7" s="75">
        <f>入澤!C7+三条!C7+十日町!C7+岩水!C7</f>
        <v>3</v>
      </c>
      <c r="D7" s="75">
        <f>入澤!D7+三条!D7+十日町!D7+岩水!D7</f>
        <v>3</v>
      </c>
      <c r="E7" s="10">
        <f>入澤!E7+三条!E7+十日町!E7+岩水!E7</f>
        <v>6</v>
      </c>
      <c r="F7" s="32"/>
    </row>
    <row r="8" spans="1:6" ht="15" customHeight="1" x14ac:dyDescent="0.15">
      <c r="A8" s="12"/>
      <c r="B8" s="37" t="s">
        <v>50</v>
      </c>
      <c r="C8" s="70">
        <f>入澤!C8+三条!C8+十日町!C8+岩水!C8</f>
        <v>10</v>
      </c>
      <c r="D8" s="70">
        <f>入澤!D8+三条!D8+十日町!D8+岩水!D8</f>
        <v>15</v>
      </c>
      <c r="E8" s="38">
        <f>入澤!E8+三条!E8+十日町!E8+岩水!E8</f>
        <v>25</v>
      </c>
      <c r="F8" s="39">
        <f>E8/E147</f>
        <v>1.8301610541727673E-2</v>
      </c>
    </row>
    <row r="9" spans="1:6" ht="15" customHeight="1" x14ac:dyDescent="0.15">
      <c r="A9" s="12"/>
      <c r="B9" s="35">
        <v>5</v>
      </c>
      <c r="C9" s="75">
        <f>入澤!C9+三条!C9+十日町!C9+岩水!C9</f>
        <v>3</v>
      </c>
      <c r="D9" s="75">
        <f>入澤!D9+三条!D9+十日町!D9+岩水!D9</f>
        <v>3</v>
      </c>
      <c r="E9" s="10">
        <f>入澤!E9+三条!E9+十日町!E9+岩水!E9</f>
        <v>6</v>
      </c>
      <c r="F9" s="32"/>
    </row>
    <row r="10" spans="1:6" ht="15" customHeight="1" x14ac:dyDescent="0.15">
      <c r="A10" s="12"/>
      <c r="B10" s="35">
        <v>6</v>
      </c>
      <c r="C10" s="75">
        <f>入澤!C10+三条!C10+十日町!C10+岩水!C10</f>
        <v>7</v>
      </c>
      <c r="D10" s="75">
        <f>入澤!D10+三条!D10+十日町!D10+岩水!D10</f>
        <v>5</v>
      </c>
      <c r="E10" s="10">
        <f>入澤!E10+三条!E10+十日町!E10+岩水!E10</f>
        <v>12</v>
      </c>
      <c r="F10" s="32"/>
    </row>
    <row r="11" spans="1:6" ht="15" customHeight="1" x14ac:dyDescent="0.15">
      <c r="A11" s="12"/>
      <c r="B11" s="35">
        <v>7</v>
      </c>
      <c r="C11" s="75">
        <f>入澤!C11+三条!C11+十日町!C11+岩水!C11</f>
        <v>5</v>
      </c>
      <c r="D11" s="75">
        <f>入澤!D11+三条!D11+十日町!D11+岩水!D11</f>
        <v>2</v>
      </c>
      <c r="E11" s="10">
        <f>入澤!E11+三条!E11+十日町!E11+岩水!E11</f>
        <v>7</v>
      </c>
      <c r="F11" s="32"/>
    </row>
    <row r="12" spans="1:6" ht="15" customHeight="1" x14ac:dyDescent="0.15">
      <c r="A12" s="12"/>
      <c r="B12" s="35">
        <v>8</v>
      </c>
      <c r="C12" s="75">
        <f>入澤!C12+三条!C12+十日町!C12+岩水!C12</f>
        <v>3</v>
      </c>
      <c r="D12" s="75">
        <f>入澤!D12+三条!D12+十日町!D12+岩水!D12</f>
        <v>3</v>
      </c>
      <c r="E12" s="10">
        <f>入澤!E12+三条!E12+十日町!E12+岩水!E12</f>
        <v>6</v>
      </c>
      <c r="F12" s="32"/>
    </row>
    <row r="13" spans="1:6" ht="15" customHeight="1" x14ac:dyDescent="0.15">
      <c r="A13" s="12"/>
      <c r="B13" s="35">
        <v>9</v>
      </c>
      <c r="C13" s="75">
        <f>入澤!C13+三条!C13+十日町!C13+岩水!C13</f>
        <v>7</v>
      </c>
      <c r="D13" s="75">
        <f>入澤!D13+三条!D13+十日町!D13+岩水!D13</f>
        <v>6</v>
      </c>
      <c r="E13" s="10">
        <f>入澤!E13+三条!E13+十日町!E13+岩水!E13</f>
        <v>13</v>
      </c>
      <c r="F13" s="32"/>
    </row>
    <row r="14" spans="1:6" ht="15" customHeight="1" x14ac:dyDescent="0.15">
      <c r="A14" s="12"/>
      <c r="B14" s="37" t="s">
        <v>51</v>
      </c>
      <c r="C14" s="70">
        <f>入澤!C14+三条!C14+十日町!C14+岩水!C14</f>
        <v>25</v>
      </c>
      <c r="D14" s="70">
        <f>入澤!D14+三条!D14+十日町!D14+岩水!D14</f>
        <v>19</v>
      </c>
      <c r="E14" s="48">
        <f>入澤!E14+三条!E14+十日町!E14+岩水!E14</f>
        <v>44</v>
      </c>
      <c r="F14" s="39">
        <f>E14/E147</f>
        <v>3.2210834553440704E-2</v>
      </c>
    </row>
    <row r="15" spans="1:6" ht="15" customHeight="1" x14ac:dyDescent="0.15">
      <c r="A15" s="12"/>
      <c r="B15" s="35">
        <v>10</v>
      </c>
      <c r="C15" s="75">
        <f>入澤!C15+三条!C15+十日町!C15+岩水!C15</f>
        <v>2</v>
      </c>
      <c r="D15" s="75">
        <f>入澤!D15+三条!D15+十日町!D15+岩水!D15</f>
        <v>8</v>
      </c>
      <c r="E15" s="10">
        <f>入澤!E15+三条!E15+十日町!E15+岩水!E15</f>
        <v>10</v>
      </c>
      <c r="F15" s="32"/>
    </row>
    <row r="16" spans="1:6" ht="15" customHeight="1" x14ac:dyDescent="0.15">
      <c r="A16" s="12"/>
      <c r="B16" s="35">
        <v>11</v>
      </c>
      <c r="C16" s="75">
        <f>入澤!C16+三条!C16+十日町!C16+岩水!C16</f>
        <v>3</v>
      </c>
      <c r="D16" s="75">
        <f>入澤!D16+三条!D16+十日町!D16+岩水!D16</f>
        <v>5</v>
      </c>
      <c r="E16" s="10">
        <f>入澤!E16+三条!E16+十日町!E16+岩水!E16</f>
        <v>8</v>
      </c>
      <c r="F16" s="32"/>
    </row>
    <row r="17" spans="1:6" ht="15" customHeight="1" x14ac:dyDescent="0.15">
      <c r="A17" s="12"/>
      <c r="B17" s="35">
        <v>12</v>
      </c>
      <c r="C17" s="75">
        <f>入澤!C17+三条!C17+十日町!C17+岩水!C17</f>
        <v>4</v>
      </c>
      <c r="D17" s="75">
        <f>入澤!D17+三条!D17+十日町!D17+岩水!D17</f>
        <v>3</v>
      </c>
      <c r="E17" s="10">
        <f>入澤!E17+三条!E17+十日町!E17+岩水!E17</f>
        <v>7</v>
      </c>
      <c r="F17" s="32"/>
    </row>
    <row r="18" spans="1:6" ht="15" customHeight="1" x14ac:dyDescent="0.15">
      <c r="A18" s="12"/>
      <c r="B18" s="35">
        <v>13</v>
      </c>
      <c r="C18" s="75">
        <f>入澤!C18+三条!C18+十日町!C18+岩水!C18</f>
        <v>3</v>
      </c>
      <c r="D18" s="75">
        <f>入澤!D18+三条!D18+十日町!D18+岩水!D18</f>
        <v>3</v>
      </c>
      <c r="E18" s="10">
        <f>入澤!E18+三条!E18+十日町!E18+岩水!E18</f>
        <v>6</v>
      </c>
      <c r="F18" s="32"/>
    </row>
    <row r="19" spans="1:6" ht="15" customHeight="1" x14ac:dyDescent="0.15">
      <c r="A19" s="12"/>
      <c r="B19" s="35">
        <v>14</v>
      </c>
      <c r="C19" s="75">
        <f>入澤!C19+三条!C19+十日町!C19+岩水!C19</f>
        <v>4</v>
      </c>
      <c r="D19" s="75">
        <f>入澤!D19+三条!D19+十日町!D19+岩水!D19</f>
        <v>5</v>
      </c>
      <c r="E19" s="10">
        <f>入澤!E19+三条!E19+十日町!E19+岩水!E19</f>
        <v>9</v>
      </c>
      <c r="F19" s="32"/>
    </row>
    <row r="20" spans="1:6" ht="15" customHeight="1" x14ac:dyDescent="0.15">
      <c r="A20" s="12"/>
      <c r="B20" s="37" t="s">
        <v>52</v>
      </c>
      <c r="C20" s="70">
        <f>入澤!C20+三条!C20+十日町!C20+岩水!C20</f>
        <v>16</v>
      </c>
      <c r="D20" s="70">
        <f>入澤!D20+三条!D20+十日町!D20+岩水!D20</f>
        <v>24</v>
      </c>
      <c r="E20" s="48">
        <f>入澤!E20+三条!E20+十日町!E20+岩水!E20</f>
        <v>40</v>
      </c>
      <c r="F20" s="39">
        <f>E20/E147</f>
        <v>2.9282576866764276E-2</v>
      </c>
    </row>
    <row r="21" spans="1:6" ht="15" customHeight="1" x14ac:dyDescent="0.15">
      <c r="A21" s="12"/>
      <c r="B21" s="35">
        <v>15</v>
      </c>
      <c r="C21" s="75">
        <f>入澤!C21+三条!C21+十日町!C21+岩水!C21</f>
        <v>7</v>
      </c>
      <c r="D21" s="75">
        <f>入澤!D21+三条!D21+十日町!D21+岩水!D21</f>
        <v>5</v>
      </c>
      <c r="E21" s="10">
        <f>入澤!E21+三条!E21+十日町!E21+岩水!E21</f>
        <v>12</v>
      </c>
      <c r="F21" s="32"/>
    </row>
    <row r="22" spans="1:6" ht="15" customHeight="1" x14ac:dyDescent="0.15">
      <c r="A22" s="12"/>
      <c r="B22" s="35">
        <v>16</v>
      </c>
      <c r="C22" s="75">
        <f>入澤!C22+三条!C22+十日町!C22+岩水!C22</f>
        <v>3</v>
      </c>
      <c r="D22" s="75">
        <f>入澤!D22+三条!D22+十日町!D22+岩水!D22</f>
        <v>2</v>
      </c>
      <c r="E22" s="10">
        <f>入澤!E22+三条!E22+十日町!E22+岩水!E22</f>
        <v>5</v>
      </c>
      <c r="F22" s="32"/>
    </row>
    <row r="23" spans="1:6" ht="15" customHeight="1" x14ac:dyDescent="0.15">
      <c r="A23" s="12"/>
      <c r="B23" s="35">
        <v>17</v>
      </c>
      <c r="C23" s="75">
        <f>入澤!C23+三条!C23+十日町!C23+岩水!C23</f>
        <v>6</v>
      </c>
      <c r="D23" s="75">
        <f>入澤!D23+三条!D23+十日町!D23+岩水!D23</f>
        <v>9</v>
      </c>
      <c r="E23" s="10">
        <f>入澤!E23+三条!E23+十日町!E23+岩水!E23</f>
        <v>15</v>
      </c>
      <c r="F23" s="32"/>
    </row>
    <row r="24" spans="1:6" ht="15" customHeight="1" x14ac:dyDescent="0.15">
      <c r="A24" s="12"/>
      <c r="B24" s="35">
        <v>18</v>
      </c>
      <c r="C24" s="75">
        <f>入澤!C24+三条!C24+十日町!C24+岩水!C24</f>
        <v>10</v>
      </c>
      <c r="D24" s="75">
        <f>入澤!D24+三条!D24+十日町!D24+岩水!D24</f>
        <v>5</v>
      </c>
      <c r="E24" s="10">
        <f>入澤!E24+三条!E24+十日町!E24+岩水!E24</f>
        <v>15</v>
      </c>
      <c r="F24" s="32"/>
    </row>
    <row r="25" spans="1:6" ht="15" customHeight="1" x14ac:dyDescent="0.15">
      <c r="A25" s="12"/>
      <c r="B25" s="35">
        <v>19</v>
      </c>
      <c r="C25" s="75">
        <f>入澤!C25+三条!C25+十日町!C25+岩水!C25</f>
        <v>6</v>
      </c>
      <c r="D25" s="75">
        <f>入澤!D25+三条!D25+十日町!D25+岩水!D25</f>
        <v>3</v>
      </c>
      <c r="E25" s="10">
        <f>入澤!E25+三条!E25+十日町!E25+岩水!E25</f>
        <v>9</v>
      </c>
      <c r="F25" s="32"/>
    </row>
    <row r="26" spans="1:6" ht="15" customHeight="1" x14ac:dyDescent="0.15">
      <c r="A26" s="12"/>
      <c r="B26" s="40" t="s">
        <v>53</v>
      </c>
      <c r="C26" s="49">
        <f>入澤!C26+三条!C26+十日町!C26+岩水!C26</f>
        <v>32</v>
      </c>
      <c r="D26" s="49">
        <f>入澤!D26+三条!D26+十日町!D26+岩水!D26</f>
        <v>24</v>
      </c>
      <c r="E26" s="41">
        <f>入澤!E26+三条!E26+十日町!E26+岩水!E26</f>
        <v>56</v>
      </c>
      <c r="F26" s="42">
        <f>E26/E147</f>
        <v>4.0995607613469986E-2</v>
      </c>
    </row>
    <row r="27" spans="1:6" ht="15" customHeight="1" x14ac:dyDescent="0.15">
      <c r="A27" s="12"/>
      <c r="B27" s="35">
        <v>20</v>
      </c>
      <c r="C27" s="75">
        <f>入澤!C27+三条!C27+十日町!C27+岩水!C27</f>
        <v>12</v>
      </c>
      <c r="D27" s="75">
        <f>入澤!D27+三条!D27+十日町!D27+岩水!D27</f>
        <v>4</v>
      </c>
      <c r="E27" s="10">
        <f>入澤!E27+三条!E27+十日町!E27+岩水!E27</f>
        <v>16</v>
      </c>
      <c r="F27" s="32"/>
    </row>
    <row r="28" spans="1:6" ht="15" customHeight="1" x14ac:dyDescent="0.15">
      <c r="A28" s="12"/>
      <c r="B28" s="35">
        <v>21</v>
      </c>
      <c r="C28" s="75">
        <f>入澤!C28+三条!C28+十日町!C28+岩水!C28</f>
        <v>9</v>
      </c>
      <c r="D28" s="75">
        <f>入澤!D28+三条!D28+十日町!D28+岩水!D28</f>
        <v>5</v>
      </c>
      <c r="E28" s="10">
        <f>入澤!E28+三条!E28+十日町!E28+岩水!E28</f>
        <v>14</v>
      </c>
      <c r="F28" s="32"/>
    </row>
    <row r="29" spans="1:6" ht="15" customHeight="1" x14ac:dyDescent="0.15">
      <c r="A29" s="12"/>
      <c r="B29" s="35">
        <v>22</v>
      </c>
      <c r="C29" s="75">
        <f>入澤!C29+三条!C29+十日町!C29+岩水!C29</f>
        <v>3</v>
      </c>
      <c r="D29" s="75">
        <f>入澤!D29+三条!D29+十日町!D29+岩水!D29</f>
        <v>4</v>
      </c>
      <c r="E29" s="10">
        <f>入澤!E29+三条!E29+十日町!E29+岩水!E29</f>
        <v>7</v>
      </c>
      <c r="F29" s="32"/>
    </row>
    <row r="30" spans="1:6" ht="15" customHeight="1" x14ac:dyDescent="0.15">
      <c r="A30" s="12"/>
      <c r="B30" s="35">
        <v>23</v>
      </c>
      <c r="C30" s="75">
        <f>入澤!C30+三条!C30+十日町!C30+岩水!C30</f>
        <v>7</v>
      </c>
      <c r="D30" s="75">
        <f>入澤!D30+三条!D30+十日町!D30+岩水!D30</f>
        <v>6</v>
      </c>
      <c r="E30" s="10">
        <f>入澤!E30+三条!E30+十日町!E30+岩水!E30</f>
        <v>13</v>
      </c>
      <c r="F30" s="32"/>
    </row>
    <row r="31" spans="1:6" ht="15" customHeight="1" x14ac:dyDescent="0.15">
      <c r="A31" s="12"/>
      <c r="B31" s="35">
        <v>24</v>
      </c>
      <c r="C31" s="75">
        <f>入澤!C31+三条!C31+十日町!C31+岩水!C31</f>
        <v>3</v>
      </c>
      <c r="D31" s="75">
        <f>入澤!D31+三条!D31+十日町!D31+岩水!D31</f>
        <v>4</v>
      </c>
      <c r="E31" s="10">
        <f>入澤!E31+三条!E31+十日町!E31+岩水!E31</f>
        <v>7</v>
      </c>
      <c r="F31" s="32"/>
    </row>
    <row r="32" spans="1:6" ht="15" customHeight="1" x14ac:dyDescent="0.15">
      <c r="A32" s="12"/>
      <c r="B32" s="40" t="s">
        <v>54</v>
      </c>
      <c r="C32" s="49">
        <f>入澤!C32+三条!C32+十日町!C32+岩水!C32</f>
        <v>34</v>
      </c>
      <c r="D32" s="49">
        <f>入澤!D32+三条!D32+十日町!D32+岩水!D32</f>
        <v>23</v>
      </c>
      <c r="E32" s="41">
        <f>入澤!E32+三条!E32+十日町!E32+岩水!E32</f>
        <v>57</v>
      </c>
      <c r="F32" s="42">
        <f>E32/E147</f>
        <v>4.1727672035139093E-2</v>
      </c>
    </row>
    <row r="33" spans="1:6" ht="15" customHeight="1" x14ac:dyDescent="0.15">
      <c r="A33" s="12"/>
      <c r="B33" s="35">
        <v>25</v>
      </c>
      <c r="C33" s="75">
        <f>入澤!C33+三条!C33+十日町!C33+岩水!C33</f>
        <v>5</v>
      </c>
      <c r="D33" s="75">
        <f>入澤!D33+三条!D33+十日町!D33+岩水!D33</f>
        <v>5</v>
      </c>
      <c r="E33" s="10">
        <f>入澤!E33+三条!E33+十日町!E33+岩水!E33</f>
        <v>10</v>
      </c>
      <c r="F33" s="32"/>
    </row>
    <row r="34" spans="1:6" ht="15" customHeight="1" x14ac:dyDescent="0.15">
      <c r="A34" s="12"/>
      <c r="B34" s="35">
        <v>26</v>
      </c>
      <c r="C34" s="75">
        <f>入澤!C34+三条!C34+十日町!C34+岩水!C34</f>
        <v>10</v>
      </c>
      <c r="D34" s="75">
        <f>入澤!D34+三条!D34+十日町!D34+岩水!D34</f>
        <v>5</v>
      </c>
      <c r="E34" s="10">
        <f>入澤!E34+三条!E34+十日町!E34+岩水!E34</f>
        <v>15</v>
      </c>
      <c r="F34" s="32"/>
    </row>
    <row r="35" spans="1:6" ht="15" customHeight="1" x14ac:dyDescent="0.15">
      <c r="A35" s="12"/>
      <c r="B35" s="35">
        <v>27</v>
      </c>
      <c r="C35" s="75">
        <f>入澤!C35+三条!C35+十日町!C35+岩水!C35</f>
        <v>5</v>
      </c>
      <c r="D35" s="75">
        <f>入澤!D35+三条!D35+十日町!D35+岩水!D35</f>
        <v>2</v>
      </c>
      <c r="E35" s="10">
        <f>入澤!E35+三条!E35+十日町!E35+岩水!E35</f>
        <v>7</v>
      </c>
      <c r="F35" s="32"/>
    </row>
    <row r="36" spans="1:6" ht="15" customHeight="1" x14ac:dyDescent="0.15">
      <c r="A36" s="12"/>
      <c r="B36" s="35">
        <v>28</v>
      </c>
      <c r="C36" s="75">
        <f>入澤!C36+三条!C36+十日町!C36+岩水!C36</f>
        <v>6</v>
      </c>
      <c r="D36" s="75">
        <f>入澤!D36+三条!D36+十日町!D36+岩水!D36</f>
        <v>5</v>
      </c>
      <c r="E36" s="10">
        <f>入澤!E36+三条!E36+十日町!E36+岩水!E36</f>
        <v>11</v>
      </c>
      <c r="F36" s="32"/>
    </row>
    <row r="37" spans="1:6" ht="15" customHeight="1" x14ac:dyDescent="0.15">
      <c r="A37" s="12"/>
      <c r="B37" s="35">
        <v>29</v>
      </c>
      <c r="C37" s="75">
        <f>入澤!C37+三条!C37+十日町!C37+岩水!C37</f>
        <v>6</v>
      </c>
      <c r="D37" s="75">
        <f>入澤!D37+三条!D37+十日町!D37+岩水!D37</f>
        <v>8</v>
      </c>
      <c r="E37" s="10">
        <f>入澤!E37+三条!E37+十日町!E37+岩水!E37</f>
        <v>14</v>
      </c>
      <c r="F37" s="32"/>
    </row>
    <row r="38" spans="1:6" ht="15" customHeight="1" x14ac:dyDescent="0.15">
      <c r="A38" s="12"/>
      <c r="B38" s="40" t="s">
        <v>55</v>
      </c>
      <c r="C38" s="49">
        <f>入澤!C38+三条!C38+十日町!C38+岩水!C38</f>
        <v>32</v>
      </c>
      <c r="D38" s="49">
        <f>入澤!D38+三条!D38+十日町!D38+岩水!D38</f>
        <v>25</v>
      </c>
      <c r="E38" s="41">
        <f>入澤!E38+三条!E38+十日町!E38+岩水!E38</f>
        <v>57</v>
      </c>
      <c r="F38" s="42">
        <f>E38/E147</f>
        <v>4.1727672035139093E-2</v>
      </c>
    </row>
    <row r="39" spans="1:6" ht="15" customHeight="1" x14ac:dyDescent="0.15">
      <c r="A39" s="12"/>
      <c r="B39" s="35">
        <v>30</v>
      </c>
      <c r="C39" s="75">
        <f>入澤!C39+三条!C39+十日町!C39+岩水!C39</f>
        <v>8</v>
      </c>
      <c r="D39" s="75">
        <f>入澤!D39+三条!D39+十日町!D39+岩水!D39</f>
        <v>11</v>
      </c>
      <c r="E39" s="10">
        <f>入澤!E39+三条!E39+十日町!E39+岩水!E39</f>
        <v>19</v>
      </c>
      <c r="F39" s="32"/>
    </row>
    <row r="40" spans="1:6" ht="15" customHeight="1" x14ac:dyDescent="0.15">
      <c r="A40" s="12"/>
      <c r="B40" s="35">
        <v>31</v>
      </c>
      <c r="C40" s="75">
        <f>入澤!C40+三条!C40+十日町!C40+岩水!C40</f>
        <v>7</v>
      </c>
      <c r="D40" s="75">
        <f>入澤!D40+三条!D40+十日町!D40+岩水!D40</f>
        <v>4</v>
      </c>
      <c r="E40" s="10">
        <f>入澤!E40+三条!E40+十日町!E40+岩水!E40</f>
        <v>11</v>
      </c>
      <c r="F40" s="32"/>
    </row>
    <row r="41" spans="1:6" ht="15" customHeight="1" x14ac:dyDescent="0.15">
      <c r="A41" s="12"/>
      <c r="B41" s="35">
        <v>32</v>
      </c>
      <c r="C41" s="75">
        <f>入澤!C41+三条!C41+十日町!C41+岩水!C41</f>
        <v>8</v>
      </c>
      <c r="D41" s="75">
        <f>入澤!D41+三条!D41+十日町!D41+岩水!D41</f>
        <v>5</v>
      </c>
      <c r="E41" s="10">
        <f>入澤!E41+三条!E41+十日町!E41+岩水!E41</f>
        <v>13</v>
      </c>
      <c r="F41" s="32"/>
    </row>
    <row r="42" spans="1:6" ht="15" customHeight="1" x14ac:dyDescent="0.15">
      <c r="A42" s="12"/>
      <c r="B42" s="35">
        <v>33</v>
      </c>
      <c r="C42" s="75">
        <f>入澤!C42+三条!C42+十日町!C42+岩水!C42</f>
        <v>3</v>
      </c>
      <c r="D42" s="75">
        <f>入澤!D42+三条!D42+十日町!D42+岩水!D42</f>
        <v>5</v>
      </c>
      <c r="E42" s="10">
        <f>入澤!E42+三条!E42+十日町!E42+岩水!E42</f>
        <v>8</v>
      </c>
      <c r="F42" s="32"/>
    </row>
    <row r="43" spans="1:6" ht="15" customHeight="1" x14ac:dyDescent="0.15">
      <c r="A43" s="12"/>
      <c r="B43" s="35">
        <v>34</v>
      </c>
      <c r="C43" s="75">
        <f>入澤!C43+三条!C43+十日町!C43+岩水!C43</f>
        <v>9</v>
      </c>
      <c r="D43" s="75">
        <f>入澤!D43+三条!D43+十日町!D43+岩水!D43</f>
        <v>4</v>
      </c>
      <c r="E43" s="10">
        <f>入澤!E43+三条!E43+十日町!E43+岩水!E43</f>
        <v>13</v>
      </c>
      <c r="F43" s="32"/>
    </row>
    <row r="44" spans="1:6" ht="15" customHeight="1" x14ac:dyDescent="0.15">
      <c r="A44" s="12"/>
      <c r="B44" s="40" t="s">
        <v>56</v>
      </c>
      <c r="C44" s="49">
        <f>入澤!C44+三条!C44+十日町!C44+岩水!C44</f>
        <v>35</v>
      </c>
      <c r="D44" s="49">
        <f>入澤!D44+三条!D44+十日町!D44+岩水!D44</f>
        <v>29</v>
      </c>
      <c r="E44" s="41">
        <f>入澤!E44+三条!E44+十日町!E44+岩水!E44</f>
        <v>64</v>
      </c>
      <c r="F44" s="42">
        <f>E44/E147</f>
        <v>4.6852122986822842E-2</v>
      </c>
    </row>
    <row r="45" spans="1:6" ht="15" customHeight="1" x14ac:dyDescent="0.15">
      <c r="A45" s="12"/>
      <c r="B45" s="35">
        <v>35</v>
      </c>
      <c r="C45" s="75">
        <f>入澤!C45+三条!C45+十日町!C45+岩水!C45</f>
        <v>4</v>
      </c>
      <c r="D45" s="75">
        <f>入澤!D45+三条!D45+十日町!D45+岩水!D45</f>
        <v>1</v>
      </c>
      <c r="E45" s="10">
        <f>入澤!E45+三条!E45+十日町!E45+岩水!E45</f>
        <v>5</v>
      </c>
      <c r="F45" s="32"/>
    </row>
    <row r="46" spans="1:6" ht="15" customHeight="1" x14ac:dyDescent="0.15">
      <c r="A46" s="12"/>
      <c r="B46" s="35">
        <v>36</v>
      </c>
      <c r="C46" s="75">
        <f>入澤!C46+三条!C46+十日町!C46+岩水!C46</f>
        <v>8</v>
      </c>
      <c r="D46" s="75">
        <f>入澤!D46+三条!D46+十日町!D46+岩水!D46</f>
        <v>8</v>
      </c>
      <c r="E46" s="10">
        <f>入澤!E46+三条!E46+十日町!E46+岩水!E46</f>
        <v>16</v>
      </c>
      <c r="F46" s="32"/>
    </row>
    <row r="47" spans="1:6" ht="15" customHeight="1" x14ac:dyDescent="0.15">
      <c r="A47" s="12"/>
      <c r="B47" s="35">
        <v>37</v>
      </c>
      <c r="C47" s="75">
        <f>入澤!C47+三条!C47+十日町!C47+岩水!C47</f>
        <v>2</v>
      </c>
      <c r="D47" s="75">
        <f>入澤!D47+三条!D47+十日町!D47+岩水!D47</f>
        <v>7</v>
      </c>
      <c r="E47" s="10">
        <f>入澤!E47+三条!E47+十日町!E47+岩水!E47</f>
        <v>9</v>
      </c>
      <c r="F47" s="32"/>
    </row>
    <row r="48" spans="1:6" ht="15" customHeight="1" x14ac:dyDescent="0.15">
      <c r="A48" s="12"/>
      <c r="B48" s="35">
        <v>38</v>
      </c>
      <c r="C48" s="75">
        <f>入澤!C48+三条!C48+十日町!C48+岩水!C48</f>
        <v>9</v>
      </c>
      <c r="D48" s="75">
        <f>入澤!D48+三条!D48+十日町!D48+岩水!D48</f>
        <v>3</v>
      </c>
      <c r="E48" s="10">
        <f>入澤!E48+三条!E48+十日町!E48+岩水!E48</f>
        <v>12</v>
      </c>
      <c r="F48" s="32"/>
    </row>
    <row r="49" spans="1:6" ht="15" customHeight="1" x14ac:dyDescent="0.15">
      <c r="A49" s="12"/>
      <c r="B49" s="35">
        <v>39</v>
      </c>
      <c r="C49" s="75">
        <f>入澤!C49+三条!C49+十日町!C49+岩水!C49</f>
        <v>6</v>
      </c>
      <c r="D49" s="75">
        <f>入澤!D49+三条!D49+十日町!D49+岩水!D49</f>
        <v>4</v>
      </c>
      <c r="E49" s="10">
        <f>入澤!E49+三条!E49+十日町!E49+岩水!E49</f>
        <v>10</v>
      </c>
      <c r="F49" s="32"/>
    </row>
    <row r="50" spans="1:6" ht="15" customHeight="1" x14ac:dyDescent="0.15">
      <c r="A50" s="12"/>
      <c r="B50" s="40" t="s">
        <v>57</v>
      </c>
      <c r="C50" s="49">
        <f>入澤!C50+三条!C50+十日町!C50+岩水!C50</f>
        <v>29</v>
      </c>
      <c r="D50" s="49">
        <f>入澤!D50+三条!D50+十日町!D50+岩水!D50</f>
        <v>23</v>
      </c>
      <c r="E50" s="41">
        <f>入澤!E50+三条!E50+十日町!E50+岩水!E50</f>
        <v>52</v>
      </c>
      <c r="F50" s="42">
        <f>E50/E147</f>
        <v>3.8067349926793559E-2</v>
      </c>
    </row>
    <row r="51" spans="1:6" ht="15" customHeight="1" x14ac:dyDescent="0.15">
      <c r="A51" s="12"/>
      <c r="B51" s="35">
        <v>40</v>
      </c>
      <c r="C51" s="75">
        <f>入澤!C51+三条!C51+十日町!C51+岩水!C51</f>
        <v>7</v>
      </c>
      <c r="D51" s="75">
        <f>入澤!D51+三条!D51+十日町!D51+岩水!D51</f>
        <v>8</v>
      </c>
      <c r="E51" s="10">
        <f>入澤!E51+三条!E51+十日町!E51+岩水!E51</f>
        <v>15</v>
      </c>
      <c r="F51" s="32"/>
    </row>
    <row r="52" spans="1:6" ht="15" customHeight="1" x14ac:dyDescent="0.15">
      <c r="A52" s="12"/>
      <c r="B52" s="35">
        <v>41</v>
      </c>
      <c r="C52" s="75">
        <f>入澤!C52+三条!C52+十日町!C52+岩水!C52</f>
        <v>6</v>
      </c>
      <c r="D52" s="75">
        <f>入澤!D52+三条!D52+十日町!D52+岩水!D52</f>
        <v>5</v>
      </c>
      <c r="E52" s="10">
        <f>入澤!E52+三条!E52+十日町!E52+岩水!E52</f>
        <v>11</v>
      </c>
      <c r="F52" s="32"/>
    </row>
    <row r="53" spans="1:6" ht="15" customHeight="1" x14ac:dyDescent="0.15">
      <c r="A53" s="12"/>
      <c r="B53" s="35">
        <v>42</v>
      </c>
      <c r="C53" s="75">
        <f>入澤!C53+三条!C53+十日町!C53+岩水!C53</f>
        <v>2</v>
      </c>
      <c r="D53" s="75">
        <f>入澤!D53+三条!D53+十日町!D53+岩水!D53</f>
        <v>7</v>
      </c>
      <c r="E53" s="10">
        <f>入澤!E53+三条!E53+十日町!E53+岩水!E53</f>
        <v>9</v>
      </c>
      <c r="F53" s="32"/>
    </row>
    <row r="54" spans="1:6" ht="15" customHeight="1" x14ac:dyDescent="0.15">
      <c r="A54" s="12"/>
      <c r="B54" s="35">
        <v>43</v>
      </c>
      <c r="C54" s="75">
        <f>入澤!C54+三条!C54+十日町!C54+岩水!C54</f>
        <v>9</v>
      </c>
      <c r="D54" s="75">
        <f>入澤!D54+三条!D54+十日町!D54+岩水!D54</f>
        <v>2</v>
      </c>
      <c r="E54" s="10">
        <f>入澤!E54+三条!E54+十日町!E54+岩水!E54</f>
        <v>11</v>
      </c>
      <c r="F54" s="32"/>
    </row>
    <row r="55" spans="1:6" ht="15" customHeight="1" x14ac:dyDescent="0.15">
      <c r="A55" s="12"/>
      <c r="B55" s="35">
        <v>44</v>
      </c>
      <c r="C55" s="75">
        <f>入澤!C55+三条!C55+十日町!C55+岩水!C55</f>
        <v>10</v>
      </c>
      <c r="D55" s="75">
        <f>入澤!D55+三条!D55+十日町!D55+岩水!D55</f>
        <v>7</v>
      </c>
      <c r="E55" s="10">
        <f>入澤!E55+三条!E55+十日町!E55+岩水!E55</f>
        <v>17</v>
      </c>
      <c r="F55" s="32"/>
    </row>
    <row r="56" spans="1:6" ht="15" customHeight="1" x14ac:dyDescent="0.15">
      <c r="A56" s="12"/>
      <c r="B56" s="40" t="s">
        <v>58</v>
      </c>
      <c r="C56" s="49">
        <f>入澤!C56+三条!C56+十日町!C56+岩水!C56</f>
        <v>34</v>
      </c>
      <c r="D56" s="49">
        <f>入澤!D56+三条!D56+十日町!D56+岩水!D56</f>
        <v>29</v>
      </c>
      <c r="E56" s="41">
        <f>入澤!E56+三条!E56+十日町!E56+岩水!E56</f>
        <v>63</v>
      </c>
      <c r="F56" s="42">
        <f>E56/E147</f>
        <v>4.6120058565153735E-2</v>
      </c>
    </row>
    <row r="57" spans="1:6" ht="15" customHeight="1" x14ac:dyDescent="0.15">
      <c r="A57" s="12"/>
      <c r="B57" s="35">
        <v>45</v>
      </c>
      <c r="C57" s="75">
        <f>入澤!C57+三条!C57+十日町!C57+岩水!C57</f>
        <v>3</v>
      </c>
      <c r="D57" s="75">
        <f>入澤!D57+三条!D57+十日町!D57+岩水!D57</f>
        <v>6</v>
      </c>
      <c r="E57" s="10">
        <f>入澤!E57+三条!E57+十日町!E57+岩水!E57</f>
        <v>9</v>
      </c>
      <c r="F57" s="32"/>
    </row>
    <row r="58" spans="1:6" ht="15" customHeight="1" x14ac:dyDescent="0.15">
      <c r="A58" s="12"/>
      <c r="B58" s="35">
        <v>46</v>
      </c>
      <c r="C58" s="75">
        <f>入澤!C58+三条!C58+十日町!C58+岩水!C58</f>
        <v>4</v>
      </c>
      <c r="D58" s="75">
        <f>入澤!D58+三条!D58+十日町!D58+岩水!D58</f>
        <v>7</v>
      </c>
      <c r="E58" s="10">
        <f>入澤!E58+三条!E58+十日町!E58+岩水!E58</f>
        <v>11</v>
      </c>
      <c r="F58" s="32"/>
    </row>
    <row r="59" spans="1:6" ht="15" customHeight="1" x14ac:dyDescent="0.15">
      <c r="A59" s="12"/>
      <c r="B59" s="35">
        <v>47</v>
      </c>
      <c r="C59" s="75">
        <f>入澤!C59+三条!C59+十日町!C59+岩水!C59</f>
        <v>8</v>
      </c>
      <c r="D59" s="75">
        <f>入澤!D59+三条!D59+十日町!D59+岩水!D59</f>
        <v>8</v>
      </c>
      <c r="E59" s="10">
        <f>入澤!E59+三条!E59+十日町!E59+岩水!E59</f>
        <v>16</v>
      </c>
      <c r="F59" s="32"/>
    </row>
    <row r="60" spans="1:6" ht="15" customHeight="1" x14ac:dyDescent="0.15">
      <c r="A60" s="12"/>
      <c r="B60" s="35">
        <v>48</v>
      </c>
      <c r="C60" s="75">
        <f>入澤!C60+三条!C60+十日町!C60+岩水!C60</f>
        <v>13</v>
      </c>
      <c r="D60" s="75">
        <f>入澤!D60+三条!D60+十日町!D60+岩水!D60</f>
        <v>9</v>
      </c>
      <c r="E60" s="10">
        <f>入澤!E60+三条!E60+十日町!E60+岩水!E60</f>
        <v>22</v>
      </c>
      <c r="F60" s="32"/>
    </row>
    <row r="61" spans="1:6" ht="15" customHeight="1" x14ac:dyDescent="0.15">
      <c r="A61" s="12"/>
      <c r="B61" s="35">
        <v>49</v>
      </c>
      <c r="C61" s="75">
        <f>入澤!C61+三条!C61+十日町!C61+岩水!C61</f>
        <v>8</v>
      </c>
      <c r="D61" s="75">
        <f>入澤!D61+三条!D61+十日町!D61+岩水!D61</f>
        <v>8</v>
      </c>
      <c r="E61" s="10">
        <f>入澤!E61+三条!E61+十日町!E61+岩水!E61</f>
        <v>16</v>
      </c>
      <c r="F61" s="32"/>
    </row>
    <row r="62" spans="1:6" ht="15" customHeight="1" x14ac:dyDescent="0.15">
      <c r="A62" s="12"/>
      <c r="B62" s="40" t="s">
        <v>59</v>
      </c>
      <c r="C62" s="49">
        <f>入澤!C62+三条!C62+十日町!C62+岩水!C62</f>
        <v>36</v>
      </c>
      <c r="D62" s="49">
        <f>入澤!D62+三条!D62+十日町!D62+岩水!D62</f>
        <v>38</v>
      </c>
      <c r="E62" s="41">
        <f>入澤!E62+三条!E62+十日町!E62+岩水!E62</f>
        <v>74</v>
      </c>
      <c r="F62" s="42">
        <f>E62/E147</f>
        <v>5.4172767203513911E-2</v>
      </c>
    </row>
    <row r="63" spans="1:6" ht="15" customHeight="1" x14ac:dyDescent="0.15">
      <c r="A63" s="12"/>
      <c r="B63" s="35">
        <v>50</v>
      </c>
      <c r="C63" s="75">
        <f>入澤!C63+三条!C63+十日町!C63+岩水!C63</f>
        <v>9</v>
      </c>
      <c r="D63" s="75">
        <f>入澤!D63+三条!D63+十日町!D63+岩水!D63</f>
        <v>7</v>
      </c>
      <c r="E63" s="10">
        <f>入澤!E63+三条!E63+十日町!E63+岩水!E63</f>
        <v>16</v>
      </c>
      <c r="F63" s="32"/>
    </row>
    <row r="64" spans="1:6" ht="15" customHeight="1" x14ac:dyDescent="0.15">
      <c r="A64" s="12"/>
      <c r="B64" s="35">
        <v>51</v>
      </c>
      <c r="C64" s="75">
        <f>入澤!C64+三条!C64+十日町!C64+岩水!C64</f>
        <v>10</v>
      </c>
      <c r="D64" s="75">
        <f>入澤!D64+三条!D64+十日町!D64+岩水!D64</f>
        <v>8</v>
      </c>
      <c r="E64" s="10">
        <f>入澤!E64+三条!E64+十日町!E64+岩水!E64</f>
        <v>18</v>
      </c>
      <c r="F64" s="32"/>
    </row>
    <row r="65" spans="1:6" ht="15" customHeight="1" x14ac:dyDescent="0.15">
      <c r="A65" s="12"/>
      <c r="B65" s="35">
        <v>52</v>
      </c>
      <c r="C65" s="75">
        <f>入澤!C65+三条!C65+十日町!C65+岩水!C65</f>
        <v>9</v>
      </c>
      <c r="D65" s="75">
        <f>入澤!D65+三条!D65+十日町!D65+岩水!D65</f>
        <v>9</v>
      </c>
      <c r="E65" s="10">
        <f>入澤!E65+三条!E65+十日町!E65+岩水!E65</f>
        <v>18</v>
      </c>
      <c r="F65" s="32"/>
    </row>
    <row r="66" spans="1:6" ht="15" customHeight="1" x14ac:dyDescent="0.15">
      <c r="A66" s="12"/>
      <c r="B66" s="35">
        <v>53</v>
      </c>
      <c r="C66" s="75">
        <f>入澤!C66+三条!C66+十日町!C66+岩水!C66</f>
        <v>5</v>
      </c>
      <c r="D66" s="75">
        <f>入澤!D66+三条!D66+十日町!D66+岩水!D66</f>
        <v>5</v>
      </c>
      <c r="E66" s="10">
        <f>入澤!E66+三条!E66+十日町!E66+岩水!E66</f>
        <v>10</v>
      </c>
      <c r="F66" s="32"/>
    </row>
    <row r="67" spans="1:6" ht="15" customHeight="1" x14ac:dyDescent="0.15">
      <c r="A67" s="12"/>
      <c r="B67" s="35">
        <v>54</v>
      </c>
      <c r="C67" s="75">
        <f>入澤!C67+三条!C67+十日町!C67+岩水!C67</f>
        <v>8</v>
      </c>
      <c r="D67" s="75">
        <f>入澤!D67+三条!D67+十日町!D67+岩水!D67</f>
        <v>12</v>
      </c>
      <c r="E67" s="10">
        <f>入澤!E67+三条!E67+十日町!E67+岩水!E67</f>
        <v>20</v>
      </c>
      <c r="F67" s="32"/>
    </row>
    <row r="68" spans="1:6" ht="15" customHeight="1" x14ac:dyDescent="0.15">
      <c r="A68" s="12"/>
      <c r="B68" s="40" t="s">
        <v>60</v>
      </c>
      <c r="C68" s="49">
        <f>入澤!C68+三条!C68+十日町!C68+岩水!C68</f>
        <v>41</v>
      </c>
      <c r="D68" s="49">
        <f>入澤!D68+三条!D68+十日町!D68+岩水!D68</f>
        <v>41</v>
      </c>
      <c r="E68" s="41">
        <f>入澤!E68+三条!E68+十日町!E68+岩水!E68</f>
        <v>82</v>
      </c>
      <c r="F68" s="42">
        <f>E68/E147</f>
        <v>6.0029282576866766E-2</v>
      </c>
    </row>
    <row r="69" spans="1:6" ht="15" customHeight="1" x14ac:dyDescent="0.15">
      <c r="A69" s="12"/>
      <c r="B69" s="35">
        <v>55</v>
      </c>
      <c r="C69" s="75">
        <f>入澤!C69+三条!C69+十日町!C69+岩水!C69</f>
        <v>11</v>
      </c>
      <c r="D69" s="75">
        <f>入澤!D69+三条!D69+十日町!D69+岩水!D69</f>
        <v>13</v>
      </c>
      <c r="E69" s="10">
        <f>入澤!E69+三条!E69+十日町!E69+岩水!E69</f>
        <v>24</v>
      </c>
      <c r="F69" s="32"/>
    </row>
    <row r="70" spans="1:6" ht="15" customHeight="1" x14ac:dyDescent="0.15">
      <c r="A70" s="12"/>
      <c r="B70" s="35">
        <v>56</v>
      </c>
      <c r="C70" s="75">
        <f>入澤!C70+三条!C70+十日町!C70+岩水!C70</f>
        <v>5</v>
      </c>
      <c r="D70" s="75">
        <f>入澤!D70+三条!D70+十日町!D70+岩水!D70</f>
        <v>15</v>
      </c>
      <c r="E70" s="10">
        <f>入澤!E70+三条!E70+十日町!E70+岩水!E70</f>
        <v>20</v>
      </c>
      <c r="F70" s="32"/>
    </row>
    <row r="71" spans="1:6" ht="15" customHeight="1" x14ac:dyDescent="0.15">
      <c r="A71" s="12"/>
      <c r="B71" s="35">
        <v>57</v>
      </c>
      <c r="C71" s="75">
        <f>入澤!C71+三条!C71+十日町!C71+岩水!C71</f>
        <v>9</v>
      </c>
      <c r="D71" s="75">
        <f>入澤!D71+三条!D71+十日町!D71+岩水!D71</f>
        <v>7</v>
      </c>
      <c r="E71" s="10">
        <f>入澤!E71+三条!E71+十日町!E71+岩水!E71</f>
        <v>16</v>
      </c>
      <c r="F71" s="32"/>
    </row>
    <row r="72" spans="1:6" ht="15" customHeight="1" x14ac:dyDescent="0.15">
      <c r="A72" s="12"/>
      <c r="B72" s="35">
        <v>58</v>
      </c>
      <c r="C72" s="75">
        <f>入澤!C72+三条!C72+十日町!C72+岩水!C72</f>
        <v>14</v>
      </c>
      <c r="D72" s="75">
        <f>入澤!D72+三条!D72+十日町!D72+岩水!D72</f>
        <v>16</v>
      </c>
      <c r="E72" s="10">
        <f>入澤!E72+三条!E72+十日町!E72+岩水!E72</f>
        <v>30</v>
      </c>
      <c r="F72" s="32"/>
    </row>
    <row r="73" spans="1:6" ht="15" customHeight="1" x14ac:dyDescent="0.15">
      <c r="A73" s="12"/>
      <c r="B73" s="35">
        <v>59</v>
      </c>
      <c r="C73" s="75">
        <f>入澤!C73+三条!C73+十日町!C73+岩水!C73</f>
        <v>13</v>
      </c>
      <c r="D73" s="75">
        <f>入澤!D73+三条!D73+十日町!D73+岩水!D73</f>
        <v>16</v>
      </c>
      <c r="E73" s="10">
        <f>入澤!E73+三条!E73+十日町!E73+岩水!E73</f>
        <v>29</v>
      </c>
      <c r="F73" s="32"/>
    </row>
    <row r="74" spans="1:6" ht="15" customHeight="1" x14ac:dyDescent="0.15">
      <c r="A74" s="12"/>
      <c r="B74" s="40" t="s">
        <v>61</v>
      </c>
      <c r="C74" s="49">
        <f>入澤!C74+三条!C74+十日町!C74+岩水!C74</f>
        <v>52</v>
      </c>
      <c r="D74" s="49">
        <f>入澤!D74+三条!D74+十日町!D74+岩水!D74</f>
        <v>67</v>
      </c>
      <c r="E74" s="41">
        <f>入澤!E74+三条!E74+十日町!E74+岩水!E74</f>
        <v>119</v>
      </c>
      <c r="F74" s="42">
        <f>E74/E147</f>
        <v>8.7115666178623721E-2</v>
      </c>
    </row>
    <row r="75" spans="1:6" ht="15" customHeight="1" x14ac:dyDescent="0.15">
      <c r="A75" s="12"/>
      <c r="B75" s="35">
        <v>60</v>
      </c>
      <c r="C75" s="75">
        <f>入澤!C75+三条!C75+十日町!C75+岩水!C75</f>
        <v>11</v>
      </c>
      <c r="D75" s="75">
        <f>入澤!D75+三条!D75+十日町!D75+岩水!D75</f>
        <v>6</v>
      </c>
      <c r="E75" s="10">
        <f>入澤!E75+三条!E75+十日町!E75+岩水!E75</f>
        <v>17</v>
      </c>
      <c r="F75" s="32"/>
    </row>
    <row r="76" spans="1:6" ht="15" customHeight="1" x14ac:dyDescent="0.15">
      <c r="A76" s="12"/>
      <c r="B76" s="35">
        <v>61</v>
      </c>
      <c r="C76" s="75">
        <f>入澤!C76+三条!C76+十日町!C76+岩水!C76</f>
        <v>8</v>
      </c>
      <c r="D76" s="75">
        <f>入澤!D76+三条!D76+十日町!D76+岩水!D76</f>
        <v>11</v>
      </c>
      <c r="E76" s="10">
        <f>入澤!E76+三条!E76+十日町!E76+岩水!E76</f>
        <v>19</v>
      </c>
      <c r="F76" s="32"/>
    </row>
    <row r="77" spans="1:6" ht="15" customHeight="1" x14ac:dyDescent="0.15">
      <c r="A77" s="12"/>
      <c r="B77" s="35">
        <v>62</v>
      </c>
      <c r="C77" s="75">
        <f>入澤!C77+三条!C77+十日町!C77+岩水!C77</f>
        <v>6</v>
      </c>
      <c r="D77" s="75">
        <f>入澤!D77+三条!D77+十日町!D77+岩水!D77</f>
        <v>6</v>
      </c>
      <c r="E77" s="10">
        <f>入澤!E77+三条!E77+十日町!E77+岩水!E77</f>
        <v>12</v>
      </c>
      <c r="F77" s="32"/>
    </row>
    <row r="78" spans="1:6" ht="15" customHeight="1" x14ac:dyDescent="0.15">
      <c r="A78" s="12"/>
      <c r="B78" s="35">
        <v>63</v>
      </c>
      <c r="C78" s="75">
        <f>入澤!C78+三条!C78+十日町!C78+岩水!C78</f>
        <v>9</v>
      </c>
      <c r="D78" s="75">
        <f>入澤!D78+三条!D78+十日町!D78+岩水!D78</f>
        <v>11</v>
      </c>
      <c r="E78" s="10">
        <f>入澤!E78+三条!E78+十日町!E78+岩水!E78</f>
        <v>20</v>
      </c>
      <c r="F78" s="32"/>
    </row>
    <row r="79" spans="1:6" ht="15" customHeight="1" x14ac:dyDescent="0.15">
      <c r="A79" s="12"/>
      <c r="B79" s="35">
        <v>64</v>
      </c>
      <c r="C79" s="75">
        <f>入澤!C79+三条!C79+十日町!C79+岩水!C79</f>
        <v>12</v>
      </c>
      <c r="D79" s="75">
        <f>入澤!D79+三条!D79+十日町!D79+岩水!D79</f>
        <v>11</v>
      </c>
      <c r="E79" s="10">
        <f>入澤!E79+三条!E79+十日町!E79+岩水!E79</f>
        <v>23</v>
      </c>
      <c r="F79" s="32"/>
    </row>
    <row r="80" spans="1:6" ht="15" customHeight="1" x14ac:dyDescent="0.15">
      <c r="A80" s="12"/>
      <c r="B80" s="40" t="s">
        <v>62</v>
      </c>
      <c r="C80" s="49">
        <f>入澤!C80+三条!C80+十日町!C80+岩水!C80</f>
        <v>46</v>
      </c>
      <c r="D80" s="49">
        <f>入澤!D80+三条!D80+十日町!D80+岩水!D80</f>
        <v>45</v>
      </c>
      <c r="E80" s="41">
        <f>入澤!E80+三条!E80+十日町!E80+岩水!E80</f>
        <v>91</v>
      </c>
      <c r="F80" s="42">
        <f>E80/E147</f>
        <v>6.6617862371888728E-2</v>
      </c>
    </row>
    <row r="81" spans="1:6" ht="15" customHeight="1" x14ac:dyDescent="0.15">
      <c r="A81" s="12"/>
      <c r="B81" s="35">
        <v>65</v>
      </c>
      <c r="C81" s="75">
        <f>入澤!C81+三条!C81+十日町!C81+岩水!C81</f>
        <v>9</v>
      </c>
      <c r="D81" s="75">
        <f>入澤!D81+三条!D81+十日町!D81+岩水!D81</f>
        <v>16</v>
      </c>
      <c r="E81" s="10">
        <f>入澤!E81+三条!E81+十日町!E81+岩水!E81</f>
        <v>25</v>
      </c>
      <c r="F81" s="32"/>
    </row>
    <row r="82" spans="1:6" ht="15" customHeight="1" x14ac:dyDescent="0.15">
      <c r="A82" s="12"/>
      <c r="B82" s="35">
        <v>66</v>
      </c>
      <c r="C82" s="75">
        <f>入澤!C82+三条!C82+十日町!C82+岩水!C82</f>
        <v>9</v>
      </c>
      <c r="D82" s="75">
        <f>入澤!D82+三条!D82+十日町!D82+岩水!D82</f>
        <v>11</v>
      </c>
      <c r="E82" s="10">
        <f>入澤!E82+三条!E82+十日町!E82+岩水!E82</f>
        <v>20</v>
      </c>
      <c r="F82" s="32"/>
    </row>
    <row r="83" spans="1:6" ht="15" customHeight="1" x14ac:dyDescent="0.15">
      <c r="A83" s="12"/>
      <c r="B83" s="35">
        <v>67</v>
      </c>
      <c r="C83" s="75">
        <f>入澤!C83+三条!C83+十日町!C83+岩水!C83</f>
        <v>14</v>
      </c>
      <c r="D83" s="75">
        <f>入澤!D83+三条!D83+十日町!D83+岩水!D83</f>
        <v>11</v>
      </c>
      <c r="E83" s="10">
        <f>入澤!E83+三条!E83+十日町!E83+岩水!E83</f>
        <v>25</v>
      </c>
      <c r="F83" s="32"/>
    </row>
    <row r="84" spans="1:6" ht="15" customHeight="1" x14ac:dyDescent="0.15">
      <c r="A84" s="12"/>
      <c r="B84" s="35">
        <v>68</v>
      </c>
      <c r="C84" s="75">
        <f>入澤!C84+三条!C84+十日町!C84+岩水!C84</f>
        <v>11</v>
      </c>
      <c r="D84" s="75">
        <f>入澤!D84+三条!D84+十日町!D84+岩水!D84</f>
        <v>13</v>
      </c>
      <c r="E84" s="10">
        <f>入澤!E84+三条!E84+十日町!E84+岩水!E84</f>
        <v>24</v>
      </c>
      <c r="F84" s="32"/>
    </row>
    <row r="85" spans="1:6" ht="15" customHeight="1" x14ac:dyDescent="0.15">
      <c r="A85" s="12"/>
      <c r="B85" s="35">
        <v>69</v>
      </c>
      <c r="C85" s="75">
        <f>入澤!C85+三条!C85+十日町!C85+岩水!C85</f>
        <v>7</v>
      </c>
      <c r="D85" s="75">
        <f>入澤!D85+三条!D85+十日町!D85+岩水!D85</f>
        <v>12</v>
      </c>
      <c r="E85" s="10">
        <f>入澤!E85+三条!E85+十日町!E85+岩水!E85</f>
        <v>19</v>
      </c>
      <c r="F85" s="32"/>
    </row>
    <row r="86" spans="1:6" ht="15" customHeight="1" x14ac:dyDescent="0.15">
      <c r="A86" s="12"/>
      <c r="B86" s="43" t="s">
        <v>63</v>
      </c>
      <c r="C86" s="71">
        <f>入澤!C86+三条!C86+十日町!C86+岩水!C86</f>
        <v>50</v>
      </c>
      <c r="D86" s="71">
        <f>入澤!D86+三条!D86+十日町!D86+岩水!D86</f>
        <v>63</v>
      </c>
      <c r="E86" s="44">
        <f>入澤!E86+三条!E86+十日町!E86+岩水!E86</f>
        <v>113</v>
      </c>
      <c r="F86" s="45">
        <f>E86/E147</f>
        <v>8.272327964860908E-2</v>
      </c>
    </row>
    <row r="87" spans="1:6" ht="15" customHeight="1" x14ac:dyDescent="0.15">
      <c r="A87" s="12"/>
      <c r="B87" s="35">
        <v>70</v>
      </c>
      <c r="C87" s="75">
        <f>入澤!C87+三条!C87+十日町!C87+岩水!C87</f>
        <v>16</v>
      </c>
      <c r="D87" s="75">
        <f>入澤!D87+三条!D87+十日町!D87+岩水!D87</f>
        <v>11</v>
      </c>
      <c r="E87" s="10">
        <f>入澤!E87+三条!E87+十日町!E87+岩水!E87</f>
        <v>27</v>
      </c>
      <c r="F87" s="32"/>
    </row>
    <row r="88" spans="1:6" ht="15" customHeight="1" x14ac:dyDescent="0.15">
      <c r="A88" s="12"/>
      <c r="B88" s="35">
        <v>71</v>
      </c>
      <c r="C88" s="75">
        <f>入澤!C88+三条!C88+十日町!C88+岩水!C88</f>
        <v>15</v>
      </c>
      <c r="D88" s="75">
        <f>入澤!D88+三条!D88+十日町!D88+岩水!D88</f>
        <v>13</v>
      </c>
      <c r="E88" s="10">
        <f>入澤!E88+三条!E88+十日町!E88+岩水!E88</f>
        <v>28</v>
      </c>
      <c r="F88" s="32"/>
    </row>
    <row r="89" spans="1:6" ht="15" customHeight="1" x14ac:dyDescent="0.15">
      <c r="A89" s="12"/>
      <c r="B89" s="35">
        <v>72</v>
      </c>
      <c r="C89" s="75">
        <f>入澤!C89+三条!C89+十日町!C89+岩水!C89</f>
        <v>12</v>
      </c>
      <c r="D89" s="75">
        <f>入澤!D89+三条!D89+十日町!D89+岩水!D89</f>
        <v>8</v>
      </c>
      <c r="E89" s="10">
        <f>入澤!E89+三条!E89+十日町!E89+岩水!E89</f>
        <v>20</v>
      </c>
      <c r="F89" s="32"/>
    </row>
    <row r="90" spans="1:6" ht="15" customHeight="1" x14ac:dyDescent="0.15">
      <c r="A90" s="12"/>
      <c r="B90" s="35">
        <v>73</v>
      </c>
      <c r="C90" s="75">
        <f>入澤!C90+三条!C90+十日町!C90+岩水!C90</f>
        <v>13</v>
      </c>
      <c r="D90" s="75">
        <f>入澤!D90+三条!D90+十日町!D90+岩水!D90</f>
        <v>17</v>
      </c>
      <c r="E90" s="10">
        <f>入澤!E90+三条!E90+十日町!E90+岩水!E90</f>
        <v>30</v>
      </c>
      <c r="F90" s="32"/>
    </row>
    <row r="91" spans="1:6" ht="15" customHeight="1" x14ac:dyDescent="0.15">
      <c r="A91" s="12"/>
      <c r="B91" s="35">
        <v>74</v>
      </c>
      <c r="C91" s="75">
        <f>入澤!C91+三条!C91+十日町!C91+岩水!C91</f>
        <v>15</v>
      </c>
      <c r="D91" s="75">
        <f>入澤!D91+三条!D91+十日町!D91+岩水!D91</f>
        <v>11</v>
      </c>
      <c r="E91" s="10">
        <f>入澤!E91+三条!E91+十日町!E91+岩水!E91</f>
        <v>26</v>
      </c>
      <c r="F91" s="32"/>
    </row>
    <row r="92" spans="1:6" ht="15" customHeight="1" x14ac:dyDescent="0.15">
      <c r="A92" s="12"/>
      <c r="B92" s="43" t="s">
        <v>64</v>
      </c>
      <c r="C92" s="71">
        <f>入澤!C92+三条!C92+十日町!C92+岩水!C92</f>
        <v>71</v>
      </c>
      <c r="D92" s="71">
        <f>入澤!D92+三条!D92+十日町!D92+岩水!D92</f>
        <v>60</v>
      </c>
      <c r="E92" s="44">
        <f>入澤!E92+三条!E92+十日町!E92+岩水!E92</f>
        <v>131</v>
      </c>
      <c r="F92" s="45">
        <f>E92/E147</f>
        <v>9.5900439238653004E-2</v>
      </c>
    </row>
    <row r="93" spans="1:6" ht="15" customHeight="1" x14ac:dyDescent="0.15">
      <c r="A93" s="12"/>
      <c r="B93" s="35">
        <v>75</v>
      </c>
      <c r="C93" s="75">
        <f>入澤!C93+三条!C93+十日町!C93+岩水!C93</f>
        <v>12</v>
      </c>
      <c r="D93" s="75">
        <f>入澤!D93+三条!D93+十日町!D93+岩水!D93</f>
        <v>10</v>
      </c>
      <c r="E93" s="10">
        <f>入澤!E93+三条!E93+十日町!E93+岩水!E93</f>
        <v>22</v>
      </c>
      <c r="F93" s="32"/>
    </row>
    <row r="94" spans="1:6" ht="15" customHeight="1" x14ac:dyDescent="0.15">
      <c r="A94" s="12"/>
      <c r="B94" s="35">
        <v>76</v>
      </c>
      <c r="C94" s="75">
        <f>入澤!C94+三条!C94+十日町!C94+岩水!C94</f>
        <v>16</v>
      </c>
      <c r="D94" s="75">
        <f>入澤!D94+三条!D94+十日町!D94+岩水!D94</f>
        <v>16</v>
      </c>
      <c r="E94" s="10">
        <f>入澤!E94+三条!E94+十日町!E94+岩水!E94</f>
        <v>32</v>
      </c>
      <c r="F94" s="32"/>
    </row>
    <row r="95" spans="1:6" ht="15" customHeight="1" x14ac:dyDescent="0.15">
      <c r="A95" s="12"/>
      <c r="B95" s="35">
        <v>77</v>
      </c>
      <c r="C95" s="75">
        <f>入澤!C95+三条!C95+十日町!C95+岩水!C95</f>
        <v>5</v>
      </c>
      <c r="D95" s="75">
        <f>入澤!D95+三条!D95+十日町!D95+岩水!D95</f>
        <v>11</v>
      </c>
      <c r="E95" s="10">
        <f>入澤!E95+三条!E95+十日町!E95+岩水!E95</f>
        <v>16</v>
      </c>
      <c r="F95" s="32"/>
    </row>
    <row r="96" spans="1:6" ht="15" customHeight="1" x14ac:dyDescent="0.15">
      <c r="A96" s="12"/>
      <c r="B96" s="35">
        <v>78</v>
      </c>
      <c r="C96" s="75">
        <f>入澤!C96+三条!C96+十日町!C96+岩水!C96</f>
        <v>3</v>
      </c>
      <c r="D96" s="75">
        <f>入澤!D96+三条!D96+十日町!D96+岩水!D96</f>
        <v>2</v>
      </c>
      <c r="E96" s="10">
        <f>入澤!E96+三条!E96+十日町!E96+岩水!E96</f>
        <v>5</v>
      </c>
      <c r="F96" s="32"/>
    </row>
    <row r="97" spans="1:6" ht="15" customHeight="1" x14ac:dyDescent="0.15">
      <c r="A97" s="12"/>
      <c r="B97" s="35">
        <v>79</v>
      </c>
      <c r="C97" s="75">
        <f>入澤!C97+三条!C97+十日町!C97+岩水!C97</f>
        <v>10</v>
      </c>
      <c r="D97" s="75">
        <f>入澤!D97+三条!D97+十日町!D97+岩水!D97</f>
        <v>9</v>
      </c>
      <c r="E97" s="10">
        <f>入澤!E97+三条!E97+十日町!E97+岩水!E97</f>
        <v>19</v>
      </c>
      <c r="F97" s="32"/>
    </row>
    <row r="98" spans="1:6" ht="15" customHeight="1" x14ac:dyDescent="0.15">
      <c r="A98" s="12"/>
      <c r="B98" s="43" t="s">
        <v>65</v>
      </c>
      <c r="C98" s="71">
        <f>入澤!C98+三条!C98+十日町!C98+岩水!C98</f>
        <v>46</v>
      </c>
      <c r="D98" s="71">
        <f>入澤!D98+三条!D98+十日町!D98+岩水!D98</f>
        <v>48</v>
      </c>
      <c r="E98" s="44">
        <f>入澤!E98+三条!E98+十日町!E98+岩水!E98</f>
        <v>94</v>
      </c>
      <c r="F98" s="45">
        <f>E98/E147</f>
        <v>6.8814055636896049E-2</v>
      </c>
    </row>
    <row r="99" spans="1:6" ht="15" customHeight="1" x14ac:dyDescent="0.15">
      <c r="A99" s="12"/>
      <c r="B99" s="35">
        <v>80</v>
      </c>
      <c r="C99" s="75">
        <f>入澤!C99+三条!C99+十日町!C99+岩水!C99</f>
        <v>12</v>
      </c>
      <c r="D99" s="75">
        <f>入澤!D99+三条!D99+十日町!D99+岩水!D99</f>
        <v>14</v>
      </c>
      <c r="E99" s="10">
        <f>入澤!E99+三条!E99+十日町!E99+岩水!E99</f>
        <v>26</v>
      </c>
      <c r="F99" s="32"/>
    </row>
    <row r="100" spans="1:6" ht="15" customHeight="1" x14ac:dyDescent="0.15">
      <c r="A100" s="12"/>
      <c r="B100" s="35">
        <v>81</v>
      </c>
      <c r="C100" s="75">
        <f>入澤!C100+三条!C100+十日町!C100+岩水!C100</f>
        <v>3</v>
      </c>
      <c r="D100" s="75">
        <f>入澤!D100+三条!D100+十日町!D100+岩水!D100</f>
        <v>10</v>
      </c>
      <c r="E100" s="10">
        <f>入澤!E100+三条!E100+十日町!E100+岩水!E100</f>
        <v>13</v>
      </c>
      <c r="F100" s="32"/>
    </row>
    <row r="101" spans="1:6" ht="15" customHeight="1" x14ac:dyDescent="0.15">
      <c r="A101" s="12"/>
      <c r="B101" s="35">
        <v>82</v>
      </c>
      <c r="C101" s="75">
        <f>入澤!C101+三条!C101+十日町!C101+岩水!C101</f>
        <v>2</v>
      </c>
      <c r="D101" s="75">
        <f>入澤!D101+三条!D101+十日町!D101+岩水!D101</f>
        <v>9</v>
      </c>
      <c r="E101" s="10">
        <f>入澤!E101+三条!E101+十日町!E101+岩水!E101</f>
        <v>11</v>
      </c>
      <c r="F101" s="32"/>
    </row>
    <row r="102" spans="1:6" ht="15" customHeight="1" x14ac:dyDescent="0.15">
      <c r="A102" s="12"/>
      <c r="B102" s="35">
        <v>83</v>
      </c>
      <c r="C102" s="75">
        <f>入澤!C102+三条!C102+十日町!C102+岩水!C102</f>
        <v>9</v>
      </c>
      <c r="D102" s="75">
        <f>入澤!D102+三条!D102+十日町!D102+岩水!D102</f>
        <v>12</v>
      </c>
      <c r="E102" s="10">
        <f>入澤!E102+三条!E102+十日町!E102+岩水!E102</f>
        <v>21</v>
      </c>
      <c r="F102" s="32"/>
    </row>
    <row r="103" spans="1:6" ht="15" customHeight="1" x14ac:dyDescent="0.15">
      <c r="A103" s="12"/>
      <c r="B103" s="35">
        <v>84</v>
      </c>
      <c r="C103" s="75">
        <f>入澤!C103+三条!C103+十日町!C103+岩水!C103</f>
        <v>6</v>
      </c>
      <c r="D103" s="75">
        <f>入澤!D103+三条!D103+十日町!D103+岩水!D103</f>
        <v>9</v>
      </c>
      <c r="E103" s="10">
        <f>入澤!E103+三条!E103+十日町!E103+岩水!E103</f>
        <v>15</v>
      </c>
      <c r="F103" s="32"/>
    </row>
    <row r="104" spans="1:6" ht="15" customHeight="1" x14ac:dyDescent="0.15">
      <c r="A104" s="12"/>
      <c r="B104" s="43" t="s">
        <v>66</v>
      </c>
      <c r="C104" s="71">
        <f>入澤!C104+三条!C104+十日町!C104+岩水!C104</f>
        <v>32</v>
      </c>
      <c r="D104" s="71">
        <f>入澤!D104+三条!D104+十日町!D104+岩水!D104</f>
        <v>54</v>
      </c>
      <c r="E104" s="44">
        <f>入澤!E104+三条!E104+十日町!E104+岩水!E104</f>
        <v>86</v>
      </c>
      <c r="F104" s="45">
        <f>E104/E147</f>
        <v>6.2957540263543194E-2</v>
      </c>
    </row>
    <row r="105" spans="1:6" ht="15" customHeight="1" x14ac:dyDescent="0.15">
      <c r="A105" s="12"/>
      <c r="B105" s="35">
        <v>85</v>
      </c>
      <c r="C105" s="75">
        <f>入澤!C105+三条!C105+十日町!C105+岩水!C105</f>
        <v>3</v>
      </c>
      <c r="D105" s="75">
        <f>入澤!D105+三条!D105+十日町!D105+岩水!D105</f>
        <v>5</v>
      </c>
      <c r="E105" s="10">
        <f>入澤!E105+三条!E105+十日町!E105+岩水!E105</f>
        <v>8</v>
      </c>
      <c r="F105" s="32"/>
    </row>
    <row r="106" spans="1:6" ht="15" customHeight="1" x14ac:dyDescent="0.15">
      <c r="A106" s="12"/>
      <c r="B106" s="35">
        <v>86</v>
      </c>
      <c r="C106" s="75">
        <f>入澤!C106+三条!C106+十日町!C106+岩水!C106</f>
        <v>4</v>
      </c>
      <c r="D106" s="75">
        <f>入澤!D106+三条!D106+十日町!D106+岩水!D106</f>
        <v>6</v>
      </c>
      <c r="E106" s="10">
        <f>入澤!E106+三条!E106+十日町!E106+岩水!E106</f>
        <v>10</v>
      </c>
      <c r="F106" s="32"/>
    </row>
    <row r="107" spans="1:6" ht="15" customHeight="1" x14ac:dyDescent="0.15">
      <c r="A107" s="12"/>
      <c r="B107" s="35">
        <v>87</v>
      </c>
      <c r="C107" s="75">
        <f>入澤!C107+三条!C107+十日町!C107+岩水!C107</f>
        <v>8</v>
      </c>
      <c r="D107" s="75">
        <f>入澤!D107+三条!D107+十日町!D107+岩水!D107</f>
        <v>8</v>
      </c>
      <c r="E107" s="10">
        <f>入澤!E107+三条!E107+十日町!E107+岩水!E107</f>
        <v>16</v>
      </c>
      <c r="F107" s="32"/>
    </row>
    <row r="108" spans="1:6" ht="15" customHeight="1" x14ac:dyDescent="0.15">
      <c r="A108" s="12"/>
      <c r="B108" s="35">
        <v>88</v>
      </c>
      <c r="C108" s="75">
        <f>入澤!C108+三条!C108+十日町!C108+岩水!C108</f>
        <v>2</v>
      </c>
      <c r="D108" s="75">
        <f>入澤!D108+三条!D108+十日町!D108+岩水!D108</f>
        <v>6</v>
      </c>
      <c r="E108" s="10">
        <f>入澤!E108+三条!E108+十日町!E108+岩水!E108</f>
        <v>8</v>
      </c>
      <c r="F108" s="32"/>
    </row>
    <row r="109" spans="1:6" ht="15" customHeight="1" x14ac:dyDescent="0.15">
      <c r="A109" s="12"/>
      <c r="B109" s="35">
        <v>89</v>
      </c>
      <c r="C109" s="75">
        <f>入澤!C109+三条!C109+十日町!C109+岩水!C109</f>
        <v>3</v>
      </c>
      <c r="D109" s="75">
        <f>入澤!D109+三条!D109+十日町!D109+岩水!D109</f>
        <v>4</v>
      </c>
      <c r="E109" s="10">
        <f>入澤!E109+三条!E109+十日町!E109+岩水!E109</f>
        <v>7</v>
      </c>
      <c r="F109" s="32"/>
    </row>
    <row r="110" spans="1:6" ht="15" customHeight="1" x14ac:dyDescent="0.15">
      <c r="A110" s="12"/>
      <c r="B110" s="43" t="s">
        <v>67</v>
      </c>
      <c r="C110" s="71">
        <f>入澤!C110+三条!C110+十日町!C110+岩水!C110</f>
        <v>20</v>
      </c>
      <c r="D110" s="71">
        <f>入澤!D110+三条!D110+十日町!D110+岩水!D110</f>
        <v>29</v>
      </c>
      <c r="E110" s="44">
        <f>入澤!E110+三条!E110+十日町!E110+岩水!E110</f>
        <v>49</v>
      </c>
      <c r="F110" s="45">
        <f>E110/E147</f>
        <v>3.5871156661786238E-2</v>
      </c>
    </row>
    <row r="111" spans="1:6" ht="15" customHeight="1" x14ac:dyDescent="0.15">
      <c r="A111" s="12"/>
      <c r="B111" s="35">
        <v>90</v>
      </c>
      <c r="C111" s="75">
        <f>入澤!C111+三条!C111+十日町!C111+岩水!C111</f>
        <v>5</v>
      </c>
      <c r="D111" s="75">
        <f>入澤!D111+三条!D111+十日町!D111+岩水!D111</f>
        <v>8</v>
      </c>
      <c r="E111" s="10">
        <f>入澤!E111+三条!E111+十日町!E111+岩水!E111</f>
        <v>13</v>
      </c>
      <c r="F111" s="32"/>
    </row>
    <row r="112" spans="1:6" ht="15" customHeight="1" x14ac:dyDescent="0.15">
      <c r="A112" s="12"/>
      <c r="B112" s="35">
        <v>91</v>
      </c>
      <c r="C112" s="75">
        <f>入澤!C112+三条!C112+十日町!C112+岩水!C112</f>
        <v>3</v>
      </c>
      <c r="D112" s="75">
        <f>入澤!D112+三条!D112+十日町!D112+岩水!D112</f>
        <v>9</v>
      </c>
      <c r="E112" s="10">
        <f>入澤!E112+三条!E112+十日町!E112+岩水!E112</f>
        <v>12</v>
      </c>
      <c r="F112" s="32"/>
    </row>
    <row r="113" spans="1:6" ht="15" customHeight="1" x14ac:dyDescent="0.15">
      <c r="A113" s="12"/>
      <c r="B113" s="35">
        <v>92</v>
      </c>
      <c r="C113" s="75">
        <f>入澤!C113+三条!C113+十日町!C113+岩水!C113</f>
        <v>4</v>
      </c>
      <c r="D113" s="75">
        <f>入澤!D113+三条!D113+十日町!D113+岩水!D113</f>
        <v>9</v>
      </c>
      <c r="E113" s="10">
        <f>入澤!E113+三条!E113+十日町!E113+岩水!E113</f>
        <v>13</v>
      </c>
      <c r="F113" s="32"/>
    </row>
    <row r="114" spans="1:6" ht="15" customHeight="1" x14ac:dyDescent="0.15">
      <c r="A114" s="12"/>
      <c r="B114" s="35">
        <v>93</v>
      </c>
      <c r="C114" s="75">
        <f>入澤!C114+三条!C114+十日町!C114+岩水!C114</f>
        <v>1</v>
      </c>
      <c r="D114" s="75">
        <f>入澤!D114+三条!D114+十日町!D114+岩水!D114</f>
        <v>7</v>
      </c>
      <c r="E114" s="10">
        <f>入澤!E114+三条!E114+十日町!E114+岩水!E114</f>
        <v>8</v>
      </c>
      <c r="F114" s="32"/>
    </row>
    <row r="115" spans="1:6" ht="15" customHeight="1" x14ac:dyDescent="0.15">
      <c r="A115" s="12"/>
      <c r="B115" s="35">
        <v>94</v>
      </c>
      <c r="C115" s="75">
        <f>入澤!C115+三条!C115+十日町!C115+岩水!C115</f>
        <v>0</v>
      </c>
      <c r="D115" s="75">
        <f>入澤!D115+三条!D115+十日町!D115+岩水!D115</f>
        <v>5</v>
      </c>
      <c r="E115" s="10">
        <f>入澤!E115+三条!E115+十日町!E115+岩水!E115</f>
        <v>5</v>
      </c>
      <c r="F115" s="32"/>
    </row>
    <row r="116" spans="1:6" ht="15" customHeight="1" x14ac:dyDescent="0.15">
      <c r="A116" s="12"/>
      <c r="B116" s="43" t="s">
        <v>68</v>
      </c>
      <c r="C116" s="71">
        <f>入澤!C116+三条!C116+十日町!C116+岩水!C116</f>
        <v>13</v>
      </c>
      <c r="D116" s="71">
        <f>入澤!D116+三条!D116+十日町!D116+岩水!D116</f>
        <v>38</v>
      </c>
      <c r="E116" s="44">
        <f>入澤!E116+三条!E116+十日町!E116+岩水!E116</f>
        <v>51</v>
      </c>
      <c r="F116" s="45">
        <f>E116/E147</f>
        <v>3.7335285505124452E-2</v>
      </c>
    </row>
    <row r="117" spans="1:6" ht="15" customHeight="1" x14ac:dyDescent="0.15">
      <c r="A117" s="12"/>
      <c r="B117" s="35">
        <v>95</v>
      </c>
      <c r="C117" s="75">
        <f>入澤!C117+三条!C117+十日町!C117+岩水!C117</f>
        <v>1</v>
      </c>
      <c r="D117" s="75">
        <f>入澤!D117+三条!D117+十日町!D117+岩水!D117</f>
        <v>2</v>
      </c>
      <c r="E117" s="10">
        <f>入澤!E117+三条!E117+十日町!E117+岩水!E117</f>
        <v>3</v>
      </c>
      <c r="F117" s="32"/>
    </row>
    <row r="118" spans="1:6" ht="15" customHeight="1" x14ac:dyDescent="0.15">
      <c r="A118" s="12"/>
      <c r="B118" s="35">
        <v>96</v>
      </c>
      <c r="C118" s="75">
        <f>入澤!C118+三条!C118+十日町!C118+岩水!C118</f>
        <v>1</v>
      </c>
      <c r="D118" s="75">
        <f>入澤!D118+三条!D118+十日町!D118+岩水!D118</f>
        <v>3</v>
      </c>
      <c r="E118" s="10">
        <f>入澤!E118+三条!E118+十日町!E118+岩水!E118</f>
        <v>4</v>
      </c>
      <c r="F118" s="32"/>
    </row>
    <row r="119" spans="1:6" ht="15" customHeight="1" x14ac:dyDescent="0.15">
      <c r="A119" s="12"/>
      <c r="B119" s="35">
        <v>97</v>
      </c>
      <c r="C119" s="75">
        <f>入澤!C119+三条!C119+十日町!C119+岩水!C119</f>
        <v>3</v>
      </c>
      <c r="D119" s="75">
        <f>入澤!D119+三条!D119+十日町!D119+岩水!D119</f>
        <v>3</v>
      </c>
      <c r="E119" s="10">
        <f>入澤!E119+三条!E119+十日町!E119+岩水!E119</f>
        <v>6</v>
      </c>
      <c r="F119" s="32"/>
    </row>
    <row r="120" spans="1:6" ht="15" customHeight="1" x14ac:dyDescent="0.15">
      <c r="A120" s="12"/>
      <c r="B120" s="35">
        <v>98</v>
      </c>
      <c r="C120" s="75">
        <f>入澤!C120+三条!C120+十日町!C120+岩水!C120</f>
        <v>0</v>
      </c>
      <c r="D120" s="75">
        <f>入澤!D120+三条!D120+十日町!D120+岩水!D120</f>
        <v>1</v>
      </c>
      <c r="E120" s="10">
        <f>入澤!E120+三条!E120+十日町!E120+岩水!E120</f>
        <v>1</v>
      </c>
      <c r="F120" s="32"/>
    </row>
    <row r="121" spans="1:6" ht="15" customHeight="1" x14ac:dyDescent="0.15">
      <c r="A121" s="12"/>
      <c r="B121" s="35">
        <v>99</v>
      </c>
      <c r="C121" s="75">
        <f>入澤!C121+三条!C121+十日町!C121+岩水!C121</f>
        <v>0</v>
      </c>
      <c r="D121" s="75">
        <f>入澤!D121+三条!D121+十日町!D121+岩水!D121</f>
        <v>0</v>
      </c>
      <c r="E121" s="10">
        <f>入澤!E121+三条!E121+十日町!E121+岩水!E121</f>
        <v>0</v>
      </c>
      <c r="F121" s="32"/>
    </row>
    <row r="122" spans="1:6" ht="15" customHeight="1" x14ac:dyDescent="0.15">
      <c r="A122" s="12"/>
      <c r="B122" s="43" t="s">
        <v>69</v>
      </c>
      <c r="C122" s="71">
        <f>入澤!C122+三条!C122+十日町!C122+岩水!C122</f>
        <v>5</v>
      </c>
      <c r="D122" s="71">
        <f>入澤!D122+三条!D122+十日町!D122+岩水!D122</f>
        <v>9</v>
      </c>
      <c r="E122" s="44">
        <f>入澤!E122+三条!E122+十日町!E122+岩水!E122</f>
        <v>14</v>
      </c>
      <c r="F122" s="45">
        <f>E122/E147</f>
        <v>1.0248901903367497E-2</v>
      </c>
    </row>
    <row r="123" spans="1:6" ht="15" customHeight="1" x14ac:dyDescent="0.15">
      <c r="A123" s="12"/>
      <c r="B123" s="35">
        <v>100</v>
      </c>
      <c r="C123" s="75">
        <f>入澤!C123+三条!C123+十日町!C123+岩水!C123</f>
        <v>2</v>
      </c>
      <c r="D123" s="75">
        <f>入澤!D123+三条!D123+十日町!D123+岩水!D123</f>
        <v>1</v>
      </c>
      <c r="E123" s="10">
        <f>入澤!E123+三条!E123+十日町!E123+岩水!E123</f>
        <v>3</v>
      </c>
      <c r="F123" s="32"/>
    </row>
    <row r="124" spans="1:6" ht="15" customHeight="1" x14ac:dyDescent="0.15">
      <c r="A124" s="12"/>
      <c r="B124" s="35">
        <v>101</v>
      </c>
      <c r="C124" s="75">
        <f>入澤!C124+三条!C124+十日町!C124+岩水!C124</f>
        <v>0</v>
      </c>
      <c r="D124" s="75">
        <f>入澤!D124+三条!D124+十日町!D124+岩水!D124</f>
        <v>0</v>
      </c>
      <c r="E124" s="10">
        <f>入澤!E124+三条!E124+十日町!E124+岩水!E124</f>
        <v>0</v>
      </c>
      <c r="F124" s="32"/>
    </row>
    <row r="125" spans="1:6" ht="15" customHeight="1" x14ac:dyDescent="0.15">
      <c r="A125" s="12"/>
      <c r="B125" s="35">
        <v>102</v>
      </c>
      <c r="C125" s="75">
        <f>入澤!C125+三条!C125+十日町!C125+岩水!C125</f>
        <v>0</v>
      </c>
      <c r="D125" s="75">
        <f>入澤!D125+三条!D125+十日町!D125+岩水!D125</f>
        <v>0</v>
      </c>
      <c r="E125" s="10">
        <f>入澤!E125+三条!E125+十日町!E125+岩水!E125</f>
        <v>0</v>
      </c>
      <c r="F125" s="32"/>
    </row>
    <row r="126" spans="1:6" ht="15" customHeight="1" x14ac:dyDescent="0.15">
      <c r="A126" s="12"/>
      <c r="B126" s="35">
        <v>103</v>
      </c>
      <c r="C126" s="75">
        <f>入澤!C126+三条!C126+十日町!C126+岩水!C126</f>
        <v>0</v>
      </c>
      <c r="D126" s="75">
        <f>入澤!D126+三条!D126+十日町!D126+岩水!D126</f>
        <v>0</v>
      </c>
      <c r="E126" s="10">
        <f>入澤!E126+三条!E126+十日町!E126+岩水!E126</f>
        <v>0</v>
      </c>
      <c r="F126" s="32"/>
    </row>
    <row r="127" spans="1:6" ht="15" customHeight="1" x14ac:dyDescent="0.15">
      <c r="A127" s="12"/>
      <c r="B127" s="35">
        <v>104</v>
      </c>
      <c r="C127" s="75">
        <f>入澤!C127+三条!C127+十日町!C127+岩水!C127</f>
        <v>0</v>
      </c>
      <c r="D127" s="75">
        <f>入澤!D127+三条!D127+十日町!D127+岩水!D127</f>
        <v>1</v>
      </c>
      <c r="E127" s="10">
        <f>入澤!E127+三条!E127+十日町!E127+岩水!E127</f>
        <v>1</v>
      </c>
      <c r="F127" s="32"/>
    </row>
    <row r="128" spans="1:6" ht="15" customHeight="1" x14ac:dyDescent="0.15">
      <c r="A128" s="12"/>
      <c r="B128" s="43" t="s">
        <v>70</v>
      </c>
      <c r="C128" s="71">
        <f>入澤!C128+三条!C128+十日町!C128+岩水!C128</f>
        <v>2</v>
      </c>
      <c r="D128" s="71">
        <f>入澤!D128+三条!D128+十日町!D128+岩水!D128</f>
        <v>2</v>
      </c>
      <c r="E128" s="44">
        <f>入澤!E128+三条!E128+十日町!E128+岩水!E128</f>
        <v>4</v>
      </c>
      <c r="F128" s="45">
        <f>E128/E147</f>
        <v>2.9282576866764276E-3</v>
      </c>
    </row>
    <row r="129" spans="1:6" ht="15" customHeight="1" x14ac:dyDescent="0.15">
      <c r="A129" s="12"/>
      <c r="B129" s="35">
        <v>105</v>
      </c>
      <c r="C129" s="75">
        <f>入澤!C129+三条!C129+十日町!C129+岩水!C129</f>
        <v>0</v>
      </c>
      <c r="D129" s="75">
        <f>入澤!D129+三条!D129+十日町!D129+岩水!D129</f>
        <v>0</v>
      </c>
      <c r="E129" s="10">
        <f>入澤!E129+三条!E129+十日町!E129+岩水!E129</f>
        <v>0</v>
      </c>
      <c r="F129" s="32"/>
    </row>
    <row r="130" spans="1:6" ht="15" customHeight="1" x14ac:dyDescent="0.15">
      <c r="A130" s="12"/>
      <c r="B130" s="35">
        <v>106</v>
      </c>
      <c r="C130" s="75">
        <f>入澤!C130+三条!C130+十日町!C130+岩水!C130</f>
        <v>0</v>
      </c>
      <c r="D130" s="75">
        <f>入澤!D130+三条!D130+十日町!D130+岩水!D130</f>
        <v>0</v>
      </c>
      <c r="E130" s="10">
        <f>入澤!E130+三条!E130+十日町!E130+岩水!E130</f>
        <v>0</v>
      </c>
      <c r="F130" s="32"/>
    </row>
    <row r="131" spans="1:6" ht="15" customHeight="1" x14ac:dyDescent="0.15">
      <c r="A131" s="12"/>
      <c r="B131" s="35">
        <v>107</v>
      </c>
      <c r="C131" s="75">
        <f>入澤!C131+三条!C131+十日町!C131+岩水!C131</f>
        <v>0</v>
      </c>
      <c r="D131" s="75">
        <f>入澤!D131+三条!D131+十日町!D131+岩水!D131</f>
        <v>0</v>
      </c>
      <c r="E131" s="10">
        <f>入澤!E131+三条!E131+十日町!E131+岩水!E131</f>
        <v>0</v>
      </c>
      <c r="F131" s="32"/>
    </row>
    <row r="132" spans="1:6" ht="15" customHeight="1" x14ac:dyDescent="0.15">
      <c r="A132" s="12"/>
      <c r="B132" s="35">
        <v>108</v>
      </c>
      <c r="C132" s="75">
        <f>入澤!C132+三条!C132+十日町!C132+岩水!C132</f>
        <v>0</v>
      </c>
      <c r="D132" s="75">
        <f>入澤!D132+三条!D132+十日町!D132+岩水!D132</f>
        <v>0</v>
      </c>
      <c r="E132" s="10">
        <f>入澤!E132+三条!E132+十日町!E132+岩水!E132</f>
        <v>0</v>
      </c>
      <c r="F132" s="32"/>
    </row>
    <row r="133" spans="1:6" ht="15" customHeight="1" x14ac:dyDescent="0.15">
      <c r="A133" s="12"/>
      <c r="B133" s="35">
        <v>109</v>
      </c>
      <c r="C133" s="75">
        <f>入澤!C133+三条!C133+十日町!C133+岩水!C133</f>
        <v>0</v>
      </c>
      <c r="D133" s="75">
        <f>入澤!D133+三条!D133+十日町!D133+岩水!D133</f>
        <v>0</v>
      </c>
      <c r="E133" s="10">
        <f>入澤!E133+三条!E133+十日町!E133+岩水!E133</f>
        <v>0</v>
      </c>
      <c r="F133" s="32"/>
    </row>
    <row r="134" spans="1:6" ht="15" customHeight="1" x14ac:dyDescent="0.15">
      <c r="A134" s="36"/>
      <c r="B134" s="46" t="s">
        <v>71</v>
      </c>
      <c r="C134" s="76">
        <f>入澤!C134+三条!C134+十日町!C134+岩水!C134</f>
        <v>0</v>
      </c>
      <c r="D134" s="76">
        <f>入澤!D134+三条!D134+十日町!D134+岩水!D134</f>
        <v>0</v>
      </c>
      <c r="E134" s="47">
        <f>入澤!E134+三条!E134+十日町!E134+岩水!E134</f>
        <v>0</v>
      </c>
      <c r="F134" s="45">
        <f>E134/E147</f>
        <v>0</v>
      </c>
    </row>
    <row r="135" spans="1:6" ht="15" customHeight="1" x14ac:dyDescent="0.15">
      <c r="A135" s="36"/>
      <c r="B135" s="35">
        <v>110</v>
      </c>
      <c r="C135" s="75">
        <f>入澤!C135+三条!C135+十日町!C135+岩水!C135</f>
        <v>0</v>
      </c>
      <c r="D135" s="75">
        <f>入澤!D135+三条!D135+十日町!D135+岩水!D135</f>
        <v>0</v>
      </c>
      <c r="E135" s="10">
        <f>入澤!E135+三条!E135+十日町!E135+岩水!E135</f>
        <v>0</v>
      </c>
      <c r="F135" s="32"/>
    </row>
    <row r="136" spans="1:6" ht="15" customHeight="1" x14ac:dyDescent="0.15">
      <c r="A136" s="36"/>
      <c r="B136" s="35">
        <v>111</v>
      </c>
      <c r="C136" s="75">
        <f>入澤!C136+三条!C136+十日町!C136+岩水!C136</f>
        <v>0</v>
      </c>
      <c r="D136" s="75">
        <f>入澤!D136+三条!D136+十日町!D136+岩水!D136</f>
        <v>0</v>
      </c>
      <c r="E136" s="10">
        <f>入澤!E136+三条!E136+十日町!E136+岩水!E136</f>
        <v>0</v>
      </c>
      <c r="F136" s="32"/>
    </row>
    <row r="137" spans="1:6" ht="15" customHeight="1" x14ac:dyDescent="0.15">
      <c r="A137" s="36"/>
      <c r="B137" s="35">
        <v>112</v>
      </c>
      <c r="C137" s="75">
        <f>入澤!C137+三条!C137+十日町!C137+岩水!C137</f>
        <v>0</v>
      </c>
      <c r="D137" s="75">
        <f>入澤!D137+三条!D137+十日町!D137+岩水!D137</f>
        <v>0</v>
      </c>
      <c r="E137" s="10">
        <f>入澤!E137+三条!E137+十日町!E137+岩水!E137</f>
        <v>0</v>
      </c>
      <c r="F137" s="32"/>
    </row>
    <row r="138" spans="1:6" ht="15" customHeight="1" x14ac:dyDescent="0.15">
      <c r="A138" s="36"/>
      <c r="B138" s="35">
        <v>113</v>
      </c>
      <c r="C138" s="75">
        <f>入澤!C138+三条!C138+十日町!C138+岩水!C138</f>
        <v>0</v>
      </c>
      <c r="D138" s="75">
        <f>入澤!D138+三条!D138+十日町!D138+岩水!D138</f>
        <v>0</v>
      </c>
      <c r="E138" s="10">
        <f>入澤!E138+三条!E138+十日町!E138+岩水!E138</f>
        <v>0</v>
      </c>
      <c r="F138" s="32"/>
    </row>
    <row r="139" spans="1:6" ht="15" customHeight="1" x14ac:dyDescent="0.15">
      <c r="A139" s="36"/>
      <c r="B139" s="35">
        <v>114</v>
      </c>
      <c r="C139" s="75">
        <f>入澤!C139+三条!C139+十日町!C139+岩水!C139</f>
        <v>0</v>
      </c>
      <c r="D139" s="75">
        <f>入澤!D139+三条!D139+十日町!D139+岩水!D139</f>
        <v>0</v>
      </c>
      <c r="E139" s="10">
        <f>入澤!E139+三条!E139+十日町!E139+岩水!E139</f>
        <v>0</v>
      </c>
      <c r="F139" s="32"/>
    </row>
    <row r="140" spans="1:6" ht="15" customHeight="1" x14ac:dyDescent="0.15">
      <c r="A140" s="36"/>
      <c r="B140" s="43" t="s">
        <v>378</v>
      </c>
      <c r="C140" s="71">
        <f>入澤!C140+三条!C140+十日町!C140+岩水!C140</f>
        <v>0</v>
      </c>
      <c r="D140" s="71">
        <f>入澤!D140+三条!D140+十日町!D140+岩水!D140</f>
        <v>0</v>
      </c>
      <c r="E140" s="44">
        <f>入澤!E140+三条!E140+十日町!E140+岩水!E140</f>
        <v>0</v>
      </c>
      <c r="F140" s="45">
        <f>E140/E147</f>
        <v>0</v>
      </c>
    </row>
    <row r="141" spans="1:6" ht="15" customHeight="1" x14ac:dyDescent="0.15">
      <c r="A141" s="36"/>
      <c r="B141" s="35">
        <v>115</v>
      </c>
      <c r="C141" s="75">
        <f>入澤!C141+三条!C141+十日町!C141+岩水!C141</f>
        <v>0</v>
      </c>
      <c r="D141" s="75">
        <f>入澤!D141+三条!D141+十日町!D141+岩水!D141</f>
        <v>0</v>
      </c>
      <c r="E141" s="10">
        <f>入澤!E141+三条!E141+十日町!E141+岩水!E141</f>
        <v>0</v>
      </c>
      <c r="F141" s="32"/>
    </row>
    <row r="142" spans="1:6" ht="15" customHeight="1" x14ac:dyDescent="0.15">
      <c r="A142" s="36"/>
      <c r="B142" s="35">
        <v>116</v>
      </c>
      <c r="C142" s="75">
        <f>入澤!C142+三条!C142+十日町!C142+岩水!C142</f>
        <v>0</v>
      </c>
      <c r="D142" s="75">
        <f>入澤!D142+三条!D142+十日町!D142+岩水!D142</f>
        <v>0</v>
      </c>
      <c r="E142" s="10">
        <f>入澤!E142+三条!E142+十日町!E142+岩水!E142</f>
        <v>0</v>
      </c>
      <c r="F142" s="32"/>
    </row>
    <row r="143" spans="1:6" ht="15" customHeight="1" x14ac:dyDescent="0.15">
      <c r="A143" s="36"/>
      <c r="B143" s="35">
        <v>117</v>
      </c>
      <c r="C143" s="75">
        <f>入澤!C143+三条!C143+十日町!C143+岩水!C143</f>
        <v>0</v>
      </c>
      <c r="D143" s="75">
        <f>入澤!D143+三条!D143+十日町!D143+岩水!D143</f>
        <v>0</v>
      </c>
      <c r="E143" s="10">
        <f>入澤!E143+三条!E143+十日町!E143+岩水!E143</f>
        <v>0</v>
      </c>
      <c r="F143" s="32"/>
    </row>
    <row r="144" spans="1:6" ht="15" customHeight="1" x14ac:dyDescent="0.15">
      <c r="A144" s="36"/>
      <c r="B144" s="35">
        <v>118</v>
      </c>
      <c r="C144" s="75">
        <f>入澤!C144+三条!C144+十日町!C144+岩水!C144</f>
        <v>0</v>
      </c>
      <c r="D144" s="75">
        <f>入澤!D144+三条!D144+十日町!D144+岩水!D144</f>
        <v>0</v>
      </c>
      <c r="E144" s="10">
        <f>入澤!E144+三条!E144+十日町!E144+岩水!E144</f>
        <v>0</v>
      </c>
      <c r="F144" s="32"/>
    </row>
    <row r="145" spans="1:6" ht="15" customHeight="1" x14ac:dyDescent="0.15">
      <c r="A145" s="36"/>
      <c r="B145" s="35">
        <v>119</v>
      </c>
      <c r="C145" s="75">
        <f>入澤!C145+三条!C145+十日町!C145+岩水!C145</f>
        <v>0</v>
      </c>
      <c r="D145" s="75">
        <f>入澤!D145+三条!D145+十日町!D145+岩水!D145</f>
        <v>0</v>
      </c>
      <c r="E145" s="10">
        <f>入澤!E145+三条!E145+十日町!E145+岩水!E145</f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f>入澤!C146+三条!C146+十日町!C146+岩水!C146</f>
        <v>0</v>
      </c>
      <c r="D146" s="76">
        <f>入澤!D146+三条!D146+十日町!D146+岩水!D146</f>
        <v>0</v>
      </c>
      <c r="E146" s="47">
        <f>入澤!E146+三条!E146+十日町!E146+岩水!E146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7">
        <f>入澤!C147+三条!C147+十日町!C147+岩水!C147</f>
        <v>661</v>
      </c>
      <c r="D147" s="77">
        <f>入澤!D147+三条!D147+十日町!D147+岩水!D147</f>
        <v>705</v>
      </c>
      <c r="E147" s="8">
        <f>入澤!E147+三条!E147+十日町!E147+岩水!E147</f>
        <v>1366</v>
      </c>
      <c r="F147" s="32">
        <f>SUM(F3:F134)</f>
        <v>0.99999999999999978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15">
      <c r="A150" s="16"/>
      <c r="B150" s="16" t="s">
        <v>7</v>
      </c>
      <c r="C150" s="17">
        <f>C8+C14+C20</f>
        <v>51</v>
      </c>
      <c r="D150" s="17">
        <f>D8+D14+D20</f>
        <v>58</v>
      </c>
      <c r="E150" s="17">
        <f>E8+E14+E20</f>
        <v>109</v>
      </c>
      <c r="F150" s="32">
        <f>E150/E153</f>
        <v>7.9795021961932652E-2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371</v>
      </c>
      <c r="D151" s="19">
        <f>D26+D32+D38+D44+D50+D56+D62+D68+D74+D80</f>
        <v>344</v>
      </c>
      <c r="E151" s="19">
        <f>E26+E32+E38+E44+E50+E56+E62+E68+E74+E80</f>
        <v>715</v>
      </c>
      <c r="F151" s="32">
        <f>E151/E153</f>
        <v>0.52342606149341142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239</v>
      </c>
      <c r="D152" s="21">
        <f t="shared" ref="D152:E152" si="0">D86+D92+D98+D104+D110+D116+D122+D128+D134+D140+D146</f>
        <v>303</v>
      </c>
      <c r="E152" s="21">
        <f t="shared" si="0"/>
        <v>542</v>
      </c>
      <c r="F152" s="32">
        <f>E152/E153</f>
        <v>0.39677891654465591</v>
      </c>
    </row>
    <row r="153" spans="1:6" ht="15" customHeight="1" x14ac:dyDescent="0.15">
      <c r="B153" s="2" t="s">
        <v>8</v>
      </c>
      <c r="C153" s="1">
        <f>SUM(C150:C152)</f>
        <v>661</v>
      </c>
      <c r="D153" s="1">
        <f>SUM(D150:D152)</f>
        <v>705</v>
      </c>
      <c r="E153" s="1">
        <f>SUM(E150:E152)</f>
        <v>1366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51</v>
      </c>
      <c r="D155" s="17">
        <f>D8+D14+D20</f>
        <v>58</v>
      </c>
      <c r="E155" s="17">
        <f>E8+E14+E20</f>
        <v>109</v>
      </c>
      <c r="F155" s="32">
        <f>E155/E159</f>
        <v>7.9795021961932652E-2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371</v>
      </c>
      <c r="D156" s="19">
        <f>D26+D32+D38+D44+D50+D56+D62+D68+D74+D80</f>
        <v>344</v>
      </c>
      <c r="E156" s="19">
        <f>E26+E32+E38+E44+E50+E56+E62+E68+E74+E80</f>
        <v>715</v>
      </c>
      <c r="F156" s="32">
        <f>E156/E159</f>
        <v>0.52342606149341142</v>
      </c>
    </row>
    <row r="157" spans="1:6" ht="15" customHeight="1" x14ac:dyDescent="0.15">
      <c r="A157" s="25"/>
      <c r="B157" s="20" t="s">
        <v>10</v>
      </c>
      <c r="C157" s="21">
        <f>C86+C92</f>
        <v>121</v>
      </c>
      <c r="D157" s="21">
        <f>D86+D92</f>
        <v>123</v>
      </c>
      <c r="E157" s="21">
        <f>E86+E92</f>
        <v>244</v>
      </c>
      <c r="F157" s="32">
        <f>E157/E159</f>
        <v>0.17862371888726208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118</v>
      </c>
      <c r="D158" s="27">
        <f t="shared" ref="D158:E158" si="1">D98+D104+D110+D116+D122+D128+D134+D140+D146</f>
        <v>180</v>
      </c>
      <c r="E158" s="27">
        <f t="shared" si="1"/>
        <v>298</v>
      </c>
      <c r="F158" s="32">
        <f>E158/E159</f>
        <v>0.21815519765739386</v>
      </c>
    </row>
    <row r="159" spans="1:6" ht="15" customHeight="1" x14ac:dyDescent="0.15">
      <c r="B159" s="2" t="s">
        <v>8</v>
      </c>
      <c r="C159" s="1">
        <f>SUM(C155:C158)</f>
        <v>661</v>
      </c>
      <c r="D159" s="1">
        <f>SUM(D155:D158)</f>
        <v>705</v>
      </c>
      <c r="E159" s="1">
        <f>SUM(E155:E158)</f>
        <v>1366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40</v>
      </c>
      <c r="D161" s="31">
        <f t="shared" ref="D161:E161" si="2">D110+D116+D122+D128+D134+D140+D146</f>
        <v>78</v>
      </c>
      <c r="E161" s="31">
        <f t="shared" si="2"/>
        <v>118</v>
      </c>
      <c r="F161" s="32">
        <f>E161/E159</f>
        <v>8.6383601756954614E-2</v>
      </c>
    </row>
    <row r="162" spans="1:6" ht="15" customHeight="1" x14ac:dyDescent="0.15">
      <c r="A162" s="30"/>
      <c r="B162" s="23" t="s">
        <v>15</v>
      </c>
      <c r="C162" s="31">
        <f>C116+C122+C128+C134+C140+C146</f>
        <v>20</v>
      </c>
      <c r="D162" s="31">
        <f t="shared" ref="D162:E162" si="3">D116+D122+D128+D134+D140+D146</f>
        <v>49</v>
      </c>
      <c r="E162" s="31">
        <f t="shared" si="3"/>
        <v>69</v>
      </c>
      <c r="F162" s="32">
        <f>E162/E159</f>
        <v>5.0512445095168376E-2</v>
      </c>
    </row>
    <row r="163" spans="1:6" ht="15" customHeight="1" x14ac:dyDescent="0.15">
      <c r="A163" s="30"/>
      <c r="B163" s="23" t="s">
        <v>13</v>
      </c>
      <c r="C163" s="31">
        <f>C122+C128+C134+C140+C146</f>
        <v>7</v>
      </c>
      <c r="D163" s="31">
        <f t="shared" ref="D163:E163" si="4">D122+D128+D134+D140+D146</f>
        <v>11</v>
      </c>
      <c r="E163" s="31">
        <f t="shared" si="4"/>
        <v>18</v>
      </c>
      <c r="F163" s="32">
        <f>E163/E159</f>
        <v>1.3177159590043924E-2</v>
      </c>
    </row>
    <row r="164" spans="1:6" ht="15" customHeight="1" x14ac:dyDescent="0.15">
      <c r="B164" s="4" t="s">
        <v>14</v>
      </c>
      <c r="C164" s="1">
        <f>C128+C134+C140+C146</f>
        <v>2</v>
      </c>
      <c r="D164" s="1">
        <f t="shared" ref="D164:E164" si="5">D128+D134+D140+D146</f>
        <v>2</v>
      </c>
      <c r="E164" s="1">
        <f t="shared" si="5"/>
        <v>4</v>
      </c>
      <c r="F164" s="32">
        <f>E164/E159</f>
        <v>2.9282576866764276E-3</v>
      </c>
    </row>
    <row r="165" spans="1:6" ht="15" customHeight="1" x14ac:dyDescent="0.15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15">
      <c r="B166" s="4" t="s">
        <v>385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386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156">
    <tabColor rgb="FFFF00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272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3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4</v>
      </c>
      <c r="E5" s="95">
        <v>4</v>
      </c>
      <c r="F5" s="32"/>
    </row>
    <row r="6" spans="1:6" ht="15" customHeight="1" x14ac:dyDescent="0.15">
      <c r="A6" s="12"/>
      <c r="B6" s="35">
        <v>3</v>
      </c>
      <c r="C6" s="94">
        <v>4</v>
      </c>
      <c r="D6" s="94">
        <v>0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v>6</v>
      </c>
      <c r="D8" s="70">
        <v>10</v>
      </c>
      <c r="E8" s="38">
        <v>16</v>
      </c>
      <c r="F8" s="39">
        <v>2.2068965517241378E-2</v>
      </c>
    </row>
    <row r="9" spans="1:6" ht="15" customHeight="1" x14ac:dyDescent="0.15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8</v>
      </c>
      <c r="D14" s="70">
        <v>9</v>
      </c>
      <c r="E14" s="48">
        <v>17</v>
      </c>
      <c r="F14" s="39">
        <v>2.3448275862068966E-2</v>
      </c>
    </row>
    <row r="15" spans="1:6" ht="15" customHeight="1" x14ac:dyDescent="0.15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15">
      <c r="A20" s="12"/>
      <c r="B20" s="37" t="s">
        <v>29</v>
      </c>
      <c r="C20" s="70">
        <v>6</v>
      </c>
      <c r="D20" s="70">
        <v>7</v>
      </c>
      <c r="E20" s="48">
        <v>13</v>
      </c>
      <c r="F20" s="39">
        <v>1.793103448275862E-2</v>
      </c>
    </row>
    <row r="21" spans="1:6" ht="15" customHeight="1" x14ac:dyDescent="0.15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5</v>
      </c>
      <c r="D23" s="94">
        <v>6</v>
      </c>
      <c r="E23" s="95">
        <v>11</v>
      </c>
      <c r="F23" s="32"/>
    </row>
    <row r="24" spans="1:6" ht="15" customHeight="1" x14ac:dyDescent="0.15">
      <c r="A24" s="12"/>
      <c r="B24" s="35">
        <v>18</v>
      </c>
      <c r="C24" s="94">
        <v>4</v>
      </c>
      <c r="D24" s="94">
        <v>4</v>
      </c>
      <c r="E24" s="95">
        <v>8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14</v>
      </c>
      <c r="D26" s="49">
        <v>16</v>
      </c>
      <c r="E26" s="41">
        <v>30</v>
      </c>
      <c r="F26" s="42">
        <v>4.1379310344827586E-2</v>
      </c>
    </row>
    <row r="27" spans="1:6" ht="15" customHeight="1" x14ac:dyDescent="0.15">
      <c r="A27" s="12"/>
      <c r="B27" s="35">
        <v>20</v>
      </c>
      <c r="C27" s="94">
        <v>8</v>
      </c>
      <c r="D27" s="94">
        <v>2</v>
      </c>
      <c r="E27" s="95">
        <v>10</v>
      </c>
      <c r="F27" s="32"/>
    </row>
    <row r="28" spans="1:6" ht="15" customHeight="1" x14ac:dyDescent="0.15">
      <c r="A28" s="12"/>
      <c r="B28" s="35">
        <v>21</v>
      </c>
      <c r="C28" s="94">
        <v>6</v>
      </c>
      <c r="D28" s="94">
        <v>3</v>
      </c>
      <c r="E28" s="95">
        <v>9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5</v>
      </c>
      <c r="D30" s="94">
        <v>3</v>
      </c>
      <c r="E30" s="95">
        <v>8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3</v>
      </c>
      <c r="E31" s="95">
        <v>6</v>
      </c>
      <c r="F31" s="32"/>
    </row>
    <row r="32" spans="1:6" ht="15" customHeight="1" x14ac:dyDescent="0.15">
      <c r="A32" s="12"/>
      <c r="B32" s="40" t="s">
        <v>31</v>
      </c>
      <c r="C32" s="49">
        <v>24</v>
      </c>
      <c r="D32" s="49">
        <v>13</v>
      </c>
      <c r="E32" s="41">
        <v>37</v>
      </c>
      <c r="F32" s="42">
        <v>5.1034482758620693E-2</v>
      </c>
    </row>
    <row r="33" spans="1:6" ht="15" customHeight="1" x14ac:dyDescent="0.15">
      <c r="A33" s="12"/>
      <c r="B33" s="35">
        <v>25</v>
      </c>
      <c r="C33" s="94">
        <v>4</v>
      </c>
      <c r="D33" s="94">
        <v>5</v>
      </c>
      <c r="E33" s="95">
        <v>9</v>
      </c>
      <c r="F33" s="32"/>
    </row>
    <row r="34" spans="1:6" ht="15" customHeight="1" x14ac:dyDescent="0.15">
      <c r="A34" s="12"/>
      <c r="B34" s="35">
        <v>26</v>
      </c>
      <c r="C34" s="94">
        <v>6</v>
      </c>
      <c r="D34" s="94">
        <v>1</v>
      </c>
      <c r="E34" s="95">
        <v>7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15">
      <c r="A36" s="12"/>
      <c r="B36" s="35">
        <v>28</v>
      </c>
      <c r="C36" s="94">
        <v>5</v>
      </c>
      <c r="D36" s="94">
        <v>4</v>
      </c>
      <c r="E36" s="95">
        <v>9</v>
      </c>
      <c r="F36" s="32"/>
    </row>
    <row r="37" spans="1:6" ht="15" customHeight="1" x14ac:dyDescent="0.15">
      <c r="A37" s="12"/>
      <c r="B37" s="35">
        <v>29</v>
      </c>
      <c r="C37" s="94">
        <v>6</v>
      </c>
      <c r="D37" s="94">
        <v>2</v>
      </c>
      <c r="E37" s="95">
        <v>8</v>
      </c>
      <c r="F37" s="32"/>
    </row>
    <row r="38" spans="1:6" ht="15" customHeight="1" x14ac:dyDescent="0.15">
      <c r="A38" s="12"/>
      <c r="B38" s="40" t="s">
        <v>32</v>
      </c>
      <c r="C38" s="49">
        <v>24</v>
      </c>
      <c r="D38" s="49">
        <v>13</v>
      </c>
      <c r="E38" s="41">
        <v>37</v>
      </c>
      <c r="F38" s="42">
        <v>5.1034482758620693E-2</v>
      </c>
    </row>
    <row r="39" spans="1:6" ht="15" customHeight="1" x14ac:dyDescent="0.15">
      <c r="A39" s="12"/>
      <c r="B39" s="35">
        <v>30</v>
      </c>
      <c r="C39" s="94">
        <v>4</v>
      </c>
      <c r="D39" s="94">
        <v>5</v>
      </c>
      <c r="E39" s="95">
        <v>9</v>
      </c>
      <c r="F39" s="32"/>
    </row>
    <row r="40" spans="1:6" ht="15" customHeight="1" x14ac:dyDescent="0.15">
      <c r="A40" s="12"/>
      <c r="B40" s="35">
        <v>31</v>
      </c>
      <c r="C40" s="94">
        <v>4</v>
      </c>
      <c r="D40" s="94">
        <v>1</v>
      </c>
      <c r="E40" s="95">
        <v>5</v>
      </c>
      <c r="F40" s="32"/>
    </row>
    <row r="41" spans="1:6" ht="15" customHeight="1" x14ac:dyDescent="0.15">
      <c r="A41" s="12"/>
      <c r="B41" s="35">
        <v>32</v>
      </c>
      <c r="C41" s="94">
        <v>4</v>
      </c>
      <c r="D41" s="94">
        <v>3</v>
      </c>
      <c r="E41" s="95">
        <v>7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6</v>
      </c>
      <c r="D43" s="94">
        <v>2</v>
      </c>
      <c r="E43" s="95">
        <v>8</v>
      </c>
      <c r="F43" s="32"/>
    </row>
    <row r="44" spans="1:6" ht="15" customHeight="1" x14ac:dyDescent="0.15">
      <c r="A44" s="12"/>
      <c r="B44" s="40" t="s">
        <v>33</v>
      </c>
      <c r="C44" s="49">
        <v>20</v>
      </c>
      <c r="D44" s="49">
        <v>13</v>
      </c>
      <c r="E44" s="41">
        <v>33</v>
      </c>
      <c r="F44" s="42">
        <v>4.5517241379310347E-2</v>
      </c>
    </row>
    <row r="45" spans="1:6" ht="15" customHeight="1" x14ac:dyDescent="0.15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4</v>
      </c>
      <c r="D46" s="94">
        <v>4</v>
      </c>
      <c r="E46" s="95">
        <v>8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4</v>
      </c>
      <c r="E47" s="95">
        <v>5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4</v>
      </c>
      <c r="D49" s="94">
        <v>3</v>
      </c>
      <c r="E49" s="95">
        <v>7</v>
      </c>
      <c r="F49" s="32"/>
    </row>
    <row r="50" spans="1:6" ht="15" customHeight="1" x14ac:dyDescent="0.15">
      <c r="A50" s="12"/>
      <c r="B50" s="40" t="s">
        <v>34</v>
      </c>
      <c r="C50" s="49">
        <v>14</v>
      </c>
      <c r="D50" s="49">
        <v>12</v>
      </c>
      <c r="E50" s="41">
        <v>26</v>
      </c>
      <c r="F50" s="42">
        <v>3.5862068965517239E-2</v>
      </c>
    </row>
    <row r="51" spans="1:6" ht="15" customHeight="1" x14ac:dyDescent="0.15">
      <c r="A51" s="12"/>
      <c r="B51" s="35">
        <v>40</v>
      </c>
      <c r="C51" s="94">
        <v>6</v>
      </c>
      <c r="D51" s="94">
        <v>5</v>
      </c>
      <c r="E51" s="95">
        <v>11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5</v>
      </c>
      <c r="E53" s="95">
        <v>6</v>
      </c>
      <c r="F53" s="32"/>
    </row>
    <row r="54" spans="1:6" ht="15" customHeight="1" x14ac:dyDescent="0.15">
      <c r="A54" s="12"/>
      <c r="B54" s="35">
        <v>43</v>
      </c>
      <c r="C54" s="94">
        <v>5</v>
      </c>
      <c r="D54" s="94">
        <v>1</v>
      </c>
      <c r="E54" s="95">
        <v>6</v>
      </c>
      <c r="F54" s="32"/>
    </row>
    <row r="55" spans="1:6" ht="15" customHeight="1" x14ac:dyDescent="0.15">
      <c r="A55" s="12"/>
      <c r="B55" s="35">
        <v>44</v>
      </c>
      <c r="C55" s="94">
        <v>6</v>
      </c>
      <c r="D55" s="94">
        <v>5</v>
      </c>
      <c r="E55" s="95">
        <v>11</v>
      </c>
      <c r="F55" s="32"/>
    </row>
    <row r="56" spans="1:6" ht="15" customHeight="1" x14ac:dyDescent="0.15">
      <c r="A56" s="12"/>
      <c r="B56" s="40" t="s">
        <v>35</v>
      </c>
      <c r="C56" s="49">
        <v>21</v>
      </c>
      <c r="D56" s="49">
        <v>17</v>
      </c>
      <c r="E56" s="41">
        <v>38</v>
      </c>
      <c r="F56" s="42">
        <v>5.2413793103448278E-2</v>
      </c>
    </row>
    <row r="57" spans="1:6" ht="15" customHeight="1" x14ac:dyDescent="0.15">
      <c r="A57" s="12"/>
      <c r="B57" s="35">
        <v>45</v>
      </c>
      <c r="C57" s="94">
        <v>2</v>
      </c>
      <c r="D57" s="94">
        <v>3</v>
      </c>
      <c r="E57" s="95">
        <v>5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5</v>
      </c>
      <c r="E59" s="95">
        <v>9</v>
      </c>
      <c r="F59" s="32"/>
    </row>
    <row r="60" spans="1:6" ht="15" customHeight="1" x14ac:dyDescent="0.15">
      <c r="A60" s="12"/>
      <c r="B60" s="35">
        <v>48</v>
      </c>
      <c r="C60" s="94">
        <v>6</v>
      </c>
      <c r="D60" s="94">
        <v>4</v>
      </c>
      <c r="E60" s="95">
        <v>10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5</v>
      </c>
      <c r="E61" s="95">
        <v>8</v>
      </c>
      <c r="F61" s="32"/>
    </row>
    <row r="62" spans="1:6" ht="15" customHeight="1" x14ac:dyDescent="0.15">
      <c r="A62" s="12"/>
      <c r="B62" s="40" t="s">
        <v>36</v>
      </c>
      <c r="C62" s="49">
        <v>17</v>
      </c>
      <c r="D62" s="49">
        <v>17</v>
      </c>
      <c r="E62" s="41">
        <v>34</v>
      </c>
      <c r="F62" s="42">
        <v>4.6896551724137932E-2</v>
      </c>
    </row>
    <row r="63" spans="1:6" ht="15" customHeight="1" x14ac:dyDescent="0.15">
      <c r="A63" s="12"/>
      <c r="B63" s="35">
        <v>50</v>
      </c>
      <c r="C63" s="94">
        <v>5</v>
      </c>
      <c r="D63" s="94">
        <v>4</v>
      </c>
      <c r="E63" s="95">
        <v>9</v>
      </c>
      <c r="F63" s="32"/>
    </row>
    <row r="64" spans="1:6" ht="15" customHeight="1" x14ac:dyDescent="0.15">
      <c r="A64" s="12"/>
      <c r="B64" s="35">
        <v>51</v>
      </c>
      <c r="C64" s="94">
        <v>6</v>
      </c>
      <c r="D64" s="94">
        <v>7</v>
      </c>
      <c r="E64" s="95">
        <v>13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6</v>
      </c>
      <c r="D67" s="94">
        <v>7</v>
      </c>
      <c r="E67" s="95">
        <v>13</v>
      </c>
      <c r="F67" s="32"/>
    </row>
    <row r="68" spans="1:6" ht="15" customHeight="1" x14ac:dyDescent="0.15">
      <c r="A68" s="12"/>
      <c r="B68" s="40" t="s">
        <v>37</v>
      </c>
      <c r="C68" s="49">
        <v>21</v>
      </c>
      <c r="D68" s="49">
        <v>23</v>
      </c>
      <c r="E68" s="41">
        <v>44</v>
      </c>
      <c r="F68" s="42">
        <v>6.0689655172413794E-2</v>
      </c>
    </row>
    <row r="69" spans="1:6" ht="15" customHeight="1" x14ac:dyDescent="0.15">
      <c r="A69" s="12"/>
      <c r="B69" s="35">
        <v>55</v>
      </c>
      <c r="C69" s="94">
        <v>5</v>
      </c>
      <c r="D69" s="94">
        <v>5</v>
      </c>
      <c r="E69" s="95">
        <v>10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6</v>
      </c>
      <c r="E70" s="95">
        <v>8</v>
      </c>
      <c r="F70" s="32"/>
    </row>
    <row r="71" spans="1:6" ht="15" customHeight="1" x14ac:dyDescent="0.15">
      <c r="A71" s="12"/>
      <c r="B71" s="35">
        <v>57</v>
      </c>
      <c r="C71" s="94">
        <v>4</v>
      </c>
      <c r="D71" s="94">
        <v>5</v>
      </c>
      <c r="E71" s="95">
        <v>9</v>
      </c>
      <c r="F71" s="32"/>
    </row>
    <row r="72" spans="1:6" ht="15" customHeight="1" x14ac:dyDescent="0.15">
      <c r="A72" s="12"/>
      <c r="B72" s="35">
        <v>58</v>
      </c>
      <c r="C72" s="94">
        <v>10</v>
      </c>
      <c r="D72" s="94">
        <v>12</v>
      </c>
      <c r="E72" s="95">
        <v>22</v>
      </c>
      <c r="F72" s="32"/>
    </row>
    <row r="73" spans="1:6" ht="15" customHeight="1" x14ac:dyDescent="0.15">
      <c r="A73" s="12"/>
      <c r="B73" s="35">
        <v>59</v>
      </c>
      <c r="C73" s="94">
        <v>8</v>
      </c>
      <c r="D73" s="94">
        <v>7</v>
      </c>
      <c r="E73" s="95">
        <v>15</v>
      </c>
      <c r="F73" s="32"/>
    </row>
    <row r="74" spans="1:6" ht="15" customHeight="1" x14ac:dyDescent="0.15">
      <c r="A74" s="12"/>
      <c r="B74" s="40" t="s">
        <v>38</v>
      </c>
      <c r="C74" s="49">
        <v>29</v>
      </c>
      <c r="D74" s="49">
        <v>35</v>
      </c>
      <c r="E74" s="41">
        <v>64</v>
      </c>
      <c r="F74" s="42">
        <v>8.827586206896551E-2</v>
      </c>
    </row>
    <row r="75" spans="1:6" ht="15" customHeight="1" x14ac:dyDescent="0.15">
      <c r="A75" s="12"/>
      <c r="B75" s="35">
        <v>60</v>
      </c>
      <c r="C75" s="94">
        <v>7</v>
      </c>
      <c r="D75" s="94">
        <v>3</v>
      </c>
      <c r="E75" s="95">
        <v>10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6</v>
      </c>
      <c r="E76" s="95">
        <v>10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15">
      <c r="A79" s="12"/>
      <c r="B79" s="35">
        <v>64</v>
      </c>
      <c r="C79" s="94">
        <v>7</v>
      </c>
      <c r="D79" s="94">
        <v>4</v>
      </c>
      <c r="E79" s="95">
        <v>11</v>
      </c>
      <c r="F79" s="32"/>
    </row>
    <row r="80" spans="1:6" ht="15" customHeight="1" x14ac:dyDescent="0.15">
      <c r="A80" s="12"/>
      <c r="B80" s="40" t="s">
        <v>39</v>
      </c>
      <c r="C80" s="49">
        <v>24</v>
      </c>
      <c r="D80" s="49">
        <v>20</v>
      </c>
      <c r="E80" s="41">
        <v>44</v>
      </c>
      <c r="F80" s="42">
        <v>6.0689655172413794E-2</v>
      </c>
    </row>
    <row r="81" spans="1:6" ht="15" customHeight="1" x14ac:dyDescent="0.15">
      <c r="A81" s="12"/>
      <c r="B81" s="35">
        <v>65</v>
      </c>
      <c r="C81" s="94">
        <v>6</v>
      </c>
      <c r="D81" s="94">
        <v>11</v>
      </c>
      <c r="E81" s="95">
        <v>17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6</v>
      </c>
      <c r="E82" s="95">
        <v>9</v>
      </c>
      <c r="F82" s="32"/>
    </row>
    <row r="83" spans="1:6" ht="15" customHeight="1" x14ac:dyDescent="0.15">
      <c r="A83" s="12"/>
      <c r="B83" s="35">
        <v>67</v>
      </c>
      <c r="C83" s="94">
        <v>8</v>
      </c>
      <c r="D83" s="94">
        <v>3</v>
      </c>
      <c r="E83" s="95">
        <v>11</v>
      </c>
      <c r="F83" s="32"/>
    </row>
    <row r="84" spans="1:6" ht="15" customHeight="1" x14ac:dyDescent="0.15">
      <c r="A84" s="12"/>
      <c r="B84" s="35">
        <v>68</v>
      </c>
      <c r="C84" s="94">
        <v>7</v>
      </c>
      <c r="D84" s="94">
        <v>5</v>
      </c>
      <c r="E84" s="95">
        <v>12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8</v>
      </c>
      <c r="E85" s="95">
        <v>11</v>
      </c>
      <c r="F85" s="32"/>
    </row>
    <row r="86" spans="1:6" ht="15" customHeight="1" x14ac:dyDescent="0.15">
      <c r="A86" s="12"/>
      <c r="B86" s="43" t="s">
        <v>40</v>
      </c>
      <c r="C86" s="71">
        <v>27</v>
      </c>
      <c r="D86" s="71">
        <v>33</v>
      </c>
      <c r="E86" s="44">
        <v>60</v>
      </c>
      <c r="F86" s="45">
        <v>8.2758620689655171E-2</v>
      </c>
    </row>
    <row r="87" spans="1:6" ht="15" customHeight="1" x14ac:dyDescent="0.15">
      <c r="A87" s="12"/>
      <c r="B87" s="35">
        <v>70</v>
      </c>
      <c r="C87" s="94">
        <v>5</v>
      </c>
      <c r="D87" s="94">
        <v>9</v>
      </c>
      <c r="E87" s="95">
        <v>14</v>
      </c>
      <c r="F87" s="32"/>
    </row>
    <row r="88" spans="1:6" ht="15" customHeight="1" x14ac:dyDescent="0.15">
      <c r="A88" s="12"/>
      <c r="B88" s="35">
        <v>71</v>
      </c>
      <c r="C88" s="94">
        <v>8</v>
      </c>
      <c r="D88" s="94">
        <v>8</v>
      </c>
      <c r="E88" s="95">
        <v>16</v>
      </c>
      <c r="F88" s="32"/>
    </row>
    <row r="89" spans="1:6" ht="15" customHeight="1" x14ac:dyDescent="0.15">
      <c r="A89" s="12"/>
      <c r="B89" s="35">
        <v>72</v>
      </c>
      <c r="C89" s="94">
        <v>7</v>
      </c>
      <c r="D89" s="94">
        <v>7</v>
      </c>
      <c r="E89" s="95">
        <v>14</v>
      </c>
      <c r="F89" s="32"/>
    </row>
    <row r="90" spans="1:6" ht="15" customHeight="1" x14ac:dyDescent="0.15">
      <c r="A90" s="12"/>
      <c r="B90" s="35">
        <v>73</v>
      </c>
      <c r="C90" s="94">
        <v>8</v>
      </c>
      <c r="D90" s="94">
        <v>7</v>
      </c>
      <c r="E90" s="95">
        <v>15</v>
      </c>
      <c r="F90" s="32"/>
    </row>
    <row r="91" spans="1:6" ht="15" customHeight="1" x14ac:dyDescent="0.15">
      <c r="A91" s="12"/>
      <c r="B91" s="35">
        <v>74</v>
      </c>
      <c r="C91" s="94">
        <v>8</v>
      </c>
      <c r="D91" s="94">
        <v>6</v>
      </c>
      <c r="E91" s="95">
        <v>14</v>
      </c>
      <c r="F91" s="32"/>
    </row>
    <row r="92" spans="1:6" ht="15" customHeight="1" x14ac:dyDescent="0.15">
      <c r="A92" s="12"/>
      <c r="B92" s="43" t="s">
        <v>41</v>
      </c>
      <c r="C92" s="71">
        <v>36</v>
      </c>
      <c r="D92" s="71">
        <v>37</v>
      </c>
      <c r="E92" s="44">
        <v>73</v>
      </c>
      <c r="F92" s="45">
        <v>0.10068965517241379</v>
      </c>
    </row>
    <row r="93" spans="1:6" ht="15" customHeight="1" x14ac:dyDescent="0.15">
      <c r="A93" s="12"/>
      <c r="B93" s="35">
        <v>75</v>
      </c>
      <c r="C93" s="94">
        <v>4</v>
      </c>
      <c r="D93" s="94">
        <v>5</v>
      </c>
      <c r="E93" s="95">
        <v>9</v>
      </c>
      <c r="F93" s="32"/>
    </row>
    <row r="94" spans="1:6" ht="15" customHeight="1" x14ac:dyDescent="0.15">
      <c r="A94" s="12"/>
      <c r="B94" s="35">
        <v>76</v>
      </c>
      <c r="C94" s="94">
        <v>10</v>
      </c>
      <c r="D94" s="94">
        <v>6</v>
      </c>
      <c r="E94" s="95">
        <v>16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5</v>
      </c>
      <c r="D97" s="94">
        <v>5</v>
      </c>
      <c r="E97" s="95">
        <v>10</v>
      </c>
      <c r="F97" s="32"/>
    </row>
    <row r="98" spans="1:6" ht="15" customHeight="1" x14ac:dyDescent="0.15">
      <c r="A98" s="12"/>
      <c r="B98" s="43" t="s">
        <v>42</v>
      </c>
      <c r="C98" s="71">
        <v>23</v>
      </c>
      <c r="D98" s="71">
        <v>21</v>
      </c>
      <c r="E98" s="44">
        <v>44</v>
      </c>
      <c r="F98" s="45">
        <v>6.0689655172413794E-2</v>
      </c>
    </row>
    <row r="99" spans="1:6" ht="15" customHeight="1" x14ac:dyDescent="0.15">
      <c r="A99" s="12"/>
      <c r="B99" s="35">
        <v>80</v>
      </c>
      <c r="C99" s="94">
        <v>5</v>
      </c>
      <c r="D99" s="94">
        <v>8</v>
      </c>
      <c r="E99" s="95">
        <v>13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8</v>
      </c>
      <c r="E100" s="95">
        <v>9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6</v>
      </c>
      <c r="E101" s="95">
        <v>6</v>
      </c>
      <c r="F101" s="32"/>
    </row>
    <row r="102" spans="1:6" ht="15" customHeight="1" x14ac:dyDescent="0.15">
      <c r="A102" s="12"/>
      <c r="B102" s="35">
        <v>83</v>
      </c>
      <c r="C102" s="94">
        <v>6</v>
      </c>
      <c r="D102" s="94">
        <v>7</v>
      </c>
      <c r="E102" s="95">
        <v>13</v>
      </c>
      <c r="F102" s="32"/>
    </row>
    <row r="103" spans="1:6" ht="15" customHeight="1" x14ac:dyDescent="0.15">
      <c r="A103" s="12"/>
      <c r="B103" s="35">
        <v>84</v>
      </c>
      <c r="C103" s="94">
        <v>4</v>
      </c>
      <c r="D103" s="94">
        <v>5</v>
      </c>
      <c r="E103" s="95">
        <v>9</v>
      </c>
      <c r="F103" s="32"/>
    </row>
    <row r="104" spans="1:6" ht="15" customHeight="1" x14ac:dyDescent="0.15">
      <c r="A104" s="12"/>
      <c r="B104" s="43" t="s">
        <v>43</v>
      </c>
      <c r="C104" s="71">
        <v>16</v>
      </c>
      <c r="D104" s="71">
        <v>34</v>
      </c>
      <c r="E104" s="44">
        <v>50</v>
      </c>
      <c r="F104" s="45">
        <v>6.8965517241379309E-2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4</v>
      </c>
      <c r="E106" s="95">
        <v>6</v>
      </c>
      <c r="F106" s="32"/>
    </row>
    <row r="107" spans="1:6" ht="15" customHeight="1" x14ac:dyDescent="0.15">
      <c r="A107" s="12"/>
      <c r="B107" s="35">
        <v>87</v>
      </c>
      <c r="C107" s="94">
        <v>7</v>
      </c>
      <c r="D107" s="94">
        <v>5</v>
      </c>
      <c r="E107" s="95">
        <v>12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13</v>
      </c>
      <c r="D110" s="71">
        <v>17</v>
      </c>
      <c r="E110" s="44">
        <v>30</v>
      </c>
      <c r="F110" s="45">
        <v>4.1379310344827586E-2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6</v>
      </c>
      <c r="E111" s="95">
        <v>8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3</v>
      </c>
      <c r="E112" s="95">
        <v>5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6</v>
      </c>
      <c r="E113" s="95">
        <v>8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5</v>
      </c>
      <c r="E114" s="95">
        <v>6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7</v>
      </c>
      <c r="D116" s="71">
        <v>22</v>
      </c>
      <c r="E116" s="44">
        <v>29</v>
      </c>
      <c r="F116" s="45">
        <v>0.04</v>
      </c>
    </row>
    <row r="117" spans="1:6" ht="15" customHeight="1" x14ac:dyDescent="0.15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2</v>
      </c>
      <c r="D119" s="94">
        <v>2</v>
      </c>
      <c r="E119" s="95">
        <v>4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3</v>
      </c>
      <c r="D122" s="71">
        <v>3</v>
      </c>
      <c r="E122" s="44">
        <v>6</v>
      </c>
      <c r="F122" s="45">
        <v>8.2758620689655175E-3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384</v>
      </c>
      <c r="B147" s="7"/>
      <c r="C147" s="77">
        <v>353</v>
      </c>
      <c r="D147" s="77">
        <v>372</v>
      </c>
      <c r="E147" s="77">
        <v>725</v>
      </c>
      <c r="F147" s="97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20</v>
      </c>
      <c r="D150" s="17">
        <v>26</v>
      </c>
      <c r="E150" s="17">
        <v>46</v>
      </c>
      <c r="F150" s="32">
        <v>6.344827586206897E-2</v>
      </c>
    </row>
    <row r="151" spans="1:6" ht="15" customHeight="1" x14ac:dyDescent="0.15">
      <c r="A151" s="18"/>
      <c r="B151" s="18" t="s">
        <v>49</v>
      </c>
      <c r="C151" s="19">
        <v>208</v>
      </c>
      <c r="D151" s="19">
        <v>179</v>
      </c>
      <c r="E151" s="19">
        <v>387</v>
      </c>
      <c r="F151" s="32">
        <v>0.53379310344827591</v>
      </c>
    </row>
    <row r="152" spans="1:6" ht="15" customHeight="1" x14ac:dyDescent="0.15">
      <c r="A152" s="33"/>
      <c r="B152" s="20" t="s">
        <v>6</v>
      </c>
      <c r="C152" s="21">
        <v>125</v>
      </c>
      <c r="D152" s="21">
        <v>167</v>
      </c>
      <c r="E152" s="21">
        <v>292</v>
      </c>
      <c r="F152" s="32">
        <v>0.40275862068965518</v>
      </c>
    </row>
    <row r="153" spans="1:6" ht="15" customHeight="1" x14ac:dyDescent="0.15">
      <c r="B153" s="2" t="s">
        <v>8</v>
      </c>
      <c r="C153" s="1">
        <v>353</v>
      </c>
      <c r="D153" s="1">
        <v>372</v>
      </c>
      <c r="E153" s="1">
        <v>725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20</v>
      </c>
      <c r="D155" s="17">
        <v>26</v>
      </c>
      <c r="E155" s="17">
        <v>46</v>
      </c>
      <c r="F155" s="32">
        <v>6.344827586206897E-2</v>
      </c>
    </row>
    <row r="156" spans="1:6" ht="15" customHeight="1" x14ac:dyDescent="0.15">
      <c r="A156" s="28"/>
      <c r="B156" s="18" t="s">
        <v>49</v>
      </c>
      <c r="C156" s="19">
        <v>208</v>
      </c>
      <c r="D156" s="19">
        <v>179</v>
      </c>
      <c r="E156" s="19">
        <v>387</v>
      </c>
      <c r="F156" s="32">
        <v>0.53379310344827591</v>
      </c>
    </row>
    <row r="157" spans="1:6" ht="15" customHeight="1" x14ac:dyDescent="0.15">
      <c r="A157" s="25"/>
      <c r="B157" s="20" t="s">
        <v>10</v>
      </c>
      <c r="C157" s="21">
        <v>63</v>
      </c>
      <c r="D157" s="21">
        <v>70</v>
      </c>
      <c r="E157" s="21">
        <v>133</v>
      </c>
      <c r="F157" s="32">
        <v>0.18344827586206897</v>
      </c>
    </row>
    <row r="158" spans="1:6" ht="15" customHeight="1" x14ac:dyDescent="0.15">
      <c r="A158" s="26"/>
      <c r="B158" s="29" t="s">
        <v>11</v>
      </c>
      <c r="C158" s="27">
        <v>62</v>
      </c>
      <c r="D158" s="27">
        <v>97</v>
      </c>
      <c r="E158" s="27">
        <v>159</v>
      </c>
      <c r="F158" s="32">
        <v>0.21931034482758621</v>
      </c>
    </row>
    <row r="159" spans="1:6" ht="15" customHeight="1" x14ac:dyDescent="0.15">
      <c r="B159" s="2" t="s">
        <v>8</v>
      </c>
      <c r="C159" s="1">
        <v>353</v>
      </c>
      <c r="D159" s="1">
        <v>372</v>
      </c>
      <c r="E159" s="1">
        <v>725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23</v>
      </c>
      <c r="D161" s="31">
        <v>42</v>
      </c>
      <c r="E161" s="31">
        <v>65</v>
      </c>
      <c r="F161" s="32">
        <v>8.9655172413793102E-2</v>
      </c>
    </row>
    <row r="162" spans="1:6" ht="15" customHeight="1" x14ac:dyDescent="0.15">
      <c r="A162" s="30"/>
      <c r="B162" s="23" t="s">
        <v>15</v>
      </c>
      <c r="C162" s="31">
        <v>10</v>
      </c>
      <c r="D162" s="31">
        <v>25</v>
      </c>
      <c r="E162" s="31">
        <v>35</v>
      </c>
      <c r="F162" s="32">
        <v>4.8275862068965517E-2</v>
      </c>
    </row>
    <row r="163" spans="1:6" ht="15" customHeight="1" x14ac:dyDescent="0.15">
      <c r="A163" s="30"/>
      <c r="B163" s="23" t="s">
        <v>13</v>
      </c>
      <c r="C163" s="31">
        <v>3</v>
      </c>
      <c r="D163" s="31">
        <v>3</v>
      </c>
      <c r="E163" s="31">
        <v>6</v>
      </c>
      <c r="F163" s="32">
        <v>8.2758620689655175E-3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157">
    <tabColor rgb="FFFF00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273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4</v>
      </c>
      <c r="E8" s="38">
        <v>7</v>
      </c>
      <c r="F8" s="39">
        <v>1.627906976744186E-2</v>
      </c>
    </row>
    <row r="9" spans="1:6" ht="15" customHeight="1" x14ac:dyDescent="0.15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4</v>
      </c>
      <c r="D10" s="94">
        <v>1</v>
      </c>
      <c r="E10" s="95">
        <v>5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5</v>
      </c>
      <c r="D13" s="94">
        <v>3</v>
      </c>
      <c r="E13" s="95">
        <v>8</v>
      </c>
      <c r="F13" s="32"/>
    </row>
    <row r="14" spans="1:6" ht="15" customHeight="1" x14ac:dyDescent="0.15">
      <c r="A14" s="12"/>
      <c r="B14" s="37" t="s">
        <v>28</v>
      </c>
      <c r="C14" s="70">
        <v>14</v>
      </c>
      <c r="D14" s="70">
        <v>7</v>
      </c>
      <c r="E14" s="48">
        <v>21</v>
      </c>
      <c r="F14" s="39">
        <v>4.8837209302325581E-2</v>
      </c>
    </row>
    <row r="15" spans="1:6" ht="15" customHeight="1" x14ac:dyDescent="0.15">
      <c r="A15" s="12"/>
      <c r="B15" s="35">
        <v>10</v>
      </c>
      <c r="C15" s="94">
        <v>2</v>
      </c>
      <c r="D15" s="94">
        <v>5</v>
      </c>
      <c r="E15" s="95">
        <v>7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8</v>
      </c>
      <c r="D20" s="70">
        <v>15</v>
      </c>
      <c r="E20" s="48">
        <v>23</v>
      </c>
      <c r="F20" s="39">
        <v>5.3488372093023255E-2</v>
      </c>
    </row>
    <row r="21" spans="1:6" ht="15" customHeight="1" x14ac:dyDescent="0.15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5</v>
      </c>
      <c r="D24" s="94">
        <v>0</v>
      </c>
      <c r="E24" s="95">
        <v>5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11</v>
      </c>
      <c r="D26" s="49">
        <v>4</v>
      </c>
      <c r="E26" s="41">
        <v>15</v>
      </c>
      <c r="F26" s="42">
        <v>3.4883720930232558E-2</v>
      </c>
    </row>
    <row r="27" spans="1:6" ht="15" customHeight="1" x14ac:dyDescent="0.15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6</v>
      </c>
      <c r="D32" s="49">
        <v>5</v>
      </c>
      <c r="E32" s="41">
        <v>11</v>
      </c>
      <c r="F32" s="42">
        <v>2.5581395348837209E-2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4</v>
      </c>
      <c r="E37" s="95">
        <v>4</v>
      </c>
      <c r="F37" s="32"/>
    </row>
    <row r="38" spans="1:6" ht="15" customHeight="1" x14ac:dyDescent="0.15">
      <c r="A38" s="12"/>
      <c r="B38" s="40" t="s">
        <v>32</v>
      </c>
      <c r="C38" s="49">
        <v>6</v>
      </c>
      <c r="D38" s="49">
        <v>6</v>
      </c>
      <c r="E38" s="41">
        <v>12</v>
      </c>
      <c r="F38" s="42">
        <v>2.7906976744186046E-2</v>
      </c>
    </row>
    <row r="39" spans="1:6" ht="15" customHeight="1" x14ac:dyDescent="0.15">
      <c r="A39" s="12"/>
      <c r="B39" s="35">
        <v>30</v>
      </c>
      <c r="C39" s="94">
        <v>3</v>
      </c>
      <c r="D39" s="94">
        <v>5</v>
      </c>
      <c r="E39" s="95">
        <v>8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3</v>
      </c>
      <c r="E40" s="95">
        <v>4</v>
      </c>
      <c r="F40" s="32"/>
    </row>
    <row r="41" spans="1:6" ht="15" customHeight="1" x14ac:dyDescent="0.15">
      <c r="A41" s="12"/>
      <c r="B41" s="35">
        <v>32</v>
      </c>
      <c r="C41" s="94">
        <v>4</v>
      </c>
      <c r="D41" s="94">
        <v>2</v>
      </c>
      <c r="E41" s="95">
        <v>6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v>11</v>
      </c>
      <c r="D44" s="49">
        <v>14</v>
      </c>
      <c r="E44" s="41">
        <v>25</v>
      </c>
      <c r="F44" s="42">
        <v>5.8139534883720929E-2</v>
      </c>
    </row>
    <row r="45" spans="1:6" ht="15" customHeight="1" x14ac:dyDescent="0.15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3</v>
      </c>
      <c r="E46" s="95">
        <v>6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6</v>
      </c>
      <c r="D48" s="94">
        <v>2</v>
      </c>
      <c r="E48" s="95">
        <v>8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11</v>
      </c>
      <c r="D50" s="49">
        <v>8</v>
      </c>
      <c r="E50" s="41">
        <v>19</v>
      </c>
      <c r="F50" s="42">
        <v>4.4186046511627906E-2</v>
      </c>
    </row>
    <row r="51" spans="1:6" ht="15" customHeight="1" x14ac:dyDescent="0.15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4</v>
      </c>
      <c r="D54" s="94">
        <v>0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2</v>
      </c>
      <c r="E55" s="95">
        <v>6</v>
      </c>
      <c r="F55" s="32"/>
    </row>
    <row r="56" spans="1:6" ht="15" customHeight="1" x14ac:dyDescent="0.15">
      <c r="A56" s="12"/>
      <c r="B56" s="40" t="s">
        <v>35</v>
      </c>
      <c r="C56" s="49">
        <v>12</v>
      </c>
      <c r="D56" s="49">
        <v>8</v>
      </c>
      <c r="E56" s="41">
        <v>20</v>
      </c>
      <c r="F56" s="42">
        <v>4.6511627906976744E-2</v>
      </c>
    </row>
    <row r="57" spans="1:6" ht="15" customHeight="1" x14ac:dyDescent="0.15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4</v>
      </c>
      <c r="E58" s="95">
        <v>5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3</v>
      </c>
      <c r="E59" s="95">
        <v>5</v>
      </c>
      <c r="F59" s="32"/>
    </row>
    <row r="60" spans="1:6" ht="15" customHeight="1" x14ac:dyDescent="0.15">
      <c r="A60" s="12"/>
      <c r="B60" s="35">
        <v>48</v>
      </c>
      <c r="C60" s="94">
        <v>5</v>
      </c>
      <c r="D60" s="94">
        <v>3</v>
      </c>
      <c r="E60" s="95">
        <v>8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3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9</v>
      </c>
      <c r="D62" s="49">
        <v>14</v>
      </c>
      <c r="E62" s="41">
        <v>23</v>
      </c>
      <c r="F62" s="42">
        <v>5.3488372093023255E-2</v>
      </c>
    </row>
    <row r="63" spans="1:6" ht="15" customHeight="1" x14ac:dyDescent="0.15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5</v>
      </c>
      <c r="D65" s="94">
        <v>5</v>
      </c>
      <c r="E65" s="95">
        <v>10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3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v>14</v>
      </c>
      <c r="D68" s="49">
        <v>12</v>
      </c>
      <c r="E68" s="41">
        <v>26</v>
      </c>
      <c r="F68" s="42">
        <v>6.0465116279069767E-2</v>
      </c>
    </row>
    <row r="69" spans="1:6" ht="15" customHeight="1" x14ac:dyDescent="0.15">
      <c r="A69" s="12"/>
      <c r="B69" s="35">
        <v>55</v>
      </c>
      <c r="C69" s="94">
        <v>5</v>
      </c>
      <c r="D69" s="94">
        <v>6</v>
      </c>
      <c r="E69" s="95">
        <v>11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5</v>
      </c>
      <c r="E70" s="95">
        <v>7</v>
      </c>
      <c r="F70" s="32"/>
    </row>
    <row r="71" spans="1:6" ht="15" customHeight="1" x14ac:dyDescent="0.15">
      <c r="A71" s="12"/>
      <c r="B71" s="35">
        <v>57</v>
      </c>
      <c r="C71" s="94">
        <v>4</v>
      </c>
      <c r="D71" s="94">
        <v>2</v>
      </c>
      <c r="E71" s="95">
        <v>6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4</v>
      </c>
      <c r="E72" s="95">
        <v>7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5</v>
      </c>
      <c r="E73" s="95">
        <v>7</v>
      </c>
      <c r="F73" s="32"/>
    </row>
    <row r="74" spans="1:6" ht="15" customHeight="1" x14ac:dyDescent="0.15">
      <c r="A74" s="12"/>
      <c r="B74" s="40" t="s">
        <v>38</v>
      </c>
      <c r="C74" s="49">
        <v>16</v>
      </c>
      <c r="D74" s="49">
        <v>22</v>
      </c>
      <c r="E74" s="41">
        <v>38</v>
      </c>
      <c r="F74" s="42">
        <v>8.8372093023255813E-2</v>
      </c>
    </row>
    <row r="75" spans="1:6" ht="15" customHeight="1" x14ac:dyDescent="0.15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5</v>
      </c>
      <c r="E78" s="95">
        <v>6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6</v>
      </c>
      <c r="E79" s="95">
        <v>10</v>
      </c>
      <c r="F79" s="32"/>
    </row>
    <row r="80" spans="1:6" ht="15" customHeight="1" x14ac:dyDescent="0.15">
      <c r="A80" s="12"/>
      <c r="B80" s="40" t="s">
        <v>39</v>
      </c>
      <c r="C80" s="49">
        <v>12</v>
      </c>
      <c r="D80" s="49">
        <v>16</v>
      </c>
      <c r="E80" s="41">
        <v>28</v>
      </c>
      <c r="F80" s="42">
        <v>6.5116279069767441E-2</v>
      </c>
    </row>
    <row r="81" spans="1:6" ht="15" customHeight="1" x14ac:dyDescent="0.15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5</v>
      </c>
      <c r="D82" s="94">
        <v>4</v>
      </c>
      <c r="E82" s="95">
        <v>9</v>
      </c>
      <c r="F82" s="32"/>
    </row>
    <row r="83" spans="1:6" ht="15" customHeight="1" x14ac:dyDescent="0.15">
      <c r="A83" s="12"/>
      <c r="B83" s="35">
        <v>67</v>
      </c>
      <c r="C83" s="94">
        <v>5</v>
      </c>
      <c r="D83" s="94">
        <v>6</v>
      </c>
      <c r="E83" s="95">
        <v>11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6</v>
      </c>
      <c r="E84" s="95">
        <v>8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v>17</v>
      </c>
      <c r="D86" s="71">
        <v>22</v>
      </c>
      <c r="E86" s="44">
        <v>39</v>
      </c>
      <c r="F86" s="45">
        <v>9.0697674418604657E-2</v>
      </c>
    </row>
    <row r="87" spans="1:6" ht="15" customHeight="1" x14ac:dyDescent="0.15">
      <c r="A87" s="12"/>
      <c r="B87" s="35">
        <v>70</v>
      </c>
      <c r="C87" s="94">
        <v>6</v>
      </c>
      <c r="D87" s="94">
        <v>1</v>
      </c>
      <c r="E87" s="95">
        <v>7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15">
      <c r="A89" s="12"/>
      <c r="B89" s="35">
        <v>72</v>
      </c>
      <c r="C89" s="94">
        <v>5</v>
      </c>
      <c r="D89" s="94">
        <v>1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6</v>
      </c>
      <c r="E90" s="95">
        <v>10</v>
      </c>
      <c r="F90" s="32"/>
    </row>
    <row r="91" spans="1:6" ht="15" customHeight="1" x14ac:dyDescent="0.15">
      <c r="A91" s="12"/>
      <c r="B91" s="35">
        <v>74</v>
      </c>
      <c r="C91" s="94">
        <v>5</v>
      </c>
      <c r="D91" s="94">
        <v>4</v>
      </c>
      <c r="E91" s="95">
        <v>9</v>
      </c>
      <c r="F91" s="32"/>
    </row>
    <row r="92" spans="1:6" ht="15" customHeight="1" x14ac:dyDescent="0.15">
      <c r="A92" s="12"/>
      <c r="B92" s="43" t="s">
        <v>41</v>
      </c>
      <c r="C92" s="71">
        <v>23</v>
      </c>
      <c r="D92" s="71">
        <v>16</v>
      </c>
      <c r="E92" s="44">
        <v>39</v>
      </c>
      <c r="F92" s="45">
        <v>9.0697674418604657E-2</v>
      </c>
    </row>
    <row r="93" spans="1:6" ht="15" customHeight="1" x14ac:dyDescent="0.15">
      <c r="A93" s="12"/>
      <c r="B93" s="35">
        <v>75</v>
      </c>
      <c r="C93" s="94">
        <v>5</v>
      </c>
      <c r="D93" s="94">
        <v>4</v>
      </c>
      <c r="E93" s="95">
        <v>9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6</v>
      </c>
      <c r="E94" s="95">
        <v>8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13</v>
      </c>
      <c r="D98" s="71">
        <v>15</v>
      </c>
      <c r="E98" s="44">
        <v>28</v>
      </c>
      <c r="F98" s="45">
        <v>6.5116279069767441E-2</v>
      </c>
    </row>
    <row r="99" spans="1:6" ht="15" customHeight="1" x14ac:dyDescent="0.15">
      <c r="A99" s="12"/>
      <c r="B99" s="35">
        <v>80</v>
      </c>
      <c r="C99" s="94">
        <v>4</v>
      </c>
      <c r="D99" s="94">
        <v>3</v>
      </c>
      <c r="E99" s="95">
        <v>7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4</v>
      </c>
      <c r="E102" s="95">
        <v>6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v>11</v>
      </c>
      <c r="D104" s="71">
        <v>14</v>
      </c>
      <c r="E104" s="44">
        <v>25</v>
      </c>
      <c r="F104" s="45">
        <v>5.8139534883720929E-2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8</v>
      </c>
      <c r="E110" s="44">
        <v>13</v>
      </c>
      <c r="F110" s="45">
        <v>3.0232558139534883E-2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7</v>
      </c>
      <c r="E116" s="44">
        <v>9</v>
      </c>
      <c r="F116" s="45">
        <v>2.0930232558139535E-2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2</v>
      </c>
      <c r="E118" s="95">
        <v>3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4</v>
      </c>
      <c r="E122" s="44">
        <v>6</v>
      </c>
      <c r="F122" s="45">
        <v>1.3953488372093023E-2</v>
      </c>
    </row>
    <row r="123" spans="1:6" ht="15" customHeight="1" x14ac:dyDescent="0.15">
      <c r="A123" s="12"/>
      <c r="B123" s="35">
        <v>100</v>
      </c>
      <c r="C123" s="94">
        <v>1</v>
      </c>
      <c r="D123" s="94">
        <v>1</v>
      </c>
      <c r="E123" s="95">
        <v>2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15">
      <c r="A128" s="12"/>
      <c r="B128" s="43" t="s">
        <v>47</v>
      </c>
      <c r="C128" s="71">
        <v>1</v>
      </c>
      <c r="D128" s="71">
        <v>2</v>
      </c>
      <c r="E128" s="44">
        <v>3</v>
      </c>
      <c r="F128" s="45">
        <v>6.9767441860465115E-3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384</v>
      </c>
      <c r="B147" s="7"/>
      <c r="C147" s="77">
        <v>207</v>
      </c>
      <c r="D147" s="77">
        <v>223</v>
      </c>
      <c r="E147" s="77">
        <v>430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25</v>
      </c>
      <c r="D150" s="17">
        <v>26</v>
      </c>
      <c r="E150" s="17">
        <v>51</v>
      </c>
      <c r="F150" s="32">
        <v>0.1186046511627907</v>
      </c>
    </row>
    <row r="151" spans="1:6" ht="15" customHeight="1" x14ac:dyDescent="0.15">
      <c r="A151" s="18"/>
      <c r="B151" s="18" t="s">
        <v>49</v>
      </c>
      <c r="C151" s="19">
        <v>108</v>
      </c>
      <c r="D151" s="19">
        <v>109</v>
      </c>
      <c r="E151" s="19">
        <v>217</v>
      </c>
      <c r="F151" s="32">
        <v>0.50465116279069766</v>
      </c>
    </row>
    <row r="152" spans="1:6" ht="15" customHeight="1" x14ac:dyDescent="0.15">
      <c r="A152" s="33"/>
      <c r="B152" s="20" t="s">
        <v>6</v>
      </c>
      <c r="C152" s="21">
        <v>74</v>
      </c>
      <c r="D152" s="21">
        <v>88</v>
      </c>
      <c r="E152" s="21">
        <v>162</v>
      </c>
      <c r="F152" s="32">
        <v>0.37674418604651161</v>
      </c>
    </row>
    <row r="153" spans="1:6" ht="15" customHeight="1" x14ac:dyDescent="0.15">
      <c r="B153" s="2" t="s">
        <v>8</v>
      </c>
      <c r="C153" s="1">
        <v>207</v>
      </c>
      <c r="D153" s="1">
        <v>223</v>
      </c>
      <c r="E153" s="1">
        <v>430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25</v>
      </c>
      <c r="D155" s="17">
        <v>26</v>
      </c>
      <c r="E155" s="17">
        <v>51</v>
      </c>
      <c r="F155" s="32">
        <v>0.1186046511627907</v>
      </c>
    </row>
    <row r="156" spans="1:6" ht="15" customHeight="1" x14ac:dyDescent="0.15">
      <c r="A156" s="28"/>
      <c r="B156" s="18" t="s">
        <v>49</v>
      </c>
      <c r="C156" s="19">
        <v>108</v>
      </c>
      <c r="D156" s="19">
        <v>109</v>
      </c>
      <c r="E156" s="19">
        <v>217</v>
      </c>
      <c r="F156" s="32">
        <v>0.50465116279069766</v>
      </c>
    </row>
    <row r="157" spans="1:6" ht="15" customHeight="1" x14ac:dyDescent="0.15">
      <c r="A157" s="25"/>
      <c r="B157" s="20" t="s">
        <v>10</v>
      </c>
      <c r="C157" s="21">
        <v>40</v>
      </c>
      <c r="D157" s="21">
        <v>38</v>
      </c>
      <c r="E157" s="21">
        <v>78</v>
      </c>
      <c r="F157" s="32">
        <v>0.18139534883720931</v>
      </c>
    </row>
    <row r="158" spans="1:6" ht="15" customHeight="1" x14ac:dyDescent="0.15">
      <c r="A158" s="26"/>
      <c r="B158" s="29" t="s">
        <v>11</v>
      </c>
      <c r="C158" s="27">
        <v>34</v>
      </c>
      <c r="D158" s="27">
        <v>50</v>
      </c>
      <c r="E158" s="27">
        <v>84</v>
      </c>
      <c r="F158" s="32">
        <v>0.19534883720930232</v>
      </c>
    </row>
    <row r="159" spans="1:6" ht="15" customHeight="1" x14ac:dyDescent="0.15">
      <c r="B159" s="2" t="s">
        <v>8</v>
      </c>
      <c r="C159" s="1">
        <v>207</v>
      </c>
      <c r="D159" s="1">
        <v>223</v>
      </c>
      <c r="E159" s="1">
        <v>430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10</v>
      </c>
      <c r="D161" s="31">
        <v>21</v>
      </c>
      <c r="E161" s="31">
        <v>31</v>
      </c>
      <c r="F161" s="32">
        <v>7.2093023255813959E-2</v>
      </c>
    </row>
    <row r="162" spans="1:6" ht="15" customHeight="1" x14ac:dyDescent="0.15">
      <c r="A162" s="30"/>
      <c r="B162" s="23" t="s">
        <v>15</v>
      </c>
      <c r="C162" s="31">
        <v>5</v>
      </c>
      <c r="D162" s="31">
        <v>13</v>
      </c>
      <c r="E162" s="31">
        <v>18</v>
      </c>
      <c r="F162" s="32">
        <v>4.1860465116279069E-2</v>
      </c>
    </row>
    <row r="163" spans="1:6" ht="15" customHeight="1" x14ac:dyDescent="0.15">
      <c r="A163" s="30"/>
      <c r="B163" s="23" t="s">
        <v>13</v>
      </c>
      <c r="C163" s="31">
        <v>3</v>
      </c>
      <c r="D163" s="31">
        <v>6</v>
      </c>
      <c r="E163" s="31">
        <v>9</v>
      </c>
      <c r="F163" s="32">
        <v>2.0930232558139535E-2</v>
      </c>
    </row>
    <row r="164" spans="1:6" ht="15" customHeight="1" x14ac:dyDescent="0.15">
      <c r="B164" s="4" t="s">
        <v>14</v>
      </c>
      <c r="C164" s="1">
        <v>1</v>
      </c>
      <c r="D164" s="1">
        <v>2</v>
      </c>
      <c r="E164" s="1">
        <v>3</v>
      </c>
      <c r="F164" s="32">
        <v>6.9767441860465115E-3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158">
    <tabColor rgb="FFFF00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274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1</v>
      </c>
      <c r="E8" s="38">
        <v>1</v>
      </c>
      <c r="F8" s="39">
        <v>0.01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0.03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0.01</v>
      </c>
    </row>
    <row r="21" spans="1:6" ht="15" customHeight="1" x14ac:dyDescent="0.15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3</v>
      </c>
      <c r="D26" s="49">
        <v>2</v>
      </c>
      <c r="E26" s="41">
        <v>5</v>
      </c>
      <c r="F26" s="42">
        <v>0.05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0.03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5</v>
      </c>
      <c r="E38" s="41">
        <v>6</v>
      </c>
      <c r="F38" s="42">
        <v>0.06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3</v>
      </c>
      <c r="D50" s="49">
        <v>2</v>
      </c>
      <c r="E50" s="41">
        <v>5</v>
      </c>
      <c r="F50" s="42">
        <v>0.05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0</v>
      </c>
      <c r="D56" s="49">
        <v>2</v>
      </c>
      <c r="E56" s="41">
        <v>2</v>
      </c>
      <c r="F56" s="42">
        <v>0.02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3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3</v>
      </c>
      <c r="D62" s="49">
        <v>4</v>
      </c>
      <c r="E62" s="41">
        <v>7</v>
      </c>
      <c r="F62" s="42">
        <v>7.0000000000000007E-2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4</v>
      </c>
      <c r="D68" s="49">
        <v>4</v>
      </c>
      <c r="E68" s="41">
        <v>8</v>
      </c>
      <c r="F68" s="42">
        <v>0.08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0.08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3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6</v>
      </c>
      <c r="E80" s="41">
        <v>10</v>
      </c>
      <c r="F80" s="42">
        <v>0.1</v>
      </c>
    </row>
    <row r="81" spans="1:6" ht="15" customHeight="1" x14ac:dyDescent="0.15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4</v>
      </c>
      <c r="D86" s="71">
        <v>5</v>
      </c>
      <c r="E86" s="44">
        <v>9</v>
      </c>
      <c r="F86" s="45">
        <v>0.09</v>
      </c>
    </row>
    <row r="87" spans="1:6" ht="15" customHeight="1" x14ac:dyDescent="0.15">
      <c r="A87" s="12"/>
      <c r="B87" s="35">
        <v>70</v>
      </c>
      <c r="C87" s="94">
        <v>4</v>
      </c>
      <c r="D87" s="94">
        <v>1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8</v>
      </c>
      <c r="D92" s="71">
        <v>3</v>
      </c>
      <c r="E92" s="44">
        <v>11</v>
      </c>
      <c r="F92" s="45">
        <v>0.11</v>
      </c>
    </row>
    <row r="93" spans="1:6" ht="15" customHeight="1" x14ac:dyDescent="0.15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5</v>
      </c>
      <c r="D98" s="71">
        <v>6</v>
      </c>
      <c r="E98" s="44">
        <v>11</v>
      </c>
      <c r="F98" s="45">
        <v>0.11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3</v>
      </c>
      <c r="E104" s="44">
        <v>4</v>
      </c>
      <c r="F104" s="45">
        <v>0.04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0.04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0.01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0.01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384</v>
      </c>
      <c r="B147" s="7"/>
      <c r="C147" s="77">
        <v>45</v>
      </c>
      <c r="D147" s="77">
        <v>55</v>
      </c>
      <c r="E147" s="77">
        <v>100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3</v>
      </c>
      <c r="D150" s="17">
        <v>2</v>
      </c>
      <c r="E150" s="17">
        <v>5</v>
      </c>
      <c r="F150" s="32">
        <v>0.05</v>
      </c>
    </row>
    <row r="151" spans="1:6" ht="15" customHeight="1" x14ac:dyDescent="0.15">
      <c r="A151" s="18"/>
      <c r="B151" s="18" t="s">
        <v>49</v>
      </c>
      <c r="C151" s="19">
        <v>23</v>
      </c>
      <c r="D151" s="19">
        <v>31</v>
      </c>
      <c r="E151" s="19">
        <v>54</v>
      </c>
      <c r="F151" s="32">
        <v>0.54</v>
      </c>
    </row>
    <row r="152" spans="1:6" ht="15" customHeight="1" x14ac:dyDescent="0.15">
      <c r="A152" s="33"/>
      <c r="B152" s="20" t="s">
        <v>6</v>
      </c>
      <c r="C152" s="21">
        <v>19</v>
      </c>
      <c r="D152" s="21">
        <v>22</v>
      </c>
      <c r="E152" s="21">
        <v>41</v>
      </c>
      <c r="F152" s="32">
        <v>0.41</v>
      </c>
    </row>
    <row r="153" spans="1:6" ht="15" customHeight="1" x14ac:dyDescent="0.15">
      <c r="B153" s="2" t="s">
        <v>8</v>
      </c>
      <c r="C153" s="1">
        <v>45</v>
      </c>
      <c r="D153" s="1">
        <v>55</v>
      </c>
      <c r="E153" s="1">
        <v>100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3</v>
      </c>
      <c r="D155" s="17">
        <v>2</v>
      </c>
      <c r="E155" s="17">
        <v>5</v>
      </c>
      <c r="F155" s="32">
        <v>0.05</v>
      </c>
    </row>
    <row r="156" spans="1:6" ht="15" customHeight="1" x14ac:dyDescent="0.15">
      <c r="A156" s="28"/>
      <c r="B156" s="18" t="s">
        <v>49</v>
      </c>
      <c r="C156" s="19">
        <v>23</v>
      </c>
      <c r="D156" s="19">
        <v>31</v>
      </c>
      <c r="E156" s="19">
        <v>54</v>
      </c>
      <c r="F156" s="32">
        <v>0.54</v>
      </c>
    </row>
    <row r="157" spans="1:6" ht="15" customHeight="1" x14ac:dyDescent="0.15">
      <c r="A157" s="25"/>
      <c r="B157" s="20" t="s">
        <v>10</v>
      </c>
      <c r="C157" s="21">
        <v>12</v>
      </c>
      <c r="D157" s="21">
        <v>8</v>
      </c>
      <c r="E157" s="21">
        <v>20</v>
      </c>
      <c r="F157" s="32">
        <v>0.2</v>
      </c>
    </row>
    <row r="158" spans="1:6" ht="15" customHeight="1" x14ac:dyDescent="0.15">
      <c r="A158" s="26"/>
      <c r="B158" s="29" t="s">
        <v>11</v>
      </c>
      <c r="C158" s="27">
        <v>7</v>
      </c>
      <c r="D158" s="27">
        <v>14</v>
      </c>
      <c r="E158" s="27">
        <v>21</v>
      </c>
      <c r="F158" s="32">
        <v>0.21</v>
      </c>
    </row>
    <row r="159" spans="1:6" ht="15" customHeight="1" x14ac:dyDescent="0.15">
      <c r="B159" s="2" t="s">
        <v>8</v>
      </c>
      <c r="C159" s="1">
        <v>45</v>
      </c>
      <c r="D159" s="1">
        <v>55</v>
      </c>
      <c r="E159" s="1">
        <v>100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</v>
      </c>
      <c r="D161" s="31">
        <v>5</v>
      </c>
      <c r="E161" s="31">
        <v>6</v>
      </c>
      <c r="F161" s="32">
        <v>0.06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2</v>
      </c>
      <c r="E162" s="31">
        <v>2</v>
      </c>
      <c r="F162" s="32">
        <v>0.02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0.01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159">
    <tabColor rgb="FFFF00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275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0</v>
      </c>
      <c r="E8" s="38">
        <v>1</v>
      </c>
      <c r="F8" s="39">
        <v>9.0090090090090089E-3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2.7027027027027029E-2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2</v>
      </c>
      <c r="E20" s="48">
        <v>3</v>
      </c>
      <c r="F20" s="39">
        <v>2.7027027027027029E-2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v>4</v>
      </c>
      <c r="D26" s="49">
        <v>2</v>
      </c>
      <c r="E26" s="41">
        <v>6</v>
      </c>
      <c r="F26" s="42">
        <v>5.4054054054054057E-2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5.4054054054054057E-2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1.8018018018018018E-2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4</v>
      </c>
      <c r="D44" s="49">
        <v>2</v>
      </c>
      <c r="E44" s="41">
        <v>6</v>
      </c>
      <c r="F44" s="42">
        <v>5.4054054054054057E-2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1.8018018018018018E-2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2.7027027027027029E-2</v>
      </c>
    </row>
    <row r="57" spans="1:6" ht="15" customHeight="1" x14ac:dyDescent="0.15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0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7</v>
      </c>
      <c r="D62" s="49">
        <v>3</v>
      </c>
      <c r="E62" s="41">
        <v>10</v>
      </c>
      <c r="F62" s="42">
        <v>9.0090090090090086E-2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2</v>
      </c>
      <c r="D68" s="49">
        <v>2</v>
      </c>
      <c r="E68" s="41">
        <v>4</v>
      </c>
      <c r="F68" s="42">
        <v>3.6036036036036036E-2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15">
      <c r="A74" s="12"/>
      <c r="B74" s="40" t="s">
        <v>38</v>
      </c>
      <c r="C74" s="49">
        <v>3</v>
      </c>
      <c r="D74" s="49">
        <v>6</v>
      </c>
      <c r="E74" s="41">
        <v>9</v>
      </c>
      <c r="F74" s="42">
        <v>8.1081081081081086E-2</v>
      </c>
    </row>
    <row r="75" spans="1:6" ht="15" customHeight="1" x14ac:dyDescent="0.15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6</v>
      </c>
      <c r="D80" s="49">
        <v>3</v>
      </c>
      <c r="E80" s="41">
        <v>9</v>
      </c>
      <c r="F80" s="42">
        <v>8.1081081081081086E-2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2</v>
      </c>
      <c r="D86" s="71">
        <v>3</v>
      </c>
      <c r="E86" s="44">
        <v>5</v>
      </c>
      <c r="F86" s="45">
        <v>4.5045045045045043E-2</v>
      </c>
    </row>
    <row r="87" spans="1:6" ht="15" customHeight="1" x14ac:dyDescent="0.15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4</v>
      </c>
      <c r="D92" s="71">
        <v>4</v>
      </c>
      <c r="E92" s="44">
        <v>8</v>
      </c>
      <c r="F92" s="45">
        <v>7.2072072072072071E-2</v>
      </c>
    </row>
    <row r="93" spans="1:6" ht="15" customHeight="1" x14ac:dyDescent="0.15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3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5</v>
      </c>
      <c r="D98" s="71">
        <v>6</v>
      </c>
      <c r="E98" s="44">
        <v>11</v>
      </c>
      <c r="F98" s="45">
        <v>9.90990990990991E-2</v>
      </c>
    </row>
    <row r="99" spans="1:6" ht="15" customHeight="1" x14ac:dyDescent="0.15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4</v>
      </c>
      <c r="D104" s="71">
        <v>3</v>
      </c>
      <c r="E104" s="44">
        <v>7</v>
      </c>
      <c r="F104" s="45">
        <v>6.3063063063063057E-2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1.8018018018018018E-2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4</v>
      </c>
      <c r="D116" s="71">
        <v>8</v>
      </c>
      <c r="E116" s="44">
        <v>12</v>
      </c>
      <c r="F116" s="45">
        <v>0.10810810810810811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9.0090090090090089E-3</v>
      </c>
    </row>
    <row r="123" spans="1:6" ht="15" customHeight="1" x14ac:dyDescent="0.15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9.0090090090090089E-3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384</v>
      </c>
      <c r="B147" s="7"/>
      <c r="C147" s="77">
        <v>56</v>
      </c>
      <c r="D147" s="77">
        <v>55</v>
      </c>
      <c r="E147" s="77">
        <v>111</v>
      </c>
      <c r="F147" s="97"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3</v>
      </c>
      <c r="D150" s="17">
        <v>4</v>
      </c>
      <c r="E150" s="17">
        <v>7</v>
      </c>
      <c r="F150" s="32">
        <v>6.3063063063063057E-2</v>
      </c>
    </row>
    <row r="151" spans="1:6" ht="15" customHeight="1" x14ac:dyDescent="0.15">
      <c r="A151" s="18"/>
      <c r="B151" s="18" t="s">
        <v>49</v>
      </c>
      <c r="C151" s="19">
        <v>32</v>
      </c>
      <c r="D151" s="19">
        <v>25</v>
      </c>
      <c r="E151" s="19">
        <v>57</v>
      </c>
      <c r="F151" s="32">
        <v>0.51351351351351349</v>
      </c>
    </row>
    <row r="152" spans="1:6" ht="15" customHeight="1" x14ac:dyDescent="0.15">
      <c r="A152" s="33"/>
      <c r="B152" s="20" t="s">
        <v>6</v>
      </c>
      <c r="C152" s="21">
        <v>21</v>
      </c>
      <c r="D152" s="21">
        <v>26</v>
      </c>
      <c r="E152" s="21">
        <v>47</v>
      </c>
      <c r="F152" s="32">
        <v>0.42342342342342343</v>
      </c>
    </row>
    <row r="153" spans="1:6" ht="15" customHeight="1" x14ac:dyDescent="0.15">
      <c r="B153" s="2" t="s">
        <v>8</v>
      </c>
      <c r="C153" s="1">
        <v>56</v>
      </c>
      <c r="D153" s="1">
        <v>55</v>
      </c>
      <c r="E153" s="1">
        <v>111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3</v>
      </c>
      <c r="D155" s="17">
        <v>4</v>
      </c>
      <c r="E155" s="17">
        <v>7</v>
      </c>
      <c r="F155" s="32">
        <v>6.3063063063063057E-2</v>
      </c>
    </row>
    <row r="156" spans="1:6" ht="15" customHeight="1" x14ac:dyDescent="0.15">
      <c r="A156" s="28"/>
      <c r="B156" s="18" t="s">
        <v>49</v>
      </c>
      <c r="C156" s="19">
        <v>32</v>
      </c>
      <c r="D156" s="19">
        <v>25</v>
      </c>
      <c r="E156" s="19">
        <v>57</v>
      </c>
      <c r="F156" s="32">
        <v>0.51351351351351349</v>
      </c>
    </row>
    <row r="157" spans="1:6" ht="15" customHeight="1" x14ac:dyDescent="0.15">
      <c r="A157" s="25"/>
      <c r="B157" s="20" t="s">
        <v>10</v>
      </c>
      <c r="C157" s="21">
        <v>6</v>
      </c>
      <c r="D157" s="21">
        <v>7</v>
      </c>
      <c r="E157" s="21">
        <v>13</v>
      </c>
      <c r="F157" s="32">
        <v>0.11711711711711711</v>
      </c>
    </row>
    <row r="158" spans="1:6" ht="15" customHeight="1" x14ac:dyDescent="0.15">
      <c r="A158" s="26"/>
      <c r="B158" s="29" t="s">
        <v>11</v>
      </c>
      <c r="C158" s="27">
        <v>15</v>
      </c>
      <c r="D158" s="27">
        <v>19</v>
      </c>
      <c r="E158" s="27">
        <v>34</v>
      </c>
      <c r="F158" s="32">
        <v>0.30630630630630629</v>
      </c>
    </row>
    <row r="159" spans="1:6" ht="15" customHeight="1" x14ac:dyDescent="0.15">
      <c r="B159" s="2" t="s">
        <v>8</v>
      </c>
      <c r="C159" s="1">
        <v>56</v>
      </c>
      <c r="D159" s="1">
        <v>55</v>
      </c>
      <c r="E159" s="1">
        <v>111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6</v>
      </c>
      <c r="D161" s="31">
        <v>10</v>
      </c>
      <c r="E161" s="31">
        <v>16</v>
      </c>
      <c r="F161" s="32">
        <v>0.14414414414414414</v>
      </c>
    </row>
    <row r="162" spans="1:6" ht="15" customHeight="1" x14ac:dyDescent="0.15">
      <c r="A162" s="30"/>
      <c r="B162" s="23" t="s">
        <v>15</v>
      </c>
      <c r="C162" s="31">
        <v>5</v>
      </c>
      <c r="D162" s="31">
        <v>9</v>
      </c>
      <c r="E162" s="31">
        <v>14</v>
      </c>
      <c r="F162" s="32">
        <v>0.12612612612612611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1.8018018018018018E-2</v>
      </c>
    </row>
    <row r="164" spans="1:6" ht="15" customHeight="1" x14ac:dyDescent="0.15">
      <c r="B164" s="4" t="s">
        <v>14</v>
      </c>
      <c r="C164" s="1">
        <v>1</v>
      </c>
      <c r="D164" s="1">
        <v>0</v>
      </c>
      <c r="E164" s="1">
        <v>1</v>
      </c>
      <c r="F164" s="32">
        <v>9.0090090090090089E-3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59">
    <tabColor indexed="47"/>
  </sheetPr>
  <dimension ref="A1:F167"/>
  <sheetViews>
    <sheetView zoomScaleNormal="100" workbookViewId="0">
      <selection activeCell="B2" sqref="B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">
      <c r="A2" s="66" t="s">
        <v>102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西屋敷!C3+小田井下宿!C3+荒田!C3</f>
        <v>6</v>
      </c>
      <c r="D3" s="74">
        <f>西屋敷!D3+小田井下宿!D3+荒田!D3</f>
        <v>8</v>
      </c>
      <c r="E3" s="9">
        <f>西屋敷!E3+小田井下宿!E3+荒田!E3</f>
        <v>14</v>
      </c>
      <c r="F3" s="32"/>
    </row>
    <row r="4" spans="1:6" ht="15" customHeight="1" x14ac:dyDescent="0.15">
      <c r="A4" s="12"/>
      <c r="B4" s="35">
        <v>1</v>
      </c>
      <c r="C4" s="75">
        <f>西屋敷!C4+小田井下宿!C4+荒田!C4</f>
        <v>8</v>
      </c>
      <c r="D4" s="75">
        <f>西屋敷!D4+小田井下宿!D4+荒田!D4</f>
        <v>7</v>
      </c>
      <c r="E4" s="10">
        <f>西屋敷!E4+小田井下宿!E4+荒田!E4</f>
        <v>15</v>
      </c>
      <c r="F4" s="32"/>
    </row>
    <row r="5" spans="1:6" ht="15" customHeight="1" x14ac:dyDescent="0.15">
      <c r="A5" s="12"/>
      <c r="B5" s="35">
        <v>2</v>
      </c>
      <c r="C5" s="75">
        <f>西屋敷!C5+小田井下宿!C5+荒田!C5</f>
        <v>7</v>
      </c>
      <c r="D5" s="75">
        <f>西屋敷!D5+小田井下宿!D5+荒田!D5</f>
        <v>14</v>
      </c>
      <c r="E5" s="10">
        <f>西屋敷!E5+小田井下宿!E5+荒田!E5</f>
        <v>21</v>
      </c>
      <c r="F5" s="32"/>
    </row>
    <row r="6" spans="1:6" ht="15" customHeight="1" x14ac:dyDescent="0.15">
      <c r="A6" s="12"/>
      <c r="B6" s="35">
        <v>3</v>
      </c>
      <c r="C6" s="75">
        <f>西屋敷!C6+小田井下宿!C6+荒田!C6</f>
        <v>5</v>
      </c>
      <c r="D6" s="75">
        <f>西屋敷!D6+小田井下宿!D6+荒田!D6</f>
        <v>7</v>
      </c>
      <c r="E6" s="10">
        <f>西屋敷!E6+小田井下宿!E6+荒田!E6</f>
        <v>12</v>
      </c>
      <c r="F6" s="32"/>
    </row>
    <row r="7" spans="1:6" ht="15" customHeight="1" x14ac:dyDescent="0.15">
      <c r="A7" s="12"/>
      <c r="B7" s="35">
        <v>4</v>
      </c>
      <c r="C7" s="75">
        <f>西屋敷!C7+小田井下宿!C7+荒田!C7</f>
        <v>11</v>
      </c>
      <c r="D7" s="75">
        <f>西屋敷!D7+小田井下宿!D7+荒田!D7</f>
        <v>9</v>
      </c>
      <c r="E7" s="10">
        <f>西屋敷!E7+小田井下宿!E7+荒田!E7</f>
        <v>20</v>
      </c>
      <c r="F7" s="32"/>
    </row>
    <row r="8" spans="1:6" ht="15" customHeight="1" x14ac:dyDescent="0.15">
      <c r="A8" s="12"/>
      <c r="B8" s="37" t="s">
        <v>50</v>
      </c>
      <c r="C8" s="70">
        <f>西屋敷!C8+小田井下宿!C8+荒田!C8</f>
        <v>37</v>
      </c>
      <c r="D8" s="70">
        <f>西屋敷!D8+小田井下宿!D8+荒田!D8</f>
        <v>45</v>
      </c>
      <c r="E8" s="38">
        <f>西屋敷!E8+小田井下宿!E8+荒田!E8</f>
        <v>82</v>
      </c>
      <c r="F8" s="39">
        <f>E8/E147</f>
        <v>5.0214329454990818E-2</v>
      </c>
    </row>
    <row r="9" spans="1:6" ht="15" customHeight="1" x14ac:dyDescent="0.15">
      <c r="A9" s="12"/>
      <c r="B9" s="35">
        <v>5</v>
      </c>
      <c r="C9" s="75">
        <f>西屋敷!C9+小田井下宿!C9+荒田!C9</f>
        <v>10</v>
      </c>
      <c r="D9" s="75">
        <f>西屋敷!D9+小田井下宿!D9+荒田!D9</f>
        <v>5</v>
      </c>
      <c r="E9" s="10">
        <f>西屋敷!E9+小田井下宿!E9+荒田!E9</f>
        <v>15</v>
      </c>
      <c r="F9" s="32"/>
    </row>
    <row r="10" spans="1:6" ht="15" customHeight="1" x14ac:dyDescent="0.15">
      <c r="A10" s="12"/>
      <c r="B10" s="35">
        <v>6</v>
      </c>
      <c r="C10" s="75">
        <f>西屋敷!C10+小田井下宿!C10+荒田!C10</f>
        <v>8</v>
      </c>
      <c r="D10" s="75">
        <f>西屋敷!D10+小田井下宿!D10+荒田!D10</f>
        <v>14</v>
      </c>
      <c r="E10" s="10">
        <f>西屋敷!E10+小田井下宿!E10+荒田!E10</f>
        <v>22</v>
      </c>
      <c r="F10" s="32"/>
    </row>
    <row r="11" spans="1:6" ht="15" customHeight="1" x14ac:dyDescent="0.15">
      <c r="A11" s="12"/>
      <c r="B11" s="35">
        <v>7</v>
      </c>
      <c r="C11" s="75">
        <f>西屋敷!C11+小田井下宿!C11+荒田!C11</f>
        <v>12</v>
      </c>
      <c r="D11" s="75">
        <f>西屋敷!D11+小田井下宿!D11+荒田!D11</f>
        <v>9</v>
      </c>
      <c r="E11" s="10">
        <f>西屋敷!E11+小田井下宿!E11+荒田!E11</f>
        <v>21</v>
      </c>
      <c r="F11" s="32"/>
    </row>
    <row r="12" spans="1:6" ht="15" customHeight="1" x14ac:dyDescent="0.15">
      <c r="A12" s="12"/>
      <c r="B12" s="35">
        <v>8</v>
      </c>
      <c r="C12" s="75">
        <f>西屋敷!C12+小田井下宿!C12+荒田!C12</f>
        <v>10</v>
      </c>
      <c r="D12" s="75">
        <f>西屋敷!D12+小田井下宿!D12+荒田!D12</f>
        <v>3</v>
      </c>
      <c r="E12" s="10">
        <f>西屋敷!E12+小田井下宿!E12+荒田!E12</f>
        <v>13</v>
      </c>
      <c r="F12" s="32"/>
    </row>
    <row r="13" spans="1:6" ht="15" customHeight="1" x14ac:dyDescent="0.15">
      <c r="A13" s="12"/>
      <c r="B13" s="35">
        <v>9</v>
      </c>
      <c r="C13" s="75">
        <f>西屋敷!C13+小田井下宿!C13+荒田!C13</f>
        <v>14</v>
      </c>
      <c r="D13" s="75">
        <f>西屋敷!D13+小田井下宿!D13+荒田!D13</f>
        <v>13</v>
      </c>
      <c r="E13" s="10">
        <f>西屋敷!E13+小田井下宿!E13+荒田!E13</f>
        <v>27</v>
      </c>
      <c r="F13" s="32"/>
    </row>
    <row r="14" spans="1:6" ht="15" customHeight="1" x14ac:dyDescent="0.15">
      <c r="A14" s="12"/>
      <c r="B14" s="37" t="s">
        <v>51</v>
      </c>
      <c r="C14" s="70">
        <f>西屋敷!C14+小田井下宿!C14+荒田!C14</f>
        <v>54</v>
      </c>
      <c r="D14" s="70">
        <f>西屋敷!D14+小田井下宿!D14+荒田!D14</f>
        <v>44</v>
      </c>
      <c r="E14" s="48">
        <f>西屋敷!E14+小田井下宿!E14+荒田!E14</f>
        <v>98</v>
      </c>
      <c r="F14" s="39">
        <f>E14/E147</f>
        <v>6.0012247397428047E-2</v>
      </c>
    </row>
    <row r="15" spans="1:6" ht="15" customHeight="1" x14ac:dyDescent="0.15">
      <c r="A15" s="12"/>
      <c r="B15" s="35">
        <v>10</v>
      </c>
      <c r="C15" s="75">
        <f>西屋敷!C15+小田井下宿!C15+荒田!C15</f>
        <v>12</v>
      </c>
      <c r="D15" s="75">
        <f>西屋敷!D15+小田井下宿!D15+荒田!D15</f>
        <v>14</v>
      </c>
      <c r="E15" s="10">
        <f>西屋敷!E15+小田井下宿!E15+荒田!E15</f>
        <v>26</v>
      </c>
      <c r="F15" s="32"/>
    </row>
    <row r="16" spans="1:6" ht="15" customHeight="1" x14ac:dyDescent="0.15">
      <c r="A16" s="12"/>
      <c r="B16" s="35">
        <v>11</v>
      </c>
      <c r="C16" s="75">
        <f>西屋敷!C16+小田井下宿!C16+荒田!C16</f>
        <v>8</v>
      </c>
      <c r="D16" s="75">
        <f>西屋敷!D16+小田井下宿!D16+荒田!D16</f>
        <v>9</v>
      </c>
      <c r="E16" s="10">
        <f>西屋敷!E16+小田井下宿!E16+荒田!E16</f>
        <v>17</v>
      </c>
      <c r="F16" s="32"/>
    </row>
    <row r="17" spans="1:6" ht="15" customHeight="1" x14ac:dyDescent="0.15">
      <c r="A17" s="12"/>
      <c r="B17" s="35">
        <v>12</v>
      </c>
      <c r="C17" s="75">
        <f>西屋敷!C17+小田井下宿!C17+荒田!C17</f>
        <v>6</v>
      </c>
      <c r="D17" s="75">
        <f>西屋敷!D17+小田井下宿!D17+荒田!D17</f>
        <v>7</v>
      </c>
      <c r="E17" s="10">
        <f>西屋敷!E17+小田井下宿!E17+荒田!E17</f>
        <v>13</v>
      </c>
      <c r="F17" s="32"/>
    </row>
    <row r="18" spans="1:6" ht="15" customHeight="1" x14ac:dyDescent="0.15">
      <c r="A18" s="12"/>
      <c r="B18" s="35">
        <v>13</v>
      </c>
      <c r="C18" s="75">
        <f>西屋敷!C18+小田井下宿!C18+荒田!C18</f>
        <v>8</v>
      </c>
      <c r="D18" s="75">
        <f>西屋敷!D18+小田井下宿!D18+荒田!D18</f>
        <v>11</v>
      </c>
      <c r="E18" s="10">
        <f>西屋敷!E18+小田井下宿!E18+荒田!E18</f>
        <v>19</v>
      </c>
      <c r="F18" s="32"/>
    </row>
    <row r="19" spans="1:6" ht="15" customHeight="1" x14ac:dyDescent="0.15">
      <c r="A19" s="12"/>
      <c r="B19" s="35">
        <v>14</v>
      </c>
      <c r="C19" s="75">
        <f>西屋敷!C19+小田井下宿!C19+荒田!C19</f>
        <v>6</v>
      </c>
      <c r="D19" s="75">
        <f>西屋敷!D19+小田井下宿!D19+荒田!D19</f>
        <v>8</v>
      </c>
      <c r="E19" s="10">
        <f>西屋敷!E19+小田井下宿!E19+荒田!E19</f>
        <v>14</v>
      </c>
      <c r="F19" s="32"/>
    </row>
    <row r="20" spans="1:6" ht="15" customHeight="1" x14ac:dyDescent="0.15">
      <c r="A20" s="12"/>
      <c r="B20" s="37" t="s">
        <v>52</v>
      </c>
      <c r="C20" s="70">
        <f>西屋敷!C20+小田井下宿!C20+荒田!C20</f>
        <v>40</v>
      </c>
      <c r="D20" s="70">
        <f>西屋敷!D20+小田井下宿!D20+荒田!D20</f>
        <v>49</v>
      </c>
      <c r="E20" s="48">
        <f>西屋敷!E20+小田井下宿!E20+荒田!E20</f>
        <v>89</v>
      </c>
      <c r="F20" s="39">
        <f>E20/E147</f>
        <v>5.4500918554807105E-2</v>
      </c>
    </row>
    <row r="21" spans="1:6" ht="15" customHeight="1" x14ac:dyDescent="0.15">
      <c r="A21" s="12"/>
      <c r="B21" s="35">
        <v>15</v>
      </c>
      <c r="C21" s="75">
        <f>西屋敷!C21+小田井下宿!C21+荒田!C21</f>
        <v>7</v>
      </c>
      <c r="D21" s="75">
        <f>西屋敷!D21+小田井下宿!D21+荒田!D21</f>
        <v>7</v>
      </c>
      <c r="E21" s="10">
        <f>西屋敷!E21+小田井下宿!E21+荒田!E21</f>
        <v>14</v>
      </c>
      <c r="F21" s="32"/>
    </row>
    <row r="22" spans="1:6" ht="15" customHeight="1" x14ac:dyDescent="0.15">
      <c r="A22" s="12"/>
      <c r="B22" s="35">
        <v>16</v>
      </c>
      <c r="C22" s="75">
        <f>西屋敷!C22+小田井下宿!C22+荒田!C22</f>
        <v>5</v>
      </c>
      <c r="D22" s="75">
        <f>西屋敷!D22+小田井下宿!D22+荒田!D22</f>
        <v>10</v>
      </c>
      <c r="E22" s="10">
        <f>西屋敷!E22+小田井下宿!E22+荒田!E22</f>
        <v>15</v>
      </c>
      <c r="F22" s="32"/>
    </row>
    <row r="23" spans="1:6" ht="15" customHeight="1" x14ac:dyDescent="0.15">
      <c r="A23" s="12"/>
      <c r="B23" s="35">
        <v>17</v>
      </c>
      <c r="C23" s="75">
        <f>西屋敷!C23+小田井下宿!C23+荒田!C23</f>
        <v>9</v>
      </c>
      <c r="D23" s="75">
        <f>西屋敷!D23+小田井下宿!D23+荒田!D23</f>
        <v>6</v>
      </c>
      <c r="E23" s="10">
        <f>西屋敷!E23+小田井下宿!E23+荒田!E23</f>
        <v>15</v>
      </c>
      <c r="F23" s="32"/>
    </row>
    <row r="24" spans="1:6" ht="15" customHeight="1" x14ac:dyDescent="0.15">
      <c r="A24" s="12"/>
      <c r="B24" s="35">
        <v>18</v>
      </c>
      <c r="C24" s="75">
        <f>西屋敷!C24+小田井下宿!C24+荒田!C24</f>
        <v>7</v>
      </c>
      <c r="D24" s="75">
        <f>西屋敷!D24+小田井下宿!D24+荒田!D24</f>
        <v>5</v>
      </c>
      <c r="E24" s="10">
        <f>西屋敷!E24+小田井下宿!E24+荒田!E24</f>
        <v>12</v>
      </c>
      <c r="F24" s="32"/>
    </row>
    <row r="25" spans="1:6" ht="15" customHeight="1" x14ac:dyDescent="0.15">
      <c r="A25" s="12"/>
      <c r="B25" s="35">
        <v>19</v>
      </c>
      <c r="C25" s="75">
        <f>西屋敷!C25+小田井下宿!C25+荒田!C25</f>
        <v>8</v>
      </c>
      <c r="D25" s="75">
        <f>西屋敷!D25+小田井下宿!D25+荒田!D25</f>
        <v>9</v>
      </c>
      <c r="E25" s="10">
        <f>西屋敷!E25+小田井下宿!E25+荒田!E25</f>
        <v>17</v>
      </c>
      <c r="F25" s="32"/>
    </row>
    <row r="26" spans="1:6" ht="15" customHeight="1" x14ac:dyDescent="0.15">
      <c r="A26" s="12"/>
      <c r="B26" s="40" t="s">
        <v>53</v>
      </c>
      <c r="C26" s="49">
        <f>西屋敷!C26+小田井下宿!C26+荒田!C26</f>
        <v>36</v>
      </c>
      <c r="D26" s="49">
        <f>西屋敷!D26+小田井下宿!D26+荒田!D26</f>
        <v>37</v>
      </c>
      <c r="E26" s="41">
        <f>西屋敷!E26+小田井下宿!E26+荒田!E26</f>
        <v>73</v>
      </c>
      <c r="F26" s="42">
        <f>E26/E147</f>
        <v>4.470300061236987E-2</v>
      </c>
    </row>
    <row r="27" spans="1:6" ht="15" customHeight="1" x14ac:dyDescent="0.15">
      <c r="A27" s="12"/>
      <c r="B27" s="35">
        <v>20</v>
      </c>
      <c r="C27" s="75">
        <f>西屋敷!C27+小田井下宿!C27+荒田!C27</f>
        <v>6</v>
      </c>
      <c r="D27" s="75">
        <f>西屋敷!D27+小田井下宿!D27+荒田!D27</f>
        <v>13</v>
      </c>
      <c r="E27" s="10">
        <f>西屋敷!E27+小田井下宿!E27+荒田!E27</f>
        <v>19</v>
      </c>
      <c r="F27" s="32"/>
    </row>
    <row r="28" spans="1:6" ht="15" customHeight="1" x14ac:dyDescent="0.15">
      <c r="A28" s="12"/>
      <c r="B28" s="35">
        <v>21</v>
      </c>
      <c r="C28" s="75">
        <f>西屋敷!C28+小田井下宿!C28+荒田!C28</f>
        <v>5</v>
      </c>
      <c r="D28" s="75">
        <f>西屋敷!D28+小田井下宿!D28+荒田!D28</f>
        <v>6</v>
      </c>
      <c r="E28" s="10">
        <f>西屋敷!E28+小田井下宿!E28+荒田!E28</f>
        <v>11</v>
      </c>
      <c r="F28" s="32"/>
    </row>
    <row r="29" spans="1:6" ht="15" customHeight="1" x14ac:dyDescent="0.15">
      <c r="A29" s="12"/>
      <c r="B29" s="35">
        <v>22</v>
      </c>
      <c r="C29" s="75">
        <f>西屋敷!C29+小田井下宿!C29+荒田!C29</f>
        <v>11</v>
      </c>
      <c r="D29" s="75">
        <f>西屋敷!D29+小田井下宿!D29+荒田!D29</f>
        <v>4</v>
      </c>
      <c r="E29" s="10">
        <f>西屋敷!E29+小田井下宿!E29+荒田!E29</f>
        <v>15</v>
      </c>
      <c r="F29" s="32"/>
    </row>
    <row r="30" spans="1:6" ht="15" customHeight="1" x14ac:dyDescent="0.15">
      <c r="A30" s="12"/>
      <c r="B30" s="35">
        <v>23</v>
      </c>
      <c r="C30" s="75">
        <f>西屋敷!C30+小田井下宿!C30+荒田!C30</f>
        <v>3</v>
      </c>
      <c r="D30" s="75">
        <f>西屋敷!D30+小田井下宿!D30+荒田!D30</f>
        <v>7</v>
      </c>
      <c r="E30" s="10">
        <f>西屋敷!E30+小田井下宿!E30+荒田!E30</f>
        <v>10</v>
      </c>
      <c r="F30" s="32"/>
    </row>
    <row r="31" spans="1:6" ht="15" customHeight="1" x14ac:dyDescent="0.15">
      <c r="A31" s="12"/>
      <c r="B31" s="35">
        <v>24</v>
      </c>
      <c r="C31" s="75">
        <f>西屋敷!C31+小田井下宿!C31+荒田!C31</f>
        <v>8</v>
      </c>
      <c r="D31" s="75">
        <f>西屋敷!D31+小田井下宿!D31+荒田!D31</f>
        <v>6</v>
      </c>
      <c r="E31" s="10">
        <f>西屋敷!E31+小田井下宿!E31+荒田!E31</f>
        <v>14</v>
      </c>
      <c r="F31" s="32"/>
    </row>
    <row r="32" spans="1:6" ht="15" customHeight="1" x14ac:dyDescent="0.15">
      <c r="A32" s="12"/>
      <c r="B32" s="40" t="s">
        <v>54</v>
      </c>
      <c r="C32" s="49">
        <f>西屋敷!C32+小田井下宿!C32+荒田!C32</f>
        <v>33</v>
      </c>
      <c r="D32" s="49">
        <f>西屋敷!D32+小田井下宿!D32+荒田!D32</f>
        <v>36</v>
      </c>
      <c r="E32" s="41">
        <f>西屋敷!E32+小田井下宿!E32+荒田!E32</f>
        <v>69</v>
      </c>
      <c r="F32" s="42">
        <f>E32/E147</f>
        <v>4.2253521126760563E-2</v>
      </c>
    </row>
    <row r="33" spans="1:6" ht="15" customHeight="1" x14ac:dyDescent="0.15">
      <c r="A33" s="12"/>
      <c r="B33" s="35">
        <v>25</v>
      </c>
      <c r="C33" s="75">
        <f>西屋敷!C33+小田井下宿!C33+荒田!C33</f>
        <v>6</v>
      </c>
      <c r="D33" s="75">
        <f>西屋敷!D33+小田井下宿!D33+荒田!D33</f>
        <v>8</v>
      </c>
      <c r="E33" s="10">
        <f>西屋敷!E33+小田井下宿!E33+荒田!E33</f>
        <v>14</v>
      </c>
      <c r="F33" s="32"/>
    </row>
    <row r="34" spans="1:6" ht="15" customHeight="1" x14ac:dyDescent="0.15">
      <c r="A34" s="12"/>
      <c r="B34" s="35">
        <v>26</v>
      </c>
      <c r="C34" s="75">
        <f>西屋敷!C34+小田井下宿!C34+荒田!C34</f>
        <v>8</v>
      </c>
      <c r="D34" s="75">
        <f>西屋敷!D34+小田井下宿!D34+荒田!D34</f>
        <v>6</v>
      </c>
      <c r="E34" s="10">
        <f>西屋敷!E34+小田井下宿!E34+荒田!E34</f>
        <v>14</v>
      </c>
      <c r="F34" s="32"/>
    </row>
    <row r="35" spans="1:6" ht="15" customHeight="1" x14ac:dyDescent="0.15">
      <c r="A35" s="12"/>
      <c r="B35" s="35">
        <v>27</v>
      </c>
      <c r="C35" s="75">
        <f>西屋敷!C35+小田井下宿!C35+荒田!C35</f>
        <v>9</v>
      </c>
      <c r="D35" s="75">
        <f>西屋敷!D35+小田井下宿!D35+荒田!D35</f>
        <v>5</v>
      </c>
      <c r="E35" s="10">
        <f>西屋敷!E35+小田井下宿!E35+荒田!E35</f>
        <v>14</v>
      </c>
      <c r="F35" s="32"/>
    </row>
    <row r="36" spans="1:6" ht="15" customHeight="1" x14ac:dyDescent="0.15">
      <c r="A36" s="12"/>
      <c r="B36" s="35">
        <v>28</v>
      </c>
      <c r="C36" s="75">
        <f>西屋敷!C36+小田井下宿!C36+荒田!C36</f>
        <v>4</v>
      </c>
      <c r="D36" s="75">
        <f>西屋敷!D36+小田井下宿!D36+荒田!D36</f>
        <v>10</v>
      </c>
      <c r="E36" s="10">
        <f>西屋敷!E36+小田井下宿!E36+荒田!E36</f>
        <v>14</v>
      </c>
      <c r="F36" s="32"/>
    </row>
    <row r="37" spans="1:6" ht="15" customHeight="1" x14ac:dyDescent="0.15">
      <c r="A37" s="12"/>
      <c r="B37" s="35">
        <v>29</v>
      </c>
      <c r="C37" s="75">
        <f>西屋敷!C37+小田井下宿!C37+荒田!C37</f>
        <v>8</v>
      </c>
      <c r="D37" s="75">
        <f>西屋敷!D37+小田井下宿!D37+荒田!D37</f>
        <v>6</v>
      </c>
      <c r="E37" s="10">
        <f>西屋敷!E37+小田井下宿!E37+荒田!E37</f>
        <v>14</v>
      </c>
      <c r="F37" s="32"/>
    </row>
    <row r="38" spans="1:6" ht="15" customHeight="1" x14ac:dyDescent="0.15">
      <c r="A38" s="12"/>
      <c r="B38" s="40" t="s">
        <v>55</v>
      </c>
      <c r="C38" s="49">
        <f>西屋敷!C38+小田井下宿!C38+荒田!C38</f>
        <v>35</v>
      </c>
      <c r="D38" s="49">
        <f>西屋敷!D38+小田井下宿!D38+荒田!D38</f>
        <v>35</v>
      </c>
      <c r="E38" s="41">
        <f>西屋敷!E38+小田井下宿!E38+荒田!E38</f>
        <v>70</v>
      </c>
      <c r="F38" s="42">
        <f>E38/E147</f>
        <v>4.2865890998162889E-2</v>
      </c>
    </row>
    <row r="39" spans="1:6" ht="15" customHeight="1" x14ac:dyDescent="0.15">
      <c r="A39" s="12"/>
      <c r="B39" s="35">
        <v>30</v>
      </c>
      <c r="C39" s="75">
        <f>西屋敷!C39+小田井下宿!C39+荒田!C39</f>
        <v>7</v>
      </c>
      <c r="D39" s="75">
        <f>西屋敷!D39+小田井下宿!D39+荒田!D39</f>
        <v>8</v>
      </c>
      <c r="E39" s="10">
        <f>西屋敷!E39+小田井下宿!E39+荒田!E39</f>
        <v>15</v>
      </c>
      <c r="F39" s="32"/>
    </row>
    <row r="40" spans="1:6" ht="15" customHeight="1" x14ac:dyDescent="0.15">
      <c r="A40" s="12"/>
      <c r="B40" s="35">
        <v>31</v>
      </c>
      <c r="C40" s="75">
        <f>西屋敷!C40+小田井下宿!C40+荒田!C40</f>
        <v>9</v>
      </c>
      <c r="D40" s="75">
        <f>西屋敷!D40+小田井下宿!D40+荒田!D40</f>
        <v>10</v>
      </c>
      <c r="E40" s="10">
        <f>西屋敷!E40+小田井下宿!E40+荒田!E40</f>
        <v>19</v>
      </c>
      <c r="F40" s="32"/>
    </row>
    <row r="41" spans="1:6" ht="15" customHeight="1" x14ac:dyDescent="0.15">
      <c r="A41" s="12"/>
      <c r="B41" s="35">
        <v>32</v>
      </c>
      <c r="C41" s="75">
        <f>西屋敷!C41+小田井下宿!C41+荒田!C41</f>
        <v>6</v>
      </c>
      <c r="D41" s="75">
        <f>西屋敷!D41+小田井下宿!D41+荒田!D41</f>
        <v>8</v>
      </c>
      <c r="E41" s="10">
        <f>西屋敷!E41+小田井下宿!E41+荒田!E41</f>
        <v>14</v>
      </c>
      <c r="F41" s="32"/>
    </row>
    <row r="42" spans="1:6" ht="15" customHeight="1" x14ac:dyDescent="0.15">
      <c r="A42" s="12"/>
      <c r="B42" s="35">
        <v>33</v>
      </c>
      <c r="C42" s="75">
        <f>西屋敷!C42+小田井下宿!C42+荒田!C42</f>
        <v>8</v>
      </c>
      <c r="D42" s="75">
        <f>西屋敷!D42+小田井下宿!D42+荒田!D42</f>
        <v>10</v>
      </c>
      <c r="E42" s="10">
        <f>西屋敷!E42+小田井下宿!E42+荒田!E42</f>
        <v>18</v>
      </c>
      <c r="F42" s="32"/>
    </row>
    <row r="43" spans="1:6" ht="15" customHeight="1" x14ac:dyDescent="0.15">
      <c r="A43" s="12"/>
      <c r="B43" s="35">
        <v>34</v>
      </c>
      <c r="C43" s="75">
        <f>西屋敷!C43+小田井下宿!C43+荒田!C43</f>
        <v>14</v>
      </c>
      <c r="D43" s="75">
        <f>西屋敷!D43+小田井下宿!D43+荒田!D43</f>
        <v>12</v>
      </c>
      <c r="E43" s="10">
        <f>西屋敷!E43+小田井下宿!E43+荒田!E43</f>
        <v>26</v>
      </c>
      <c r="F43" s="32"/>
    </row>
    <row r="44" spans="1:6" ht="15" customHeight="1" x14ac:dyDescent="0.15">
      <c r="A44" s="12"/>
      <c r="B44" s="40" t="s">
        <v>56</v>
      </c>
      <c r="C44" s="49">
        <f>西屋敷!C44+小田井下宿!C44+荒田!C44</f>
        <v>44</v>
      </c>
      <c r="D44" s="49">
        <f>西屋敷!D44+小田井下宿!D44+荒田!D44</f>
        <v>48</v>
      </c>
      <c r="E44" s="41">
        <f>西屋敷!E44+小田井下宿!E44+荒田!E44</f>
        <v>92</v>
      </c>
      <c r="F44" s="42">
        <f>E44/E147</f>
        <v>5.6338028169014086E-2</v>
      </c>
    </row>
    <row r="45" spans="1:6" ht="15" customHeight="1" x14ac:dyDescent="0.15">
      <c r="A45" s="12"/>
      <c r="B45" s="35">
        <v>35</v>
      </c>
      <c r="C45" s="75">
        <f>西屋敷!C45+小田井下宿!C45+荒田!C45</f>
        <v>14</v>
      </c>
      <c r="D45" s="75">
        <f>西屋敷!D45+小田井下宿!D45+荒田!D45</f>
        <v>11</v>
      </c>
      <c r="E45" s="10">
        <f>西屋敷!E45+小田井下宿!E45+荒田!E45</f>
        <v>25</v>
      </c>
      <c r="F45" s="32"/>
    </row>
    <row r="46" spans="1:6" ht="15" customHeight="1" x14ac:dyDescent="0.15">
      <c r="A46" s="12"/>
      <c r="B46" s="35">
        <v>36</v>
      </c>
      <c r="C46" s="75">
        <f>西屋敷!C46+小田井下宿!C46+荒田!C46</f>
        <v>20</v>
      </c>
      <c r="D46" s="75">
        <f>西屋敷!D46+小田井下宿!D46+荒田!D46</f>
        <v>12</v>
      </c>
      <c r="E46" s="10">
        <f>西屋敷!E46+小田井下宿!E46+荒田!E46</f>
        <v>32</v>
      </c>
      <c r="F46" s="32"/>
    </row>
    <row r="47" spans="1:6" ht="15" customHeight="1" x14ac:dyDescent="0.15">
      <c r="A47" s="12"/>
      <c r="B47" s="35">
        <v>37</v>
      </c>
      <c r="C47" s="75">
        <f>西屋敷!C47+小田井下宿!C47+荒田!C47</f>
        <v>10</v>
      </c>
      <c r="D47" s="75">
        <f>西屋敷!D47+小田井下宿!D47+荒田!D47</f>
        <v>11</v>
      </c>
      <c r="E47" s="10">
        <f>西屋敷!E47+小田井下宿!E47+荒田!E47</f>
        <v>21</v>
      </c>
      <c r="F47" s="32"/>
    </row>
    <row r="48" spans="1:6" ht="15" customHeight="1" x14ac:dyDescent="0.15">
      <c r="A48" s="12"/>
      <c r="B48" s="35">
        <v>38</v>
      </c>
      <c r="C48" s="75">
        <f>西屋敷!C48+小田井下宿!C48+荒田!C48</f>
        <v>13</v>
      </c>
      <c r="D48" s="75">
        <f>西屋敷!D48+小田井下宿!D48+荒田!D48</f>
        <v>13</v>
      </c>
      <c r="E48" s="10">
        <f>西屋敷!E48+小田井下宿!E48+荒田!E48</f>
        <v>26</v>
      </c>
      <c r="F48" s="32"/>
    </row>
    <row r="49" spans="1:6" ht="15" customHeight="1" x14ac:dyDescent="0.15">
      <c r="A49" s="12"/>
      <c r="B49" s="35">
        <v>39</v>
      </c>
      <c r="C49" s="75">
        <f>西屋敷!C49+小田井下宿!C49+荒田!C49</f>
        <v>18</v>
      </c>
      <c r="D49" s="75">
        <f>西屋敷!D49+小田井下宿!D49+荒田!D49</f>
        <v>12</v>
      </c>
      <c r="E49" s="10">
        <f>西屋敷!E49+小田井下宿!E49+荒田!E49</f>
        <v>30</v>
      </c>
      <c r="F49" s="32"/>
    </row>
    <row r="50" spans="1:6" ht="15" customHeight="1" x14ac:dyDescent="0.15">
      <c r="A50" s="12"/>
      <c r="B50" s="40" t="s">
        <v>57</v>
      </c>
      <c r="C50" s="49">
        <f>西屋敷!C50+小田井下宿!C50+荒田!C50</f>
        <v>75</v>
      </c>
      <c r="D50" s="49">
        <f>西屋敷!D50+小田井下宿!D50+荒田!D50</f>
        <v>59</v>
      </c>
      <c r="E50" s="41">
        <f>西屋敷!E50+小田井下宿!E50+荒田!E50</f>
        <v>134</v>
      </c>
      <c r="F50" s="42">
        <f>E50/E147</f>
        <v>8.2057562767911818E-2</v>
      </c>
    </row>
    <row r="51" spans="1:6" ht="15" customHeight="1" x14ac:dyDescent="0.15">
      <c r="A51" s="12"/>
      <c r="B51" s="35">
        <v>40</v>
      </c>
      <c r="C51" s="75">
        <f>西屋敷!C51+小田井下宿!C51+荒田!C51</f>
        <v>12</v>
      </c>
      <c r="D51" s="75">
        <f>西屋敷!D51+小田井下宿!D51+荒田!D51</f>
        <v>12</v>
      </c>
      <c r="E51" s="10">
        <f>西屋敷!E51+小田井下宿!E51+荒田!E51</f>
        <v>24</v>
      </c>
      <c r="F51" s="32"/>
    </row>
    <row r="52" spans="1:6" ht="15" customHeight="1" x14ac:dyDescent="0.15">
      <c r="A52" s="12"/>
      <c r="B52" s="35">
        <v>41</v>
      </c>
      <c r="C52" s="75">
        <f>西屋敷!C52+小田井下宿!C52+荒田!C52</f>
        <v>11</v>
      </c>
      <c r="D52" s="75">
        <f>西屋敷!D52+小田井下宿!D52+荒田!D52</f>
        <v>17</v>
      </c>
      <c r="E52" s="10">
        <f>西屋敷!E52+小田井下宿!E52+荒田!E52</f>
        <v>28</v>
      </c>
      <c r="F52" s="32"/>
    </row>
    <row r="53" spans="1:6" ht="15" customHeight="1" x14ac:dyDescent="0.15">
      <c r="A53" s="12"/>
      <c r="B53" s="35">
        <v>42</v>
      </c>
      <c r="C53" s="75">
        <f>西屋敷!C53+小田井下宿!C53+荒田!C53</f>
        <v>14</v>
      </c>
      <c r="D53" s="75">
        <f>西屋敷!D53+小田井下宿!D53+荒田!D53</f>
        <v>20</v>
      </c>
      <c r="E53" s="10">
        <f>西屋敷!E53+小田井下宿!E53+荒田!E53</f>
        <v>34</v>
      </c>
      <c r="F53" s="32"/>
    </row>
    <row r="54" spans="1:6" ht="15" customHeight="1" x14ac:dyDescent="0.15">
      <c r="A54" s="12"/>
      <c r="B54" s="35">
        <v>43</v>
      </c>
      <c r="C54" s="75">
        <f>西屋敷!C54+小田井下宿!C54+荒田!C54</f>
        <v>12</v>
      </c>
      <c r="D54" s="75">
        <f>西屋敷!D54+小田井下宿!D54+荒田!D54</f>
        <v>12</v>
      </c>
      <c r="E54" s="10">
        <f>西屋敷!E54+小田井下宿!E54+荒田!E54</f>
        <v>24</v>
      </c>
      <c r="F54" s="32"/>
    </row>
    <row r="55" spans="1:6" ht="15" customHeight="1" x14ac:dyDescent="0.15">
      <c r="A55" s="12"/>
      <c r="B55" s="35">
        <v>44</v>
      </c>
      <c r="C55" s="75">
        <f>西屋敷!C55+小田井下宿!C55+荒田!C55</f>
        <v>7</v>
      </c>
      <c r="D55" s="75">
        <f>西屋敷!D55+小田井下宿!D55+荒田!D55</f>
        <v>8</v>
      </c>
      <c r="E55" s="10">
        <f>西屋敷!E55+小田井下宿!E55+荒田!E55</f>
        <v>15</v>
      </c>
      <c r="F55" s="32"/>
    </row>
    <row r="56" spans="1:6" ht="15" customHeight="1" x14ac:dyDescent="0.15">
      <c r="A56" s="12"/>
      <c r="B56" s="40" t="s">
        <v>58</v>
      </c>
      <c r="C56" s="49">
        <f>西屋敷!C56+小田井下宿!C56+荒田!C56</f>
        <v>56</v>
      </c>
      <c r="D56" s="49">
        <f>西屋敷!D56+小田井下宿!D56+荒田!D56</f>
        <v>69</v>
      </c>
      <c r="E56" s="41">
        <f>西屋敷!E56+小田井下宿!E56+荒田!E56</f>
        <v>125</v>
      </c>
      <c r="F56" s="42">
        <f>E56/E147</f>
        <v>7.6546233925290877E-2</v>
      </c>
    </row>
    <row r="57" spans="1:6" ht="15" customHeight="1" x14ac:dyDescent="0.15">
      <c r="A57" s="12"/>
      <c r="B57" s="35">
        <v>45</v>
      </c>
      <c r="C57" s="75">
        <f>西屋敷!C57+小田井下宿!C57+荒田!C57</f>
        <v>10</v>
      </c>
      <c r="D57" s="75">
        <f>西屋敷!D57+小田井下宿!D57+荒田!D57</f>
        <v>13</v>
      </c>
      <c r="E57" s="10">
        <f>西屋敷!E57+小田井下宿!E57+荒田!E57</f>
        <v>23</v>
      </c>
      <c r="F57" s="32"/>
    </row>
    <row r="58" spans="1:6" ht="15" customHeight="1" x14ac:dyDescent="0.15">
      <c r="A58" s="12"/>
      <c r="B58" s="35">
        <v>46</v>
      </c>
      <c r="C58" s="75">
        <f>西屋敷!C58+小田井下宿!C58+荒田!C58</f>
        <v>18</v>
      </c>
      <c r="D58" s="75">
        <f>西屋敷!D58+小田井下宿!D58+荒田!D58</f>
        <v>11</v>
      </c>
      <c r="E58" s="10">
        <f>西屋敷!E58+小田井下宿!E58+荒田!E58</f>
        <v>29</v>
      </c>
      <c r="F58" s="32"/>
    </row>
    <row r="59" spans="1:6" ht="15" customHeight="1" x14ac:dyDescent="0.15">
      <c r="A59" s="12"/>
      <c r="B59" s="35">
        <v>47</v>
      </c>
      <c r="C59" s="75">
        <f>西屋敷!C59+小田井下宿!C59+荒田!C59</f>
        <v>16</v>
      </c>
      <c r="D59" s="75">
        <f>西屋敷!D59+小田井下宿!D59+荒田!D59</f>
        <v>14</v>
      </c>
      <c r="E59" s="10">
        <f>西屋敷!E59+小田井下宿!E59+荒田!E59</f>
        <v>30</v>
      </c>
      <c r="F59" s="32"/>
    </row>
    <row r="60" spans="1:6" ht="15" customHeight="1" x14ac:dyDescent="0.15">
      <c r="A60" s="12"/>
      <c r="B60" s="35">
        <v>48</v>
      </c>
      <c r="C60" s="75">
        <f>西屋敷!C60+小田井下宿!C60+荒田!C60</f>
        <v>12</v>
      </c>
      <c r="D60" s="75">
        <f>西屋敷!D60+小田井下宿!D60+荒田!D60</f>
        <v>12</v>
      </c>
      <c r="E60" s="10">
        <f>西屋敷!E60+小田井下宿!E60+荒田!E60</f>
        <v>24</v>
      </c>
      <c r="F60" s="32"/>
    </row>
    <row r="61" spans="1:6" ht="15" customHeight="1" x14ac:dyDescent="0.15">
      <c r="A61" s="12"/>
      <c r="B61" s="35">
        <v>49</v>
      </c>
      <c r="C61" s="75">
        <f>西屋敷!C61+小田井下宿!C61+荒田!C61</f>
        <v>14</v>
      </c>
      <c r="D61" s="75">
        <f>西屋敷!D61+小田井下宿!D61+荒田!D61</f>
        <v>14</v>
      </c>
      <c r="E61" s="10">
        <f>西屋敷!E61+小田井下宿!E61+荒田!E61</f>
        <v>28</v>
      </c>
      <c r="F61" s="32"/>
    </row>
    <row r="62" spans="1:6" ht="15" customHeight="1" x14ac:dyDescent="0.15">
      <c r="A62" s="12"/>
      <c r="B62" s="40" t="s">
        <v>59</v>
      </c>
      <c r="C62" s="49">
        <f>西屋敷!C62+小田井下宿!C62+荒田!C62</f>
        <v>70</v>
      </c>
      <c r="D62" s="49">
        <f>西屋敷!D62+小田井下宿!D62+荒田!D62</f>
        <v>64</v>
      </c>
      <c r="E62" s="41">
        <f>西屋敷!E62+小田井下宿!E62+荒田!E62</f>
        <v>134</v>
      </c>
      <c r="F62" s="42">
        <f>E62/E147</f>
        <v>8.2057562767911818E-2</v>
      </c>
    </row>
    <row r="63" spans="1:6" ht="15" customHeight="1" x14ac:dyDescent="0.15">
      <c r="A63" s="12"/>
      <c r="B63" s="35">
        <v>50</v>
      </c>
      <c r="C63" s="75">
        <f>西屋敷!C63+小田井下宿!C63+荒田!C63</f>
        <v>18</v>
      </c>
      <c r="D63" s="75">
        <f>西屋敷!D63+小田井下宿!D63+荒田!D63</f>
        <v>9</v>
      </c>
      <c r="E63" s="10">
        <f>西屋敷!E63+小田井下宿!E63+荒田!E63</f>
        <v>27</v>
      </c>
      <c r="F63" s="32"/>
    </row>
    <row r="64" spans="1:6" ht="15" customHeight="1" x14ac:dyDescent="0.15">
      <c r="A64" s="12"/>
      <c r="B64" s="35">
        <v>51</v>
      </c>
      <c r="C64" s="75">
        <f>西屋敷!C64+小田井下宿!C64+荒田!C64</f>
        <v>17</v>
      </c>
      <c r="D64" s="75">
        <f>西屋敷!D64+小田井下宿!D64+荒田!D64</f>
        <v>10</v>
      </c>
      <c r="E64" s="10">
        <f>西屋敷!E64+小田井下宿!E64+荒田!E64</f>
        <v>27</v>
      </c>
      <c r="F64" s="32"/>
    </row>
    <row r="65" spans="1:6" ht="15" customHeight="1" x14ac:dyDescent="0.15">
      <c r="A65" s="12"/>
      <c r="B65" s="35">
        <v>52</v>
      </c>
      <c r="C65" s="75">
        <f>西屋敷!C65+小田井下宿!C65+荒田!C65</f>
        <v>8</v>
      </c>
      <c r="D65" s="75">
        <f>西屋敷!D65+小田井下宿!D65+荒田!D65</f>
        <v>13</v>
      </c>
      <c r="E65" s="10">
        <f>西屋敷!E65+小田井下宿!E65+荒田!E65</f>
        <v>21</v>
      </c>
      <c r="F65" s="32"/>
    </row>
    <row r="66" spans="1:6" ht="15" customHeight="1" x14ac:dyDescent="0.15">
      <c r="A66" s="12"/>
      <c r="B66" s="35">
        <v>53</v>
      </c>
      <c r="C66" s="75">
        <f>西屋敷!C66+小田井下宿!C66+荒田!C66</f>
        <v>10</v>
      </c>
      <c r="D66" s="75">
        <f>西屋敷!D66+小田井下宿!D66+荒田!D66</f>
        <v>10</v>
      </c>
      <c r="E66" s="10">
        <f>西屋敷!E66+小田井下宿!E66+荒田!E66</f>
        <v>20</v>
      </c>
      <c r="F66" s="32"/>
    </row>
    <row r="67" spans="1:6" ht="15" customHeight="1" x14ac:dyDescent="0.15">
      <c r="A67" s="12"/>
      <c r="B67" s="35">
        <v>54</v>
      </c>
      <c r="C67" s="75">
        <f>西屋敷!C67+小田井下宿!C67+荒田!C67</f>
        <v>10</v>
      </c>
      <c r="D67" s="75">
        <f>西屋敷!D67+小田井下宿!D67+荒田!D67</f>
        <v>10</v>
      </c>
      <c r="E67" s="10">
        <f>西屋敷!E67+小田井下宿!E67+荒田!E67</f>
        <v>20</v>
      </c>
      <c r="F67" s="32"/>
    </row>
    <row r="68" spans="1:6" ht="15" customHeight="1" x14ac:dyDescent="0.15">
      <c r="A68" s="12"/>
      <c r="B68" s="40" t="s">
        <v>60</v>
      </c>
      <c r="C68" s="49">
        <f>西屋敷!C68+小田井下宿!C68+荒田!C68</f>
        <v>63</v>
      </c>
      <c r="D68" s="49">
        <f>西屋敷!D68+小田井下宿!D68+荒田!D68</f>
        <v>52</v>
      </c>
      <c r="E68" s="41">
        <f>西屋敷!E68+小田井下宿!E68+荒田!E68</f>
        <v>115</v>
      </c>
      <c r="F68" s="42">
        <f>E68/E147</f>
        <v>7.0422535211267609E-2</v>
      </c>
    </row>
    <row r="69" spans="1:6" ht="15" customHeight="1" x14ac:dyDescent="0.15">
      <c r="A69" s="12"/>
      <c r="B69" s="35">
        <v>55</v>
      </c>
      <c r="C69" s="75">
        <f>西屋敷!C69+小田井下宿!C69+荒田!C69</f>
        <v>9</v>
      </c>
      <c r="D69" s="75">
        <f>西屋敷!D69+小田井下宿!D69+荒田!D69</f>
        <v>5</v>
      </c>
      <c r="E69" s="10">
        <f>西屋敷!E69+小田井下宿!E69+荒田!E69</f>
        <v>14</v>
      </c>
      <c r="F69" s="32"/>
    </row>
    <row r="70" spans="1:6" ht="15" customHeight="1" x14ac:dyDescent="0.15">
      <c r="A70" s="12"/>
      <c r="B70" s="35">
        <v>56</v>
      </c>
      <c r="C70" s="75">
        <f>西屋敷!C70+小田井下宿!C70+荒田!C70</f>
        <v>11</v>
      </c>
      <c r="D70" s="75">
        <f>西屋敷!D70+小田井下宿!D70+荒田!D70</f>
        <v>5</v>
      </c>
      <c r="E70" s="10">
        <f>西屋敷!E70+小田井下宿!E70+荒田!E70</f>
        <v>16</v>
      </c>
      <c r="F70" s="32"/>
    </row>
    <row r="71" spans="1:6" ht="15" customHeight="1" x14ac:dyDescent="0.15">
      <c r="A71" s="12"/>
      <c r="B71" s="35">
        <v>57</v>
      </c>
      <c r="C71" s="75">
        <f>西屋敷!C71+小田井下宿!C71+荒田!C71</f>
        <v>5</v>
      </c>
      <c r="D71" s="75">
        <f>西屋敷!D71+小田井下宿!D71+荒田!D71</f>
        <v>5</v>
      </c>
      <c r="E71" s="10">
        <f>西屋敷!E71+小田井下宿!E71+荒田!E71</f>
        <v>10</v>
      </c>
      <c r="F71" s="32"/>
    </row>
    <row r="72" spans="1:6" ht="15" customHeight="1" x14ac:dyDescent="0.15">
      <c r="A72" s="12"/>
      <c r="B72" s="35">
        <v>58</v>
      </c>
      <c r="C72" s="75">
        <f>西屋敷!C72+小田井下宿!C72+荒田!C72</f>
        <v>4</v>
      </c>
      <c r="D72" s="75">
        <f>西屋敷!D72+小田井下宿!D72+荒田!D72</f>
        <v>8</v>
      </c>
      <c r="E72" s="10">
        <f>西屋敷!E72+小田井下宿!E72+荒田!E72</f>
        <v>12</v>
      </c>
      <c r="F72" s="32"/>
    </row>
    <row r="73" spans="1:6" ht="15" customHeight="1" x14ac:dyDescent="0.15">
      <c r="A73" s="12"/>
      <c r="B73" s="35">
        <v>59</v>
      </c>
      <c r="C73" s="75">
        <f>西屋敷!C73+小田井下宿!C73+荒田!C73</f>
        <v>9</v>
      </c>
      <c r="D73" s="75">
        <f>西屋敷!D73+小田井下宿!D73+荒田!D73</f>
        <v>10</v>
      </c>
      <c r="E73" s="10">
        <f>西屋敷!E73+小田井下宿!E73+荒田!E73</f>
        <v>19</v>
      </c>
      <c r="F73" s="32"/>
    </row>
    <row r="74" spans="1:6" ht="15" customHeight="1" x14ac:dyDescent="0.15">
      <c r="A74" s="12"/>
      <c r="B74" s="40" t="s">
        <v>61</v>
      </c>
      <c r="C74" s="49">
        <f>西屋敷!C74+小田井下宿!C74+荒田!C74</f>
        <v>38</v>
      </c>
      <c r="D74" s="49">
        <f>西屋敷!D74+小田井下宿!D74+荒田!D74</f>
        <v>33</v>
      </c>
      <c r="E74" s="41">
        <f>西屋敷!E74+小田井下宿!E74+荒田!E74</f>
        <v>71</v>
      </c>
      <c r="F74" s="42">
        <f>E74/E147</f>
        <v>4.3478260869565216E-2</v>
      </c>
    </row>
    <row r="75" spans="1:6" ht="15" customHeight="1" x14ac:dyDescent="0.15">
      <c r="A75" s="12"/>
      <c r="B75" s="35">
        <v>60</v>
      </c>
      <c r="C75" s="75">
        <f>西屋敷!C75+小田井下宿!C75+荒田!C75</f>
        <v>7</v>
      </c>
      <c r="D75" s="75">
        <f>西屋敷!D75+小田井下宿!D75+荒田!D75</f>
        <v>7</v>
      </c>
      <c r="E75" s="10">
        <f>西屋敷!E75+小田井下宿!E75+荒田!E75</f>
        <v>14</v>
      </c>
      <c r="F75" s="32"/>
    </row>
    <row r="76" spans="1:6" ht="15" customHeight="1" x14ac:dyDescent="0.15">
      <c r="A76" s="12"/>
      <c r="B76" s="35">
        <v>61</v>
      </c>
      <c r="C76" s="75">
        <f>西屋敷!C76+小田井下宿!C76+荒田!C76</f>
        <v>2</v>
      </c>
      <c r="D76" s="75">
        <f>西屋敷!D76+小田井下宿!D76+荒田!D76</f>
        <v>6</v>
      </c>
      <c r="E76" s="10">
        <f>西屋敷!E76+小田井下宿!E76+荒田!E76</f>
        <v>8</v>
      </c>
      <c r="F76" s="32"/>
    </row>
    <row r="77" spans="1:6" ht="15" customHeight="1" x14ac:dyDescent="0.15">
      <c r="A77" s="12"/>
      <c r="B77" s="35">
        <v>62</v>
      </c>
      <c r="C77" s="75">
        <f>西屋敷!C77+小田井下宿!C77+荒田!C77</f>
        <v>7</v>
      </c>
      <c r="D77" s="75">
        <f>西屋敷!D77+小田井下宿!D77+荒田!D77</f>
        <v>5</v>
      </c>
      <c r="E77" s="10">
        <f>西屋敷!E77+小田井下宿!E77+荒田!E77</f>
        <v>12</v>
      </c>
      <c r="F77" s="32"/>
    </row>
    <row r="78" spans="1:6" ht="15" customHeight="1" x14ac:dyDescent="0.15">
      <c r="A78" s="12"/>
      <c r="B78" s="35">
        <v>63</v>
      </c>
      <c r="C78" s="75">
        <f>西屋敷!C78+小田井下宿!C78+荒田!C78</f>
        <v>13</v>
      </c>
      <c r="D78" s="75">
        <f>西屋敷!D78+小田井下宿!D78+荒田!D78</f>
        <v>9</v>
      </c>
      <c r="E78" s="10">
        <f>西屋敷!E78+小田井下宿!E78+荒田!E78</f>
        <v>22</v>
      </c>
      <c r="F78" s="32"/>
    </row>
    <row r="79" spans="1:6" ht="15" customHeight="1" x14ac:dyDescent="0.15">
      <c r="A79" s="12"/>
      <c r="B79" s="35">
        <v>64</v>
      </c>
      <c r="C79" s="75">
        <f>西屋敷!C79+小田井下宿!C79+荒田!C79</f>
        <v>6</v>
      </c>
      <c r="D79" s="75">
        <f>西屋敷!D79+小田井下宿!D79+荒田!D79</f>
        <v>10</v>
      </c>
      <c r="E79" s="10">
        <f>西屋敷!E79+小田井下宿!E79+荒田!E79</f>
        <v>16</v>
      </c>
      <c r="F79" s="32"/>
    </row>
    <row r="80" spans="1:6" ht="15" customHeight="1" x14ac:dyDescent="0.15">
      <c r="A80" s="12"/>
      <c r="B80" s="40" t="s">
        <v>62</v>
      </c>
      <c r="C80" s="49">
        <f>西屋敷!C80+小田井下宿!C80+荒田!C80</f>
        <v>35</v>
      </c>
      <c r="D80" s="49">
        <f>西屋敷!D80+小田井下宿!D80+荒田!D80</f>
        <v>37</v>
      </c>
      <c r="E80" s="41">
        <f>西屋敷!E80+小田井下宿!E80+荒田!E80</f>
        <v>72</v>
      </c>
      <c r="F80" s="42">
        <f>E80/E147</f>
        <v>4.4090630740967543E-2</v>
      </c>
    </row>
    <row r="81" spans="1:6" ht="15" customHeight="1" x14ac:dyDescent="0.15">
      <c r="A81" s="12"/>
      <c r="B81" s="35">
        <v>65</v>
      </c>
      <c r="C81" s="75">
        <f>西屋敷!C81+小田井下宿!C81+荒田!C81</f>
        <v>12</v>
      </c>
      <c r="D81" s="75">
        <f>西屋敷!D81+小田井下宿!D81+荒田!D81</f>
        <v>8</v>
      </c>
      <c r="E81" s="10">
        <f>西屋敷!E81+小田井下宿!E81+荒田!E81</f>
        <v>20</v>
      </c>
      <c r="F81" s="32"/>
    </row>
    <row r="82" spans="1:6" ht="15" customHeight="1" x14ac:dyDescent="0.15">
      <c r="A82" s="12"/>
      <c r="B82" s="35">
        <v>66</v>
      </c>
      <c r="C82" s="75">
        <f>西屋敷!C82+小田井下宿!C82+荒田!C82</f>
        <v>7</v>
      </c>
      <c r="D82" s="75">
        <f>西屋敷!D82+小田井下宿!D82+荒田!D82</f>
        <v>6</v>
      </c>
      <c r="E82" s="10">
        <f>西屋敷!E82+小田井下宿!E82+荒田!E82</f>
        <v>13</v>
      </c>
      <c r="F82" s="32"/>
    </row>
    <row r="83" spans="1:6" ht="15" customHeight="1" x14ac:dyDescent="0.15">
      <c r="A83" s="12"/>
      <c r="B83" s="35">
        <v>67</v>
      </c>
      <c r="C83" s="75">
        <f>西屋敷!C83+小田井下宿!C83+荒田!C83</f>
        <v>10</v>
      </c>
      <c r="D83" s="75">
        <f>西屋敷!D83+小田井下宿!D83+荒田!D83</f>
        <v>6</v>
      </c>
      <c r="E83" s="10">
        <f>西屋敷!E83+小田井下宿!E83+荒田!E83</f>
        <v>16</v>
      </c>
      <c r="F83" s="32"/>
    </row>
    <row r="84" spans="1:6" ht="15" customHeight="1" x14ac:dyDescent="0.15">
      <c r="A84" s="12"/>
      <c r="B84" s="35">
        <v>68</v>
      </c>
      <c r="C84" s="75">
        <f>西屋敷!C84+小田井下宿!C84+荒田!C84</f>
        <v>8</v>
      </c>
      <c r="D84" s="75">
        <f>西屋敷!D84+小田井下宿!D84+荒田!D84</f>
        <v>7</v>
      </c>
      <c r="E84" s="10">
        <f>西屋敷!E84+小田井下宿!E84+荒田!E84</f>
        <v>15</v>
      </c>
      <c r="F84" s="32"/>
    </row>
    <row r="85" spans="1:6" ht="15" customHeight="1" x14ac:dyDescent="0.15">
      <c r="A85" s="12"/>
      <c r="B85" s="35">
        <v>69</v>
      </c>
      <c r="C85" s="75">
        <f>西屋敷!C85+小田井下宿!C85+荒田!C85</f>
        <v>7</v>
      </c>
      <c r="D85" s="75">
        <f>西屋敷!D85+小田井下宿!D85+荒田!D85</f>
        <v>14</v>
      </c>
      <c r="E85" s="10">
        <f>西屋敷!E85+小田井下宿!E85+荒田!E85</f>
        <v>21</v>
      </c>
      <c r="F85" s="32"/>
    </row>
    <row r="86" spans="1:6" ht="15" customHeight="1" x14ac:dyDescent="0.15">
      <c r="A86" s="12"/>
      <c r="B86" s="43" t="s">
        <v>63</v>
      </c>
      <c r="C86" s="71">
        <f>西屋敷!C86+小田井下宿!C86+荒田!C86</f>
        <v>44</v>
      </c>
      <c r="D86" s="71">
        <f>西屋敷!D86+小田井下宿!D86+荒田!D86</f>
        <v>41</v>
      </c>
      <c r="E86" s="44">
        <f>西屋敷!E86+小田井下宿!E86+荒田!E86</f>
        <v>85</v>
      </c>
      <c r="F86" s="45">
        <f>E86/E147</f>
        <v>5.2051439069197798E-2</v>
      </c>
    </row>
    <row r="87" spans="1:6" ht="15" customHeight="1" x14ac:dyDescent="0.15">
      <c r="A87" s="12"/>
      <c r="B87" s="35">
        <v>70</v>
      </c>
      <c r="C87" s="75">
        <f>西屋敷!C87+小田井下宿!C87+荒田!C87</f>
        <v>6</v>
      </c>
      <c r="D87" s="75">
        <f>西屋敷!D87+小田井下宿!D87+荒田!D87</f>
        <v>7</v>
      </c>
      <c r="E87" s="10">
        <f>西屋敷!E87+小田井下宿!E87+荒田!E87</f>
        <v>13</v>
      </c>
      <c r="F87" s="32"/>
    </row>
    <row r="88" spans="1:6" ht="15" customHeight="1" x14ac:dyDescent="0.15">
      <c r="A88" s="12"/>
      <c r="B88" s="35">
        <v>71</v>
      </c>
      <c r="C88" s="75">
        <f>西屋敷!C88+小田井下宿!C88+荒田!C88</f>
        <v>11</v>
      </c>
      <c r="D88" s="75">
        <f>西屋敷!D88+小田井下宿!D88+荒田!D88</f>
        <v>14</v>
      </c>
      <c r="E88" s="10">
        <f>西屋敷!E88+小田井下宿!E88+荒田!E88</f>
        <v>25</v>
      </c>
      <c r="F88" s="32"/>
    </row>
    <row r="89" spans="1:6" ht="15" customHeight="1" x14ac:dyDescent="0.15">
      <c r="A89" s="12"/>
      <c r="B89" s="35">
        <v>72</v>
      </c>
      <c r="C89" s="75">
        <f>西屋敷!C89+小田井下宿!C89+荒田!C89</f>
        <v>9</v>
      </c>
      <c r="D89" s="75">
        <f>西屋敷!D89+小田井下宿!D89+荒田!D89</f>
        <v>10</v>
      </c>
      <c r="E89" s="10">
        <f>西屋敷!E89+小田井下宿!E89+荒田!E89</f>
        <v>19</v>
      </c>
      <c r="F89" s="32"/>
    </row>
    <row r="90" spans="1:6" ht="15" customHeight="1" x14ac:dyDescent="0.15">
      <c r="A90" s="12"/>
      <c r="B90" s="35">
        <v>73</v>
      </c>
      <c r="C90" s="75">
        <f>西屋敷!C90+小田井下宿!C90+荒田!C90</f>
        <v>9</v>
      </c>
      <c r="D90" s="75">
        <f>西屋敷!D90+小田井下宿!D90+荒田!D90</f>
        <v>10</v>
      </c>
      <c r="E90" s="10">
        <f>西屋敷!E90+小田井下宿!E90+荒田!E90</f>
        <v>19</v>
      </c>
      <c r="F90" s="32"/>
    </row>
    <row r="91" spans="1:6" ht="15" customHeight="1" x14ac:dyDescent="0.15">
      <c r="A91" s="12"/>
      <c r="B91" s="35">
        <v>74</v>
      </c>
      <c r="C91" s="75">
        <f>西屋敷!C91+小田井下宿!C91+荒田!C91</f>
        <v>11</v>
      </c>
      <c r="D91" s="75">
        <f>西屋敷!D91+小田井下宿!D91+荒田!D91</f>
        <v>13</v>
      </c>
      <c r="E91" s="10">
        <f>西屋敷!E91+小田井下宿!E91+荒田!E91</f>
        <v>24</v>
      </c>
      <c r="F91" s="32"/>
    </row>
    <row r="92" spans="1:6" ht="15" customHeight="1" x14ac:dyDescent="0.15">
      <c r="A92" s="12"/>
      <c r="B92" s="43" t="s">
        <v>64</v>
      </c>
      <c r="C92" s="71">
        <f>西屋敷!C92+小田井下宿!C92+荒田!C92</f>
        <v>46</v>
      </c>
      <c r="D92" s="71">
        <f>西屋敷!D92+小田井下宿!D92+荒田!D92</f>
        <v>54</v>
      </c>
      <c r="E92" s="44">
        <f>西屋敷!E92+小田井下宿!E92+荒田!E92</f>
        <v>100</v>
      </c>
      <c r="F92" s="45">
        <f>E92/E147</f>
        <v>6.12369871402327E-2</v>
      </c>
    </row>
    <row r="93" spans="1:6" ht="15" customHeight="1" x14ac:dyDescent="0.15">
      <c r="A93" s="12"/>
      <c r="B93" s="35">
        <v>75</v>
      </c>
      <c r="C93" s="75">
        <f>西屋敷!C93+小田井下宿!C93+荒田!C93</f>
        <v>14</v>
      </c>
      <c r="D93" s="75">
        <f>西屋敷!D93+小田井下宿!D93+荒田!D93</f>
        <v>11</v>
      </c>
      <c r="E93" s="10">
        <f>西屋敷!E93+小田井下宿!E93+荒田!E93</f>
        <v>25</v>
      </c>
      <c r="F93" s="32"/>
    </row>
    <row r="94" spans="1:6" ht="15" customHeight="1" x14ac:dyDescent="0.15">
      <c r="A94" s="12"/>
      <c r="B94" s="35">
        <v>76</v>
      </c>
      <c r="C94" s="75">
        <f>西屋敷!C94+小田井下宿!C94+荒田!C94</f>
        <v>14</v>
      </c>
      <c r="D94" s="75">
        <f>西屋敷!D94+小田井下宿!D94+荒田!D94</f>
        <v>15</v>
      </c>
      <c r="E94" s="10">
        <f>西屋敷!E94+小田井下宿!E94+荒田!E94</f>
        <v>29</v>
      </c>
      <c r="F94" s="32"/>
    </row>
    <row r="95" spans="1:6" ht="15" customHeight="1" x14ac:dyDescent="0.15">
      <c r="A95" s="12"/>
      <c r="B95" s="35">
        <v>77</v>
      </c>
      <c r="C95" s="75">
        <f>西屋敷!C95+小田井下宿!C95+荒田!C95</f>
        <v>7</v>
      </c>
      <c r="D95" s="75">
        <f>西屋敷!D95+小田井下宿!D95+荒田!D95</f>
        <v>10</v>
      </c>
      <c r="E95" s="10">
        <f>西屋敷!E95+小田井下宿!E95+荒田!E95</f>
        <v>17</v>
      </c>
      <c r="F95" s="32"/>
    </row>
    <row r="96" spans="1:6" ht="15" customHeight="1" x14ac:dyDescent="0.15">
      <c r="A96" s="12"/>
      <c r="B96" s="35">
        <v>78</v>
      </c>
      <c r="C96" s="75">
        <f>西屋敷!C96+小田井下宿!C96+荒田!C96</f>
        <v>5</v>
      </c>
      <c r="D96" s="75">
        <f>西屋敷!D96+小田井下宿!D96+荒田!D96</f>
        <v>4</v>
      </c>
      <c r="E96" s="10">
        <f>西屋敷!E96+小田井下宿!E96+荒田!E96</f>
        <v>9</v>
      </c>
      <c r="F96" s="32"/>
    </row>
    <row r="97" spans="1:6" ht="15" customHeight="1" x14ac:dyDescent="0.15">
      <c r="A97" s="12"/>
      <c r="B97" s="35">
        <v>79</v>
      </c>
      <c r="C97" s="75">
        <f>西屋敷!C97+小田井下宿!C97+荒田!C97</f>
        <v>7</v>
      </c>
      <c r="D97" s="75">
        <f>西屋敷!D97+小田井下宿!D97+荒田!D97</f>
        <v>11</v>
      </c>
      <c r="E97" s="10">
        <f>西屋敷!E97+小田井下宿!E97+荒田!E97</f>
        <v>18</v>
      </c>
      <c r="F97" s="32"/>
    </row>
    <row r="98" spans="1:6" ht="15" customHeight="1" x14ac:dyDescent="0.15">
      <c r="A98" s="12"/>
      <c r="B98" s="43" t="s">
        <v>65</v>
      </c>
      <c r="C98" s="71">
        <f>西屋敷!C98+小田井下宿!C98+荒田!C98</f>
        <v>47</v>
      </c>
      <c r="D98" s="71">
        <f>西屋敷!D98+小田井下宿!D98+荒田!D98</f>
        <v>51</v>
      </c>
      <c r="E98" s="44">
        <f>西屋敷!E98+小田井下宿!E98+荒田!E98</f>
        <v>98</v>
      </c>
      <c r="F98" s="45">
        <f>E98/E147</f>
        <v>6.0012247397428047E-2</v>
      </c>
    </row>
    <row r="99" spans="1:6" ht="15" customHeight="1" x14ac:dyDescent="0.15">
      <c r="A99" s="12"/>
      <c r="B99" s="35">
        <v>80</v>
      </c>
      <c r="C99" s="75">
        <f>西屋敷!C99+小田井下宿!C99+荒田!C99</f>
        <v>8</v>
      </c>
      <c r="D99" s="75">
        <f>西屋敷!D99+小田井下宿!D99+荒田!D99</f>
        <v>10</v>
      </c>
      <c r="E99" s="10">
        <f>西屋敷!E99+小田井下宿!E99+荒田!E99</f>
        <v>18</v>
      </c>
      <c r="F99" s="32"/>
    </row>
    <row r="100" spans="1:6" ht="15" customHeight="1" x14ac:dyDescent="0.15">
      <c r="A100" s="12"/>
      <c r="B100" s="35">
        <v>81</v>
      </c>
      <c r="C100" s="75">
        <f>西屋敷!C100+小田井下宿!C100+荒田!C100</f>
        <v>5</v>
      </c>
      <c r="D100" s="75">
        <f>西屋敷!D100+小田井下宿!D100+荒田!D100</f>
        <v>6</v>
      </c>
      <c r="E100" s="10">
        <f>西屋敷!E100+小田井下宿!E100+荒田!E100</f>
        <v>11</v>
      </c>
      <c r="F100" s="32"/>
    </row>
    <row r="101" spans="1:6" ht="15" customHeight="1" x14ac:dyDescent="0.15">
      <c r="A101" s="12"/>
      <c r="B101" s="35">
        <v>82</v>
      </c>
      <c r="C101" s="75">
        <f>西屋敷!C101+小田井下宿!C101+荒田!C101</f>
        <v>11</v>
      </c>
      <c r="D101" s="75">
        <f>西屋敷!D101+小田井下宿!D101+荒田!D101</f>
        <v>7</v>
      </c>
      <c r="E101" s="10">
        <f>西屋敷!E101+小田井下宿!E101+荒田!E101</f>
        <v>18</v>
      </c>
      <c r="F101" s="32"/>
    </row>
    <row r="102" spans="1:6" ht="15" customHeight="1" x14ac:dyDescent="0.15">
      <c r="A102" s="12"/>
      <c r="B102" s="35">
        <v>83</v>
      </c>
      <c r="C102" s="75">
        <f>西屋敷!C102+小田井下宿!C102+荒田!C102</f>
        <v>6</v>
      </c>
      <c r="D102" s="75">
        <f>西屋敷!D102+小田井下宿!D102+荒田!D102</f>
        <v>7</v>
      </c>
      <c r="E102" s="10">
        <f>西屋敷!E102+小田井下宿!E102+荒田!E102</f>
        <v>13</v>
      </c>
      <c r="F102" s="32"/>
    </row>
    <row r="103" spans="1:6" ht="15" customHeight="1" x14ac:dyDescent="0.15">
      <c r="A103" s="12"/>
      <c r="B103" s="35">
        <v>84</v>
      </c>
      <c r="C103" s="75">
        <f>西屋敷!C103+小田井下宿!C103+荒田!C103</f>
        <v>2</v>
      </c>
      <c r="D103" s="75">
        <f>西屋敷!D103+小田井下宿!D103+荒田!D103</f>
        <v>5</v>
      </c>
      <c r="E103" s="10">
        <f>西屋敷!E103+小田井下宿!E103+荒田!E103</f>
        <v>7</v>
      </c>
      <c r="F103" s="32"/>
    </row>
    <row r="104" spans="1:6" ht="15" customHeight="1" x14ac:dyDescent="0.15">
      <c r="A104" s="12"/>
      <c r="B104" s="43" t="s">
        <v>66</v>
      </c>
      <c r="C104" s="71">
        <f>西屋敷!C104+小田井下宿!C104+荒田!C104</f>
        <v>32</v>
      </c>
      <c r="D104" s="71">
        <f>西屋敷!D104+小田井下宿!D104+荒田!D104</f>
        <v>35</v>
      </c>
      <c r="E104" s="44">
        <f>西屋敷!E104+小田井下宿!E104+荒田!E104</f>
        <v>67</v>
      </c>
      <c r="F104" s="45">
        <f>E104/E147</f>
        <v>4.1028781383955909E-2</v>
      </c>
    </row>
    <row r="105" spans="1:6" ht="15" customHeight="1" x14ac:dyDescent="0.15">
      <c r="A105" s="12"/>
      <c r="B105" s="35">
        <v>85</v>
      </c>
      <c r="C105" s="75">
        <f>西屋敷!C105+小田井下宿!C105+荒田!C105</f>
        <v>5</v>
      </c>
      <c r="D105" s="75">
        <f>西屋敷!D105+小田井下宿!D105+荒田!D105</f>
        <v>7</v>
      </c>
      <c r="E105" s="10">
        <f>西屋敷!E105+小田井下宿!E105+荒田!E105</f>
        <v>12</v>
      </c>
      <c r="F105" s="32"/>
    </row>
    <row r="106" spans="1:6" ht="15" customHeight="1" x14ac:dyDescent="0.15">
      <c r="A106" s="12"/>
      <c r="B106" s="35">
        <v>86</v>
      </c>
      <c r="C106" s="75">
        <f>西屋敷!C106+小田井下宿!C106+荒田!C106</f>
        <v>3</v>
      </c>
      <c r="D106" s="75">
        <f>西屋敷!D106+小田井下宿!D106+荒田!D106</f>
        <v>2</v>
      </c>
      <c r="E106" s="10">
        <f>西屋敷!E106+小田井下宿!E106+荒田!E106</f>
        <v>5</v>
      </c>
      <c r="F106" s="32"/>
    </row>
    <row r="107" spans="1:6" ht="15" customHeight="1" x14ac:dyDescent="0.15">
      <c r="A107" s="12"/>
      <c r="B107" s="35">
        <v>87</v>
      </c>
      <c r="C107" s="75">
        <f>西屋敷!C107+小田井下宿!C107+荒田!C107</f>
        <v>4</v>
      </c>
      <c r="D107" s="75">
        <f>西屋敷!D107+小田井下宿!D107+荒田!D107</f>
        <v>3</v>
      </c>
      <c r="E107" s="10">
        <f>西屋敷!E107+小田井下宿!E107+荒田!E107</f>
        <v>7</v>
      </c>
      <c r="F107" s="32"/>
    </row>
    <row r="108" spans="1:6" ht="15" customHeight="1" x14ac:dyDescent="0.15">
      <c r="A108" s="12"/>
      <c r="B108" s="35">
        <v>88</v>
      </c>
      <c r="C108" s="75">
        <f>西屋敷!C108+小田井下宿!C108+荒田!C108</f>
        <v>2</v>
      </c>
      <c r="D108" s="75">
        <f>西屋敷!D108+小田井下宿!D108+荒田!D108</f>
        <v>6</v>
      </c>
      <c r="E108" s="10">
        <f>西屋敷!E108+小田井下宿!E108+荒田!E108</f>
        <v>8</v>
      </c>
      <c r="F108" s="32"/>
    </row>
    <row r="109" spans="1:6" ht="15" customHeight="1" x14ac:dyDescent="0.15">
      <c r="A109" s="12"/>
      <c r="B109" s="35">
        <v>89</v>
      </c>
      <c r="C109" s="75">
        <f>西屋敷!C109+小田井下宿!C109+荒田!C109</f>
        <v>2</v>
      </c>
      <c r="D109" s="75">
        <f>西屋敷!D109+小田井下宿!D109+荒田!D109</f>
        <v>3</v>
      </c>
      <c r="E109" s="10">
        <f>西屋敷!E109+小田井下宿!E109+荒田!E109</f>
        <v>5</v>
      </c>
      <c r="F109" s="32"/>
    </row>
    <row r="110" spans="1:6" ht="15" customHeight="1" x14ac:dyDescent="0.15">
      <c r="A110" s="12"/>
      <c r="B110" s="43" t="s">
        <v>67</v>
      </c>
      <c r="C110" s="71">
        <f>西屋敷!C110+小田井下宿!C110+荒田!C110</f>
        <v>16</v>
      </c>
      <c r="D110" s="71">
        <f>西屋敷!D110+小田井下宿!D110+荒田!D110</f>
        <v>21</v>
      </c>
      <c r="E110" s="44">
        <f>西屋敷!E110+小田井下宿!E110+荒田!E110</f>
        <v>37</v>
      </c>
      <c r="F110" s="45">
        <f>E110/E147</f>
        <v>2.2657685241886098E-2</v>
      </c>
    </row>
    <row r="111" spans="1:6" ht="15" customHeight="1" x14ac:dyDescent="0.15">
      <c r="A111" s="12"/>
      <c r="B111" s="35">
        <v>90</v>
      </c>
      <c r="C111" s="75">
        <f>西屋敷!C111+小田井下宿!C111+荒田!C111</f>
        <v>0</v>
      </c>
      <c r="D111" s="75">
        <f>西屋敷!D111+小田井下宿!D111+荒田!D111</f>
        <v>1</v>
      </c>
      <c r="E111" s="10">
        <f>西屋敷!E111+小田井下宿!E111+荒田!E111</f>
        <v>1</v>
      </c>
      <c r="F111" s="32"/>
    </row>
    <row r="112" spans="1:6" ht="15" customHeight="1" x14ac:dyDescent="0.15">
      <c r="A112" s="12"/>
      <c r="B112" s="35">
        <v>91</v>
      </c>
      <c r="C112" s="75">
        <f>西屋敷!C112+小田井下宿!C112+荒田!C112</f>
        <v>1</v>
      </c>
      <c r="D112" s="75">
        <f>西屋敷!D112+小田井下宿!D112+荒田!D112</f>
        <v>4</v>
      </c>
      <c r="E112" s="10">
        <f>西屋敷!E112+小田井下宿!E112+荒田!E112</f>
        <v>5</v>
      </c>
      <c r="F112" s="32"/>
    </row>
    <row r="113" spans="1:6" ht="15" customHeight="1" x14ac:dyDescent="0.15">
      <c r="A113" s="12"/>
      <c r="B113" s="35">
        <v>92</v>
      </c>
      <c r="C113" s="75">
        <f>西屋敷!C113+小田井下宿!C113+荒田!C113</f>
        <v>0</v>
      </c>
      <c r="D113" s="75">
        <f>西屋敷!D113+小田井下宿!D113+荒田!D113</f>
        <v>3</v>
      </c>
      <c r="E113" s="10">
        <f>西屋敷!E113+小田井下宿!E113+荒田!E113</f>
        <v>3</v>
      </c>
      <c r="F113" s="32"/>
    </row>
    <row r="114" spans="1:6" ht="15" customHeight="1" x14ac:dyDescent="0.15">
      <c r="A114" s="12"/>
      <c r="B114" s="35">
        <v>93</v>
      </c>
      <c r="C114" s="75">
        <f>西屋敷!C114+小田井下宿!C114+荒田!C114</f>
        <v>1</v>
      </c>
      <c r="D114" s="75">
        <f>西屋敷!D114+小田井下宿!D114+荒田!D114</f>
        <v>3</v>
      </c>
      <c r="E114" s="10">
        <f>西屋敷!E114+小田井下宿!E114+荒田!E114</f>
        <v>4</v>
      </c>
      <c r="F114" s="32"/>
    </row>
    <row r="115" spans="1:6" ht="15" customHeight="1" x14ac:dyDescent="0.15">
      <c r="A115" s="12"/>
      <c r="B115" s="35">
        <v>94</v>
      </c>
      <c r="C115" s="75">
        <f>西屋敷!C115+小田井下宿!C115+荒田!C115</f>
        <v>0</v>
      </c>
      <c r="D115" s="75">
        <f>西屋敷!D115+小田井下宿!D115+荒田!D115</f>
        <v>3</v>
      </c>
      <c r="E115" s="10">
        <f>西屋敷!E115+小田井下宿!E115+荒田!E115</f>
        <v>3</v>
      </c>
      <c r="F115" s="32"/>
    </row>
    <row r="116" spans="1:6" ht="15" customHeight="1" x14ac:dyDescent="0.15">
      <c r="A116" s="12"/>
      <c r="B116" s="43" t="s">
        <v>68</v>
      </c>
      <c r="C116" s="71">
        <f>西屋敷!C116+小田井下宿!C116+荒田!C116</f>
        <v>2</v>
      </c>
      <c r="D116" s="71">
        <f>西屋敷!D116+小田井下宿!D116+荒田!D116</f>
        <v>14</v>
      </c>
      <c r="E116" s="44">
        <f>西屋敷!E116+小田井下宿!E116+荒田!E116</f>
        <v>16</v>
      </c>
      <c r="F116" s="45">
        <f>E116/E147</f>
        <v>9.7979179424372322E-3</v>
      </c>
    </row>
    <row r="117" spans="1:6" ht="15" customHeight="1" x14ac:dyDescent="0.15">
      <c r="A117" s="12"/>
      <c r="B117" s="35">
        <v>95</v>
      </c>
      <c r="C117" s="75">
        <f>西屋敷!C117+小田井下宿!C117+荒田!C117</f>
        <v>0</v>
      </c>
      <c r="D117" s="75">
        <f>西屋敷!D117+小田井下宿!D117+荒田!D117</f>
        <v>1</v>
      </c>
      <c r="E117" s="10">
        <f>西屋敷!E117+小田井下宿!E117+荒田!E117</f>
        <v>1</v>
      </c>
      <c r="F117" s="32"/>
    </row>
    <row r="118" spans="1:6" ht="15" customHeight="1" x14ac:dyDescent="0.15">
      <c r="A118" s="12"/>
      <c r="B118" s="35">
        <v>96</v>
      </c>
      <c r="C118" s="75">
        <f>西屋敷!C118+小田井下宿!C118+荒田!C118</f>
        <v>0</v>
      </c>
      <c r="D118" s="75">
        <f>西屋敷!D118+小田井下宿!D118+荒田!D118</f>
        <v>4</v>
      </c>
      <c r="E118" s="10">
        <f>西屋敷!E118+小田井下宿!E118+荒田!E118</f>
        <v>4</v>
      </c>
      <c r="F118" s="32"/>
    </row>
    <row r="119" spans="1:6" ht="15" customHeight="1" x14ac:dyDescent="0.15">
      <c r="A119" s="12"/>
      <c r="B119" s="35">
        <v>97</v>
      </c>
      <c r="C119" s="75">
        <f>西屋敷!C119+小田井下宿!C119+荒田!C119</f>
        <v>0</v>
      </c>
      <c r="D119" s="75">
        <f>西屋敷!D119+小田井下宿!D119+荒田!D119</f>
        <v>0</v>
      </c>
      <c r="E119" s="10">
        <f>西屋敷!E119+小田井下宿!E119+荒田!E119</f>
        <v>0</v>
      </c>
      <c r="F119" s="32"/>
    </row>
    <row r="120" spans="1:6" ht="15" customHeight="1" x14ac:dyDescent="0.15">
      <c r="A120" s="12"/>
      <c r="B120" s="35">
        <v>98</v>
      </c>
      <c r="C120" s="75">
        <f>西屋敷!C120+小田井下宿!C120+荒田!C120</f>
        <v>0</v>
      </c>
      <c r="D120" s="75">
        <f>西屋敷!D120+小田井下宿!D120+荒田!D120</f>
        <v>1</v>
      </c>
      <c r="E120" s="10">
        <f>西屋敷!E120+小田井下宿!E120+荒田!E120</f>
        <v>1</v>
      </c>
      <c r="F120" s="32"/>
    </row>
    <row r="121" spans="1:6" ht="15" customHeight="1" x14ac:dyDescent="0.15">
      <c r="A121" s="12"/>
      <c r="B121" s="35">
        <v>99</v>
      </c>
      <c r="C121" s="75">
        <f>西屋敷!C121+小田井下宿!C121+荒田!C121</f>
        <v>0</v>
      </c>
      <c r="D121" s="75">
        <f>西屋敷!D121+小田井下宿!D121+荒田!D121</f>
        <v>0</v>
      </c>
      <c r="E121" s="10">
        <f>西屋敷!E121+小田井下宿!E121+荒田!E121</f>
        <v>0</v>
      </c>
      <c r="F121" s="32"/>
    </row>
    <row r="122" spans="1:6" ht="15" customHeight="1" x14ac:dyDescent="0.15">
      <c r="A122" s="12"/>
      <c r="B122" s="43" t="s">
        <v>69</v>
      </c>
      <c r="C122" s="71">
        <f>西屋敷!C122+小田井下宿!C122+荒田!C122</f>
        <v>0</v>
      </c>
      <c r="D122" s="71">
        <f>西屋敷!D122+小田井下宿!D122+荒田!D122</f>
        <v>6</v>
      </c>
      <c r="E122" s="44">
        <f>西屋敷!E122+小田井下宿!E122+荒田!E122</f>
        <v>6</v>
      </c>
      <c r="F122" s="45">
        <f>E122/E147</f>
        <v>3.6742192284139621E-3</v>
      </c>
    </row>
    <row r="123" spans="1:6" ht="15" customHeight="1" x14ac:dyDescent="0.15">
      <c r="A123" s="12"/>
      <c r="B123" s="35">
        <v>100</v>
      </c>
      <c r="C123" s="75">
        <f>西屋敷!C123+小田井下宿!C123+荒田!C123</f>
        <v>0</v>
      </c>
      <c r="D123" s="75">
        <f>西屋敷!D123+小田井下宿!D123+荒田!D123</f>
        <v>0</v>
      </c>
      <c r="E123" s="10">
        <f>西屋敷!E123+小田井下宿!E123+荒田!E123</f>
        <v>0</v>
      </c>
      <c r="F123" s="32"/>
    </row>
    <row r="124" spans="1:6" ht="15" customHeight="1" x14ac:dyDescent="0.15">
      <c r="A124" s="12"/>
      <c r="B124" s="35">
        <v>101</v>
      </c>
      <c r="C124" s="75">
        <f>西屋敷!C124+小田井下宿!C124+荒田!C124</f>
        <v>0</v>
      </c>
      <c r="D124" s="75">
        <f>西屋敷!D124+小田井下宿!D124+荒田!D124</f>
        <v>0</v>
      </c>
      <c r="E124" s="10">
        <f>西屋敷!E124+小田井下宿!E124+荒田!E124</f>
        <v>0</v>
      </c>
      <c r="F124" s="32"/>
    </row>
    <row r="125" spans="1:6" ht="15" customHeight="1" x14ac:dyDescent="0.15">
      <c r="A125" s="12"/>
      <c r="B125" s="35">
        <v>102</v>
      </c>
      <c r="C125" s="75">
        <f>西屋敷!C125+小田井下宿!C125+荒田!C125</f>
        <v>0</v>
      </c>
      <c r="D125" s="75">
        <f>西屋敷!D125+小田井下宿!D125+荒田!D125</f>
        <v>0</v>
      </c>
      <c r="E125" s="10">
        <f>西屋敷!E125+小田井下宿!E125+荒田!E125</f>
        <v>0</v>
      </c>
      <c r="F125" s="32"/>
    </row>
    <row r="126" spans="1:6" ht="15" customHeight="1" x14ac:dyDescent="0.15">
      <c r="A126" s="12"/>
      <c r="B126" s="35">
        <v>103</v>
      </c>
      <c r="C126" s="75">
        <f>西屋敷!C126+小田井下宿!C126+荒田!C126</f>
        <v>0</v>
      </c>
      <c r="D126" s="75">
        <f>西屋敷!D126+小田井下宿!D126+荒田!D126</f>
        <v>0</v>
      </c>
      <c r="E126" s="10">
        <f>西屋敷!E126+小田井下宿!E126+荒田!E126</f>
        <v>0</v>
      </c>
      <c r="F126" s="32"/>
    </row>
    <row r="127" spans="1:6" ht="15" customHeight="1" x14ac:dyDescent="0.15">
      <c r="A127" s="12"/>
      <c r="B127" s="35">
        <v>104</v>
      </c>
      <c r="C127" s="75">
        <f>西屋敷!C127+小田井下宿!C127+荒田!C127</f>
        <v>0</v>
      </c>
      <c r="D127" s="75">
        <f>西屋敷!D127+小田井下宿!D127+荒田!D127</f>
        <v>0</v>
      </c>
      <c r="E127" s="10">
        <f>西屋敷!E127+小田井下宿!E127+荒田!E127</f>
        <v>0</v>
      </c>
      <c r="F127" s="32"/>
    </row>
    <row r="128" spans="1:6" ht="15" customHeight="1" x14ac:dyDescent="0.15">
      <c r="A128" s="12"/>
      <c r="B128" s="43" t="s">
        <v>70</v>
      </c>
      <c r="C128" s="71">
        <f>西屋敷!C128+小田井下宿!C128+荒田!C128</f>
        <v>0</v>
      </c>
      <c r="D128" s="71">
        <f>西屋敷!D128+小田井下宿!D128+荒田!D128</f>
        <v>0</v>
      </c>
      <c r="E128" s="44">
        <f>西屋敷!E128+小田井下宿!E128+荒田!E128</f>
        <v>0</v>
      </c>
      <c r="F128" s="45">
        <f>E128/E147</f>
        <v>0</v>
      </c>
    </row>
    <row r="129" spans="1:6" ht="15" customHeight="1" x14ac:dyDescent="0.15">
      <c r="A129" s="12"/>
      <c r="B129" s="35">
        <v>105</v>
      </c>
      <c r="C129" s="75">
        <f>西屋敷!C129+小田井下宿!C129+荒田!C129</f>
        <v>0</v>
      </c>
      <c r="D129" s="75">
        <f>西屋敷!D129+小田井下宿!D129+荒田!D129</f>
        <v>0</v>
      </c>
      <c r="E129" s="10">
        <f>西屋敷!E129+小田井下宿!E129+荒田!E129</f>
        <v>0</v>
      </c>
      <c r="F129" s="32"/>
    </row>
    <row r="130" spans="1:6" ht="15" customHeight="1" x14ac:dyDescent="0.15">
      <c r="A130" s="12"/>
      <c r="B130" s="35">
        <v>106</v>
      </c>
      <c r="C130" s="75">
        <f>西屋敷!C130+小田井下宿!C130+荒田!C130</f>
        <v>0</v>
      </c>
      <c r="D130" s="75">
        <f>西屋敷!D130+小田井下宿!D130+荒田!D130</f>
        <v>0</v>
      </c>
      <c r="E130" s="10">
        <f>西屋敷!E130+小田井下宿!E130+荒田!E130</f>
        <v>0</v>
      </c>
      <c r="F130" s="32"/>
    </row>
    <row r="131" spans="1:6" ht="15" customHeight="1" x14ac:dyDescent="0.15">
      <c r="A131" s="12"/>
      <c r="B131" s="35">
        <v>107</v>
      </c>
      <c r="C131" s="75">
        <f>西屋敷!C131+小田井下宿!C131+荒田!C131</f>
        <v>0</v>
      </c>
      <c r="D131" s="75">
        <f>西屋敷!D131+小田井下宿!D131+荒田!D131</f>
        <v>0</v>
      </c>
      <c r="E131" s="10">
        <f>西屋敷!E131+小田井下宿!E131+荒田!E131</f>
        <v>0</v>
      </c>
      <c r="F131" s="32"/>
    </row>
    <row r="132" spans="1:6" ht="15" customHeight="1" x14ac:dyDescent="0.15">
      <c r="A132" s="12"/>
      <c r="B132" s="35">
        <v>108</v>
      </c>
      <c r="C132" s="75">
        <f>西屋敷!C132+小田井下宿!C132+荒田!C132</f>
        <v>0</v>
      </c>
      <c r="D132" s="75">
        <f>西屋敷!D132+小田井下宿!D132+荒田!D132</f>
        <v>0</v>
      </c>
      <c r="E132" s="10">
        <f>西屋敷!E132+小田井下宿!E132+荒田!E132</f>
        <v>0</v>
      </c>
      <c r="F132" s="32"/>
    </row>
    <row r="133" spans="1:6" ht="15" customHeight="1" x14ac:dyDescent="0.15">
      <c r="A133" s="12"/>
      <c r="B133" s="35">
        <v>109</v>
      </c>
      <c r="C133" s="75">
        <f>西屋敷!C133+小田井下宿!C133+荒田!C133</f>
        <v>0</v>
      </c>
      <c r="D133" s="75">
        <f>西屋敷!D133+小田井下宿!D133+荒田!D133</f>
        <v>0</v>
      </c>
      <c r="E133" s="10">
        <f>西屋敷!E133+小田井下宿!E133+荒田!E133</f>
        <v>0</v>
      </c>
      <c r="F133" s="32"/>
    </row>
    <row r="134" spans="1:6" ht="15" customHeight="1" x14ac:dyDescent="0.15">
      <c r="A134" s="36"/>
      <c r="B134" s="46" t="s">
        <v>71</v>
      </c>
      <c r="C134" s="76">
        <f>西屋敷!C134+小田井下宿!C134+荒田!C134</f>
        <v>0</v>
      </c>
      <c r="D134" s="76">
        <f>西屋敷!D134+小田井下宿!D134+荒田!D134</f>
        <v>0</v>
      </c>
      <c r="E134" s="47">
        <f>西屋敷!E134+小田井下宿!E134+荒田!E134</f>
        <v>0</v>
      </c>
      <c r="F134" s="45">
        <f>E134/E147</f>
        <v>0</v>
      </c>
    </row>
    <row r="135" spans="1:6" ht="15" customHeight="1" x14ac:dyDescent="0.15">
      <c r="A135" s="36"/>
      <c r="B135" s="35">
        <v>110</v>
      </c>
      <c r="C135" s="75">
        <f>西屋敷!C135+小田井下宿!C135+荒田!C135</f>
        <v>0</v>
      </c>
      <c r="D135" s="75">
        <f>西屋敷!D135+小田井下宿!D135+荒田!D135</f>
        <v>0</v>
      </c>
      <c r="E135" s="10">
        <f>西屋敷!E135+小田井下宿!E135+荒田!E135</f>
        <v>0</v>
      </c>
      <c r="F135" s="32"/>
    </row>
    <row r="136" spans="1:6" ht="15" customHeight="1" x14ac:dyDescent="0.15">
      <c r="A136" s="36"/>
      <c r="B136" s="35">
        <v>111</v>
      </c>
      <c r="C136" s="75">
        <f>西屋敷!C136+小田井下宿!C136+荒田!C136</f>
        <v>0</v>
      </c>
      <c r="D136" s="75">
        <f>西屋敷!D136+小田井下宿!D136+荒田!D136</f>
        <v>0</v>
      </c>
      <c r="E136" s="10">
        <f>西屋敷!E136+小田井下宿!E136+荒田!E136</f>
        <v>0</v>
      </c>
      <c r="F136" s="32"/>
    </row>
    <row r="137" spans="1:6" ht="15" customHeight="1" x14ac:dyDescent="0.15">
      <c r="A137" s="36"/>
      <c r="B137" s="35">
        <v>112</v>
      </c>
      <c r="C137" s="75">
        <f>西屋敷!C137+小田井下宿!C137+荒田!C137</f>
        <v>0</v>
      </c>
      <c r="D137" s="75">
        <f>西屋敷!D137+小田井下宿!D137+荒田!D137</f>
        <v>0</v>
      </c>
      <c r="E137" s="10">
        <f>西屋敷!E137+小田井下宿!E137+荒田!E137</f>
        <v>0</v>
      </c>
      <c r="F137" s="32"/>
    </row>
    <row r="138" spans="1:6" ht="15" customHeight="1" x14ac:dyDescent="0.15">
      <c r="A138" s="36"/>
      <c r="B138" s="35">
        <v>113</v>
      </c>
      <c r="C138" s="75">
        <f>西屋敷!C138+小田井下宿!C138+荒田!C138</f>
        <v>0</v>
      </c>
      <c r="D138" s="75">
        <f>西屋敷!D138+小田井下宿!D138+荒田!D138</f>
        <v>0</v>
      </c>
      <c r="E138" s="10">
        <f>西屋敷!E138+小田井下宿!E138+荒田!E138</f>
        <v>0</v>
      </c>
      <c r="F138" s="32"/>
    </row>
    <row r="139" spans="1:6" ht="15" customHeight="1" x14ac:dyDescent="0.15">
      <c r="A139" s="36"/>
      <c r="B139" s="35">
        <v>114</v>
      </c>
      <c r="C139" s="75">
        <f>西屋敷!C139+小田井下宿!C139+荒田!C139</f>
        <v>0</v>
      </c>
      <c r="D139" s="75">
        <f>西屋敷!D139+小田井下宿!D139+荒田!D139</f>
        <v>0</v>
      </c>
      <c r="E139" s="10">
        <f>西屋敷!E139+小田井下宿!E139+荒田!E139</f>
        <v>0</v>
      </c>
      <c r="F139" s="32"/>
    </row>
    <row r="140" spans="1:6" ht="15" customHeight="1" x14ac:dyDescent="0.15">
      <c r="A140" s="36"/>
      <c r="B140" s="43" t="s">
        <v>378</v>
      </c>
      <c r="C140" s="71">
        <f>西屋敷!C140+小田井下宿!C140+荒田!C140</f>
        <v>0</v>
      </c>
      <c r="D140" s="71">
        <f>西屋敷!D140+小田井下宿!D140+荒田!D140</f>
        <v>0</v>
      </c>
      <c r="E140" s="44">
        <f>西屋敷!E140+小田井下宿!E140+荒田!E140</f>
        <v>0</v>
      </c>
      <c r="F140" s="45">
        <f>E140/E147</f>
        <v>0</v>
      </c>
    </row>
    <row r="141" spans="1:6" ht="15" customHeight="1" x14ac:dyDescent="0.15">
      <c r="A141" s="36"/>
      <c r="B141" s="35">
        <v>115</v>
      </c>
      <c r="C141" s="75">
        <f>西屋敷!C141+小田井下宿!C141+荒田!C141</f>
        <v>0</v>
      </c>
      <c r="D141" s="75">
        <f>西屋敷!D141+小田井下宿!D141+荒田!D141</f>
        <v>0</v>
      </c>
      <c r="E141" s="10">
        <f>西屋敷!E141+小田井下宿!E141+荒田!E141</f>
        <v>0</v>
      </c>
      <c r="F141" s="32"/>
    </row>
    <row r="142" spans="1:6" ht="15" customHeight="1" x14ac:dyDescent="0.15">
      <c r="A142" s="36"/>
      <c r="B142" s="35">
        <v>116</v>
      </c>
      <c r="C142" s="75">
        <f>西屋敷!C142+小田井下宿!C142+荒田!C142</f>
        <v>0</v>
      </c>
      <c r="D142" s="75">
        <f>西屋敷!D142+小田井下宿!D142+荒田!D142</f>
        <v>0</v>
      </c>
      <c r="E142" s="10">
        <f>西屋敷!E142+小田井下宿!E142+荒田!E142</f>
        <v>0</v>
      </c>
      <c r="F142" s="32"/>
    </row>
    <row r="143" spans="1:6" ht="15" customHeight="1" x14ac:dyDescent="0.15">
      <c r="A143" s="36"/>
      <c r="B143" s="35">
        <v>117</v>
      </c>
      <c r="C143" s="75">
        <f>西屋敷!C143+小田井下宿!C143+荒田!C143</f>
        <v>0</v>
      </c>
      <c r="D143" s="75">
        <f>西屋敷!D143+小田井下宿!D143+荒田!D143</f>
        <v>0</v>
      </c>
      <c r="E143" s="10">
        <f>西屋敷!E143+小田井下宿!E143+荒田!E143</f>
        <v>0</v>
      </c>
      <c r="F143" s="32"/>
    </row>
    <row r="144" spans="1:6" ht="15" customHeight="1" x14ac:dyDescent="0.15">
      <c r="A144" s="36"/>
      <c r="B144" s="35">
        <v>118</v>
      </c>
      <c r="C144" s="75">
        <f>西屋敷!C144+小田井下宿!C144+荒田!C144</f>
        <v>0</v>
      </c>
      <c r="D144" s="75">
        <f>西屋敷!D144+小田井下宿!D144+荒田!D144</f>
        <v>0</v>
      </c>
      <c r="E144" s="10">
        <f>西屋敷!E144+小田井下宿!E144+荒田!E144</f>
        <v>0</v>
      </c>
      <c r="F144" s="32"/>
    </row>
    <row r="145" spans="1:6" ht="15" customHeight="1" x14ac:dyDescent="0.15">
      <c r="A145" s="36"/>
      <c r="B145" s="35">
        <v>119</v>
      </c>
      <c r="C145" s="75">
        <f>西屋敷!C145+小田井下宿!C145+荒田!C145</f>
        <v>0</v>
      </c>
      <c r="D145" s="75">
        <f>西屋敷!D145+小田井下宿!D145+荒田!D145</f>
        <v>0</v>
      </c>
      <c r="E145" s="10">
        <f>西屋敷!E145+小田井下宿!E145+荒田!E145</f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f>西屋敷!C146+小田井下宿!C146+荒田!C146</f>
        <v>0</v>
      </c>
      <c r="D146" s="76">
        <f>西屋敷!D146+小田井下宿!D146+荒田!D146</f>
        <v>0</v>
      </c>
      <c r="E146" s="47">
        <f>西屋敷!E146+小田井下宿!E146+荒田!E146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7">
        <f>西屋敷!C147+小田井下宿!C147+荒田!C147</f>
        <v>803</v>
      </c>
      <c r="D147" s="77">
        <f>西屋敷!D147+小田井下宿!D147+荒田!D147</f>
        <v>830</v>
      </c>
      <c r="E147" s="8">
        <f>西屋敷!E147+小田井下宿!E147+荒田!E147</f>
        <v>1633</v>
      </c>
      <c r="F147" s="32">
        <f>SUM(F3:F134)</f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15">
      <c r="A150" s="16"/>
      <c r="B150" s="16" t="s">
        <v>7</v>
      </c>
      <c r="C150" s="17">
        <f>C8+C14+C20</f>
        <v>131</v>
      </c>
      <c r="D150" s="17">
        <f>D8+D14+D20</f>
        <v>138</v>
      </c>
      <c r="E150" s="17">
        <f>E8+E14+E20</f>
        <v>269</v>
      </c>
      <c r="F150" s="32">
        <f>E150/E153</f>
        <v>0.16472749540722598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485</v>
      </c>
      <c r="D151" s="19">
        <f>D26+D32+D38+D44+D50+D56+D62+D68+D74+D80</f>
        <v>470</v>
      </c>
      <c r="E151" s="19">
        <f>E26+E32+E38+E44+E50+E56+E62+E68+E74+E80</f>
        <v>955</v>
      </c>
      <c r="F151" s="32">
        <f>E151/E153</f>
        <v>0.58481322718922224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187</v>
      </c>
      <c r="D152" s="21">
        <f t="shared" ref="D152:E152" si="0">D86+D92+D98+D104+D110+D116+D122+D128+D134+D140+D146</f>
        <v>222</v>
      </c>
      <c r="E152" s="21">
        <f t="shared" si="0"/>
        <v>409</v>
      </c>
      <c r="F152" s="32">
        <f>E152/E153</f>
        <v>0.25045927740355173</v>
      </c>
    </row>
    <row r="153" spans="1:6" ht="15" customHeight="1" x14ac:dyDescent="0.15">
      <c r="B153" s="2" t="s">
        <v>8</v>
      </c>
      <c r="C153" s="1">
        <f>SUM(C150:C152)</f>
        <v>803</v>
      </c>
      <c r="D153" s="1">
        <f>SUM(D150:D152)</f>
        <v>830</v>
      </c>
      <c r="E153" s="1">
        <f>SUM(E150:E152)</f>
        <v>1633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131</v>
      </c>
      <c r="D155" s="17">
        <f>D8+D14+D20</f>
        <v>138</v>
      </c>
      <c r="E155" s="17">
        <f>E8+E14+E20</f>
        <v>269</v>
      </c>
      <c r="F155" s="32">
        <f>E155/E159</f>
        <v>0.16472749540722598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485</v>
      </c>
      <c r="D156" s="19">
        <f>D26+D32+D38+D44+D50+D56+D62+D68+D74+D80</f>
        <v>470</v>
      </c>
      <c r="E156" s="19">
        <f>E26+E32+E38+E44+E50+E56+E62+E68+E74+E80</f>
        <v>955</v>
      </c>
      <c r="F156" s="32">
        <f>E156/E159</f>
        <v>0.58481322718922224</v>
      </c>
    </row>
    <row r="157" spans="1:6" ht="15" customHeight="1" x14ac:dyDescent="0.15">
      <c r="A157" s="25"/>
      <c r="B157" s="20" t="s">
        <v>10</v>
      </c>
      <c r="C157" s="21">
        <f>C86+C92</f>
        <v>90</v>
      </c>
      <c r="D157" s="21">
        <f>D86+D92</f>
        <v>95</v>
      </c>
      <c r="E157" s="21">
        <f>E86+E92</f>
        <v>185</v>
      </c>
      <c r="F157" s="32">
        <f>E157/E159</f>
        <v>0.1132884262094305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97</v>
      </c>
      <c r="D158" s="27">
        <f t="shared" ref="D158:E158" si="1">D98+D104+D110+D116+D122+D128+D134+D140+D146</f>
        <v>127</v>
      </c>
      <c r="E158" s="27">
        <f t="shared" si="1"/>
        <v>224</v>
      </c>
      <c r="F158" s="32">
        <f>E158/E159</f>
        <v>0.13717085119412126</v>
      </c>
    </row>
    <row r="159" spans="1:6" ht="15" customHeight="1" x14ac:dyDescent="0.15">
      <c r="B159" s="2" t="s">
        <v>8</v>
      </c>
      <c r="C159" s="1">
        <f>SUM(C155:C158)</f>
        <v>803</v>
      </c>
      <c r="D159" s="1">
        <f>SUM(D155:D158)</f>
        <v>830</v>
      </c>
      <c r="E159" s="1">
        <f>SUM(E155:E158)</f>
        <v>1633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18</v>
      </c>
      <c r="D161" s="31">
        <f t="shared" ref="D161:E161" si="2">D110+D116+D122+D128+D134+D140+D146</f>
        <v>41</v>
      </c>
      <c r="E161" s="31">
        <f t="shared" si="2"/>
        <v>59</v>
      </c>
      <c r="F161" s="32">
        <f>E161/E159</f>
        <v>3.6129822412737295E-2</v>
      </c>
    </row>
    <row r="162" spans="1:6" ht="15" customHeight="1" x14ac:dyDescent="0.15">
      <c r="A162" s="30"/>
      <c r="B162" s="23" t="s">
        <v>15</v>
      </c>
      <c r="C162" s="31">
        <f>C116+C122+C128+C134+C140+C146</f>
        <v>2</v>
      </c>
      <c r="D162" s="31">
        <f t="shared" ref="D162:E162" si="3">D116+D122+D128+D134+D140+D146</f>
        <v>20</v>
      </c>
      <c r="E162" s="31">
        <f t="shared" si="3"/>
        <v>22</v>
      </c>
      <c r="F162" s="32">
        <f>E162/E159</f>
        <v>1.3472137170851195E-2</v>
      </c>
    </row>
    <row r="163" spans="1:6" ht="15" customHeight="1" x14ac:dyDescent="0.15">
      <c r="A163" s="30"/>
      <c r="B163" s="23" t="s">
        <v>13</v>
      </c>
      <c r="C163" s="31">
        <f>C122+C128+C134+C140+C146</f>
        <v>0</v>
      </c>
      <c r="D163" s="31">
        <f t="shared" ref="D163:E163" si="4">D122+D128+D134+D140+D146</f>
        <v>6</v>
      </c>
      <c r="E163" s="31">
        <f t="shared" si="4"/>
        <v>6</v>
      </c>
      <c r="F163" s="32">
        <f>E163/E159</f>
        <v>3.6742192284139621E-3</v>
      </c>
    </row>
    <row r="164" spans="1:6" ht="15" customHeight="1" x14ac:dyDescent="0.15">
      <c r="B164" s="4" t="s">
        <v>14</v>
      </c>
      <c r="C164" s="1">
        <f>C128+C134+C140+C146</f>
        <v>0</v>
      </c>
      <c r="D164" s="1">
        <f t="shared" ref="D164:E164" si="5">D128+D134+D140+D146</f>
        <v>0</v>
      </c>
      <c r="E164" s="1">
        <f t="shared" si="5"/>
        <v>0</v>
      </c>
      <c r="F164" s="32">
        <f>E164/E159</f>
        <v>0</v>
      </c>
    </row>
    <row r="165" spans="1:6" ht="15" customHeight="1" x14ac:dyDescent="0.15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15">
      <c r="B166" s="4" t="s">
        <v>396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397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275">
    <tabColor indexed="60"/>
  </sheetPr>
  <dimension ref="A1:F167"/>
  <sheetViews>
    <sheetView zoomScaleNormal="100" workbookViewId="0">
      <selection activeCell="B2" sqref="B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">
      <c r="A2" s="66" t="s">
        <v>119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滝!C3+湯原!C3+湯原新田!C3+上小田切西!C3+上小田切!C3+中小田切!C3+北川!C3</f>
        <v>4</v>
      </c>
      <c r="D3" s="74">
        <f>滝!D3+湯原!D3+湯原新田!D3+上小田切西!D3+上小田切!D3+中小田切!D3+北川!D3</f>
        <v>1</v>
      </c>
      <c r="E3" s="9">
        <f>滝!E3+湯原!E3+湯原新田!E3+上小田切西!E3+上小田切!E3+中小田切!E3+北川!E3</f>
        <v>5</v>
      </c>
      <c r="F3" s="32"/>
    </row>
    <row r="4" spans="1:6" ht="15" customHeight="1" x14ac:dyDescent="0.15">
      <c r="A4" s="12"/>
      <c r="B4" s="35">
        <v>1</v>
      </c>
      <c r="C4" s="75">
        <f>滝!C4+湯原!C4+湯原新田!C4+上小田切西!C4+上小田切!C4+中小田切!C4+北川!C4</f>
        <v>3</v>
      </c>
      <c r="D4" s="75">
        <f>滝!D4+湯原!D4+湯原新田!D4+上小田切西!D4+上小田切!D4+中小田切!D4+北川!D4</f>
        <v>5</v>
      </c>
      <c r="E4" s="10">
        <f>滝!E4+湯原!E4+湯原新田!E4+上小田切西!E4+上小田切!E4+中小田切!E4+北川!E4</f>
        <v>8</v>
      </c>
      <c r="F4" s="32"/>
    </row>
    <row r="5" spans="1:6" ht="15" customHeight="1" x14ac:dyDescent="0.15">
      <c r="A5" s="12"/>
      <c r="B5" s="35">
        <v>2</v>
      </c>
      <c r="C5" s="75">
        <f>滝!C5+湯原!C5+湯原新田!C5+上小田切西!C5+上小田切!C5+中小田切!C5+北川!C5</f>
        <v>9</v>
      </c>
      <c r="D5" s="75">
        <f>滝!D5+湯原!D5+湯原新田!D5+上小田切西!D5+上小田切!D5+中小田切!D5+北川!D5</f>
        <v>3</v>
      </c>
      <c r="E5" s="10">
        <f>滝!E5+湯原!E5+湯原新田!E5+上小田切西!E5+上小田切!E5+中小田切!E5+北川!E5</f>
        <v>12</v>
      </c>
      <c r="F5" s="32"/>
    </row>
    <row r="6" spans="1:6" ht="15" customHeight="1" x14ac:dyDescent="0.15">
      <c r="A6" s="12"/>
      <c r="B6" s="35">
        <v>3</v>
      </c>
      <c r="C6" s="75">
        <f>滝!C6+湯原!C6+湯原新田!C6+上小田切西!C6+上小田切!C6+中小田切!C6+北川!C6</f>
        <v>6</v>
      </c>
      <c r="D6" s="75">
        <f>滝!D6+湯原!D6+湯原新田!D6+上小田切西!D6+上小田切!D6+中小田切!D6+北川!D6</f>
        <v>5</v>
      </c>
      <c r="E6" s="10">
        <f>滝!E6+湯原!E6+湯原新田!E6+上小田切西!E6+上小田切!E6+中小田切!E6+北川!E6</f>
        <v>11</v>
      </c>
      <c r="F6" s="32"/>
    </row>
    <row r="7" spans="1:6" ht="15" customHeight="1" x14ac:dyDescent="0.15">
      <c r="A7" s="12"/>
      <c r="B7" s="35">
        <v>4</v>
      </c>
      <c r="C7" s="75">
        <f>滝!C7+湯原!C7+湯原新田!C7+上小田切西!C7+上小田切!C7+中小田切!C7+北川!C7</f>
        <v>8</v>
      </c>
      <c r="D7" s="75">
        <f>滝!D7+湯原!D7+湯原新田!D7+上小田切西!D7+上小田切!D7+中小田切!D7+北川!D7</f>
        <v>5</v>
      </c>
      <c r="E7" s="10">
        <f>滝!E7+湯原!E7+湯原新田!E7+上小田切西!E7+上小田切!E7+中小田切!E7+北川!E7</f>
        <v>13</v>
      </c>
      <c r="F7" s="32"/>
    </row>
    <row r="8" spans="1:6" ht="15" customHeight="1" x14ac:dyDescent="0.15">
      <c r="A8" s="12"/>
      <c r="B8" s="37" t="s">
        <v>50</v>
      </c>
      <c r="C8" s="70">
        <f>滝!C8+湯原!C8+湯原新田!C8+上小田切西!C8+上小田切!C8+中小田切!C8+北川!C8</f>
        <v>30</v>
      </c>
      <c r="D8" s="70">
        <f>滝!D8+湯原!D8+湯原新田!D8+上小田切西!D8+上小田切!D8+中小田切!D8+北川!D8</f>
        <v>19</v>
      </c>
      <c r="E8" s="38">
        <f>滝!E8+湯原!E8+湯原新田!E8+上小田切西!E8+上小田切!E8+中小田切!E8+北川!E8</f>
        <v>49</v>
      </c>
      <c r="F8" s="39">
        <f>E8/E147</f>
        <v>2.2343821249430004E-2</v>
      </c>
    </row>
    <row r="9" spans="1:6" ht="15" customHeight="1" x14ac:dyDescent="0.15">
      <c r="A9" s="12"/>
      <c r="B9" s="35">
        <v>5</v>
      </c>
      <c r="C9" s="75">
        <f>滝!C9+湯原!C9+湯原新田!C9+上小田切西!C9+上小田切!C9+中小田切!C9+北川!C9</f>
        <v>5</v>
      </c>
      <c r="D9" s="75">
        <f>滝!D9+湯原!D9+湯原新田!D9+上小田切西!D9+上小田切!D9+中小田切!D9+北川!D9</f>
        <v>7</v>
      </c>
      <c r="E9" s="10">
        <f>滝!E9+湯原!E9+湯原新田!E9+上小田切西!E9+上小田切!E9+中小田切!E9+北川!E9</f>
        <v>12</v>
      </c>
      <c r="F9" s="32"/>
    </row>
    <row r="10" spans="1:6" ht="15" customHeight="1" x14ac:dyDescent="0.15">
      <c r="A10" s="12"/>
      <c r="B10" s="35">
        <v>6</v>
      </c>
      <c r="C10" s="75">
        <f>滝!C10+湯原!C10+湯原新田!C10+上小田切西!C10+上小田切!C10+中小田切!C10+北川!C10</f>
        <v>6</v>
      </c>
      <c r="D10" s="75">
        <f>滝!D10+湯原!D10+湯原新田!D10+上小田切西!D10+上小田切!D10+中小田切!D10+北川!D10</f>
        <v>8</v>
      </c>
      <c r="E10" s="10">
        <f>滝!E10+湯原!E10+湯原新田!E10+上小田切西!E10+上小田切!E10+中小田切!E10+北川!E10</f>
        <v>14</v>
      </c>
      <c r="F10" s="32"/>
    </row>
    <row r="11" spans="1:6" ht="15" customHeight="1" x14ac:dyDescent="0.15">
      <c r="A11" s="12"/>
      <c r="B11" s="35">
        <v>7</v>
      </c>
      <c r="C11" s="75">
        <f>滝!C11+湯原!C11+湯原新田!C11+上小田切西!C11+上小田切!C11+中小田切!C11+北川!C11</f>
        <v>8</v>
      </c>
      <c r="D11" s="75">
        <f>滝!D11+湯原!D11+湯原新田!D11+上小田切西!D11+上小田切!D11+中小田切!D11+北川!D11</f>
        <v>8</v>
      </c>
      <c r="E11" s="10">
        <f>滝!E11+湯原!E11+湯原新田!E11+上小田切西!E11+上小田切!E11+中小田切!E11+北川!E11</f>
        <v>16</v>
      </c>
      <c r="F11" s="32"/>
    </row>
    <row r="12" spans="1:6" ht="15" customHeight="1" x14ac:dyDescent="0.15">
      <c r="A12" s="12"/>
      <c r="B12" s="35">
        <v>8</v>
      </c>
      <c r="C12" s="75">
        <f>滝!C12+湯原!C12+湯原新田!C12+上小田切西!C12+上小田切!C12+中小田切!C12+北川!C12</f>
        <v>6</v>
      </c>
      <c r="D12" s="75">
        <f>滝!D12+湯原!D12+湯原新田!D12+上小田切西!D12+上小田切!D12+中小田切!D12+北川!D12</f>
        <v>8</v>
      </c>
      <c r="E12" s="10">
        <f>滝!E12+湯原!E12+湯原新田!E12+上小田切西!E12+上小田切!E12+中小田切!E12+北川!E12</f>
        <v>14</v>
      </c>
      <c r="F12" s="32"/>
    </row>
    <row r="13" spans="1:6" ht="15" customHeight="1" x14ac:dyDescent="0.15">
      <c r="A13" s="12"/>
      <c r="B13" s="35">
        <v>9</v>
      </c>
      <c r="C13" s="75">
        <f>滝!C13+湯原!C13+湯原新田!C13+上小田切西!C13+上小田切!C13+中小田切!C13+北川!C13</f>
        <v>5</v>
      </c>
      <c r="D13" s="75">
        <f>滝!D13+湯原!D13+湯原新田!D13+上小田切西!D13+上小田切!D13+中小田切!D13+北川!D13</f>
        <v>7</v>
      </c>
      <c r="E13" s="10">
        <f>滝!E13+湯原!E13+湯原新田!E13+上小田切西!E13+上小田切!E13+中小田切!E13+北川!E13</f>
        <v>12</v>
      </c>
      <c r="F13" s="32"/>
    </row>
    <row r="14" spans="1:6" ht="15" customHeight="1" x14ac:dyDescent="0.15">
      <c r="A14" s="12"/>
      <c r="B14" s="37" t="s">
        <v>51</v>
      </c>
      <c r="C14" s="70">
        <f>滝!C14+湯原!C14+湯原新田!C14+上小田切西!C14+上小田切!C14+中小田切!C14+北川!C14</f>
        <v>30</v>
      </c>
      <c r="D14" s="70">
        <f>滝!D14+湯原!D14+湯原新田!D14+上小田切西!D14+上小田切!D14+中小田切!D14+北川!D14</f>
        <v>38</v>
      </c>
      <c r="E14" s="48">
        <f>滝!E14+湯原!E14+湯原新田!E14+上小田切西!E14+上小田切!E14+中小田切!E14+北川!E14</f>
        <v>68</v>
      </c>
      <c r="F14" s="39">
        <f>E14/E147</f>
        <v>3.1007751937984496E-2</v>
      </c>
    </row>
    <row r="15" spans="1:6" ht="15" customHeight="1" x14ac:dyDescent="0.15">
      <c r="A15" s="12"/>
      <c r="B15" s="35">
        <v>10</v>
      </c>
      <c r="C15" s="75">
        <f>滝!C15+湯原!C15+湯原新田!C15+上小田切西!C15+上小田切!C15+中小田切!C15+北川!C15</f>
        <v>10</v>
      </c>
      <c r="D15" s="75">
        <f>滝!D15+湯原!D15+湯原新田!D15+上小田切西!D15+上小田切!D15+中小田切!D15+北川!D15</f>
        <v>12</v>
      </c>
      <c r="E15" s="10">
        <f>滝!E15+湯原!E15+湯原新田!E15+上小田切西!E15+上小田切!E15+中小田切!E15+北川!E15</f>
        <v>22</v>
      </c>
      <c r="F15" s="32"/>
    </row>
    <row r="16" spans="1:6" ht="15" customHeight="1" x14ac:dyDescent="0.15">
      <c r="A16" s="12"/>
      <c r="B16" s="35">
        <v>11</v>
      </c>
      <c r="C16" s="75">
        <f>滝!C16+湯原!C16+湯原新田!C16+上小田切西!C16+上小田切!C16+中小田切!C16+北川!C16</f>
        <v>3</v>
      </c>
      <c r="D16" s="75">
        <f>滝!D16+湯原!D16+湯原新田!D16+上小田切西!D16+上小田切!D16+中小田切!D16+北川!D16</f>
        <v>7</v>
      </c>
      <c r="E16" s="10">
        <f>滝!E16+湯原!E16+湯原新田!E16+上小田切西!E16+上小田切!E16+中小田切!E16+北川!E16</f>
        <v>10</v>
      </c>
      <c r="F16" s="32"/>
    </row>
    <row r="17" spans="1:6" ht="15" customHeight="1" x14ac:dyDescent="0.15">
      <c r="A17" s="12"/>
      <c r="B17" s="35">
        <v>12</v>
      </c>
      <c r="C17" s="75">
        <f>滝!C17+湯原!C17+湯原新田!C17+上小田切西!C17+上小田切!C17+中小田切!C17+北川!C17</f>
        <v>9</v>
      </c>
      <c r="D17" s="75">
        <f>滝!D17+湯原!D17+湯原新田!D17+上小田切西!D17+上小田切!D17+中小田切!D17+北川!D17</f>
        <v>8</v>
      </c>
      <c r="E17" s="10">
        <f>滝!E17+湯原!E17+湯原新田!E17+上小田切西!E17+上小田切!E17+中小田切!E17+北川!E17</f>
        <v>17</v>
      </c>
      <c r="F17" s="32"/>
    </row>
    <row r="18" spans="1:6" ht="15" customHeight="1" x14ac:dyDescent="0.15">
      <c r="A18" s="12"/>
      <c r="B18" s="35">
        <v>13</v>
      </c>
      <c r="C18" s="75">
        <f>滝!C18+湯原!C18+湯原新田!C18+上小田切西!C18+上小田切!C18+中小田切!C18+北川!C18</f>
        <v>8</v>
      </c>
      <c r="D18" s="75">
        <f>滝!D18+湯原!D18+湯原新田!D18+上小田切西!D18+上小田切!D18+中小田切!D18+北川!D18</f>
        <v>12</v>
      </c>
      <c r="E18" s="10">
        <f>滝!E18+湯原!E18+湯原新田!E18+上小田切西!E18+上小田切!E18+中小田切!E18+北川!E18</f>
        <v>20</v>
      </c>
      <c r="F18" s="32"/>
    </row>
    <row r="19" spans="1:6" ht="15" customHeight="1" x14ac:dyDescent="0.15">
      <c r="A19" s="12"/>
      <c r="B19" s="35">
        <v>14</v>
      </c>
      <c r="C19" s="75">
        <f>滝!C19+湯原!C19+湯原新田!C19+上小田切西!C19+上小田切!C19+中小田切!C19+北川!C19</f>
        <v>9</v>
      </c>
      <c r="D19" s="75">
        <f>滝!D19+湯原!D19+湯原新田!D19+上小田切西!D19+上小田切!D19+中小田切!D19+北川!D19</f>
        <v>9</v>
      </c>
      <c r="E19" s="10">
        <f>滝!E19+湯原!E19+湯原新田!E19+上小田切西!E19+上小田切!E19+中小田切!E19+北川!E19</f>
        <v>18</v>
      </c>
      <c r="F19" s="32"/>
    </row>
    <row r="20" spans="1:6" ht="15" customHeight="1" x14ac:dyDescent="0.15">
      <c r="A20" s="12"/>
      <c r="B20" s="37" t="s">
        <v>52</v>
      </c>
      <c r="C20" s="70">
        <f>滝!C20+湯原!C20+湯原新田!C20+上小田切西!C20+上小田切!C20+中小田切!C20+北川!C20</f>
        <v>39</v>
      </c>
      <c r="D20" s="70">
        <f>滝!D20+湯原!D20+湯原新田!D20+上小田切西!D20+上小田切!D20+中小田切!D20+北川!D20</f>
        <v>48</v>
      </c>
      <c r="E20" s="48">
        <f>滝!E20+湯原!E20+湯原新田!E20+上小田切西!E20+上小田切!E20+中小田切!E20+北川!E20</f>
        <v>87</v>
      </c>
      <c r="F20" s="39">
        <f>E20/E147</f>
        <v>3.9671682626538987E-2</v>
      </c>
    </row>
    <row r="21" spans="1:6" ht="15" customHeight="1" x14ac:dyDescent="0.15">
      <c r="A21" s="12"/>
      <c r="B21" s="35">
        <v>15</v>
      </c>
      <c r="C21" s="75">
        <f>滝!C21+湯原!C21+湯原新田!C21+上小田切西!C21+上小田切!C21+中小田切!C21+北川!C21</f>
        <v>4</v>
      </c>
      <c r="D21" s="75">
        <f>滝!D21+湯原!D21+湯原新田!D21+上小田切西!D21+上小田切!D21+中小田切!D21+北川!D21</f>
        <v>7</v>
      </c>
      <c r="E21" s="10">
        <f>滝!E21+湯原!E21+湯原新田!E21+上小田切西!E21+上小田切!E21+中小田切!E21+北川!E21</f>
        <v>11</v>
      </c>
      <c r="F21" s="32"/>
    </row>
    <row r="22" spans="1:6" ht="15" customHeight="1" x14ac:dyDescent="0.15">
      <c r="A22" s="12"/>
      <c r="B22" s="35">
        <v>16</v>
      </c>
      <c r="C22" s="75">
        <f>滝!C22+湯原!C22+湯原新田!C22+上小田切西!C22+上小田切!C22+中小田切!C22+北川!C22</f>
        <v>8</v>
      </c>
      <c r="D22" s="75">
        <f>滝!D22+湯原!D22+湯原新田!D22+上小田切西!D22+上小田切!D22+中小田切!D22+北川!D22</f>
        <v>15</v>
      </c>
      <c r="E22" s="10">
        <f>滝!E22+湯原!E22+湯原新田!E22+上小田切西!E22+上小田切!E22+中小田切!E22+北川!E22</f>
        <v>23</v>
      </c>
      <c r="F22" s="32"/>
    </row>
    <row r="23" spans="1:6" ht="15" customHeight="1" x14ac:dyDescent="0.15">
      <c r="A23" s="12"/>
      <c r="B23" s="35">
        <v>17</v>
      </c>
      <c r="C23" s="75">
        <f>滝!C23+湯原!C23+湯原新田!C23+上小田切西!C23+上小田切!C23+中小田切!C23+北川!C23</f>
        <v>8</v>
      </c>
      <c r="D23" s="75">
        <f>滝!D23+湯原!D23+湯原新田!D23+上小田切西!D23+上小田切!D23+中小田切!D23+北川!D23</f>
        <v>8</v>
      </c>
      <c r="E23" s="10">
        <f>滝!E23+湯原!E23+湯原新田!E23+上小田切西!E23+上小田切!E23+中小田切!E23+北川!E23</f>
        <v>16</v>
      </c>
      <c r="F23" s="32"/>
    </row>
    <row r="24" spans="1:6" ht="15" customHeight="1" x14ac:dyDescent="0.15">
      <c r="A24" s="12"/>
      <c r="B24" s="35">
        <v>18</v>
      </c>
      <c r="C24" s="75">
        <f>滝!C24+湯原!C24+湯原新田!C24+上小田切西!C24+上小田切!C24+中小田切!C24+北川!C24</f>
        <v>12</v>
      </c>
      <c r="D24" s="75">
        <f>滝!D24+湯原!D24+湯原新田!D24+上小田切西!D24+上小田切!D24+中小田切!D24+北川!D24</f>
        <v>8</v>
      </c>
      <c r="E24" s="10">
        <f>滝!E24+湯原!E24+湯原新田!E24+上小田切西!E24+上小田切!E24+中小田切!E24+北川!E24</f>
        <v>20</v>
      </c>
      <c r="F24" s="32"/>
    </row>
    <row r="25" spans="1:6" ht="15" customHeight="1" x14ac:dyDescent="0.15">
      <c r="A25" s="12"/>
      <c r="B25" s="35">
        <v>19</v>
      </c>
      <c r="C25" s="75">
        <f>滝!C25+湯原!C25+湯原新田!C25+上小田切西!C25+上小田切!C25+中小田切!C25+北川!C25</f>
        <v>5</v>
      </c>
      <c r="D25" s="75">
        <f>滝!D25+湯原!D25+湯原新田!D25+上小田切西!D25+上小田切!D25+中小田切!D25+北川!D25</f>
        <v>7</v>
      </c>
      <c r="E25" s="10">
        <f>滝!E25+湯原!E25+湯原新田!E25+上小田切西!E25+上小田切!E25+中小田切!E25+北川!E25</f>
        <v>12</v>
      </c>
      <c r="F25" s="32"/>
    </row>
    <row r="26" spans="1:6" ht="15" customHeight="1" x14ac:dyDescent="0.15">
      <c r="A26" s="12"/>
      <c r="B26" s="40" t="s">
        <v>53</v>
      </c>
      <c r="C26" s="49">
        <f>滝!C26+湯原!C26+湯原新田!C26+上小田切西!C26+上小田切!C26+中小田切!C26+北川!C26</f>
        <v>37</v>
      </c>
      <c r="D26" s="49">
        <f>滝!D26+湯原!D26+湯原新田!D26+上小田切西!D26+上小田切!D26+中小田切!D26+北川!D26</f>
        <v>45</v>
      </c>
      <c r="E26" s="41">
        <f>滝!E26+湯原!E26+湯原新田!E26+上小田切西!E26+上小田切!E26+中小田切!E26+北川!E26</f>
        <v>82</v>
      </c>
      <c r="F26" s="42">
        <f>E26/E147</f>
        <v>3.7391700866393068E-2</v>
      </c>
    </row>
    <row r="27" spans="1:6" ht="15" customHeight="1" x14ac:dyDescent="0.15">
      <c r="A27" s="12"/>
      <c r="B27" s="35">
        <v>20</v>
      </c>
      <c r="C27" s="75">
        <f>滝!C27+湯原!C27+湯原新田!C27+上小田切西!C27+上小田切!C27+中小田切!C27+北川!C27</f>
        <v>7</v>
      </c>
      <c r="D27" s="75">
        <f>滝!D27+湯原!D27+湯原新田!D27+上小田切西!D27+上小田切!D27+中小田切!D27+北川!D27</f>
        <v>8</v>
      </c>
      <c r="E27" s="10">
        <f>滝!E27+湯原!E27+湯原新田!E27+上小田切西!E27+上小田切!E27+中小田切!E27+北川!E27</f>
        <v>15</v>
      </c>
      <c r="F27" s="32"/>
    </row>
    <row r="28" spans="1:6" ht="15" customHeight="1" x14ac:dyDescent="0.15">
      <c r="A28" s="12"/>
      <c r="B28" s="35">
        <v>21</v>
      </c>
      <c r="C28" s="75">
        <f>滝!C28+湯原!C28+湯原新田!C28+上小田切西!C28+上小田切!C28+中小田切!C28+北川!C28</f>
        <v>11</v>
      </c>
      <c r="D28" s="75">
        <f>滝!D28+湯原!D28+湯原新田!D28+上小田切西!D28+上小田切!D28+中小田切!D28+北川!D28</f>
        <v>5</v>
      </c>
      <c r="E28" s="10">
        <f>滝!E28+湯原!E28+湯原新田!E28+上小田切西!E28+上小田切!E28+中小田切!E28+北川!E28</f>
        <v>16</v>
      </c>
      <c r="F28" s="32"/>
    </row>
    <row r="29" spans="1:6" ht="15" customHeight="1" x14ac:dyDescent="0.15">
      <c r="A29" s="12"/>
      <c r="B29" s="35">
        <v>22</v>
      </c>
      <c r="C29" s="75">
        <f>滝!C29+湯原!C29+湯原新田!C29+上小田切西!C29+上小田切!C29+中小田切!C29+北川!C29</f>
        <v>8</v>
      </c>
      <c r="D29" s="75">
        <f>滝!D29+湯原!D29+湯原新田!D29+上小田切西!D29+上小田切!D29+中小田切!D29+北川!D29</f>
        <v>7</v>
      </c>
      <c r="E29" s="10">
        <f>滝!E29+湯原!E29+湯原新田!E29+上小田切西!E29+上小田切!E29+中小田切!E29+北川!E29</f>
        <v>15</v>
      </c>
      <c r="F29" s="32"/>
    </row>
    <row r="30" spans="1:6" ht="15" customHeight="1" x14ac:dyDescent="0.15">
      <c r="A30" s="12"/>
      <c r="B30" s="35">
        <v>23</v>
      </c>
      <c r="C30" s="75">
        <f>滝!C30+湯原!C30+湯原新田!C30+上小田切西!C30+上小田切!C30+中小田切!C30+北川!C30</f>
        <v>13</v>
      </c>
      <c r="D30" s="75">
        <f>滝!D30+湯原!D30+湯原新田!D30+上小田切西!D30+上小田切!D30+中小田切!D30+北川!D30</f>
        <v>4</v>
      </c>
      <c r="E30" s="10">
        <f>滝!E30+湯原!E30+湯原新田!E30+上小田切西!E30+上小田切!E30+中小田切!E30+北川!E30</f>
        <v>17</v>
      </c>
      <c r="F30" s="32"/>
    </row>
    <row r="31" spans="1:6" ht="15" customHeight="1" x14ac:dyDescent="0.15">
      <c r="A31" s="12"/>
      <c r="B31" s="35">
        <v>24</v>
      </c>
      <c r="C31" s="75">
        <f>滝!C31+湯原!C31+湯原新田!C31+上小田切西!C31+上小田切!C31+中小田切!C31+北川!C31</f>
        <v>8</v>
      </c>
      <c r="D31" s="75">
        <f>滝!D31+湯原!D31+湯原新田!D31+上小田切西!D31+上小田切!D31+中小田切!D31+北川!D31</f>
        <v>11</v>
      </c>
      <c r="E31" s="10">
        <f>滝!E31+湯原!E31+湯原新田!E31+上小田切西!E31+上小田切!E31+中小田切!E31+北川!E31</f>
        <v>19</v>
      </c>
      <c r="F31" s="32"/>
    </row>
    <row r="32" spans="1:6" ht="15" customHeight="1" x14ac:dyDescent="0.15">
      <c r="A32" s="12"/>
      <c r="B32" s="40" t="s">
        <v>54</v>
      </c>
      <c r="C32" s="49">
        <f>滝!C32+湯原!C32+湯原新田!C32+上小田切西!C32+上小田切!C32+中小田切!C32+北川!C32</f>
        <v>47</v>
      </c>
      <c r="D32" s="49">
        <f>滝!D32+湯原!D32+湯原新田!D32+上小田切西!D32+上小田切!D32+中小田切!D32+北川!D32</f>
        <v>35</v>
      </c>
      <c r="E32" s="41">
        <f>滝!E32+湯原!E32+湯原新田!E32+上小田切西!E32+上小田切!E32+中小田切!E32+北川!E32</f>
        <v>82</v>
      </c>
      <c r="F32" s="42">
        <f>E32/E147</f>
        <v>3.7391700866393068E-2</v>
      </c>
    </row>
    <row r="33" spans="1:6" ht="15" customHeight="1" x14ac:dyDescent="0.15">
      <c r="A33" s="12"/>
      <c r="B33" s="35">
        <v>25</v>
      </c>
      <c r="C33" s="75">
        <f>滝!C33+湯原!C33+湯原新田!C33+上小田切西!C33+上小田切!C33+中小田切!C33+北川!C33</f>
        <v>10</v>
      </c>
      <c r="D33" s="75">
        <f>滝!D33+湯原!D33+湯原新田!D33+上小田切西!D33+上小田切!D33+中小田切!D33+北川!D33</f>
        <v>4</v>
      </c>
      <c r="E33" s="10">
        <f>滝!E33+湯原!E33+湯原新田!E33+上小田切西!E33+上小田切!E33+中小田切!E33+北川!E33</f>
        <v>14</v>
      </c>
      <c r="F33" s="32"/>
    </row>
    <row r="34" spans="1:6" ht="15" customHeight="1" x14ac:dyDescent="0.15">
      <c r="A34" s="12"/>
      <c r="B34" s="35">
        <v>26</v>
      </c>
      <c r="C34" s="75">
        <f>滝!C34+湯原!C34+湯原新田!C34+上小田切西!C34+上小田切!C34+中小田切!C34+北川!C34</f>
        <v>11</v>
      </c>
      <c r="D34" s="75">
        <f>滝!D34+湯原!D34+湯原新田!D34+上小田切西!D34+上小田切!D34+中小田切!D34+北川!D34</f>
        <v>3</v>
      </c>
      <c r="E34" s="10">
        <f>滝!E34+湯原!E34+湯原新田!E34+上小田切西!E34+上小田切!E34+中小田切!E34+北川!E34</f>
        <v>14</v>
      </c>
      <c r="F34" s="32"/>
    </row>
    <row r="35" spans="1:6" ht="15" customHeight="1" x14ac:dyDescent="0.15">
      <c r="A35" s="12"/>
      <c r="B35" s="35">
        <v>27</v>
      </c>
      <c r="C35" s="75">
        <f>滝!C35+湯原!C35+湯原新田!C35+上小田切西!C35+上小田切!C35+中小田切!C35+北川!C35</f>
        <v>3</v>
      </c>
      <c r="D35" s="75">
        <f>滝!D35+湯原!D35+湯原新田!D35+上小田切西!D35+上小田切!D35+中小田切!D35+北川!D35</f>
        <v>6</v>
      </c>
      <c r="E35" s="10">
        <f>滝!E35+湯原!E35+湯原新田!E35+上小田切西!E35+上小田切!E35+中小田切!E35+北川!E35</f>
        <v>9</v>
      </c>
      <c r="F35" s="32"/>
    </row>
    <row r="36" spans="1:6" ht="15" customHeight="1" x14ac:dyDescent="0.15">
      <c r="A36" s="12"/>
      <c r="B36" s="35">
        <v>28</v>
      </c>
      <c r="C36" s="75">
        <f>滝!C36+湯原!C36+湯原新田!C36+上小田切西!C36+上小田切!C36+中小田切!C36+北川!C36</f>
        <v>4</v>
      </c>
      <c r="D36" s="75">
        <f>滝!D36+湯原!D36+湯原新田!D36+上小田切西!D36+上小田切!D36+中小田切!D36+北川!D36</f>
        <v>7</v>
      </c>
      <c r="E36" s="10">
        <f>滝!E36+湯原!E36+湯原新田!E36+上小田切西!E36+上小田切!E36+中小田切!E36+北川!E36</f>
        <v>11</v>
      </c>
      <c r="F36" s="32"/>
    </row>
    <row r="37" spans="1:6" ht="15" customHeight="1" x14ac:dyDescent="0.15">
      <c r="A37" s="12"/>
      <c r="B37" s="35">
        <v>29</v>
      </c>
      <c r="C37" s="75">
        <f>滝!C37+湯原!C37+湯原新田!C37+上小田切西!C37+上小田切!C37+中小田切!C37+北川!C37</f>
        <v>9</v>
      </c>
      <c r="D37" s="75">
        <f>滝!D37+湯原!D37+湯原新田!D37+上小田切西!D37+上小田切!D37+中小田切!D37+北川!D37</f>
        <v>5</v>
      </c>
      <c r="E37" s="10">
        <f>滝!E37+湯原!E37+湯原新田!E37+上小田切西!E37+上小田切!E37+中小田切!E37+北川!E37</f>
        <v>14</v>
      </c>
      <c r="F37" s="32"/>
    </row>
    <row r="38" spans="1:6" ht="15" customHeight="1" x14ac:dyDescent="0.15">
      <c r="A38" s="12"/>
      <c r="B38" s="40" t="s">
        <v>55</v>
      </c>
      <c r="C38" s="49">
        <f>滝!C38+湯原!C38+湯原新田!C38+上小田切西!C38+上小田切!C38+中小田切!C38+北川!C38</f>
        <v>37</v>
      </c>
      <c r="D38" s="49">
        <f>滝!D38+湯原!D38+湯原新田!D38+上小田切西!D38+上小田切!D38+中小田切!D38+北川!D38</f>
        <v>25</v>
      </c>
      <c r="E38" s="41">
        <f>滝!E38+湯原!E38+湯原新田!E38+上小田切西!E38+上小田切!E38+中小田切!E38+北川!E38</f>
        <v>62</v>
      </c>
      <c r="F38" s="42">
        <f>E38/E147</f>
        <v>2.8271773825809393E-2</v>
      </c>
    </row>
    <row r="39" spans="1:6" ht="15" customHeight="1" x14ac:dyDescent="0.15">
      <c r="A39" s="12"/>
      <c r="B39" s="35">
        <v>30</v>
      </c>
      <c r="C39" s="75">
        <f>滝!C39+湯原!C39+湯原新田!C39+上小田切西!C39+上小田切!C39+中小田切!C39+北川!C39</f>
        <v>10</v>
      </c>
      <c r="D39" s="75">
        <f>滝!D39+湯原!D39+湯原新田!D39+上小田切西!D39+上小田切!D39+中小田切!D39+北川!D39</f>
        <v>7</v>
      </c>
      <c r="E39" s="10">
        <f>滝!E39+湯原!E39+湯原新田!E39+上小田切西!E39+上小田切!E39+中小田切!E39+北川!E39</f>
        <v>17</v>
      </c>
      <c r="F39" s="32"/>
    </row>
    <row r="40" spans="1:6" ht="15" customHeight="1" x14ac:dyDescent="0.15">
      <c r="A40" s="12"/>
      <c r="B40" s="35">
        <v>31</v>
      </c>
      <c r="C40" s="75">
        <f>滝!C40+湯原!C40+湯原新田!C40+上小田切西!C40+上小田切!C40+中小田切!C40+北川!C40</f>
        <v>2</v>
      </c>
      <c r="D40" s="75">
        <f>滝!D40+湯原!D40+湯原新田!D40+上小田切西!D40+上小田切!D40+中小田切!D40+北川!D40</f>
        <v>10</v>
      </c>
      <c r="E40" s="10">
        <f>滝!E40+湯原!E40+湯原新田!E40+上小田切西!E40+上小田切!E40+中小田切!E40+北川!E40</f>
        <v>12</v>
      </c>
      <c r="F40" s="32"/>
    </row>
    <row r="41" spans="1:6" ht="15" customHeight="1" x14ac:dyDescent="0.15">
      <c r="A41" s="12"/>
      <c r="B41" s="35">
        <v>32</v>
      </c>
      <c r="C41" s="75">
        <f>滝!C41+湯原!C41+湯原新田!C41+上小田切西!C41+上小田切!C41+中小田切!C41+北川!C41</f>
        <v>6</v>
      </c>
      <c r="D41" s="75">
        <f>滝!D41+湯原!D41+湯原新田!D41+上小田切西!D41+上小田切!D41+中小田切!D41+北川!D41</f>
        <v>2</v>
      </c>
      <c r="E41" s="10">
        <f>滝!E41+湯原!E41+湯原新田!E41+上小田切西!E41+上小田切!E41+中小田切!E41+北川!E41</f>
        <v>8</v>
      </c>
      <c r="F41" s="32"/>
    </row>
    <row r="42" spans="1:6" ht="15" customHeight="1" x14ac:dyDescent="0.15">
      <c r="A42" s="12"/>
      <c r="B42" s="35">
        <v>33</v>
      </c>
      <c r="C42" s="75">
        <f>滝!C42+湯原!C42+湯原新田!C42+上小田切西!C42+上小田切!C42+中小田切!C42+北川!C42</f>
        <v>12</v>
      </c>
      <c r="D42" s="75">
        <f>滝!D42+湯原!D42+湯原新田!D42+上小田切西!D42+上小田切!D42+中小田切!D42+北川!D42</f>
        <v>6</v>
      </c>
      <c r="E42" s="10">
        <f>滝!E42+湯原!E42+湯原新田!E42+上小田切西!E42+上小田切!E42+中小田切!E42+北川!E42</f>
        <v>18</v>
      </c>
      <c r="F42" s="32"/>
    </row>
    <row r="43" spans="1:6" ht="15" customHeight="1" x14ac:dyDescent="0.15">
      <c r="A43" s="12"/>
      <c r="B43" s="35">
        <v>34</v>
      </c>
      <c r="C43" s="75">
        <f>滝!C43+湯原!C43+湯原新田!C43+上小田切西!C43+上小田切!C43+中小田切!C43+北川!C43</f>
        <v>9</v>
      </c>
      <c r="D43" s="75">
        <f>滝!D43+湯原!D43+湯原新田!D43+上小田切西!D43+上小田切!D43+中小田切!D43+北川!D43</f>
        <v>7</v>
      </c>
      <c r="E43" s="10">
        <f>滝!E43+湯原!E43+湯原新田!E43+上小田切西!E43+上小田切!E43+中小田切!E43+北川!E43</f>
        <v>16</v>
      </c>
      <c r="F43" s="32"/>
    </row>
    <row r="44" spans="1:6" ht="15" customHeight="1" x14ac:dyDescent="0.15">
      <c r="A44" s="12"/>
      <c r="B44" s="40" t="s">
        <v>56</v>
      </c>
      <c r="C44" s="49">
        <f>滝!C44+湯原!C44+湯原新田!C44+上小田切西!C44+上小田切!C44+中小田切!C44+北川!C44</f>
        <v>39</v>
      </c>
      <c r="D44" s="49">
        <f>滝!D44+湯原!D44+湯原新田!D44+上小田切西!D44+上小田切!D44+中小田切!D44+北川!D44</f>
        <v>32</v>
      </c>
      <c r="E44" s="41">
        <f>滝!E44+湯原!E44+湯原新田!E44+上小田切西!E44+上小田切!E44+中小田切!E44+北川!E44</f>
        <v>71</v>
      </c>
      <c r="F44" s="42">
        <f>E44/E147</f>
        <v>3.2375740994072047E-2</v>
      </c>
    </row>
    <row r="45" spans="1:6" ht="15" customHeight="1" x14ac:dyDescent="0.15">
      <c r="A45" s="12"/>
      <c r="B45" s="35">
        <v>35</v>
      </c>
      <c r="C45" s="75">
        <f>滝!C45+湯原!C45+湯原新田!C45+上小田切西!C45+上小田切!C45+中小田切!C45+北川!C45</f>
        <v>16</v>
      </c>
      <c r="D45" s="75">
        <f>滝!D45+湯原!D45+湯原新田!D45+上小田切西!D45+上小田切!D45+中小田切!D45+北川!D45</f>
        <v>5</v>
      </c>
      <c r="E45" s="10">
        <f>滝!E45+湯原!E45+湯原新田!E45+上小田切西!E45+上小田切!E45+中小田切!E45+北川!E45</f>
        <v>21</v>
      </c>
      <c r="F45" s="32"/>
    </row>
    <row r="46" spans="1:6" ht="15" customHeight="1" x14ac:dyDescent="0.15">
      <c r="A46" s="12"/>
      <c r="B46" s="35">
        <v>36</v>
      </c>
      <c r="C46" s="75">
        <f>滝!C46+湯原!C46+湯原新田!C46+上小田切西!C46+上小田切!C46+中小田切!C46+北川!C46</f>
        <v>14</v>
      </c>
      <c r="D46" s="75">
        <f>滝!D46+湯原!D46+湯原新田!D46+上小田切西!D46+上小田切!D46+中小田切!D46+北川!D46</f>
        <v>7</v>
      </c>
      <c r="E46" s="10">
        <f>滝!E46+湯原!E46+湯原新田!E46+上小田切西!E46+上小田切!E46+中小田切!E46+北川!E46</f>
        <v>21</v>
      </c>
      <c r="F46" s="32"/>
    </row>
    <row r="47" spans="1:6" ht="15" customHeight="1" x14ac:dyDescent="0.15">
      <c r="A47" s="12"/>
      <c r="B47" s="35">
        <v>37</v>
      </c>
      <c r="C47" s="75">
        <f>滝!C47+湯原!C47+湯原新田!C47+上小田切西!C47+上小田切!C47+中小田切!C47+北川!C47</f>
        <v>12</v>
      </c>
      <c r="D47" s="75">
        <f>滝!D47+湯原!D47+湯原新田!D47+上小田切西!D47+上小田切!D47+中小田切!D47+北川!D47</f>
        <v>16</v>
      </c>
      <c r="E47" s="10">
        <f>滝!E47+湯原!E47+湯原新田!E47+上小田切西!E47+上小田切!E47+中小田切!E47+北川!E47</f>
        <v>28</v>
      </c>
      <c r="F47" s="32"/>
    </row>
    <row r="48" spans="1:6" ht="15" customHeight="1" x14ac:dyDescent="0.15">
      <c r="A48" s="12"/>
      <c r="B48" s="35">
        <v>38</v>
      </c>
      <c r="C48" s="75">
        <f>滝!C48+湯原!C48+湯原新田!C48+上小田切西!C48+上小田切!C48+中小田切!C48+北川!C48</f>
        <v>9</v>
      </c>
      <c r="D48" s="75">
        <f>滝!D48+湯原!D48+湯原新田!D48+上小田切西!D48+上小田切!D48+中小田切!D48+北川!D48</f>
        <v>11</v>
      </c>
      <c r="E48" s="10">
        <f>滝!E48+湯原!E48+湯原新田!E48+上小田切西!E48+上小田切!E48+中小田切!E48+北川!E48</f>
        <v>20</v>
      </c>
      <c r="F48" s="32"/>
    </row>
    <row r="49" spans="1:6" ht="15" customHeight="1" x14ac:dyDescent="0.15">
      <c r="A49" s="12"/>
      <c r="B49" s="35">
        <v>39</v>
      </c>
      <c r="C49" s="75">
        <f>滝!C49+湯原!C49+湯原新田!C49+上小田切西!C49+上小田切!C49+中小田切!C49+北川!C49</f>
        <v>12</v>
      </c>
      <c r="D49" s="75">
        <f>滝!D49+湯原!D49+湯原新田!D49+上小田切西!D49+上小田切!D49+中小田切!D49+北川!D49</f>
        <v>11</v>
      </c>
      <c r="E49" s="10">
        <f>滝!E49+湯原!E49+湯原新田!E49+上小田切西!E49+上小田切!E49+中小田切!E49+北川!E49</f>
        <v>23</v>
      </c>
      <c r="F49" s="32"/>
    </row>
    <row r="50" spans="1:6" ht="15" customHeight="1" x14ac:dyDescent="0.15">
      <c r="A50" s="12"/>
      <c r="B50" s="40" t="s">
        <v>57</v>
      </c>
      <c r="C50" s="49">
        <f>滝!C50+湯原!C50+湯原新田!C50+上小田切西!C50+上小田切!C50+中小田切!C50+北川!C50</f>
        <v>63</v>
      </c>
      <c r="D50" s="49">
        <f>滝!D50+湯原!D50+湯原新田!D50+上小田切西!D50+上小田切!D50+中小田切!D50+北川!D50</f>
        <v>50</v>
      </c>
      <c r="E50" s="41">
        <f>滝!E50+湯原!E50+湯原新田!E50+上小田切西!E50+上小田切!E50+中小田切!E50+北川!E50</f>
        <v>113</v>
      </c>
      <c r="F50" s="42">
        <f>E50/E147</f>
        <v>5.1527587779297765E-2</v>
      </c>
    </row>
    <row r="51" spans="1:6" ht="15" customHeight="1" x14ac:dyDescent="0.15">
      <c r="A51" s="12"/>
      <c r="B51" s="35">
        <v>40</v>
      </c>
      <c r="C51" s="75">
        <f>滝!C51+湯原!C51+湯原新田!C51+上小田切西!C51+上小田切!C51+中小田切!C51+北川!C51</f>
        <v>11</v>
      </c>
      <c r="D51" s="75">
        <f>滝!D51+湯原!D51+湯原新田!D51+上小田切西!D51+上小田切!D51+中小田切!D51+北川!D51</f>
        <v>11</v>
      </c>
      <c r="E51" s="10">
        <f>滝!E51+湯原!E51+湯原新田!E51+上小田切西!E51+上小田切!E51+中小田切!E51+北川!E51</f>
        <v>22</v>
      </c>
      <c r="F51" s="32"/>
    </row>
    <row r="52" spans="1:6" ht="15" customHeight="1" x14ac:dyDescent="0.15">
      <c r="A52" s="12"/>
      <c r="B52" s="35">
        <v>41</v>
      </c>
      <c r="C52" s="75">
        <f>滝!C52+湯原!C52+湯原新田!C52+上小田切西!C52+上小田切!C52+中小田切!C52+北川!C52</f>
        <v>12</v>
      </c>
      <c r="D52" s="75">
        <f>滝!D52+湯原!D52+湯原新田!D52+上小田切西!D52+上小田切!D52+中小田切!D52+北川!D52</f>
        <v>11</v>
      </c>
      <c r="E52" s="10">
        <f>滝!E52+湯原!E52+湯原新田!E52+上小田切西!E52+上小田切!E52+中小田切!E52+北川!E52</f>
        <v>23</v>
      </c>
      <c r="F52" s="32"/>
    </row>
    <row r="53" spans="1:6" ht="15" customHeight="1" x14ac:dyDescent="0.15">
      <c r="A53" s="12"/>
      <c r="B53" s="35">
        <v>42</v>
      </c>
      <c r="C53" s="75">
        <f>滝!C53+湯原!C53+湯原新田!C53+上小田切西!C53+上小田切!C53+中小田切!C53+北川!C53</f>
        <v>12</v>
      </c>
      <c r="D53" s="75">
        <f>滝!D53+湯原!D53+湯原新田!D53+上小田切西!D53+上小田切!D53+中小田切!D53+北川!D53</f>
        <v>11</v>
      </c>
      <c r="E53" s="10">
        <f>滝!E53+湯原!E53+湯原新田!E53+上小田切西!E53+上小田切!E53+中小田切!E53+北川!E53</f>
        <v>23</v>
      </c>
      <c r="F53" s="32"/>
    </row>
    <row r="54" spans="1:6" ht="15" customHeight="1" x14ac:dyDescent="0.15">
      <c r="A54" s="12"/>
      <c r="B54" s="35">
        <v>43</v>
      </c>
      <c r="C54" s="75">
        <f>滝!C54+湯原!C54+湯原新田!C54+上小田切西!C54+上小田切!C54+中小田切!C54+北川!C54</f>
        <v>15</v>
      </c>
      <c r="D54" s="75">
        <f>滝!D54+湯原!D54+湯原新田!D54+上小田切西!D54+上小田切!D54+中小田切!D54+北川!D54</f>
        <v>12</v>
      </c>
      <c r="E54" s="10">
        <f>滝!E54+湯原!E54+湯原新田!E54+上小田切西!E54+上小田切!E54+中小田切!E54+北川!E54</f>
        <v>27</v>
      </c>
      <c r="F54" s="32"/>
    </row>
    <row r="55" spans="1:6" ht="15" customHeight="1" x14ac:dyDescent="0.15">
      <c r="A55" s="12"/>
      <c r="B55" s="35">
        <v>44</v>
      </c>
      <c r="C55" s="75">
        <f>滝!C55+湯原!C55+湯原新田!C55+上小田切西!C55+上小田切!C55+中小田切!C55+北川!C55</f>
        <v>10</v>
      </c>
      <c r="D55" s="75">
        <f>滝!D55+湯原!D55+湯原新田!D55+上小田切西!D55+上小田切!D55+中小田切!D55+北川!D55</f>
        <v>9</v>
      </c>
      <c r="E55" s="10">
        <f>滝!E55+湯原!E55+湯原新田!E55+上小田切西!E55+上小田切!E55+中小田切!E55+北川!E55</f>
        <v>19</v>
      </c>
      <c r="F55" s="32"/>
    </row>
    <row r="56" spans="1:6" ht="15" customHeight="1" x14ac:dyDescent="0.15">
      <c r="A56" s="12"/>
      <c r="B56" s="40" t="s">
        <v>58</v>
      </c>
      <c r="C56" s="49">
        <f>滝!C56+湯原!C56+湯原新田!C56+上小田切西!C56+上小田切!C56+中小田切!C56+北川!C56</f>
        <v>60</v>
      </c>
      <c r="D56" s="49">
        <f>滝!D56+湯原!D56+湯原新田!D56+上小田切西!D56+上小田切!D56+中小田切!D56+北川!D56</f>
        <v>54</v>
      </c>
      <c r="E56" s="41">
        <f>滝!E56+湯原!E56+湯原新田!E56+上小田切西!E56+上小田切!E56+中小田切!E56+北川!E56</f>
        <v>114</v>
      </c>
      <c r="F56" s="42">
        <f>E56/E147</f>
        <v>5.1983584131326949E-2</v>
      </c>
    </row>
    <row r="57" spans="1:6" ht="15" customHeight="1" x14ac:dyDescent="0.15">
      <c r="A57" s="12"/>
      <c r="B57" s="35">
        <v>45</v>
      </c>
      <c r="C57" s="75">
        <f>滝!C57+湯原!C57+湯原新田!C57+上小田切西!C57+上小田切!C57+中小田切!C57+北川!C57</f>
        <v>15</v>
      </c>
      <c r="D57" s="75">
        <f>滝!D57+湯原!D57+湯原新田!D57+上小田切西!D57+上小田切!D57+中小田切!D57+北川!D57</f>
        <v>11</v>
      </c>
      <c r="E57" s="10">
        <f>滝!E57+湯原!E57+湯原新田!E57+上小田切西!E57+上小田切!E57+中小田切!E57+北川!E57</f>
        <v>26</v>
      </c>
      <c r="F57" s="32"/>
    </row>
    <row r="58" spans="1:6" ht="15" customHeight="1" x14ac:dyDescent="0.15">
      <c r="A58" s="12"/>
      <c r="B58" s="35">
        <v>46</v>
      </c>
      <c r="C58" s="75">
        <f>滝!C58+湯原!C58+湯原新田!C58+上小田切西!C58+上小田切!C58+中小田切!C58+北川!C58</f>
        <v>10</v>
      </c>
      <c r="D58" s="75">
        <f>滝!D58+湯原!D58+湯原新田!D58+上小田切西!D58+上小田切!D58+中小田切!D58+北川!D58</f>
        <v>12</v>
      </c>
      <c r="E58" s="10">
        <f>滝!E58+湯原!E58+湯原新田!E58+上小田切西!E58+上小田切!E58+中小田切!E58+北川!E58</f>
        <v>22</v>
      </c>
      <c r="F58" s="32"/>
    </row>
    <row r="59" spans="1:6" ht="15" customHeight="1" x14ac:dyDescent="0.15">
      <c r="A59" s="12"/>
      <c r="B59" s="35">
        <v>47</v>
      </c>
      <c r="C59" s="75">
        <f>滝!C59+湯原!C59+湯原新田!C59+上小田切西!C59+上小田切!C59+中小田切!C59+北川!C59</f>
        <v>18</v>
      </c>
      <c r="D59" s="75">
        <f>滝!D59+湯原!D59+湯原新田!D59+上小田切西!D59+上小田切!D59+中小田切!D59+北川!D59</f>
        <v>7</v>
      </c>
      <c r="E59" s="10">
        <f>滝!E59+湯原!E59+湯原新田!E59+上小田切西!E59+上小田切!E59+中小田切!E59+北川!E59</f>
        <v>25</v>
      </c>
      <c r="F59" s="32"/>
    </row>
    <row r="60" spans="1:6" ht="15" customHeight="1" x14ac:dyDescent="0.15">
      <c r="A60" s="12"/>
      <c r="B60" s="35">
        <v>48</v>
      </c>
      <c r="C60" s="75">
        <f>滝!C60+湯原!C60+湯原新田!C60+上小田切西!C60+上小田切!C60+中小田切!C60+北川!C60</f>
        <v>11</v>
      </c>
      <c r="D60" s="75">
        <f>滝!D60+湯原!D60+湯原新田!D60+上小田切西!D60+上小田切!D60+中小田切!D60+北川!D60</f>
        <v>15</v>
      </c>
      <c r="E60" s="10">
        <f>滝!E60+湯原!E60+湯原新田!E60+上小田切西!E60+上小田切!E60+中小田切!E60+北川!E60</f>
        <v>26</v>
      </c>
      <c r="F60" s="32"/>
    </row>
    <row r="61" spans="1:6" ht="15" customHeight="1" x14ac:dyDescent="0.15">
      <c r="A61" s="12"/>
      <c r="B61" s="35">
        <v>49</v>
      </c>
      <c r="C61" s="75">
        <f>滝!C61+湯原!C61+湯原新田!C61+上小田切西!C61+上小田切!C61+中小田切!C61+北川!C61</f>
        <v>16</v>
      </c>
      <c r="D61" s="75">
        <f>滝!D61+湯原!D61+湯原新田!D61+上小田切西!D61+上小田切!D61+中小田切!D61+北川!D61</f>
        <v>14</v>
      </c>
      <c r="E61" s="10">
        <f>滝!E61+湯原!E61+湯原新田!E61+上小田切西!E61+上小田切!E61+中小田切!E61+北川!E61</f>
        <v>30</v>
      </c>
      <c r="F61" s="32"/>
    </row>
    <row r="62" spans="1:6" ht="15" customHeight="1" x14ac:dyDescent="0.15">
      <c r="A62" s="12"/>
      <c r="B62" s="40" t="s">
        <v>59</v>
      </c>
      <c r="C62" s="49">
        <f>滝!C62+湯原!C62+湯原新田!C62+上小田切西!C62+上小田切!C62+中小田切!C62+北川!C62</f>
        <v>70</v>
      </c>
      <c r="D62" s="49">
        <f>滝!D62+湯原!D62+湯原新田!D62+上小田切西!D62+上小田切!D62+中小田切!D62+北川!D62</f>
        <v>59</v>
      </c>
      <c r="E62" s="41">
        <f>滝!E62+湯原!E62+湯原新田!E62+上小田切西!E62+上小田切!E62+中小田切!E62+北川!E62</f>
        <v>129</v>
      </c>
      <c r="F62" s="42">
        <f>E62/E147</f>
        <v>5.8823529411764705E-2</v>
      </c>
    </row>
    <row r="63" spans="1:6" ht="15" customHeight="1" x14ac:dyDescent="0.15">
      <c r="A63" s="12"/>
      <c r="B63" s="35">
        <v>50</v>
      </c>
      <c r="C63" s="75">
        <f>滝!C63+湯原!C63+湯原新田!C63+上小田切西!C63+上小田切!C63+中小田切!C63+北川!C63</f>
        <v>13</v>
      </c>
      <c r="D63" s="75">
        <f>滝!D63+湯原!D63+湯原新田!D63+上小田切西!D63+上小田切!D63+中小田切!D63+北川!D63</f>
        <v>6</v>
      </c>
      <c r="E63" s="10">
        <f>滝!E63+湯原!E63+湯原新田!E63+上小田切西!E63+上小田切!E63+中小田切!E63+北川!E63</f>
        <v>19</v>
      </c>
      <c r="F63" s="32"/>
    </row>
    <row r="64" spans="1:6" ht="15" customHeight="1" x14ac:dyDescent="0.15">
      <c r="A64" s="12"/>
      <c r="B64" s="35">
        <v>51</v>
      </c>
      <c r="C64" s="75">
        <f>滝!C64+湯原!C64+湯原新田!C64+上小田切西!C64+上小田切!C64+中小田切!C64+北川!C64</f>
        <v>7</v>
      </c>
      <c r="D64" s="75">
        <f>滝!D64+湯原!D64+湯原新田!D64+上小田切西!D64+上小田切!D64+中小田切!D64+北川!D64</f>
        <v>11</v>
      </c>
      <c r="E64" s="10">
        <f>滝!E64+湯原!E64+湯原新田!E64+上小田切西!E64+上小田切!E64+中小田切!E64+北川!E64</f>
        <v>18</v>
      </c>
      <c r="F64" s="32"/>
    </row>
    <row r="65" spans="1:6" ht="15" customHeight="1" x14ac:dyDescent="0.15">
      <c r="A65" s="12"/>
      <c r="B65" s="35">
        <v>52</v>
      </c>
      <c r="C65" s="75">
        <f>滝!C65+湯原!C65+湯原新田!C65+上小田切西!C65+上小田切!C65+中小田切!C65+北川!C65</f>
        <v>14</v>
      </c>
      <c r="D65" s="75">
        <f>滝!D65+湯原!D65+湯原新田!D65+上小田切西!D65+上小田切!D65+中小田切!D65+北川!D65</f>
        <v>13</v>
      </c>
      <c r="E65" s="10">
        <f>滝!E65+湯原!E65+湯原新田!E65+上小田切西!E65+上小田切!E65+中小田切!E65+北川!E65</f>
        <v>27</v>
      </c>
      <c r="F65" s="32"/>
    </row>
    <row r="66" spans="1:6" ht="15" customHeight="1" x14ac:dyDescent="0.15">
      <c r="A66" s="12"/>
      <c r="B66" s="35">
        <v>53</v>
      </c>
      <c r="C66" s="75">
        <f>滝!C66+湯原!C66+湯原新田!C66+上小田切西!C66+上小田切!C66+中小田切!C66+北川!C66</f>
        <v>13</v>
      </c>
      <c r="D66" s="75">
        <f>滝!D66+湯原!D66+湯原新田!D66+上小田切西!D66+上小田切!D66+中小田切!D66+北川!D66</f>
        <v>5</v>
      </c>
      <c r="E66" s="10">
        <f>滝!E66+湯原!E66+湯原新田!E66+上小田切西!E66+上小田切!E66+中小田切!E66+北川!E66</f>
        <v>18</v>
      </c>
      <c r="F66" s="32"/>
    </row>
    <row r="67" spans="1:6" ht="15" customHeight="1" x14ac:dyDescent="0.15">
      <c r="A67" s="12"/>
      <c r="B67" s="35">
        <v>54</v>
      </c>
      <c r="C67" s="75">
        <f>滝!C67+湯原!C67+湯原新田!C67+上小田切西!C67+上小田切!C67+中小田切!C67+北川!C67</f>
        <v>21</v>
      </c>
      <c r="D67" s="75">
        <f>滝!D67+湯原!D67+湯原新田!D67+上小田切西!D67+上小田切!D67+中小田切!D67+北川!D67</f>
        <v>8</v>
      </c>
      <c r="E67" s="10">
        <f>滝!E67+湯原!E67+湯原新田!E67+上小田切西!E67+上小田切!E67+中小田切!E67+北川!E67</f>
        <v>29</v>
      </c>
      <c r="F67" s="32"/>
    </row>
    <row r="68" spans="1:6" ht="15" customHeight="1" x14ac:dyDescent="0.15">
      <c r="A68" s="12"/>
      <c r="B68" s="40" t="s">
        <v>60</v>
      </c>
      <c r="C68" s="49">
        <f>滝!C68+湯原!C68+湯原新田!C68+上小田切西!C68+上小田切!C68+中小田切!C68+北川!C68</f>
        <v>68</v>
      </c>
      <c r="D68" s="49">
        <f>滝!D68+湯原!D68+湯原新田!D68+上小田切西!D68+上小田切!D68+中小田切!D68+北川!D68</f>
        <v>43</v>
      </c>
      <c r="E68" s="41">
        <f>滝!E68+湯原!E68+湯原新田!E68+上小田切西!E68+上小田切!E68+中小田切!E68+北川!E68</f>
        <v>111</v>
      </c>
      <c r="F68" s="42">
        <f>E68/E147</f>
        <v>5.0615595075239397E-2</v>
      </c>
    </row>
    <row r="69" spans="1:6" ht="15" customHeight="1" x14ac:dyDescent="0.15">
      <c r="A69" s="12"/>
      <c r="B69" s="35">
        <v>55</v>
      </c>
      <c r="C69" s="75">
        <f>滝!C69+湯原!C69+湯原新田!C69+上小田切西!C69+上小田切!C69+中小田切!C69+北川!C69</f>
        <v>16</v>
      </c>
      <c r="D69" s="75">
        <f>滝!D69+湯原!D69+湯原新田!D69+上小田切西!D69+上小田切!D69+中小田切!D69+北川!D69</f>
        <v>16</v>
      </c>
      <c r="E69" s="10">
        <f>滝!E69+湯原!E69+湯原新田!E69+上小田切西!E69+上小田切!E69+中小田切!E69+北川!E69</f>
        <v>32</v>
      </c>
      <c r="F69" s="32"/>
    </row>
    <row r="70" spans="1:6" ht="15" customHeight="1" x14ac:dyDescent="0.15">
      <c r="A70" s="12"/>
      <c r="B70" s="35">
        <v>56</v>
      </c>
      <c r="C70" s="75">
        <f>滝!C70+湯原!C70+湯原新田!C70+上小田切西!C70+上小田切!C70+中小田切!C70+北川!C70</f>
        <v>13</v>
      </c>
      <c r="D70" s="75">
        <f>滝!D70+湯原!D70+湯原新田!D70+上小田切西!D70+上小田切!D70+中小田切!D70+北川!D70</f>
        <v>11</v>
      </c>
      <c r="E70" s="10">
        <f>滝!E70+湯原!E70+湯原新田!E70+上小田切西!E70+上小田切!E70+中小田切!E70+北川!E70</f>
        <v>24</v>
      </c>
      <c r="F70" s="32"/>
    </row>
    <row r="71" spans="1:6" ht="15" customHeight="1" x14ac:dyDescent="0.15">
      <c r="A71" s="12"/>
      <c r="B71" s="35">
        <v>57</v>
      </c>
      <c r="C71" s="75">
        <f>滝!C71+湯原!C71+湯原新田!C71+上小田切西!C71+上小田切!C71+中小田切!C71+北川!C71</f>
        <v>10</v>
      </c>
      <c r="D71" s="75">
        <f>滝!D71+湯原!D71+湯原新田!D71+上小田切西!D71+上小田切!D71+中小田切!D71+北川!D71</f>
        <v>13</v>
      </c>
      <c r="E71" s="10">
        <f>滝!E71+湯原!E71+湯原新田!E71+上小田切西!E71+上小田切!E71+中小田切!E71+北川!E71</f>
        <v>23</v>
      </c>
      <c r="F71" s="32"/>
    </row>
    <row r="72" spans="1:6" ht="15" customHeight="1" x14ac:dyDescent="0.15">
      <c r="A72" s="12"/>
      <c r="B72" s="35">
        <v>58</v>
      </c>
      <c r="C72" s="75">
        <f>滝!C72+湯原!C72+湯原新田!C72+上小田切西!C72+上小田切!C72+中小田切!C72+北川!C72</f>
        <v>13</v>
      </c>
      <c r="D72" s="75">
        <f>滝!D72+湯原!D72+湯原新田!D72+上小田切西!D72+上小田切!D72+中小田切!D72+北川!D72</f>
        <v>14</v>
      </c>
      <c r="E72" s="10">
        <f>滝!E72+湯原!E72+湯原新田!E72+上小田切西!E72+上小田切!E72+中小田切!E72+北川!E72</f>
        <v>27</v>
      </c>
      <c r="F72" s="32"/>
    </row>
    <row r="73" spans="1:6" ht="15" customHeight="1" x14ac:dyDescent="0.15">
      <c r="A73" s="12"/>
      <c r="B73" s="35">
        <v>59</v>
      </c>
      <c r="C73" s="75">
        <f>滝!C73+湯原!C73+湯原新田!C73+上小田切西!C73+上小田切!C73+中小田切!C73+北川!C73</f>
        <v>17</v>
      </c>
      <c r="D73" s="75">
        <f>滝!D73+湯原!D73+湯原新田!D73+上小田切西!D73+上小田切!D73+中小田切!D73+北川!D73</f>
        <v>16</v>
      </c>
      <c r="E73" s="10">
        <f>滝!E73+湯原!E73+湯原新田!E73+上小田切西!E73+上小田切!E73+中小田切!E73+北川!E73</f>
        <v>33</v>
      </c>
      <c r="F73" s="32"/>
    </row>
    <row r="74" spans="1:6" ht="15" customHeight="1" x14ac:dyDescent="0.15">
      <c r="A74" s="12"/>
      <c r="B74" s="40" t="s">
        <v>61</v>
      </c>
      <c r="C74" s="49">
        <f>滝!C74+湯原!C74+湯原新田!C74+上小田切西!C74+上小田切!C74+中小田切!C74+北川!C74</f>
        <v>69</v>
      </c>
      <c r="D74" s="49">
        <f>滝!D74+湯原!D74+湯原新田!D74+上小田切西!D74+上小田切!D74+中小田切!D74+北川!D74</f>
        <v>70</v>
      </c>
      <c r="E74" s="41">
        <f>滝!E74+湯原!E74+湯原新田!E74+上小田切西!E74+上小田切!E74+中小田切!E74+北川!E74</f>
        <v>139</v>
      </c>
      <c r="F74" s="42">
        <f>E74/E147</f>
        <v>6.3383492932056543E-2</v>
      </c>
    </row>
    <row r="75" spans="1:6" ht="15" customHeight="1" x14ac:dyDescent="0.15">
      <c r="A75" s="12"/>
      <c r="B75" s="35">
        <v>60</v>
      </c>
      <c r="C75" s="75">
        <f>滝!C75+湯原!C75+湯原新田!C75+上小田切西!C75+上小田切!C75+中小田切!C75+北川!C75</f>
        <v>14</v>
      </c>
      <c r="D75" s="75">
        <f>滝!D75+湯原!D75+湯原新田!D75+上小田切西!D75+上小田切!D75+中小田切!D75+北川!D75</f>
        <v>6</v>
      </c>
      <c r="E75" s="10">
        <f>滝!E75+湯原!E75+湯原新田!E75+上小田切西!E75+上小田切!E75+中小田切!E75+北川!E75</f>
        <v>20</v>
      </c>
      <c r="F75" s="32"/>
    </row>
    <row r="76" spans="1:6" ht="15" customHeight="1" x14ac:dyDescent="0.15">
      <c r="A76" s="12"/>
      <c r="B76" s="35">
        <v>61</v>
      </c>
      <c r="C76" s="75">
        <f>滝!C76+湯原!C76+湯原新田!C76+上小田切西!C76+上小田切!C76+中小田切!C76+北川!C76</f>
        <v>18</v>
      </c>
      <c r="D76" s="75">
        <f>滝!D76+湯原!D76+湯原新田!D76+上小田切西!D76+上小田切!D76+中小田切!D76+北川!D76</f>
        <v>18</v>
      </c>
      <c r="E76" s="10">
        <f>滝!E76+湯原!E76+湯原新田!E76+上小田切西!E76+上小田切!E76+中小田切!E76+北川!E76</f>
        <v>36</v>
      </c>
      <c r="F76" s="32"/>
    </row>
    <row r="77" spans="1:6" ht="15" customHeight="1" x14ac:dyDescent="0.15">
      <c r="A77" s="12"/>
      <c r="B77" s="35">
        <v>62</v>
      </c>
      <c r="C77" s="75">
        <f>滝!C77+湯原!C77+湯原新田!C77+上小田切西!C77+上小田切!C77+中小田切!C77+北川!C77</f>
        <v>23</v>
      </c>
      <c r="D77" s="75">
        <f>滝!D77+湯原!D77+湯原新田!D77+上小田切西!D77+上小田切!D77+中小田切!D77+北川!D77</f>
        <v>14</v>
      </c>
      <c r="E77" s="10">
        <f>滝!E77+湯原!E77+湯原新田!E77+上小田切西!E77+上小田切!E77+中小田切!E77+北川!E77</f>
        <v>37</v>
      </c>
      <c r="F77" s="32"/>
    </row>
    <row r="78" spans="1:6" ht="15" customHeight="1" x14ac:dyDescent="0.15">
      <c r="A78" s="12"/>
      <c r="B78" s="35">
        <v>63</v>
      </c>
      <c r="C78" s="75">
        <f>滝!C78+湯原!C78+湯原新田!C78+上小田切西!C78+上小田切!C78+中小田切!C78+北川!C78</f>
        <v>14</v>
      </c>
      <c r="D78" s="75">
        <f>滝!D78+湯原!D78+湯原新田!D78+上小田切西!D78+上小田切!D78+中小田切!D78+北川!D78</f>
        <v>11</v>
      </c>
      <c r="E78" s="10">
        <f>滝!E78+湯原!E78+湯原新田!E78+上小田切西!E78+上小田切!E78+中小田切!E78+北川!E78</f>
        <v>25</v>
      </c>
      <c r="F78" s="32"/>
    </row>
    <row r="79" spans="1:6" ht="15" customHeight="1" x14ac:dyDescent="0.15">
      <c r="A79" s="12"/>
      <c r="B79" s="35">
        <v>64</v>
      </c>
      <c r="C79" s="75">
        <f>滝!C79+湯原!C79+湯原新田!C79+上小田切西!C79+上小田切!C79+中小田切!C79+北川!C79</f>
        <v>13</v>
      </c>
      <c r="D79" s="75">
        <f>滝!D79+湯原!D79+湯原新田!D79+上小田切西!D79+上小田切!D79+中小田切!D79+北川!D79</f>
        <v>18</v>
      </c>
      <c r="E79" s="10">
        <f>滝!E79+湯原!E79+湯原新田!E79+上小田切西!E79+上小田切!E79+中小田切!E79+北川!E79</f>
        <v>31</v>
      </c>
      <c r="F79" s="32"/>
    </row>
    <row r="80" spans="1:6" ht="15" customHeight="1" x14ac:dyDescent="0.15">
      <c r="A80" s="12"/>
      <c r="B80" s="40" t="s">
        <v>62</v>
      </c>
      <c r="C80" s="49">
        <f>滝!C80+湯原!C80+湯原新田!C80+上小田切西!C80+上小田切!C80+中小田切!C80+北川!C80</f>
        <v>82</v>
      </c>
      <c r="D80" s="49">
        <f>滝!D80+湯原!D80+湯原新田!D80+上小田切西!D80+上小田切!D80+中小田切!D80+北川!D80</f>
        <v>67</v>
      </c>
      <c r="E80" s="41">
        <f>滝!E80+湯原!E80+湯原新田!E80+上小田切西!E80+上小田切!E80+中小田切!E80+北川!E80</f>
        <v>149</v>
      </c>
      <c r="F80" s="42">
        <f>E80/E147</f>
        <v>6.794345645234838E-2</v>
      </c>
    </row>
    <row r="81" spans="1:6" ht="15" customHeight="1" x14ac:dyDescent="0.15">
      <c r="A81" s="12"/>
      <c r="B81" s="35">
        <v>65</v>
      </c>
      <c r="C81" s="75">
        <f>滝!C81+湯原!C81+湯原新田!C81+上小田切西!C81+上小田切!C81+中小田切!C81+北川!C81</f>
        <v>15</v>
      </c>
      <c r="D81" s="75">
        <f>滝!D81+湯原!D81+湯原新田!D81+上小田切西!D81+上小田切!D81+中小田切!D81+北川!D81</f>
        <v>19</v>
      </c>
      <c r="E81" s="10">
        <f>滝!E81+湯原!E81+湯原新田!E81+上小田切西!E81+上小田切!E81+中小田切!E81+北川!E81</f>
        <v>34</v>
      </c>
      <c r="F81" s="32"/>
    </row>
    <row r="82" spans="1:6" ht="15" customHeight="1" x14ac:dyDescent="0.15">
      <c r="A82" s="12"/>
      <c r="B82" s="35">
        <v>66</v>
      </c>
      <c r="C82" s="75">
        <f>滝!C82+湯原!C82+湯原新田!C82+上小田切西!C82+上小田切!C82+中小田切!C82+北川!C82</f>
        <v>20</v>
      </c>
      <c r="D82" s="75">
        <f>滝!D82+湯原!D82+湯原新田!D82+上小田切西!D82+上小田切!D82+中小田切!D82+北川!D82</f>
        <v>17</v>
      </c>
      <c r="E82" s="10">
        <f>滝!E82+湯原!E82+湯原新田!E82+上小田切西!E82+上小田切!E82+中小田切!E82+北川!E82</f>
        <v>37</v>
      </c>
      <c r="F82" s="32"/>
    </row>
    <row r="83" spans="1:6" ht="15" customHeight="1" x14ac:dyDescent="0.15">
      <c r="A83" s="12"/>
      <c r="B83" s="35">
        <v>67</v>
      </c>
      <c r="C83" s="75">
        <f>滝!C83+湯原!C83+湯原新田!C83+上小田切西!C83+上小田切!C83+中小田切!C83+北川!C83</f>
        <v>14</v>
      </c>
      <c r="D83" s="75">
        <f>滝!D83+湯原!D83+湯原新田!D83+上小田切西!D83+上小田切!D83+中小田切!D83+北川!D83</f>
        <v>20</v>
      </c>
      <c r="E83" s="10">
        <f>滝!E83+湯原!E83+湯原新田!E83+上小田切西!E83+上小田切!E83+中小田切!E83+北川!E83</f>
        <v>34</v>
      </c>
      <c r="F83" s="32"/>
    </row>
    <row r="84" spans="1:6" ht="15" customHeight="1" x14ac:dyDescent="0.15">
      <c r="A84" s="12"/>
      <c r="B84" s="35">
        <v>68</v>
      </c>
      <c r="C84" s="75">
        <f>滝!C84+湯原!C84+湯原新田!C84+上小田切西!C84+上小田切!C84+中小田切!C84+北川!C84</f>
        <v>26</v>
      </c>
      <c r="D84" s="75">
        <f>滝!D84+湯原!D84+湯原新田!D84+上小田切西!D84+上小田切!D84+中小田切!D84+北川!D84</f>
        <v>23</v>
      </c>
      <c r="E84" s="10">
        <f>滝!E84+湯原!E84+湯原新田!E84+上小田切西!E84+上小田切!E84+中小田切!E84+北川!E84</f>
        <v>49</v>
      </c>
      <c r="F84" s="32"/>
    </row>
    <row r="85" spans="1:6" ht="15" customHeight="1" x14ac:dyDescent="0.15">
      <c r="A85" s="12"/>
      <c r="B85" s="35">
        <v>69</v>
      </c>
      <c r="C85" s="75">
        <f>滝!C85+湯原!C85+湯原新田!C85+上小田切西!C85+上小田切!C85+中小田切!C85+北川!C85</f>
        <v>26</v>
      </c>
      <c r="D85" s="75">
        <f>滝!D85+湯原!D85+湯原新田!D85+上小田切西!D85+上小田切!D85+中小田切!D85+北川!D85</f>
        <v>22</v>
      </c>
      <c r="E85" s="10">
        <f>滝!E85+湯原!E85+湯原新田!E85+上小田切西!E85+上小田切!E85+中小田切!E85+北川!E85</f>
        <v>48</v>
      </c>
      <c r="F85" s="32"/>
    </row>
    <row r="86" spans="1:6" ht="15" customHeight="1" x14ac:dyDescent="0.15">
      <c r="A86" s="12"/>
      <c r="B86" s="43" t="s">
        <v>63</v>
      </c>
      <c r="C86" s="71">
        <f>滝!C86+湯原!C86+湯原新田!C86+上小田切西!C86+上小田切!C86+中小田切!C86+北川!C86</f>
        <v>101</v>
      </c>
      <c r="D86" s="71">
        <f>滝!D86+湯原!D86+湯原新田!D86+上小田切西!D86+上小田切!D86+中小田切!D86+北川!D86</f>
        <v>101</v>
      </c>
      <c r="E86" s="44">
        <f>滝!E86+湯原!E86+湯原新田!E86+上小田切西!E86+上小田切!E86+中小田切!E86+北川!E86</f>
        <v>202</v>
      </c>
      <c r="F86" s="45">
        <f>E86/E147</f>
        <v>9.211126310989512E-2</v>
      </c>
    </row>
    <row r="87" spans="1:6" ht="15" customHeight="1" x14ac:dyDescent="0.15">
      <c r="A87" s="12"/>
      <c r="B87" s="35">
        <v>70</v>
      </c>
      <c r="C87" s="75">
        <f>滝!C87+湯原!C87+湯原新田!C87+上小田切西!C87+上小田切!C87+中小田切!C87+北川!C87</f>
        <v>23</v>
      </c>
      <c r="D87" s="75">
        <f>滝!D87+湯原!D87+湯原新田!D87+上小田切西!D87+上小田切!D87+中小田切!D87+北川!D87</f>
        <v>19</v>
      </c>
      <c r="E87" s="10">
        <f>滝!E87+湯原!E87+湯原新田!E87+上小田切西!E87+上小田切!E87+中小田切!E87+北川!E87</f>
        <v>42</v>
      </c>
      <c r="F87" s="32"/>
    </row>
    <row r="88" spans="1:6" ht="15" customHeight="1" x14ac:dyDescent="0.15">
      <c r="A88" s="12"/>
      <c r="B88" s="35">
        <v>71</v>
      </c>
      <c r="C88" s="75">
        <f>滝!C88+湯原!C88+湯原新田!C88+上小田切西!C88+上小田切!C88+中小田切!C88+北川!C88</f>
        <v>18</v>
      </c>
      <c r="D88" s="75">
        <f>滝!D88+湯原!D88+湯原新田!D88+上小田切西!D88+上小田切!D88+中小田切!D88+北川!D88</f>
        <v>23</v>
      </c>
      <c r="E88" s="10">
        <f>滝!E88+湯原!E88+湯原新田!E88+上小田切西!E88+上小田切!E88+中小田切!E88+北川!E88</f>
        <v>41</v>
      </c>
      <c r="F88" s="32"/>
    </row>
    <row r="89" spans="1:6" ht="15" customHeight="1" x14ac:dyDescent="0.15">
      <c r="A89" s="12"/>
      <c r="B89" s="35">
        <v>72</v>
      </c>
      <c r="C89" s="75">
        <f>滝!C89+湯原!C89+湯原新田!C89+上小田切西!C89+上小田切!C89+中小田切!C89+北川!C89</f>
        <v>27</v>
      </c>
      <c r="D89" s="75">
        <f>滝!D89+湯原!D89+湯原新田!D89+上小田切西!D89+上小田切!D89+中小田切!D89+北川!D89</f>
        <v>28</v>
      </c>
      <c r="E89" s="10">
        <f>滝!E89+湯原!E89+湯原新田!E89+上小田切西!E89+上小田切!E89+中小田切!E89+北川!E89</f>
        <v>55</v>
      </c>
      <c r="F89" s="32"/>
    </row>
    <row r="90" spans="1:6" ht="15" customHeight="1" x14ac:dyDescent="0.15">
      <c r="A90" s="12"/>
      <c r="B90" s="35">
        <v>73</v>
      </c>
      <c r="C90" s="75">
        <f>滝!C90+湯原!C90+湯原新田!C90+上小田切西!C90+上小田切!C90+中小田切!C90+北川!C90</f>
        <v>27</v>
      </c>
      <c r="D90" s="75">
        <f>滝!D90+湯原!D90+湯原新田!D90+上小田切西!D90+上小田切!D90+中小田切!D90+北川!D90</f>
        <v>12</v>
      </c>
      <c r="E90" s="10">
        <f>滝!E90+湯原!E90+湯原新田!E90+上小田切西!E90+上小田切!E90+中小田切!E90+北川!E90</f>
        <v>39</v>
      </c>
      <c r="F90" s="32"/>
    </row>
    <row r="91" spans="1:6" ht="15" customHeight="1" x14ac:dyDescent="0.15">
      <c r="A91" s="12"/>
      <c r="B91" s="35">
        <v>74</v>
      </c>
      <c r="C91" s="75">
        <f>滝!C91+湯原!C91+湯原新田!C91+上小田切西!C91+上小田切!C91+中小田切!C91+北川!C91</f>
        <v>24</v>
      </c>
      <c r="D91" s="75">
        <f>滝!D91+湯原!D91+湯原新田!D91+上小田切西!D91+上小田切!D91+中小田切!D91+北川!D91</f>
        <v>25</v>
      </c>
      <c r="E91" s="10">
        <f>滝!E91+湯原!E91+湯原新田!E91+上小田切西!E91+上小田切!E91+中小田切!E91+北川!E91</f>
        <v>49</v>
      </c>
      <c r="F91" s="32"/>
    </row>
    <row r="92" spans="1:6" ht="15" customHeight="1" x14ac:dyDescent="0.15">
      <c r="A92" s="12"/>
      <c r="B92" s="43" t="s">
        <v>64</v>
      </c>
      <c r="C92" s="71">
        <f>滝!C92+湯原!C92+湯原新田!C92+上小田切西!C92+上小田切!C92+中小田切!C92+北川!C92</f>
        <v>119</v>
      </c>
      <c r="D92" s="71">
        <f>滝!D92+湯原!D92+湯原新田!D92+上小田切西!D92+上小田切!D92+中小田切!D92+北川!D92</f>
        <v>107</v>
      </c>
      <c r="E92" s="44">
        <f>滝!E92+湯原!E92+湯原新田!E92+上小田切西!E92+上小田切!E92+中小田切!E92+北川!E92</f>
        <v>226</v>
      </c>
      <c r="F92" s="45">
        <f>E92/E147</f>
        <v>0.10305517555859553</v>
      </c>
    </row>
    <row r="93" spans="1:6" ht="15" customHeight="1" x14ac:dyDescent="0.15">
      <c r="A93" s="12"/>
      <c r="B93" s="35">
        <v>75</v>
      </c>
      <c r="C93" s="75">
        <f>滝!C93+湯原!C93+湯原新田!C93+上小田切西!C93+上小田切!C93+中小田切!C93+北川!C93</f>
        <v>28</v>
      </c>
      <c r="D93" s="75">
        <f>滝!D93+湯原!D93+湯原新田!D93+上小田切西!D93+上小田切!D93+中小田切!D93+北川!D93</f>
        <v>22</v>
      </c>
      <c r="E93" s="10">
        <f>滝!E93+湯原!E93+湯原新田!E93+上小田切西!E93+上小田切!E93+中小田切!E93+北川!E93</f>
        <v>50</v>
      </c>
      <c r="F93" s="32"/>
    </row>
    <row r="94" spans="1:6" ht="15" customHeight="1" x14ac:dyDescent="0.15">
      <c r="A94" s="12"/>
      <c r="B94" s="35">
        <v>76</v>
      </c>
      <c r="C94" s="75">
        <f>滝!C94+湯原!C94+湯原新田!C94+上小田切西!C94+上小田切!C94+中小田切!C94+北川!C94</f>
        <v>21</v>
      </c>
      <c r="D94" s="75">
        <f>滝!D94+湯原!D94+湯原新田!D94+上小田切西!D94+上小田切!D94+中小田切!D94+北川!D94</f>
        <v>25</v>
      </c>
      <c r="E94" s="10">
        <f>滝!E94+湯原!E94+湯原新田!E94+上小田切西!E94+上小田切!E94+中小田切!E94+北川!E94</f>
        <v>46</v>
      </c>
      <c r="F94" s="32"/>
    </row>
    <row r="95" spans="1:6" ht="15" customHeight="1" x14ac:dyDescent="0.15">
      <c r="A95" s="12"/>
      <c r="B95" s="35">
        <v>77</v>
      </c>
      <c r="C95" s="75">
        <f>滝!C95+湯原!C95+湯原新田!C95+上小田切西!C95+上小田切!C95+中小田切!C95+北川!C95</f>
        <v>12</v>
      </c>
      <c r="D95" s="75">
        <f>滝!D95+湯原!D95+湯原新田!D95+上小田切西!D95+上小田切!D95+中小田切!D95+北川!D95</f>
        <v>14</v>
      </c>
      <c r="E95" s="10">
        <f>滝!E95+湯原!E95+湯原新田!E95+上小田切西!E95+上小田切!E95+中小田切!E95+北川!E95</f>
        <v>26</v>
      </c>
      <c r="F95" s="32"/>
    </row>
    <row r="96" spans="1:6" ht="15" customHeight="1" x14ac:dyDescent="0.15">
      <c r="A96" s="12"/>
      <c r="B96" s="35">
        <v>78</v>
      </c>
      <c r="C96" s="75">
        <f>滝!C96+湯原!C96+湯原新田!C96+上小田切西!C96+上小田切!C96+中小田切!C96+北川!C96</f>
        <v>10</v>
      </c>
      <c r="D96" s="75">
        <f>滝!D96+湯原!D96+湯原新田!D96+上小田切西!D96+上小田切!D96+中小田切!D96+北川!D96</f>
        <v>19</v>
      </c>
      <c r="E96" s="10">
        <f>滝!E96+湯原!E96+湯原新田!E96+上小田切西!E96+上小田切!E96+中小田切!E96+北川!E96</f>
        <v>29</v>
      </c>
      <c r="F96" s="32"/>
    </row>
    <row r="97" spans="1:6" ht="15" customHeight="1" x14ac:dyDescent="0.15">
      <c r="A97" s="12"/>
      <c r="B97" s="35">
        <v>79</v>
      </c>
      <c r="C97" s="75">
        <f>滝!C97+湯原!C97+湯原新田!C97+上小田切西!C97+上小田切!C97+中小田切!C97+北川!C97</f>
        <v>17</v>
      </c>
      <c r="D97" s="75">
        <f>滝!D97+湯原!D97+湯原新田!D97+上小田切西!D97+上小田切!D97+中小田切!D97+北川!D97</f>
        <v>17</v>
      </c>
      <c r="E97" s="10">
        <f>滝!E97+湯原!E97+湯原新田!E97+上小田切西!E97+上小田切!E97+中小田切!E97+北川!E97</f>
        <v>34</v>
      </c>
      <c r="F97" s="32"/>
    </row>
    <row r="98" spans="1:6" ht="15" customHeight="1" x14ac:dyDescent="0.15">
      <c r="A98" s="12"/>
      <c r="B98" s="43" t="s">
        <v>65</v>
      </c>
      <c r="C98" s="71">
        <f>滝!C98+湯原!C98+湯原新田!C98+上小田切西!C98+上小田切!C98+中小田切!C98+北川!C98</f>
        <v>88</v>
      </c>
      <c r="D98" s="71">
        <f>滝!D98+湯原!D98+湯原新田!D98+上小田切西!D98+上小田切!D98+中小田切!D98+北川!D98</f>
        <v>97</v>
      </c>
      <c r="E98" s="44">
        <f>滝!E98+湯原!E98+湯原新田!E98+上小田切西!E98+上小田切!E98+中小田切!E98+北川!E98</f>
        <v>185</v>
      </c>
      <c r="F98" s="45">
        <f>E98/E147</f>
        <v>8.4359325125398996E-2</v>
      </c>
    </row>
    <row r="99" spans="1:6" ht="15" customHeight="1" x14ac:dyDescent="0.15">
      <c r="A99" s="12"/>
      <c r="B99" s="35">
        <v>80</v>
      </c>
      <c r="C99" s="75">
        <f>滝!C99+湯原!C99+湯原新田!C99+上小田切西!C99+上小田切!C99+中小田切!C99+北川!C99</f>
        <v>19</v>
      </c>
      <c r="D99" s="75">
        <f>滝!D99+湯原!D99+湯原新田!D99+上小田切西!D99+上小田切!D99+中小田切!D99+北川!D99</f>
        <v>17</v>
      </c>
      <c r="E99" s="10">
        <f>滝!E99+湯原!E99+湯原新田!E99+上小田切西!E99+上小田切!E99+中小田切!E99+北川!E99</f>
        <v>36</v>
      </c>
      <c r="F99" s="32"/>
    </row>
    <row r="100" spans="1:6" ht="15" customHeight="1" x14ac:dyDescent="0.15">
      <c r="A100" s="12"/>
      <c r="B100" s="35">
        <v>81</v>
      </c>
      <c r="C100" s="75">
        <f>滝!C100+湯原!C100+湯原新田!C100+上小田切西!C100+上小田切!C100+中小田切!C100+北川!C100</f>
        <v>15</v>
      </c>
      <c r="D100" s="75">
        <f>滝!D100+湯原!D100+湯原新田!D100+上小田切西!D100+上小田切!D100+中小田切!D100+北川!D100</f>
        <v>15</v>
      </c>
      <c r="E100" s="10">
        <f>滝!E100+湯原!E100+湯原新田!E100+上小田切西!E100+上小田切!E100+中小田切!E100+北川!E100</f>
        <v>30</v>
      </c>
      <c r="F100" s="32"/>
    </row>
    <row r="101" spans="1:6" ht="15" customHeight="1" x14ac:dyDescent="0.15">
      <c r="A101" s="12"/>
      <c r="B101" s="35">
        <v>82</v>
      </c>
      <c r="C101" s="75">
        <f>滝!C101+湯原!C101+湯原新田!C101+上小田切西!C101+上小田切!C101+中小田切!C101+北川!C101</f>
        <v>9</v>
      </c>
      <c r="D101" s="75">
        <f>滝!D101+湯原!D101+湯原新田!D101+上小田切西!D101+上小田切!D101+中小田切!D101+北川!D101</f>
        <v>13</v>
      </c>
      <c r="E101" s="10">
        <f>滝!E101+湯原!E101+湯原新田!E101+上小田切西!E101+上小田切!E101+中小田切!E101+北川!E101</f>
        <v>22</v>
      </c>
      <c r="F101" s="32"/>
    </row>
    <row r="102" spans="1:6" ht="15" customHeight="1" x14ac:dyDescent="0.15">
      <c r="A102" s="12"/>
      <c r="B102" s="35">
        <v>83</v>
      </c>
      <c r="C102" s="75">
        <f>滝!C102+湯原!C102+湯原新田!C102+上小田切西!C102+上小田切!C102+中小田切!C102+北川!C102</f>
        <v>11</v>
      </c>
      <c r="D102" s="75">
        <f>滝!D102+湯原!D102+湯原新田!D102+上小田切西!D102+上小田切!D102+中小田切!D102+北川!D102</f>
        <v>9</v>
      </c>
      <c r="E102" s="10">
        <f>滝!E102+湯原!E102+湯原新田!E102+上小田切西!E102+上小田切!E102+中小田切!E102+北川!E102</f>
        <v>20</v>
      </c>
      <c r="F102" s="32"/>
    </row>
    <row r="103" spans="1:6" ht="15" customHeight="1" x14ac:dyDescent="0.15">
      <c r="A103" s="12"/>
      <c r="B103" s="35">
        <v>84</v>
      </c>
      <c r="C103" s="75">
        <f>滝!C103+湯原!C103+湯原新田!C103+上小田切西!C103+上小田切!C103+中小田切!C103+北川!C103</f>
        <v>11</v>
      </c>
      <c r="D103" s="75">
        <f>滝!D103+湯原!D103+湯原新田!D103+上小田切西!D103+上小田切!D103+中小田切!D103+北川!D103</f>
        <v>9</v>
      </c>
      <c r="E103" s="10">
        <f>滝!E103+湯原!E103+湯原新田!E103+上小田切西!E103+上小田切!E103+中小田切!E103+北川!E103</f>
        <v>20</v>
      </c>
      <c r="F103" s="32"/>
    </row>
    <row r="104" spans="1:6" ht="15" customHeight="1" x14ac:dyDescent="0.15">
      <c r="A104" s="12"/>
      <c r="B104" s="43" t="s">
        <v>66</v>
      </c>
      <c r="C104" s="71">
        <f>滝!C104+湯原!C104+湯原新田!C104+上小田切西!C104+上小田切!C104+中小田切!C104+北川!C104</f>
        <v>65</v>
      </c>
      <c r="D104" s="71">
        <f>滝!D104+湯原!D104+湯原新田!D104+上小田切西!D104+上小田切!D104+中小田切!D104+北川!D104</f>
        <v>63</v>
      </c>
      <c r="E104" s="44">
        <f>滝!E104+湯原!E104+湯原新田!E104+上小田切西!E104+上小田切!E104+中小田切!E104+北川!E104</f>
        <v>128</v>
      </c>
      <c r="F104" s="45">
        <f>E104/E147</f>
        <v>5.8367533059735521E-2</v>
      </c>
    </row>
    <row r="105" spans="1:6" ht="15" customHeight="1" x14ac:dyDescent="0.15">
      <c r="A105" s="12"/>
      <c r="B105" s="35">
        <v>85</v>
      </c>
      <c r="C105" s="75">
        <f>滝!C105+湯原!C105+湯原新田!C105+上小田切西!C105+上小田切!C105+中小田切!C105+北川!C105</f>
        <v>8</v>
      </c>
      <c r="D105" s="75">
        <f>滝!D105+湯原!D105+湯原新田!D105+上小田切西!D105+上小田切!D105+中小田切!D105+北川!D105</f>
        <v>13</v>
      </c>
      <c r="E105" s="10">
        <f>滝!E105+湯原!E105+湯原新田!E105+上小田切西!E105+上小田切!E105+中小田切!E105+北川!E105</f>
        <v>21</v>
      </c>
      <c r="F105" s="32"/>
    </row>
    <row r="106" spans="1:6" ht="15" customHeight="1" x14ac:dyDescent="0.15">
      <c r="A106" s="12"/>
      <c r="B106" s="35">
        <v>86</v>
      </c>
      <c r="C106" s="75">
        <f>滝!C106+湯原!C106+湯原新田!C106+上小田切西!C106+上小田切!C106+中小田切!C106+北川!C106</f>
        <v>11</v>
      </c>
      <c r="D106" s="75">
        <f>滝!D106+湯原!D106+湯原新田!D106+上小田切西!D106+上小田切!D106+中小田切!D106+北川!D106</f>
        <v>10</v>
      </c>
      <c r="E106" s="10">
        <f>滝!E106+湯原!E106+湯原新田!E106+上小田切西!E106+上小田切!E106+中小田切!E106+北川!E106</f>
        <v>21</v>
      </c>
      <c r="F106" s="32"/>
    </row>
    <row r="107" spans="1:6" ht="15" customHeight="1" x14ac:dyDescent="0.15">
      <c r="A107" s="12"/>
      <c r="B107" s="35">
        <v>87</v>
      </c>
      <c r="C107" s="75">
        <f>滝!C107+湯原!C107+湯原新田!C107+上小田切西!C107+上小田切!C107+中小田切!C107+北川!C107</f>
        <v>8</v>
      </c>
      <c r="D107" s="75">
        <f>滝!D107+湯原!D107+湯原新田!D107+上小田切西!D107+上小田切!D107+中小田切!D107+北川!D107</f>
        <v>10</v>
      </c>
      <c r="E107" s="10">
        <f>滝!E107+湯原!E107+湯原新田!E107+上小田切西!E107+上小田切!E107+中小田切!E107+北川!E107</f>
        <v>18</v>
      </c>
      <c r="F107" s="32"/>
    </row>
    <row r="108" spans="1:6" ht="15" customHeight="1" x14ac:dyDescent="0.15">
      <c r="A108" s="12"/>
      <c r="B108" s="35">
        <v>88</v>
      </c>
      <c r="C108" s="75">
        <f>滝!C108+湯原!C108+湯原新田!C108+上小田切西!C108+上小田切!C108+中小田切!C108+北川!C108</f>
        <v>11</v>
      </c>
      <c r="D108" s="75">
        <f>滝!D108+湯原!D108+湯原新田!D108+上小田切西!D108+上小田切!D108+中小田切!D108+北川!D108</f>
        <v>11</v>
      </c>
      <c r="E108" s="10">
        <f>滝!E108+湯原!E108+湯原新田!E108+上小田切西!E108+上小田切!E108+中小田切!E108+北川!E108</f>
        <v>22</v>
      </c>
      <c r="F108" s="32"/>
    </row>
    <row r="109" spans="1:6" ht="15" customHeight="1" x14ac:dyDescent="0.15">
      <c r="A109" s="12"/>
      <c r="B109" s="35">
        <v>89</v>
      </c>
      <c r="C109" s="75">
        <f>滝!C109+湯原!C109+湯原新田!C109+上小田切西!C109+上小田切!C109+中小田切!C109+北川!C109</f>
        <v>6</v>
      </c>
      <c r="D109" s="75">
        <f>滝!D109+湯原!D109+湯原新田!D109+上小田切西!D109+上小田切!D109+中小田切!D109+北川!D109</f>
        <v>12</v>
      </c>
      <c r="E109" s="10">
        <f>滝!E109+湯原!E109+湯原新田!E109+上小田切西!E109+上小田切!E109+中小田切!E109+北川!E109</f>
        <v>18</v>
      </c>
      <c r="F109" s="32"/>
    </row>
    <row r="110" spans="1:6" ht="15" customHeight="1" x14ac:dyDescent="0.15">
      <c r="A110" s="12"/>
      <c r="B110" s="43" t="s">
        <v>67</v>
      </c>
      <c r="C110" s="71">
        <f>滝!C110+湯原!C110+湯原新田!C110+上小田切西!C110+上小田切!C110+中小田切!C110+北川!C110</f>
        <v>44</v>
      </c>
      <c r="D110" s="71">
        <f>滝!D110+湯原!D110+湯原新田!D110+上小田切西!D110+上小田切!D110+中小田切!D110+北川!D110</f>
        <v>56</v>
      </c>
      <c r="E110" s="44">
        <f>滝!E110+湯原!E110+湯原新田!E110+上小田切西!E110+上小田切!E110+中小田切!E110+北川!E110</f>
        <v>100</v>
      </c>
      <c r="F110" s="45">
        <f>E110/E147</f>
        <v>4.5599635202918376E-2</v>
      </c>
    </row>
    <row r="111" spans="1:6" ht="15" customHeight="1" x14ac:dyDescent="0.15">
      <c r="A111" s="12"/>
      <c r="B111" s="35">
        <v>90</v>
      </c>
      <c r="C111" s="75">
        <f>滝!C111+湯原!C111+湯原新田!C111+上小田切西!C111+上小田切!C111+中小田切!C111+北川!C111</f>
        <v>10</v>
      </c>
      <c r="D111" s="75">
        <f>滝!D111+湯原!D111+湯原新田!D111+上小田切西!D111+上小田切!D111+中小田切!D111+北川!D111</f>
        <v>17</v>
      </c>
      <c r="E111" s="10">
        <f>滝!E111+湯原!E111+湯原新田!E111+上小田切西!E111+上小田切!E111+中小田切!E111+北川!E111</f>
        <v>27</v>
      </c>
      <c r="F111" s="32"/>
    </row>
    <row r="112" spans="1:6" ht="15" customHeight="1" x14ac:dyDescent="0.15">
      <c r="A112" s="12"/>
      <c r="B112" s="35">
        <v>91</v>
      </c>
      <c r="C112" s="75">
        <f>滝!C112+湯原!C112+湯原新田!C112+上小田切西!C112+上小田切!C112+中小田切!C112+北川!C112</f>
        <v>2</v>
      </c>
      <c r="D112" s="75">
        <f>滝!D112+湯原!D112+湯原新田!D112+上小田切西!D112+上小田切!D112+中小田切!D112+北川!D112</f>
        <v>9</v>
      </c>
      <c r="E112" s="10">
        <f>滝!E112+湯原!E112+湯原新田!E112+上小田切西!E112+上小田切!E112+中小田切!E112+北川!E112</f>
        <v>11</v>
      </c>
      <c r="F112" s="32"/>
    </row>
    <row r="113" spans="1:6" ht="15" customHeight="1" x14ac:dyDescent="0.15">
      <c r="A113" s="12"/>
      <c r="B113" s="35">
        <v>92</v>
      </c>
      <c r="C113" s="75">
        <f>滝!C113+湯原!C113+湯原新田!C113+上小田切西!C113+上小田切!C113+中小田切!C113+北川!C113</f>
        <v>6</v>
      </c>
      <c r="D113" s="75">
        <f>滝!D113+湯原!D113+湯原新田!D113+上小田切西!D113+上小田切!D113+中小田切!D113+北川!D113</f>
        <v>7</v>
      </c>
      <c r="E113" s="10">
        <f>滝!E113+湯原!E113+湯原新田!E113+上小田切西!E113+上小田切!E113+中小田切!E113+北川!E113</f>
        <v>13</v>
      </c>
      <c r="F113" s="32"/>
    </row>
    <row r="114" spans="1:6" ht="15" customHeight="1" x14ac:dyDescent="0.15">
      <c r="A114" s="12"/>
      <c r="B114" s="35">
        <v>93</v>
      </c>
      <c r="C114" s="75">
        <f>滝!C114+湯原!C114+湯原新田!C114+上小田切西!C114+上小田切!C114+中小田切!C114+北川!C114</f>
        <v>3</v>
      </c>
      <c r="D114" s="75">
        <f>滝!D114+湯原!D114+湯原新田!D114+上小田切西!D114+上小田切!D114+中小田切!D114+北川!D114</f>
        <v>5</v>
      </c>
      <c r="E114" s="10">
        <f>滝!E114+湯原!E114+湯原新田!E114+上小田切西!E114+上小田切!E114+中小田切!E114+北川!E114</f>
        <v>8</v>
      </c>
      <c r="F114" s="32"/>
    </row>
    <row r="115" spans="1:6" ht="15" customHeight="1" x14ac:dyDescent="0.15">
      <c r="A115" s="12"/>
      <c r="B115" s="35">
        <v>94</v>
      </c>
      <c r="C115" s="75">
        <f>滝!C115+湯原!C115+湯原新田!C115+上小田切西!C115+上小田切!C115+中小田切!C115+北川!C115</f>
        <v>2</v>
      </c>
      <c r="D115" s="75">
        <f>滝!D115+湯原!D115+湯原新田!D115+上小田切西!D115+上小田切!D115+中小田切!D115+北川!D115</f>
        <v>7</v>
      </c>
      <c r="E115" s="10">
        <f>滝!E115+湯原!E115+湯原新田!E115+上小田切西!E115+上小田切!E115+中小田切!E115+北川!E115</f>
        <v>9</v>
      </c>
      <c r="F115" s="32"/>
    </row>
    <row r="116" spans="1:6" ht="15" customHeight="1" x14ac:dyDescent="0.15">
      <c r="A116" s="12"/>
      <c r="B116" s="43" t="s">
        <v>68</v>
      </c>
      <c r="C116" s="71">
        <f>滝!C116+湯原!C116+湯原新田!C116+上小田切西!C116+上小田切!C116+中小田切!C116+北川!C116</f>
        <v>23</v>
      </c>
      <c r="D116" s="71">
        <f>滝!D116+湯原!D116+湯原新田!D116+上小田切西!D116+上小田切!D116+中小田切!D116+北川!D116</f>
        <v>45</v>
      </c>
      <c r="E116" s="44">
        <f>滝!E116+湯原!E116+湯原新田!E116+上小田切西!E116+上小田切!E116+中小田切!E116+北川!E116</f>
        <v>68</v>
      </c>
      <c r="F116" s="45">
        <f>E116/E147</f>
        <v>3.1007751937984496E-2</v>
      </c>
    </row>
    <row r="117" spans="1:6" ht="15" customHeight="1" x14ac:dyDescent="0.15">
      <c r="A117" s="12"/>
      <c r="B117" s="35">
        <v>95</v>
      </c>
      <c r="C117" s="75">
        <f>滝!C117+湯原!C117+湯原新田!C117+上小田切西!C117+上小田切!C117+中小田切!C117+北川!C117</f>
        <v>2</v>
      </c>
      <c r="D117" s="75">
        <f>滝!D117+湯原!D117+湯原新田!D117+上小田切西!D117+上小田切!D117+中小田切!D117+北川!D117</f>
        <v>6</v>
      </c>
      <c r="E117" s="10">
        <f>滝!E117+湯原!E117+湯原新田!E117+上小田切西!E117+上小田切!E117+中小田切!E117+北川!E117</f>
        <v>8</v>
      </c>
      <c r="F117" s="32"/>
    </row>
    <row r="118" spans="1:6" ht="15" customHeight="1" x14ac:dyDescent="0.15">
      <c r="A118" s="12"/>
      <c r="B118" s="35">
        <v>96</v>
      </c>
      <c r="C118" s="75">
        <f>滝!C118+湯原!C118+湯原新田!C118+上小田切西!C118+上小田切!C118+中小田切!C118+北川!C118</f>
        <v>1</v>
      </c>
      <c r="D118" s="75">
        <f>滝!D118+湯原!D118+湯原新田!D118+上小田切西!D118+上小田切!D118+中小田切!D118+北川!D118</f>
        <v>5</v>
      </c>
      <c r="E118" s="10">
        <f>滝!E118+湯原!E118+湯原新田!E118+上小田切西!E118+上小田切!E118+中小田切!E118+北川!E118</f>
        <v>6</v>
      </c>
      <c r="F118" s="32"/>
    </row>
    <row r="119" spans="1:6" ht="15" customHeight="1" x14ac:dyDescent="0.15">
      <c r="A119" s="12"/>
      <c r="B119" s="35">
        <v>97</v>
      </c>
      <c r="C119" s="75">
        <f>滝!C119+湯原!C119+湯原新田!C119+上小田切西!C119+上小田切!C119+中小田切!C119+北川!C119</f>
        <v>0</v>
      </c>
      <c r="D119" s="75">
        <f>滝!D119+湯原!D119+湯原新田!D119+上小田切西!D119+上小田切!D119+中小田切!D119+北川!D119</f>
        <v>4</v>
      </c>
      <c r="E119" s="10">
        <f>滝!E119+湯原!E119+湯原新田!E119+上小田切西!E119+上小田切!E119+中小田切!E119+北川!E119</f>
        <v>4</v>
      </c>
      <c r="F119" s="32"/>
    </row>
    <row r="120" spans="1:6" ht="15" customHeight="1" x14ac:dyDescent="0.15">
      <c r="A120" s="12"/>
      <c r="B120" s="35">
        <v>98</v>
      </c>
      <c r="C120" s="75">
        <f>滝!C120+湯原!C120+湯原新田!C120+上小田切西!C120+上小田切!C120+中小田切!C120+北川!C120</f>
        <v>0</v>
      </c>
      <c r="D120" s="75">
        <f>滝!D120+湯原!D120+湯原新田!D120+上小田切西!D120+上小田切!D120+中小田切!D120+北川!D120</f>
        <v>3</v>
      </c>
      <c r="E120" s="10">
        <f>滝!E120+湯原!E120+湯原新田!E120+上小田切西!E120+上小田切!E120+中小田切!E120+北川!E120</f>
        <v>3</v>
      </c>
      <c r="F120" s="32"/>
    </row>
    <row r="121" spans="1:6" ht="15" customHeight="1" x14ac:dyDescent="0.15">
      <c r="A121" s="12"/>
      <c r="B121" s="35">
        <v>99</v>
      </c>
      <c r="C121" s="75">
        <f>滝!C121+湯原!C121+湯原新田!C121+上小田切西!C121+上小田切!C121+中小田切!C121+北川!C121</f>
        <v>0</v>
      </c>
      <c r="D121" s="75">
        <f>滝!D121+湯原!D121+湯原新田!D121+上小田切西!D121+上小田切!D121+中小田切!D121+北川!D121</f>
        <v>5</v>
      </c>
      <c r="E121" s="10">
        <f>滝!E121+湯原!E121+湯原新田!E121+上小田切西!E121+上小田切!E121+中小田切!E121+北川!E121</f>
        <v>5</v>
      </c>
      <c r="F121" s="32"/>
    </row>
    <row r="122" spans="1:6" ht="15" customHeight="1" x14ac:dyDescent="0.15">
      <c r="A122" s="12"/>
      <c r="B122" s="43" t="s">
        <v>69</v>
      </c>
      <c r="C122" s="71">
        <f>滝!C122+湯原!C122+湯原新田!C122+上小田切西!C122+上小田切!C122+中小田切!C122+北川!C122</f>
        <v>3</v>
      </c>
      <c r="D122" s="71">
        <f>滝!D122+湯原!D122+湯原新田!D122+上小田切西!D122+上小田切!D122+中小田切!D122+北川!D122</f>
        <v>23</v>
      </c>
      <c r="E122" s="44">
        <f>滝!E122+湯原!E122+湯原新田!E122+上小田切西!E122+上小田切!E122+中小田切!E122+北川!E122</f>
        <v>26</v>
      </c>
      <c r="F122" s="45">
        <f>E122/E147</f>
        <v>1.1855905152758778E-2</v>
      </c>
    </row>
    <row r="123" spans="1:6" ht="15" customHeight="1" x14ac:dyDescent="0.15">
      <c r="A123" s="12"/>
      <c r="B123" s="35">
        <v>100</v>
      </c>
      <c r="C123" s="75">
        <f>滝!C123+湯原!C123+湯原新田!C123+上小田切西!C123+上小田切!C123+中小田切!C123+北川!C123</f>
        <v>0</v>
      </c>
      <c r="D123" s="75">
        <f>滝!D123+湯原!D123+湯原新田!D123+上小田切西!D123+上小田切!D123+中小田切!D123+北川!D123</f>
        <v>0</v>
      </c>
      <c r="E123" s="10">
        <f>滝!E123+湯原!E123+湯原新田!E123+上小田切西!E123+上小田切!E123+中小田切!E123+北川!E123</f>
        <v>0</v>
      </c>
      <c r="F123" s="32"/>
    </row>
    <row r="124" spans="1:6" ht="15" customHeight="1" x14ac:dyDescent="0.15">
      <c r="A124" s="12"/>
      <c r="B124" s="35">
        <v>101</v>
      </c>
      <c r="C124" s="75">
        <f>滝!C124+湯原!C124+湯原新田!C124+上小田切西!C124+上小田切!C124+中小田切!C124+北川!C124</f>
        <v>0</v>
      </c>
      <c r="D124" s="75">
        <f>滝!D124+湯原!D124+湯原新田!D124+上小田切西!D124+上小田切!D124+中小田切!D124+北川!D124</f>
        <v>0</v>
      </c>
      <c r="E124" s="10">
        <f>滝!E124+湯原!E124+湯原新田!E124+上小田切西!E124+上小田切!E124+中小田切!E124+北川!E124</f>
        <v>0</v>
      </c>
      <c r="F124" s="32"/>
    </row>
    <row r="125" spans="1:6" ht="15" customHeight="1" x14ac:dyDescent="0.15">
      <c r="A125" s="12"/>
      <c r="B125" s="35">
        <v>102</v>
      </c>
      <c r="C125" s="75">
        <f>滝!C125+湯原!C125+湯原新田!C125+上小田切西!C125+上小田切!C125+中小田切!C125+北川!C125</f>
        <v>0</v>
      </c>
      <c r="D125" s="75">
        <f>滝!D125+湯原!D125+湯原新田!D125+上小田切西!D125+上小田切!D125+中小田切!D125+北川!D125</f>
        <v>1</v>
      </c>
      <c r="E125" s="10">
        <f>滝!E125+湯原!E125+湯原新田!E125+上小田切西!E125+上小田切!E125+中小田切!E125+北川!E125</f>
        <v>1</v>
      </c>
      <c r="F125" s="32"/>
    </row>
    <row r="126" spans="1:6" ht="15" customHeight="1" x14ac:dyDescent="0.15">
      <c r="A126" s="12"/>
      <c r="B126" s="35">
        <v>103</v>
      </c>
      <c r="C126" s="75">
        <f>滝!C126+湯原!C126+湯原新田!C126+上小田切西!C126+上小田切!C126+中小田切!C126+北川!C126</f>
        <v>0</v>
      </c>
      <c r="D126" s="75">
        <f>滝!D126+湯原!D126+湯原新田!D126+上小田切西!D126+上小田切!D126+中小田切!D126+北川!D126</f>
        <v>0</v>
      </c>
      <c r="E126" s="10">
        <f>滝!E126+湯原!E126+湯原新田!E126+上小田切西!E126+上小田切!E126+中小田切!E126+北川!E126</f>
        <v>0</v>
      </c>
      <c r="F126" s="32"/>
    </row>
    <row r="127" spans="1:6" ht="15" customHeight="1" x14ac:dyDescent="0.15">
      <c r="A127" s="12"/>
      <c r="B127" s="35">
        <v>104</v>
      </c>
      <c r="C127" s="75">
        <f>滝!C127+湯原!C127+湯原新田!C127+上小田切西!C127+上小田切!C127+中小田切!C127+北川!C127</f>
        <v>0</v>
      </c>
      <c r="D127" s="75">
        <f>滝!D127+湯原!D127+湯原新田!D127+上小田切西!D127+上小田切!D127+中小田切!D127+北川!D127</f>
        <v>1</v>
      </c>
      <c r="E127" s="10">
        <f>滝!E127+湯原!E127+湯原新田!E127+上小田切西!E127+上小田切!E127+中小田切!E127+北川!E127</f>
        <v>1</v>
      </c>
      <c r="F127" s="32"/>
    </row>
    <row r="128" spans="1:6" ht="15" customHeight="1" x14ac:dyDescent="0.15">
      <c r="A128" s="12"/>
      <c r="B128" s="43" t="s">
        <v>70</v>
      </c>
      <c r="C128" s="71">
        <f>滝!C128+湯原!C128+湯原新田!C128+上小田切西!C128+上小田切!C128+中小田切!C128+北川!C128</f>
        <v>0</v>
      </c>
      <c r="D128" s="71">
        <f>滝!D128+湯原!D128+湯原新田!D128+上小田切西!D128+上小田切!D128+中小田切!D128+北川!D128</f>
        <v>2</v>
      </c>
      <c r="E128" s="44">
        <f>滝!E128+湯原!E128+湯原新田!E128+上小田切西!E128+上小田切!E128+中小田切!E128+北川!E128</f>
        <v>2</v>
      </c>
      <c r="F128" s="45">
        <f>E128/E147</f>
        <v>9.1199270405836752E-4</v>
      </c>
    </row>
    <row r="129" spans="1:6" ht="15" customHeight="1" x14ac:dyDescent="0.15">
      <c r="A129" s="12"/>
      <c r="B129" s="35">
        <v>105</v>
      </c>
      <c r="C129" s="75">
        <f>滝!C129+湯原!C129+湯原新田!C129+上小田切西!C129+上小田切!C129+中小田切!C129+北川!C129</f>
        <v>0</v>
      </c>
      <c r="D129" s="75">
        <f>滝!D129+湯原!D129+湯原新田!D129+上小田切西!D129+上小田切!D129+中小田切!D129+北川!D129</f>
        <v>0</v>
      </c>
      <c r="E129" s="10">
        <f>滝!E129+湯原!E129+湯原新田!E129+上小田切西!E129+上小田切!E129+中小田切!E129+北川!E129</f>
        <v>0</v>
      </c>
      <c r="F129" s="32"/>
    </row>
    <row r="130" spans="1:6" ht="15" customHeight="1" x14ac:dyDescent="0.15">
      <c r="A130" s="12"/>
      <c r="B130" s="35">
        <v>106</v>
      </c>
      <c r="C130" s="75">
        <f>滝!C130+湯原!C130+湯原新田!C130+上小田切西!C130+上小田切!C130+中小田切!C130+北川!C130</f>
        <v>0</v>
      </c>
      <c r="D130" s="75">
        <f>滝!D130+湯原!D130+湯原新田!D130+上小田切西!D130+上小田切!D130+中小田切!D130+北川!D130</f>
        <v>0</v>
      </c>
      <c r="E130" s="10">
        <f>滝!E130+湯原!E130+湯原新田!E130+上小田切西!E130+上小田切!E130+中小田切!E130+北川!E130</f>
        <v>0</v>
      </c>
      <c r="F130" s="32"/>
    </row>
    <row r="131" spans="1:6" ht="15" customHeight="1" x14ac:dyDescent="0.15">
      <c r="A131" s="12"/>
      <c r="B131" s="35">
        <v>107</v>
      </c>
      <c r="C131" s="75">
        <f>滝!C131+湯原!C131+湯原新田!C131+上小田切西!C131+上小田切!C131+中小田切!C131+北川!C131</f>
        <v>0</v>
      </c>
      <c r="D131" s="75">
        <f>滝!D131+湯原!D131+湯原新田!D131+上小田切西!D131+上小田切!D131+中小田切!D131+北川!D131</f>
        <v>0</v>
      </c>
      <c r="E131" s="10">
        <f>滝!E131+湯原!E131+湯原新田!E131+上小田切西!E131+上小田切!E131+中小田切!E131+北川!E131</f>
        <v>0</v>
      </c>
      <c r="F131" s="32"/>
    </row>
    <row r="132" spans="1:6" ht="15" customHeight="1" x14ac:dyDescent="0.15">
      <c r="A132" s="12"/>
      <c r="B132" s="35">
        <v>108</v>
      </c>
      <c r="C132" s="75">
        <f>滝!C132+湯原!C132+湯原新田!C132+上小田切西!C132+上小田切!C132+中小田切!C132+北川!C132</f>
        <v>0</v>
      </c>
      <c r="D132" s="75">
        <f>滝!D132+湯原!D132+湯原新田!D132+上小田切西!D132+上小田切!D132+中小田切!D132+北川!D132</f>
        <v>0</v>
      </c>
      <c r="E132" s="10">
        <f>滝!E132+湯原!E132+湯原新田!E132+上小田切西!E132+上小田切!E132+中小田切!E132+北川!E132</f>
        <v>0</v>
      </c>
      <c r="F132" s="32"/>
    </row>
    <row r="133" spans="1:6" ht="15" customHeight="1" x14ac:dyDescent="0.15">
      <c r="A133" s="12"/>
      <c r="B133" s="35">
        <v>109</v>
      </c>
      <c r="C133" s="75">
        <f>滝!C133+湯原!C133+湯原新田!C133+上小田切西!C133+上小田切!C133+中小田切!C133+北川!C133</f>
        <v>0</v>
      </c>
      <c r="D133" s="75">
        <f>滝!D133+湯原!D133+湯原新田!D133+上小田切西!D133+上小田切!D133+中小田切!D133+北川!D133</f>
        <v>0</v>
      </c>
      <c r="E133" s="10">
        <f>滝!E133+湯原!E133+湯原新田!E133+上小田切西!E133+上小田切!E133+中小田切!E133+北川!E133</f>
        <v>0</v>
      </c>
      <c r="F133" s="32"/>
    </row>
    <row r="134" spans="1:6" ht="15" customHeight="1" x14ac:dyDescent="0.15">
      <c r="A134" s="36"/>
      <c r="B134" s="46" t="s">
        <v>71</v>
      </c>
      <c r="C134" s="76">
        <f>滝!C134+湯原!C134+湯原新田!C134+上小田切西!C134+上小田切!C134+中小田切!C134+北川!C134</f>
        <v>0</v>
      </c>
      <c r="D134" s="76">
        <f>滝!D134+湯原!D134+湯原新田!D134+上小田切西!D134+上小田切!D134+中小田切!D134+北川!D134</f>
        <v>0</v>
      </c>
      <c r="E134" s="47">
        <f>滝!E134+湯原!E134+湯原新田!E134+上小田切西!E134+上小田切!E134+中小田切!E134+北川!E134</f>
        <v>0</v>
      </c>
      <c r="F134" s="45">
        <f>E134/E147</f>
        <v>0</v>
      </c>
    </row>
    <row r="135" spans="1:6" ht="15" customHeight="1" x14ac:dyDescent="0.15">
      <c r="A135" s="36"/>
      <c r="B135" s="35">
        <v>110</v>
      </c>
      <c r="C135" s="75">
        <f>滝!C135+湯原!C135+湯原新田!C135+上小田切西!C135+上小田切!C135+中小田切!C135+北川!C135</f>
        <v>0</v>
      </c>
      <c r="D135" s="75">
        <f>滝!D135+湯原!D135+湯原新田!D135+上小田切西!D135+上小田切!D135+中小田切!D135+北川!D135</f>
        <v>0</v>
      </c>
      <c r="E135" s="10">
        <f>滝!E135+湯原!E135+湯原新田!E135+上小田切西!E135+上小田切!E135+中小田切!E135+北川!E135</f>
        <v>0</v>
      </c>
      <c r="F135" s="32"/>
    </row>
    <row r="136" spans="1:6" ht="15" customHeight="1" x14ac:dyDescent="0.15">
      <c r="A136" s="36"/>
      <c r="B136" s="35">
        <v>111</v>
      </c>
      <c r="C136" s="75">
        <f>滝!C136+湯原!C136+湯原新田!C136+上小田切西!C136+上小田切!C136+中小田切!C136+北川!C136</f>
        <v>0</v>
      </c>
      <c r="D136" s="75">
        <f>滝!D136+湯原!D136+湯原新田!D136+上小田切西!D136+上小田切!D136+中小田切!D136+北川!D136</f>
        <v>0</v>
      </c>
      <c r="E136" s="10">
        <f>滝!E136+湯原!E136+湯原新田!E136+上小田切西!E136+上小田切!E136+中小田切!E136+北川!E136</f>
        <v>0</v>
      </c>
      <c r="F136" s="32"/>
    </row>
    <row r="137" spans="1:6" ht="15" customHeight="1" x14ac:dyDescent="0.15">
      <c r="A137" s="36"/>
      <c r="B137" s="35">
        <v>112</v>
      </c>
      <c r="C137" s="75">
        <f>滝!C137+湯原!C137+湯原新田!C137+上小田切西!C137+上小田切!C137+中小田切!C137+北川!C137</f>
        <v>0</v>
      </c>
      <c r="D137" s="75">
        <f>滝!D137+湯原!D137+湯原新田!D137+上小田切西!D137+上小田切!D137+中小田切!D137+北川!D137</f>
        <v>0</v>
      </c>
      <c r="E137" s="10">
        <f>滝!E137+湯原!E137+湯原新田!E137+上小田切西!E137+上小田切!E137+中小田切!E137+北川!E137</f>
        <v>0</v>
      </c>
      <c r="F137" s="32"/>
    </row>
    <row r="138" spans="1:6" ht="15" customHeight="1" x14ac:dyDescent="0.15">
      <c r="A138" s="36"/>
      <c r="B138" s="35">
        <v>113</v>
      </c>
      <c r="C138" s="75">
        <f>滝!C138+湯原!C138+湯原新田!C138+上小田切西!C138+上小田切!C138+中小田切!C138+北川!C138</f>
        <v>0</v>
      </c>
      <c r="D138" s="75">
        <f>滝!D138+湯原!D138+湯原新田!D138+上小田切西!D138+上小田切!D138+中小田切!D138+北川!D138</f>
        <v>0</v>
      </c>
      <c r="E138" s="10">
        <f>滝!E138+湯原!E138+湯原新田!E138+上小田切西!E138+上小田切!E138+中小田切!E138+北川!E138</f>
        <v>0</v>
      </c>
      <c r="F138" s="32"/>
    </row>
    <row r="139" spans="1:6" ht="15" customHeight="1" x14ac:dyDescent="0.15">
      <c r="A139" s="36"/>
      <c r="B139" s="35">
        <v>114</v>
      </c>
      <c r="C139" s="75">
        <f>滝!C139+湯原!C139+湯原新田!C139+上小田切西!C139+上小田切!C139+中小田切!C139+北川!C139</f>
        <v>0</v>
      </c>
      <c r="D139" s="75">
        <f>滝!D139+湯原!D139+湯原新田!D139+上小田切西!D139+上小田切!D139+中小田切!D139+北川!D139</f>
        <v>0</v>
      </c>
      <c r="E139" s="10">
        <f>滝!E139+湯原!E139+湯原新田!E139+上小田切西!E139+上小田切!E139+中小田切!E139+北川!E139</f>
        <v>0</v>
      </c>
      <c r="F139" s="32"/>
    </row>
    <row r="140" spans="1:6" ht="15" customHeight="1" x14ac:dyDescent="0.15">
      <c r="A140" s="36"/>
      <c r="B140" s="43" t="s">
        <v>378</v>
      </c>
      <c r="C140" s="71">
        <f>滝!C140+湯原!C140+湯原新田!C140+上小田切西!C140+上小田切!C140+中小田切!C140+北川!C140</f>
        <v>0</v>
      </c>
      <c r="D140" s="71">
        <f>滝!D140+湯原!D140+湯原新田!D140+上小田切西!D140+上小田切!D140+中小田切!D140+北川!D140</f>
        <v>0</v>
      </c>
      <c r="E140" s="44">
        <f>滝!E140+湯原!E140+湯原新田!E140+上小田切西!E140+上小田切!E140+中小田切!E140+北川!E140</f>
        <v>0</v>
      </c>
      <c r="F140" s="45">
        <f>E140/E147</f>
        <v>0</v>
      </c>
    </row>
    <row r="141" spans="1:6" ht="15" customHeight="1" x14ac:dyDescent="0.15">
      <c r="A141" s="36"/>
      <c r="B141" s="35">
        <v>115</v>
      </c>
      <c r="C141" s="75">
        <f>滝!C141+湯原!C141+湯原新田!C141+上小田切西!C141+上小田切!C141+中小田切!C141+北川!C141</f>
        <v>0</v>
      </c>
      <c r="D141" s="75">
        <f>滝!D141+湯原!D141+湯原新田!D141+上小田切西!D141+上小田切!D141+中小田切!D141+北川!D141</f>
        <v>0</v>
      </c>
      <c r="E141" s="10">
        <f>滝!E141+湯原!E141+湯原新田!E141+上小田切西!E141+上小田切!E141+中小田切!E141+北川!E141</f>
        <v>0</v>
      </c>
      <c r="F141" s="32"/>
    </row>
    <row r="142" spans="1:6" ht="15" customHeight="1" x14ac:dyDescent="0.15">
      <c r="A142" s="36"/>
      <c r="B142" s="35">
        <v>116</v>
      </c>
      <c r="C142" s="75">
        <f>滝!C142+湯原!C142+湯原新田!C142+上小田切西!C142+上小田切!C142+中小田切!C142+北川!C142</f>
        <v>0</v>
      </c>
      <c r="D142" s="75">
        <f>滝!D142+湯原!D142+湯原新田!D142+上小田切西!D142+上小田切!D142+中小田切!D142+北川!D142</f>
        <v>0</v>
      </c>
      <c r="E142" s="10">
        <f>滝!E142+湯原!E142+湯原新田!E142+上小田切西!E142+上小田切!E142+中小田切!E142+北川!E142</f>
        <v>0</v>
      </c>
      <c r="F142" s="32"/>
    </row>
    <row r="143" spans="1:6" ht="15" customHeight="1" x14ac:dyDescent="0.15">
      <c r="A143" s="36"/>
      <c r="B143" s="35">
        <v>117</v>
      </c>
      <c r="C143" s="75">
        <f>滝!C143+湯原!C143+湯原新田!C143+上小田切西!C143+上小田切!C143+中小田切!C143+北川!C143</f>
        <v>0</v>
      </c>
      <c r="D143" s="75">
        <f>滝!D143+湯原!D143+湯原新田!D143+上小田切西!D143+上小田切!D143+中小田切!D143+北川!D143</f>
        <v>0</v>
      </c>
      <c r="E143" s="10">
        <f>滝!E143+湯原!E143+湯原新田!E143+上小田切西!E143+上小田切!E143+中小田切!E143+北川!E143</f>
        <v>0</v>
      </c>
      <c r="F143" s="32"/>
    </row>
    <row r="144" spans="1:6" ht="15" customHeight="1" x14ac:dyDescent="0.15">
      <c r="A144" s="36"/>
      <c r="B144" s="35">
        <v>118</v>
      </c>
      <c r="C144" s="75">
        <f>滝!C144+湯原!C144+湯原新田!C144+上小田切西!C144+上小田切!C144+中小田切!C144+北川!C144</f>
        <v>0</v>
      </c>
      <c r="D144" s="75">
        <f>滝!D144+湯原!D144+湯原新田!D144+上小田切西!D144+上小田切!D144+中小田切!D144+北川!D144</f>
        <v>0</v>
      </c>
      <c r="E144" s="10">
        <f>滝!E144+湯原!E144+湯原新田!E144+上小田切西!E144+上小田切!E144+中小田切!E144+北川!E144</f>
        <v>0</v>
      </c>
      <c r="F144" s="32"/>
    </row>
    <row r="145" spans="1:6" ht="15" customHeight="1" x14ac:dyDescent="0.15">
      <c r="A145" s="36"/>
      <c r="B145" s="35">
        <v>119</v>
      </c>
      <c r="C145" s="75">
        <f>滝!C145+湯原!C145+湯原新田!C145+上小田切西!C145+上小田切!C145+中小田切!C145+北川!C145</f>
        <v>0</v>
      </c>
      <c r="D145" s="75">
        <f>滝!D145+湯原!D145+湯原新田!D145+上小田切西!D145+上小田切!D145+中小田切!D145+北川!D145</f>
        <v>0</v>
      </c>
      <c r="E145" s="10">
        <f>滝!E145+湯原!E145+湯原新田!E145+上小田切西!E145+上小田切!E145+中小田切!E145+北川!E145</f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f>滝!C146+湯原!C146+湯原新田!C146+上小田切西!C146+上小田切!C146+中小田切!C146+北川!C146</f>
        <v>0</v>
      </c>
      <c r="D146" s="76">
        <f>滝!D146+湯原!D146+湯原新田!D146+上小田切西!D146+上小田切!D146+中小田切!D146+北川!D146</f>
        <v>0</v>
      </c>
      <c r="E146" s="47">
        <f>滝!E146+湯原!E146+湯原新田!E146+上小田切西!E146+上小田切!E146+中小田切!E146+北川!E146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7">
        <f>滝!C147+湯原!C147+湯原新田!C147+上小田切西!C147+上小田切!C147+中小田切!C147+北川!C147</f>
        <v>1114</v>
      </c>
      <c r="D147" s="77">
        <f>滝!D147+湯原!D147+湯原新田!D147+上小田切西!D147+上小田切!D147+中小田切!D147+北川!D147</f>
        <v>1079</v>
      </c>
      <c r="E147" s="8">
        <f>滝!E147+湯原!E147+湯原新田!E147+上小田切西!E147+上小田切!E147+中小田切!E147+北川!E147</f>
        <v>2193</v>
      </c>
      <c r="F147" s="32">
        <f>SUM(F3:F134)</f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15">
      <c r="A150" s="16"/>
      <c r="B150" s="16" t="s">
        <v>7</v>
      </c>
      <c r="C150" s="17">
        <f>C8+C14+C20</f>
        <v>99</v>
      </c>
      <c r="D150" s="17">
        <f>D8+D14+D20</f>
        <v>105</v>
      </c>
      <c r="E150" s="17">
        <f>E8+E14+E20</f>
        <v>204</v>
      </c>
      <c r="F150" s="32">
        <f>E150/E153</f>
        <v>9.3023255813953487E-2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572</v>
      </c>
      <c r="D151" s="19">
        <f>D26+D32+D38+D44+D50+D56+D62+D68+D74+D80</f>
        <v>480</v>
      </c>
      <c r="E151" s="19">
        <f>E26+E32+E38+E44+E50+E56+E62+E68+E74+E80</f>
        <v>1052</v>
      </c>
      <c r="F151" s="32">
        <f>E151/E153</f>
        <v>0.47970816233470132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443</v>
      </c>
      <c r="D152" s="21">
        <f t="shared" ref="D152:E152" si="0">D86+D92+D98+D104+D110+D116+D122+D128+D134+D140+D146</f>
        <v>494</v>
      </c>
      <c r="E152" s="21">
        <f t="shared" si="0"/>
        <v>937</v>
      </c>
      <c r="F152" s="32">
        <f>E152/E153</f>
        <v>0.4272685818513452</v>
      </c>
    </row>
    <row r="153" spans="1:6" ht="15" customHeight="1" x14ac:dyDescent="0.15">
      <c r="B153" s="2" t="s">
        <v>8</v>
      </c>
      <c r="C153" s="1">
        <f>SUM(C150:C152)</f>
        <v>1114</v>
      </c>
      <c r="D153" s="1">
        <f>SUM(D150:D152)</f>
        <v>1079</v>
      </c>
      <c r="E153" s="1">
        <f>SUM(E150:E152)</f>
        <v>2193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99</v>
      </c>
      <c r="D155" s="17">
        <f>D8+D14+D20</f>
        <v>105</v>
      </c>
      <c r="E155" s="17">
        <f>E8+E14+E20</f>
        <v>204</v>
      </c>
      <c r="F155" s="32">
        <f>E155/E159</f>
        <v>9.3023255813953487E-2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572</v>
      </c>
      <c r="D156" s="19">
        <f>D26+D32+D38+D44+D50+D56+D62+D68+D74+D80</f>
        <v>480</v>
      </c>
      <c r="E156" s="19">
        <f>E26+E32+E38+E44+E50+E56+E62+E68+E74+E80</f>
        <v>1052</v>
      </c>
      <c r="F156" s="32">
        <f>E156/E159</f>
        <v>0.47970816233470132</v>
      </c>
    </row>
    <row r="157" spans="1:6" ht="15" customHeight="1" x14ac:dyDescent="0.15">
      <c r="A157" s="25"/>
      <c r="B157" s="20" t="s">
        <v>10</v>
      </c>
      <c r="C157" s="21">
        <f>C86+C92</f>
        <v>220</v>
      </c>
      <c r="D157" s="21">
        <f>D86+D92</f>
        <v>208</v>
      </c>
      <c r="E157" s="21">
        <f>E86+E92</f>
        <v>428</v>
      </c>
      <c r="F157" s="32">
        <f>E157/E159</f>
        <v>0.19516643866849065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223</v>
      </c>
      <c r="D158" s="27">
        <f t="shared" ref="D158:E158" si="1">D98+D104+D110+D116+D122+D128+D134+D140+D146</f>
        <v>286</v>
      </c>
      <c r="E158" s="27">
        <f t="shared" si="1"/>
        <v>509</v>
      </c>
      <c r="F158" s="32">
        <f>E158/E159</f>
        <v>0.23210214318285455</v>
      </c>
    </row>
    <row r="159" spans="1:6" ht="15" customHeight="1" x14ac:dyDescent="0.15">
      <c r="B159" s="2" t="s">
        <v>8</v>
      </c>
      <c r="C159" s="1">
        <f>SUM(C155:C158)</f>
        <v>1114</v>
      </c>
      <c r="D159" s="1">
        <f>SUM(D155:D158)</f>
        <v>1079</v>
      </c>
      <c r="E159" s="1">
        <f>SUM(E155:E158)</f>
        <v>2193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70</v>
      </c>
      <c r="D161" s="31">
        <f t="shared" ref="D161:E161" si="2">D110+D116+D122+D128+D134+D140+D146</f>
        <v>126</v>
      </c>
      <c r="E161" s="31">
        <f t="shared" si="2"/>
        <v>196</v>
      </c>
      <c r="F161" s="32">
        <f>E161/E159</f>
        <v>8.9375284997720017E-2</v>
      </c>
    </row>
    <row r="162" spans="1:6" ht="15" customHeight="1" x14ac:dyDescent="0.15">
      <c r="A162" s="30"/>
      <c r="B162" s="23" t="s">
        <v>15</v>
      </c>
      <c r="C162" s="31">
        <f>C116+C122+C128+C134+C140+C146</f>
        <v>26</v>
      </c>
      <c r="D162" s="31">
        <f t="shared" ref="D162:E162" si="3">D116+D122+D128+D134+D140+D146</f>
        <v>70</v>
      </c>
      <c r="E162" s="31">
        <f t="shared" si="3"/>
        <v>96</v>
      </c>
      <c r="F162" s="32">
        <f>E162/E159</f>
        <v>4.3775649794801641E-2</v>
      </c>
    </row>
    <row r="163" spans="1:6" ht="15" customHeight="1" x14ac:dyDescent="0.15">
      <c r="A163" s="30"/>
      <c r="B163" s="23" t="s">
        <v>13</v>
      </c>
      <c r="C163" s="31">
        <f>C122+C128+C134+C140+C146</f>
        <v>3</v>
      </c>
      <c r="D163" s="31">
        <f t="shared" ref="D163:E163" si="4">D122+D128+D134+D140+D146</f>
        <v>25</v>
      </c>
      <c r="E163" s="31">
        <f t="shared" si="4"/>
        <v>28</v>
      </c>
      <c r="F163" s="32">
        <f>E163/E159</f>
        <v>1.2767897856817145E-2</v>
      </c>
    </row>
    <row r="164" spans="1:6" ht="15" customHeight="1" x14ac:dyDescent="0.15">
      <c r="B164" s="4" t="s">
        <v>14</v>
      </c>
      <c r="C164" s="1">
        <f>C128+C134+C140+C146</f>
        <v>0</v>
      </c>
      <c r="D164" s="1">
        <f t="shared" ref="D164:E164" si="5">D128+D134+D140+D146</f>
        <v>2</v>
      </c>
      <c r="E164" s="1">
        <f t="shared" si="5"/>
        <v>2</v>
      </c>
      <c r="F164" s="32">
        <f>E164/E159</f>
        <v>9.1199270405836752E-4</v>
      </c>
    </row>
    <row r="165" spans="1:6" ht="15" customHeight="1" x14ac:dyDescent="0.15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15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160">
    <tabColor rgb="FF9933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276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5</v>
      </c>
      <c r="D8" s="70">
        <v>3</v>
      </c>
      <c r="E8" s="38">
        <v>8</v>
      </c>
      <c r="F8" s="39">
        <v>4.3010752688172046E-2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3</v>
      </c>
      <c r="E14" s="48">
        <v>5</v>
      </c>
      <c r="F14" s="39">
        <v>2.6881720430107527E-2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2.1505376344086023E-2</v>
      </c>
    </row>
    <row r="21" spans="1:6" ht="15" customHeight="1" x14ac:dyDescent="0.15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4</v>
      </c>
      <c r="E26" s="41">
        <v>6</v>
      </c>
      <c r="F26" s="42">
        <v>3.2258064516129031E-2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4</v>
      </c>
      <c r="D32" s="49">
        <v>4</v>
      </c>
      <c r="E32" s="41">
        <v>8</v>
      </c>
      <c r="F32" s="42">
        <v>4.3010752688172046E-2</v>
      </c>
    </row>
    <row r="33" spans="1:6" ht="15" customHeight="1" x14ac:dyDescent="0.15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0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5</v>
      </c>
      <c r="D38" s="49">
        <v>4</v>
      </c>
      <c r="E38" s="41">
        <v>9</v>
      </c>
      <c r="F38" s="42">
        <v>4.8387096774193547E-2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4</v>
      </c>
      <c r="E44" s="41">
        <v>6</v>
      </c>
      <c r="F44" s="42">
        <v>3.2258064516129031E-2</v>
      </c>
    </row>
    <row r="45" spans="1:6" ht="15" customHeight="1" x14ac:dyDescent="0.15">
      <c r="A45" s="12"/>
      <c r="B45" s="35">
        <v>35</v>
      </c>
      <c r="C45" s="94">
        <v>3</v>
      </c>
      <c r="D45" s="94">
        <v>0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4</v>
      </c>
      <c r="E47" s="95">
        <v>5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7</v>
      </c>
      <c r="D50" s="49">
        <v>6</v>
      </c>
      <c r="E50" s="41">
        <v>13</v>
      </c>
      <c r="F50" s="42">
        <v>6.9892473118279563E-2</v>
      </c>
    </row>
    <row r="51" spans="1:6" ht="15" customHeight="1" x14ac:dyDescent="0.15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3</v>
      </c>
      <c r="D56" s="49">
        <v>6</v>
      </c>
      <c r="E56" s="41">
        <v>9</v>
      </c>
      <c r="F56" s="42">
        <v>4.8387096774193547E-2</v>
      </c>
    </row>
    <row r="57" spans="1:6" ht="15" customHeight="1" x14ac:dyDescent="0.15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3</v>
      </c>
      <c r="E60" s="95">
        <v>4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3</v>
      </c>
      <c r="D62" s="49">
        <v>8</v>
      </c>
      <c r="E62" s="41">
        <v>11</v>
      </c>
      <c r="F62" s="42">
        <v>5.9139784946236562E-2</v>
      </c>
    </row>
    <row r="63" spans="1:6" ht="15" customHeight="1" x14ac:dyDescent="0.15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7</v>
      </c>
      <c r="D68" s="49">
        <v>3</v>
      </c>
      <c r="E68" s="41">
        <v>10</v>
      </c>
      <c r="F68" s="42">
        <v>5.3763440860215055E-2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3</v>
      </c>
      <c r="D74" s="49">
        <v>4</v>
      </c>
      <c r="E74" s="41">
        <v>7</v>
      </c>
      <c r="F74" s="42">
        <v>3.7634408602150539E-2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6</v>
      </c>
      <c r="E80" s="41">
        <v>10</v>
      </c>
      <c r="F80" s="42">
        <v>5.3763440860215055E-2</v>
      </c>
    </row>
    <row r="81" spans="1:6" ht="15" customHeight="1" x14ac:dyDescent="0.15">
      <c r="A81" s="12"/>
      <c r="B81" s="35">
        <v>65</v>
      </c>
      <c r="C81" s="94">
        <v>2</v>
      </c>
      <c r="D81" s="94">
        <v>5</v>
      </c>
      <c r="E81" s="95">
        <v>7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v>10</v>
      </c>
      <c r="D86" s="71">
        <v>10</v>
      </c>
      <c r="E86" s="44">
        <v>20</v>
      </c>
      <c r="F86" s="45">
        <v>0.10752688172043011</v>
      </c>
    </row>
    <row r="87" spans="1:6" ht="15" customHeight="1" x14ac:dyDescent="0.15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1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12</v>
      </c>
      <c r="D92" s="71">
        <v>10</v>
      </c>
      <c r="E92" s="44">
        <v>22</v>
      </c>
      <c r="F92" s="45">
        <v>0.11827956989247312</v>
      </c>
    </row>
    <row r="93" spans="1:6" ht="15" customHeight="1" x14ac:dyDescent="0.15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5</v>
      </c>
      <c r="D98" s="71">
        <v>6</v>
      </c>
      <c r="E98" s="44">
        <v>11</v>
      </c>
      <c r="F98" s="45">
        <v>5.9139784946236562E-2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2.1505376344086023E-2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4</v>
      </c>
      <c r="E110" s="44">
        <v>9</v>
      </c>
      <c r="F110" s="45">
        <v>4.8387096774193547E-2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v>4</v>
      </c>
      <c r="D116" s="71">
        <v>4</v>
      </c>
      <c r="E116" s="44">
        <v>8</v>
      </c>
      <c r="F116" s="45">
        <v>4.3010752688172046E-2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2.1505376344086023E-2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1.0752688172043012E-2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383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87</v>
      </c>
      <c r="D147" s="77">
        <v>99</v>
      </c>
      <c r="E147" s="62">
        <v>186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9</v>
      </c>
      <c r="D150" s="17">
        <v>8</v>
      </c>
      <c r="E150" s="17">
        <v>17</v>
      </c>
      <c r="F150" s="32">
        <v>9.1397849462365593E-2</v>
      </c>
    </row>
    <row r="151" spans="1:6" ht="15" customHeight="1" x14ac:dyDescent="0.15">
      <c r="A151" s="18"/>
      <c r="B151" s="18" t="s">
        <v>49</v>
      </c>
      <c r="C151" s="19">
        <v>40</v>
      </c>
      <c r="D151" s="19">
        <v>49</v>
      </c>
      <c r="E151" s="19">
        <v>89</v>
      </c>
      <c r="F151" s="32">
        <v>0.478494623655914</v>
      </c>
    </row>
    <row r="152" spans="1:6" ht="15" customHeight="1" x14ac:dyDescent="0.15">
      <c r="A152" s="33"/>
      <c r="B152" s="20" t="s">
        <v>6</v>
      </c>
      <c r="C152" s="21">
        <v>38</v>
      </c>
      <c r="D152" s="21">
        <v>42</v>
      </c>
      <c r="E152" s="21">
        <v>80</v>
      </c>
      <c r="F152" s="32">
        <v>0.43010752688172044</v>
      </c>
    </row>
    <row r="153" spans="1:6" ht="15" customHeight="1" x14ac:dyDescent="0.15">
      <c r="B153" s="2" t="s">
        <v>8</v>
      </c>
      <c r="C153" s="1">
        <v>87</v>
      </c>
      <c r="D153" s="1">
        <v>99</v>
      </c>
      <c r="E153" s="1">
        <v>186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9</v>
      </c>
      <c r="D155" s="17">
        <v>8</v>
      </c>
      <c r="E155" s="17">
        <v>17</v>
      </c>
      <c r="F155" s="32">
        <v>9.1397849462365593E-2</v>
      </c>
    </row>
    <row r="156" spans="1:6" ht="15" customHeight="1" x14ac:dyDescent="0.15">
      <c r="A156" s="28"/>
      <c r="B156" s="18" t="s">
        <v>49</v>
      </c>
      <c r="C156" s="19">
        <v>40</v>
      </c>
      <c r="D156" s="19">
        <v>49</v>
      </c>
      <c r="E156" s="19">
        <v>89</v>
      </c>
      <c r="F156" s="32">
        <v>0.478494623655914</v>
      </c>
    </row>
    <row r="157" spans="1:6" ht="15" customHeight="1" x14ac:dyDescent="0.15">
      <c r="A157" s="25"/>
      <c r="B157" s="20" t="s">
        <v>10</v>
      </c>
      <c r="C157" s="21">
        <v>22</v>
      </c>
      <c r="D157" s="21">
        <v>20</v>
      </c>
      <c r="E157" s="21">
        <v>42</v>
      </c>
      <c r="F157" s="32">
        <v>0.22580645161290322</v>
      </c>
    </row>
    <row r="158" spans="1:6" ht="15" customHeight="1" x14ac:dyDescent="0.15">
      <c r="A158" s="26"/>
      <c r="B158" s="29" t="s">
        <v>11</v>
      </c>
      <c r="C158" s="27">
        <v>16</v>
      </c>
      <c r="D158" s="27">
        <v>22</v>
      </c>
      <c r="E158" s="27">
        <v>38</v>
      </c>
      <c r="F158" s="32">
        <v>0.20430107526881722</v>
      </c>
    </row>
    <row r="159" spans="1:6" ht="15" customHeight="1" x14ac:dyDescent="0.15">
      <c r="B159" s="2" t="s">
        <v>8</v>
      </c>
      <c r="C159" s="1">
        <v>87</v>
      </c>
      <c r="D159" s="1">
        <v>99</v>
      </c>
      <c r="E159" s="1">
        <v>186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9</v>
      </c>
      <c r="D161" s="31">
        <v>14</v>
      </c>
      <c r="E161" s="31">
        <v>23</v>
      </c>
      <c r="F161" s="32">
        <v>0.12365591397849462</v>
      </c>
    </row>
    <row r="162" spans="1:6" ht="15" customHeight="1" x14ac:dyDescent="0.15">
      <c r="A162" s="30"/>
      <c r="B162" s="23" t="s">
        <v>15</v>
      </c>
      <c r="C162" s="31">
        <v>4</v>
      </c>
      <c r="D162" s="31">
        <v>10</v>
      </c>
      <c r="E162" s="31">
        <v>14</v>
      </c>
      <c r="F162" s="32">
        <v>7.5268817204301078E-2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6</v>
      </c>
      <c r="E163" s="31">
        <v>6</v>
      </c>
      <c r="F163" s="32">
        <v>3.2258064516129031E-2</v>
      </c>
    </row>
    <row r="164" spans="1:6" ht="15" customHeight="1" x14ac:dyDescent="0.15">
      <c r="B164" s="4" t="s">
        <v>14</v>
      </c>
      <c r="C164" s="1">
        <v>0</v>
      </c>
      <c r="D164" s="1">
        <v>2</v>
      </c>
      <c r="E164" s="1">
        <v>2</v>
      </c>
      <c r="F164" s="32">
        <v>1.0752688172043012E-2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381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382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161">
    <tabColor rgb="FF9933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277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3</v>
      </c>
      <c r="D5" s="94">
        <v>0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5</v>
      </c>
      <c r="E8" s="38">
        <v>8</v>
      </c>
      <c r="F8" s="39">
        <v>2.768166089965398E-2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5</v>
      </c>
      <c r="D14" s="70">
        <v>3</v>
      </c>
      <c r="E14" s="48">
        <v>8</v>
      </c>
      <c r="F14" s="39">
        <v>2.768166089965398E-2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5</v>
      </c>
      <c r="D20" s="70">
        <v>4</v>
      </c>
      <c r="E20" s="48">
        <v>9</v>
      </c>
      <c r="F20" s="39">
        <v>3.1141868512110725E-2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5</v>
      </c>
      <c r="D26" s="49">
        <v>6</v>
      </c>
      <c r="E26" s="41">
        <v>11</v>
      </c>
      <c r="F26" s="42">
        <v>3.8062283737024222E-2</v>
      </c>
    </row>
    <row r="27" spans="1:6" ht="15" customHeight="1" x14ac:dyDescent="0.15">
      <c r="A27" s="12"/>
      <c r="B27" s="35">
        <v>20</v>
      </c>
      <c r="C27" s="94">
        <v>2</v>
      </c>
      <c r="D27" s="94">
        <v>4</v>
      </c>
      <c r="E27" s="95">
        <v>6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5</v>
      </c>
      <c r="D32" s="49">
        <v>6</v>
      </c>
      <c r="E32" s="41">
        <v>11</v>
      </c>
      <c r="F32" s="42">
        <v>3.8062283737024222E-2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1.7301038062283738E-2</v>
      </c>
    </row>
    <row r="39" spans="1:6" ht="15" customHeight="1" x14ac:dyDescent="0.15">
      <c r="A39" s="12"/>
      <c r="B39" s="35">
        <v>30</v>
      </c>
      <c r="C39" s="94">
        <v>2</v>
      </c>
      <c r="D39" s="94">
        <v>6</v>
      </c>
      <c r="E39" s="95">
        <v>8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3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7</v>
      </c>
      <c r="D44" s="49">
        <v>9</v>
      </c>
      <c r="E44" s="41">
        <v>16</v>
      </c>
      <c r="F44" s="42">
        <v>5.536332179930796E-2</v>
      </c>
    </row>
    <row r="45" spans="1:6" ht="15" customHeight="1" x14ac:dyDescent="0.15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0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9</v>
      </c>
      <c r="D50" s="49">
        <v>2</v>
      </c>
      <c r="E50" s="41">
        <v>11</v>
      </c>
      <c r="F50" s="42">
        <v>3.8062283737024222E-2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6</v>
      </c>
      <c r="D56" s="49">
        <v>6</v>
      </c>
      <c r="E56" s="41">
        <v>12</v>
      </c>
      <c r="F56" s="42">
        <v>4.1522491349480967E-2</v>
      </c>
    </row>
    <row r="57" spans="1:6" ht="15" customHeight="1" x14ac:dyDescent="0.15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7</v>
      </c>
      <c r="D62" s="49">
        <v>7</v>
      </c>
      <c r="E62" s="41">
        <v>14</v>
      </c>
      <c r="F62" s="42">
        <v>4.8442906574394463E-2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4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6</v>
      </c>
      <c r="D68" s="49">
        <v>8</v>
      </c>
      <c r="E68" s="41">
        <v>14</v>
      </c>
      <c r="F68" s="42">
        <v>4.8442906574394463E-2</v>
      </c>
    </row>
    <row r="69" spans="1:6" ht="15" customHeight="1" x14ac:dyDescent="0.15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5</v>
      </c>
      <c r="D72" s="94">
        <v>2</v>
      </c>
      <c r="E72" s="95">
        <v>7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12</v>
      </c>
      <c r="D74" s="49">
        <v>10</v>
      </c>
      <c r="E74" s="41">
        <v>22</v>
      </c>
      <c r="F74" s="42">
        <v>7.6124567474048443E-2</v>
      </c>
    </row>
    <row r="75" spans="1:6" ht="15" customHeight="1" x14ac:dyDescent="0.15">
      <c r="A75" s="12"/>
      <c r="B75" s="35">
        <v>60</v>
      </c>
      <c r="C75" s="94">
        <v>5</v>
      </c>
      <c r="D75" s="94">
        <v>1</v>
      </c>
      <c r="E75" s="95">
        <v>6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5</v>
      </c>
      <c r="D77" s="94">
        <v>3</v>
      </c>
      <c r="E77" s="95">
        <v>8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12</v>
      </c>
      <c r="D80" s="49">
        <v>7</v>
      </c>
      <c r="E80" s="41">
        <v>19</v>
      </c>
      <c r="F80" s="42">
        <v>6.5743944636678195E-2</v>
      </c>
    </row>
    <row r="81" spans="1:6" ht="15" customHeight="1" x14ac:dyDescent="0.15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11</v>
      </c>
      <c r="D86" s="71">
        <v>12</v>
      </c>
      <c r="E86" s="44">
        <v>23</v>
      </c>
      <c r="F86" s="45">
        <v>7.9584775086505188E-2</v>
      </c>
    </row>
    <row r="87" spans="1:6" ht="15" customHeight="1" x14ac:dyDescent="0.15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3</v>
      </c>
      <c r="E88" s="95">
        <v>7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5</v>
      </c>
      <c r="D90" s="94">
        <v>2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5</v>
      </c>
      <c r="E91" s="95">
        <v>9</v>
      </c>
      <c r="F91" s="32"/>
    </row>
    <row r="92" spans="1:6" ht="15" customHeight="1" x14ac:dyDescent="0.15">
      <c r="A92" s="12"/>
      <c r="B92" s="43" t="s">
        <v>41</v>
      </c>
      <c r="C92" s="71">
        <v>15</v>
      </c>
      <c r="D92" s="71">
        <v>17</v>
      </c>
      <c r="E92" s="44">
        <v>32</v>
      </c>
      <c r="F92" s="45">
        <v>0.11072664359861592</v>
      </c>
    </row>
    <row r="93" spans="1:6" ht="15" customHeight="1" x14ac:dyDescent="0.15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12</v>
      </c>
      <c r="D98" s="71">
        <v>11</v>
      </c>
      <c r="E98" s="44">
        <v>23</v>
      </c>
      <c r="F98" s="45">
        <v>7.9584775086505188E-2</v>
      </c>
    </row>
    <row r="99" spans="1:6" ht="15" customHeight="1" x14ac:dyDescent="0.15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4</v>
      </c>
      <c r="D103" s="94">
        <v>1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v>8</v>
      </c>
      <c r="D104" s="71">
        <v>10</v>
      </c>
      <c r="E104" s="44">
        <v>18</v>
      </c>
      <c r="F104" s="45">
        <v>6.228373702422145E-2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6</v>
      </c>
      <c r="D110" s="71">
        <v>12</v>
      </c>
      <c r="E110" s="44">
        <v>18</v>
      </c>
      <c r="F110" s="45">
        <v>6.228373702422145E-2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4</v>
      </c>
      <c r="D116" s="71">
        <v>7</v>
      </c>
      <c r="E116" s="44">
        <v>11</v>
      </c>
      <c r="F116" s="45">
        <v>3.8062283737024222E-2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1.384083044982699E-2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383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141</v>
      </c>
      <c r="D147" s="77">
        <v>148</v>
      </c>
      <c r="E147" s="62">
        <v>289</v>
      </c>
      <c r="F147" s="32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13</v>
      </c>
      <c r="D150" s="17">
        <v>12</v>
      </c>
      <c r="E150" s="17">
        <v>25</v>
      </c>
      <c r="F150" s="32">
        <v>8.6505190311418678E-2</v>
      </c>
    </row>
    <row r="151" spans="1:6" ht="15" customHeight="1" x14ac:dyDescent="0.15">
      <c r="A151" s="18"/>
      <c r="B151" s="18" t="s">
        <v>49</v>
      </c>
      <c r="C151" s="19">
        <v>72</v>
      </c>
      <c r="D151" s="19">
        <v>63</v>
      </c>
      <c r="E151" s="19">
        <v>135</v>
      </c>
      <c r="F151" s="32">
        <v>0.4671280276816609</v>
      </c>
    </row>
    <row r="152" spans="1:6" ht="15" customHeight="1" x14ac:dyDescent="0.15">
      <c r="A152" s="33"/>
      <c r="B152" s="20" t="s">
        <v>6</v>
      </c>
      <c r="C152" s="21">
        <v>56</v>
      </c>
      <c r="D152" s="21">
        <v>73</v>
      </c>
      <c r="E152" s="21">
        <v>129</v>
      </c>
      <c r="F152" s="32">
        <v>0.44636678200692043</v>
      </c>
    </row>
    <row r="153" spans="1:6" ht="15" customHeight="1" x14ac:dyDescent="0.15">
      <c r="B153" s="2" t="s">
        <v>8</v>
      </c>
      <c r="C153" s="1">
        <v>141</v>
      </c>
      <c r="D153" s="1">
        <v>148</v>
      </c>
      <c r="E153" s="1">
        <v>289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13</v>
      </c>
      <c r="D155" s="17">
        <v>12</v>
      </c>
      <c r="E155" s="17">
        <v>25</v>
      </c>
      <c r="F155" s="32">
        <v>8.6505190311418678E-2</v>
      </c>
    </row>
    <row r="156" spans="1:6" ht="15" customHeight="1" x14ac:dyDescent="0.15">
      <c r="A156" s="28"/>
      <c r="B156" s="18" t="s">
        <v>49</v>
      </c>
      <c r="C156" s="19">
        <v>72</v>
      </c>
      <c r="D156" s="19">
        <v>63</v>
      </c>
      <c r="E156" s="19">
        <v>135</v>
      </c>
      <c r="F156" s="32">
        <v>0.4671280276816609</v>
      </c>
    </row>
    <row r="157" spans="1:6" ht="15" customHeight="1" x14ac:dyDescent="0.15">
      <c r="A157" s="25"/>
      <c r="B157" s="20" t="s">
        <v>10</v>
      </c>
      <c r="C157" s="21">
        <v>26</v>
      </c>
      <c r="D157" s="21">
        <v>29</v>
      </c>
      <c r="E157" s="21">
        <v>55</v>
      </c>
      <c r="F157" s="32">
        <v>0.19031141868512111</v>
      </c>
    </row>
    <row r="158" spans="1:6" ht="15" customHeight="1" x14ac:dyDescent="0.15">
      <c r="A158" s="26"/>
      <c r="B158" s="29" t="s">
        <v>11</v>
      </c>
      <c r="C158" s="27">
        <v>30</v>
      </c>
      <c r="D158" s="27">
        <v>44</v>
      </c>
      <c r="E158" s="27">
        <v>74</v>
      </c>
      <c r="F158" s="32">
        <v>0.25605536332179929</v>
      </c>
    </row>
    <row r="159" spans="1:6" ht="15" customHeight="1" x14ac:dyDescent="0.15">
      <c r="B159" s="2" t="s">
        <v>8</v>
      </c>
      <c r="C159" s="1">
        <v>141</v>
      </c>
      <c r="D159" s="1">
        <v>148</v>
      </c>
      <c r="E159" s="1">
        <v>289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10</v>
      </c>
      <c r="D161" s="31">
        <v>23</v>
      </c>
      <c r="E161" s="31">
        <v>33</v>
      </c>
      <c r="F161" s="32">
        <v>0.11418685121107267</v>
      </c>
    </row>
    <row r="162" spans="1:6" ht="15" customHeight="1" x14ac:dyDescent="0.15">
      <c r="A162" s="30"/>
      <c r="B162" s="23" t="s">
        <v>15</v>
      </c>
      <c r="C162" s="31">
        <v>4</v>
      </c>
      <c r="D162" s="31">
        <v>11</v>
      </c>
      <c r="E162" s="31">
        <v>15</v>
      </c>
      <c r="F162" s="32">
        <v>5.1903114186851208E-2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1.384083044982699E-2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381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382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162">
    <tabColor rgb="FF9933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278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1</v>
      </c>
      <c r="E8" s="38">
        <v>4</v>
      </c>
      <c r="F8" s="39">
        <v>2.9629629629629631E-2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1.4814814814814815E-2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3</v>
      </c>
      <c r="D20" s="70">
        <v>1</v>
      </c>
      <c r="E20" s="48">
        <v>4</v>
      </c>
      <c r="F20" s="39">
        <v>2.9629629629629631E-2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4</v>
      </c>
      <c r="E26" s="41">
        <v>6</v>
      </c>
      <c r="F26" s="42">
        <v>4.4444444444444446E-2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0</v>
      </c>
      <c r="E32" s="41">
        <v>3</v>
      </c>
      <c r="F32" s="42">
        <v>2.2222222222222223E-2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3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4</v>
      </c>
      <c r="E38" s="41">
        <v>5</v>
      </c>
      <c r="F38" s="42">
        <v>3.7037037037037035E-2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2.2222222222222223E-2</v>
      </c>
    </row>
    <row r="45" spans="1:6" ht="15" customHeight="1" x14ac:dyDescent="0.15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0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10</v>
      </c>
      <c r="D50" s="49">
        <v>2</v>
      </c>
      <c r="E50" s="41">
        <v>12</v>
      </c>
      <c r="F50" s="42">
        <v>8.8888888888888892E-2</v>
      </c>
    </row>
    <row r="51" spans="1:6" ht="15" customHeight="1" x14ac:dyDescent="0.15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0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5</v>
      </c>
      <c r="D56" s="49">
        <v>4</v>
      </c>
      <c r="E56" s="41">
        <v>9</v>
      </c>
      <c r="F56" s="42">
        <v>6.6666666666666666E-2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0</v>
      </c>
      <c r="D62" s="49">
        <v>2</v>
      </c>
      <c r="E62" s="41">
        <v>2</v>
      </c>
      <c r="F62" s="42">
        <v>1.4814814814814815E-2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4</v>
      </c>
      <c r="D67" s="94">
        <v>3</v>
      </c>
      <c r="E67" s="95">
        <v>7</v>
      </c>
      <c r="F67" s="32"/>
    </row>
    <row r="68" spans="1:6" ht="15" customHeight="1" x14ac:dyDescent="0.15">
      <c r="A68" s="12"/>
      <c r="B68" s="40" t="s">
        <v>37</v>
      </c>
      <c r="C68" s="49">
        <v>4</v>
      </c>
      <c r="D68" s="49">
        <v>5</v>
      </c>
      <c r="E68" s="41">
        <v>9</v>
      </c>
      <c r="F68" s="42">
        <v>6.6666666666666666E-2</v>
      </c>
    </row>
    <row r="69" spans="1:6" ht="15" customHeight="1" x14ac:dyDescent="0.15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6</v>
      </c>
      <c r="D74" s="49">
        <v>6</v>
      </c>
      <c r="E74" s="41">
        <v>12</v>
      </c>
      <c r="F74" s="42">
        <v>8.8888888888888892E-2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3</v>
      </c>
      <c r="D80" s="49">
        <v>3</v>
      </c>
      <c r="E80" s="41">
        <v>6</v>
      </c>
      <c r="F80" s="42">
        <v>4.4444444444444446E-2</v>
      </c>
    </row>
    <row r="81" spans="1:6" ht="15" customHeight="1" x14ac:dyDescent="0.15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2</v>
      </c>
      <c r="D86" s="71">
        <v>8</v>
      </c>
      <c r="E86" s="44">
        <v>10</v>
      </c>
      <c r="F86" s="45">
        <v>7.407407407407407E-2</v>
      </c>
    </row>
    <row r="87" spans="1:6" ht="15" customHeight="1" x14ac:dyDescent="0.15">
      <c r="A87" s="12"/>
      <c r="B87" s="35">
        <v>70</v>
      </c>
      <c r="C87" s="94">
        <v>4</v>
      </c>
      <c r="D87" s="94">
        <v>0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0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12</v>
      </c>
      <c r="D92" s="71">
        <v>4</v>
      </c>
      <c r="E92" s="44">
        <v>16</v>
      </c>
      <c r="F92" s="45">
        <v>0.11851851851851852</v>
      </c>
    </row>
    <row r="93" spans="1:6" ht="15" customHeight="1" x14ac:dyDescent="0.15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5</v>
      </c>
      <c r="D98" s="71">
        <v>7</v>
      </c>
      <c r="E98" s="44">
        <v>12</v>
      </c>
      <c r="F98" s="45">
        <v>8.8888888888888892E-2</v>
      </c>
    </row>
    <row r="99" spans="1:6" ht="15" customHeight="1" x14ac:dyDescent="0.15">
      <c r="A99" s="12"/>
      <c r="B99" s="35">
        <v>80</v>
      </c>
      <c r="C99" s="94">
        <v>3</v>
      </c>
      <c r="D99" s="94">
        <v>0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2</v>
      </c>
      <c r="E104" s="44">
        <v>7</v>
      </c>
      <c r="F104" s="45">
        <v>5.185185185185185E-2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5.185185185185185E-2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2.9629629629629631E-2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1.4814814814814815E-2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383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72</v>
      </c>
      <c r="D147" s="77">
        <v>63</v>
      </c>
      <c r="E147" s="62">
        <v>135</v>
      </c>
      <c r="F147" s="32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7</v>
      </c>
      <c r="D150" s="17">
        <v>3</v>
      </c>
      <c r="E150" s="17">
        <v>10</v>
      </c>
      <c r="F150" s="32">
        <v>7.407407407407407E-2</v>
      </c>
    </row>
    <row r="151" spans="1:6" ht="15" customHeight="1" x14ac:dyDescent="0.15">
      <c r="A151" s="18"/>
      <c r="B151" s="18" t="s">
        <v>49</v>
      </c>
      <c r="C151" s="19">
        <v>36</v>
      </c>
      <c r="D151" s="19">
        <v>31</v>
      </c>
      <c r="E151" s="19">
        <v>67</v>
      </c>
      <c r="F151" s="32">
        <v>0.49629629629629629</v>
      </c>
    </row>
    <row r="152" spans="1:6" ht="15" customHeight="1" x14ac:dyDescent="0.15">
      <c r="A152" s="33"/>
      <c r="B152" s="20" t="s">
        <v>6</v>
      </c>
      <c r="C152" s="21">
        <v>29</v>
      </c>
      <c r="D152" s="21">
        <v>29</v>
      </c>
      <c r="E152" s="21">
        <v>58</v>
      </c>
      <c r="F152" s="32">
        <v>0.42962962962962964</v>
      </c>
    </row>
    <row r="153" spans="1:6" ht="15" customHeight="1" x14ac:dyDescent="0.15">
      <c r="B153" s="2" t="s">
        <v>8</v>
      </c>
      <c r="C153" s="1">
        <v>72</v>
      </c>
      <c r="D153" s="1">
        <v>63</v>
      </c>
      <c r="E153" s="1">
        <v>135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7</v>
      </c>
      <c r="D155" s="17">
        <v>3</v>
      </c>
      <c r="E155" s="17">
        <v>10</v>
      </c>
      <c r="F155" s="32">
        <v>7.407407407407407E-2</v>
      </c>
    </row>
    <row r="156" spans="1:6" ht="15" customHeight="1" x14ac:dyDescent="0.15">
      <c r="A156" s="28"/>
      <c r="B156" s="18" t="s">
        <v>49</v>
      </c>
      <c r="C156" s="19">
        <v>36</v>
      </c>
      <c r="D156" s="19">
        <v>31</v>
      </c>
      <c r="E156" s="19">
        <v>67</v>
      </c>
      <c r="F156" s="32">
        <v>0.49629629629629629</v>
      </c>
    </row>
    <row r="157" spans="1:6" ht="15" customHeight="1" x14ac:dyDescent="0.15">
      <c r="A157" s="25"/>
      <c r="B157" s="20" t="s">
        <v>10</v>
      </c>
      <c r="C157" s="21">
        <v>14</v>
      </c>
      <c r="D157" s="21">
        <v>12</v>
      </c>
      <c r="E157" s="21">
        <v>26</v>
      </c>
      <c r="F157" s="32">
        <v>0.19259259259259259</v>
      </c>
    </row>
    <row r="158" spans="1:6" ht="15" customHeight="1" x14ac:dyDescent="0.15">
      <c r="A158" s="26"/>
      <c r="B158" s="29" t="s">
        <v>11</v>
      </c>
      <c r="C158" s="27">
        <v>15</v>
      </c>
      <c r="D158" s="27">
        <v>17</v>
      </c>
      <c r="E158" s="27">
        <v>32</v>
      </c>
      <c r="F158" s="32">
        <v>0.23703703703703705</v>
      </c>
    </row>
    <row r="159" spans="1:6" ht="15" customHeight="1" x14ac:dyDescent="0.15">
      <c r="B159" s="2" t="s">
        <v>8</v>
      </c>
      <c r="C159" s="1">
        <v>72</v>
      </c>
      <c r="D159" s="1">
        <v>63</v>
      </c>
      <c r="E159" s="1">
        <v>135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5</v>
      </c>
      <c r="D161" s="31">
        <v>8</v>
      </c>
      <c r="E161" s="31">
        <v>13</v>
      </c>
      <c r="F161" s="32">
        <v>9.6296296296296297E-2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4</v>
      </c>
      <c r="E162" s="31">
        <v>6</v>
      </c>
      <c r="F162" s="32">
        <v>4.4444444444444446E-2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1.4814814814814815E-2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381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382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163">
    <tabColor rgb="FF9933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279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2</v>
      </c>
      <c r="D8" s="70">
        <v>2</v>
      </c>
      <c r="E8" s="38">
        <v>4</v>
      </c>
      <c r="F8" s="39">
        <v>1.7167381974248927E-2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6</v>
      </c>
      <c r="D14" s="70">
        <v>3</v>
      </c>
      <c r="E14" s="48">
        <v>9</v>
      </c>
      <c r="F14" s="39">
        <v>3.8626609442060089E-2</v>
      </c>
    </row>
    <row r="15" spans="1:6" ht="15" customHeight="1" x14ac:dyDescent="0.15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3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3</v>
      </c>
      <c r="D20" s="70">
        <v>5</v>
      </c>
      <c r="E20" s="48">
        <v>8</v>
      </c>
      <c r="F20" s="39">
        <v>3.4334763948497854E-2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6</v>
      </c>
      <c r="D26" s="49">
        <v>5</v>
      </c>
      <c r="E26" s="41">
        <v>11</v>
      </c>
      <c r="F26" s="42">
        <v>4.7210300429184553E-2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4</v>
      </c>
      <c r="D32" s="49">
        <v>4</v>
      </c>
      <c r="E32" s="41">
        <v>8</v>
      </c>
      <c r="F32" s="42">
        <v>3.4334763948497854E-2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1.7167381974248927E-2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4</v>
      </c>
      <c r="D44" s="49">
        <v>2</v>
      </c>
      <c r="E44" s="41">
        <v>6</v>
      </c>
      <c r="F44" s="42">
        <v>2.575107296137339E-2</v>
      </c>
    </row>
    <row r="45" spans="1:6" ht="15" customHeight="1" x14ac:dyDescent="0.15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v>8</v>
      </c>
      <c r="D50" s="49">
        <v>5</v>
      </c>
      <c r="E50" s="41">
        <v>13</v>
      </c>
      <c r="F50" s="42">
        <v>5.5793991416309016E-2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3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v>5</v>
      </c>
      <c r="D56" s="49">
        <v>8</v>
      </c>
      <c r="E56" s="41">
        <v>13</v>
      </c>
      <c r="F56" s="42">
        <v>5.5793991416309016E-2</v>
      </c>
    </row>
    <row r="57" spans="1:6" ht="15" customHeight="1" x14ac:dyDescent="0.15">
      <c r="A57" s="12"/>
      <c r="B57" s="35">
        <v>45</v>
      </c>
      <c r="C57" s="94">
        <v>4</v>
      </c>
      <c r="D57" s="94">
        <v>1</v>
      </c>
      <c r="E57" s="95">
        <v>5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0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v>13</v>
      </c>
      <c r="D62" s="49">
        <v>6</v>
      </c>
      <c r="E62" s="41">
        <v>19</v>
      </c>
      <c r="F62" s="42">
        <v>8.15450643776824E-2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0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4</v>
      </c>
      <c r="D68" s="49">
        <v>1</v>
      </c>
      <c r="E68" s="41">
        <v>5</v>
      </c>
      <c r="F68" s="42">
        <v>2.1459227467811159E-2</v>
      </c>
    </row>
    <row r="69" spans="1:6" ht="15" customHeight="1" x14ac:dyDescent="0.15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8</v>
      </c>
      <c r="D74" s="49">
        <v>5</v>
      </c>
      <c r="E74" s="41">
        <v>13</v>
      </c>
      <c r="F74" s="42">
        <v>5.5793991416309016E-2</v>
      </c>
    </row>
    <row r="75" spans="1:6" ht="15" customHeight="1" x14ac:dyDescent="0.15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3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6</v>
      </c>
      <c r="D80" s="49">
        <v>10</v>
      </c>
      <c r="E80" s="41">
        <v>16</v>
      </c>
      <c r="F80" s="42">
        <v>6.8669527896995708E-2</v>
      </c>
    </row>
    <row r="81" spans="1:6" ht="15" customHeight="1" x14ac:dyDescent="0.15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12</v>
      </c>
      <c r="D86" s="71">
        <v>8</v>
      </c>
      <c r="E86" s="44">
        <v>20</v>
      </c>
      <c r="F86" s="45">
        <v>8.5836909871244635E-2</v>
      </c>
    </row>
    <row r="87" spans="1:6" ht="15" customHeight="1" x14ac:dyDescent="0.15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6</v>
      </c>
      <c r="E89" s="95">
        <v>9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8</v>
      </c>
      <c r="D92" s="71">
        <v>13</v>
      </c>
      <c r="E92" s="44">
        <v>21</v>
      </c>
      <c r="F92" s="45">
        <v>9.012875536480687E-2</v>
      </c>
    </row>
    <row r="93" spans="1:6" ht="15" customHeight="1" x14ac:dyDescent="0.15">
      <c r="A93" s="12"/>
      <c r="B93" s="35">
        <v>75</v>
      </c>
      <c r="C93" s="94">
        <v>6</v>
      </c>
      <c r="D93" s="94">
        <v>2</v>
      </c>
      <c r="E93" s="95">
        <v>8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6</v>
      </c>
      <c r="E94" s="95">
        <v>8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3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3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10</v>
      </c>
      <c r="D98" s="71">
        <v>16</v>
      </c>
      <c r="E98" s="44">
        <v>26</v>
      </c>
      <c r="F98" s="45">
        <v>0.11158798283261803</v>
      </c>
    </row>
    <row r="99" spans="1:6" ht="15" customHeight="1" x14ac:dyDescent="0.15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0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8</v>
      </c>
      <c r="D104" s="71">
        <v>3</v>
      </c>
      <c r="E104" s="44">
        <v>11</v>
      </c>
      <c r="F104" s="45">
        <v>4.7210300429184553E-2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3</v>
      </c>
      <c r="D109" s="94">
        <v>1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v>8</v>
      </c>
      <c r="D110" s="71">
        <v>7</v>
      </c>
      <c r="E110" s="44">
        <v>15</v>
      </c>
      <c r="F110" s="45">
        <v>6.4377682403433473E-2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5</v>
      </c>
      <c r="E116" s="44">
        <v>8</v>
      </c>
      <c r="F116" s="45">
        <v>3.4334763948497854E-2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1.2875536480686695E-2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383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121</v>
      </c>
      <c r="D147" s="77">
        <v>112</v>
      </c>
      <c r="E147" s="62">
        <v>233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11</v>
      </c>
      <c r="D150" s="17">
        <v>10</v>
      </c>
      <c r="E150" s="17">
        <v>21</v>
      </c>
      <c r="F150" s="32">
        <v>9.012875536480687E-2</v>
      </c>
    </row>
    <row r="151" spans="1:6" ht="15" customHeight="1" x14ac:dyDescent="0.15">
      <c r="A151" s="18"/>
      <c r="B151" s="18" t="s">
        <v>49</v>
      </c>
      <c r="C151" s="19">
        <v>61</v>
      </c>
      <c r="D151" s="19">
        <v>47</v>
      </c>
      <c r="E151" s="19">
        <v>108</v>
      </c>
      <c r="F151" s="32">
        <v>0.46351931330472101</v>
      </c>
    </row>
    <row r="152" spans="1:6" ht="15" customHeight="1" x14ac:dyDescent="0.15">
      <c r="A152" s="33"/>
      <c r="B152" s="20" t="s">
        <v>6</v>
      </c>
      <c r="C152" s="21">
        <v>49</v>
      </c>
      <c r="D152" s="21">
        <v>55</v>
      </c>
      <c r="E152" s="21">
        <v>104</v>
      </c>
      <c r="F152" s="32">
        <v>0.44635193133047213</v>
      </c>
    </row>
    <row r="153" spans="1:6" ht="15" customHeight="1" x14ac:dyDescent="0.15">
      <c r="B153" s="2" t="s">
        <v>8</v>
      </c>
      <c r="C153" s="1">
        <v>121</v>
      </c>
      <c r="D153" s="1">
        <v>112</v>
      </c>
      <c r="E153" s="1">
        <v>233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11</v>
      </c>
      <c r="D155" s="17">
        <v>10</v>
      </c>
      <c r="E155" s="17">
        <v>21</v>
      </c>
      <c r="F155" s="32">
        <v>9.012875536480687E-2</v>
      </c>
    </row>
    <row r="156" spans="1:6" ht="15" customHeight="1" x14ac:dyDescent="0.15">
      <c r="A156" s="28"/>
      <c r="B156" s="18" t="s">
        <v>49</v>
      </c>
      <c r="C156" s="19">
        <v>61</v>
      </c>
      <c r="D156" s="19">
        <v>47</v>
      </c>
      <c r="E156" s="19">
        <v>108</v>
      </c>
      <c r="F156" s="32">
        <v>0.46351931330472101</v>
      </c>
    </row>
    <row r="157" spans="1:6" ht="15" customHeight="1" x14ac:dyDescent="0.15">
      <c r="A157" s="25"/>
      <c r="B157" s="20" t="s">
        <v>10</v>
      </c>
      <c r="C157" s="21">
        <v>20</v>
      </c>
      <c r="D157" s="21">
        <v>21</v>
      </c>
      <c r="E157" s="21">
        <v>41</v>
      </c>
      <c r="F157" s="32">
        <v>0.17596566523605151</v>
      </c>
    </row>
    <row r="158" spans="1:6" ht="15" customHeight="1" x14ac:dyDescent="0.15">
      <c r="A158" s="26"/>
      <c r="B158" s="29" t="s">
        <v>11</v>
      </c>
      <c r="C158" s="27">
        <v>29</v>
      </c>
      <c r="D158" s="27">
        <v>34</v>
      </c>
      <c r="E158" s="27">
        <v>63</v>
      </c>
      <c r="F158" s="32">
        <v>0.27038626609442062</v>
      </c>
    </row>
    <row r="159" spans="1:6" ht="15" customHeight="1" x14ac:dyDescent="0.15">
      <c r="B159" s="2" t="s">
        <v>8</v>
      </c>
      <c r="C159" s="1">
        <v>121</v>
      </c>
      <c r="D159" s="1">
        <v>112</v>
      </c>
      <c r="E159" s="1">
        <v>233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11</v>
      </c>
      <c r="D161" s="31">
        <v>15</v>
      </c>
      <c r="E161" s="31">
        <v>26</v>
      </c>
      <c r="F161" s="32">
        <v>0.11158798283261803</v>
      </c>
    </row>
    <row r="162" spans="1:6" ht="15" customHeight="1" x14ac:dyDescent="0.15">
      <c r="A162" s="30"/>
      <c r="B162" s="23" t="s">
        <v>15</v>
      </c>
      <c r="C162" s="31">
        <v>3</v>
      </c>
      <c r="D162" s="31">
        <v>8</v>
      </c>
      <c r="E162" s="31">
        <v>11</v>
      </c>
      <c r="F162" s="32">
        <v>4.7210300429184553E-2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1.2875536480686695E-2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381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382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64">
    <tabColor rgb="FF9933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280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4</v>
      </c>
      <c r="D8" s="70">
        <v>1</v>
      </c>
      <c r="E8" s="38">
        <v>5</v>
      </c>
      <c r="F8" s="39">
        <v>2.9585798816568046E-2</v>
      </c>
    </row>
    <row r="9" spans="1:6" ht="15" customHeight="1" x14ac:dyDescent="0.15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5</v>
      </c>
      <c r="E14" s="48">
        <v>6</v>
      </c>
      <c r="F14" s="39">
        <v>3.5502958579881658E-2</v>
      </c>
    </row>
    <row r="15" spans="1:6" ht="15" customHeight="1" x14ac:dyDescent="0.15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5</v>
      </c>
      <c r="E20" s="48">
        <v>7</v>
      </c>
      <c r="F20" s="39">
        <v>4.142011834319527E-2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v>4</v>
      </c>
      <c r="D26" s="49">
        <v>4</v>
      </c>
      <c r="E26" s="41">
        <v>8</v>
      </c>
      <c r="F26" s="42">
        <v>4.7337278106508875E-2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2</v>
      </c>
      <c r="E32" s="41">
        <v>4</v>
      </c>
      <c r="F32" s="42">
        <v>2.3668639053254437E-2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1.7751479289940829E-2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5.9171597633136093E-3</v>
      </c>
    </row>
    <row r="45" spans="1:6" ht="15" customHeight="1" x14ac:dyDescent="0.15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4</v>
      </c>
      <c r="D50" s="49">
        <v>5</v>
      </c>
      <c r="E50" s="41">
        <v>9</v>
      </c>
      <c r="F50" s="42">
        <v>5.3254437869822487E-2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3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v>5</v>
      </c>
      <c r="D56" s="49">
        <v>4</v>
      </c>
      <c r="E56" s="41">
        <v>9</v>
      </c>
      <c r="F56" s="42">
        <v>5.3254437869822487E-2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5</v>
      </c>
      <c r="D62" s="49">
        <v>3</v>
      </c>
      <c r="E62" s="41">
        <v>8</v>
      </c>
      <c r="F62" s="42">
        <v>4.7337278106508875E-2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3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7</v>
      </c>
      <c r="D68" s="49">
        <v>7</v>
      </c>
      <c r="E68" s="41">
        <v>14</v>
      </c>
      <c r="F68" s="42">
        <v>8.2840236686390539E-2</v>
      </c>
    </row>
    <row r="69" spans="1:6" ht="15" customHeight="1" x14ac:dyDescent="0.15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4</v>
      </c>
      <c r="E72" s="95">
        <v>5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5</v>
      </c>
      <c r="D74" s="49">
        <v>8</v>
      </c>
      <c r="E74" s="41">
        <v>13</v>
      </c>
      <c r="F74" s="42">
        <v>7.6923076923076927E-2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5</v>
      </c>
      <c r="E78" s="95">
        <v>8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6</v>
      </c>
      <c r="D80" s="49">
        <v>6</v>
      </c>
      <c r="E80" s="41">
        <v>12</v>
      </c>
      <c r="F80" s="42">
        <v>7.1005917159763315E-2</v>
      </c>
    </row>
    <row r="81" spans="1:6" ht="15" customHeight="1" x14ac:dyDescent="0.15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3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8</v>
      </c>
      <c r="D86" s="71">
        <v>10</v>
      </c>
      <c r="E86" s="44">
        <v>18</v>
      </c>
      <c r="F86" s="45">
        <v>0.10650887573964497</v>
      </c>
    </row>
    <row r="87" spans="1:6" ht="15" customHeight="1" x14ac:dyDescent="0.15">
      <c r="A87" s="12"/>
      <c r="B87" s="35">
        <v>70</v>
      </c>
      <c r="C87" s="94">
        <v>3</v>
      </c>
      <c r="D87" s="94">
        <v>0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5</v>
      </c>
      <c r="D92" s="71">
        <v>2</v>
      </c>
      <c r="E92" s="44">
        <v>7</v>
      </c>
      <c r="F92" s="45">
        <v>4.142011834319527E-2</v>
      </c>
    </row>
    <row r="93" spans="1:6" ht="15" customHeight="1" x14ac:dyDescent="0.15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6</v>
      </c>
      <c r="D98" s="71">
        <v>10</v>
      </c>
      <c r="E98" s="44">
        <v>16</v>
      </c>
      <c r="F98" s="45">
        <v>9.4674556213017749E-2</v>
      </c>
    </row>
    <row r="99" spans="1:6" ht="15" customHeight="1" x14ac:dyDescent="0.15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4</v>
      </c>
      <c r="D100" s="94">
        <v>2</v>
      </c>
      <c r="E100" s="95">
        <v>6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6</v>
      </c>
      <c r="D104" s="71">
        <v>9</v>
      </c>
      <c r="E104" s="44">
        <v>15</v>
      </c>
      <c r="F104" s="45">
        <v>8.8757396449704137E-2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2</v>
      </c>
      <c r="E110" s="44">
        <v>6</v>
      </c>
      <c r="F110" s="45">
        <v>3.5502958579881658E-2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6</v>
      </c>
      <c r="E116" s="44">
        <v>6</v>
      </c>
      <c r="F116" s="45">
        <v>3.5502958579881658E-2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1.1834319526627219E-2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383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75</v>
      </c>
      <c r="D147" s="77">
        <v>94</v>
      </c>
      <c r="E147" s="62">
        <v>169</v>
      </c>
      <c r="F147" s="32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7</v>
      </c>
      <c r="D150" s="17">
        <v>11</v>
      </c>
      <c r="E150" s="17">
        <v>18</v>
      </c>
      <c r="F150" s="32">
        <v>0.10650887573964497</v>
      </c>
    </row>
    <row r="151" spans="1:6" ht="15" customHeight="1" x14ac:dyDescent="0.15">
      <c r="A151" s="18"/>
      <c r="B151" s="18" t="s">
        <v>49</v>
      </c>
      <c r="C151" s="19">
        <v>39</v>
      </c>
      <c r="D151" s="19">
        <v>42</v>
      </c>
      <c r="E151" s="19">
        <v>81</v>
      </c>
      <c r="F151" s="32">
        <v>0.47928994082840237</v>
      </c>
    </row>
    <row r="152" spans="1:6" ht="15" customHeight="1" x14ac:dyDescent="0.15">
      <c r="A152" s="33"/>
      <c r="B152" s="20" t="s">
        <v>6</v>
      </c>
      <c r="C152" s="21">
        <v>29</v>
      </c>
      <c r="D152" s="21">
        <v>41</v>
      </c>
      <c r="E152" s="21">
        <v>70</v>
      </c>
      <c r="F152" s="32">
        <v>0.41420118343195267</v>
      </c>
    </row>
    <row r="153" spans="1:6" ht="15" customHeight="1" x14ac:dyDescent="0.15">
      <c r="B153" s="2" t="s">
        <v>8</v>
      </c>
      <c r="C153" s="1">
        <v>75</v>
      </c>
      <c r="D153" s="1">
        <v>94</v>
      </c>
      <c r="E153" s="1">
        <v>169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7</v>
      </c>
      <c r="D155" s="17">
        <v>11</v>
      </c>
      <c r="E155" s="17">
        <v>18</v>
      </c>
      <c r="F155" s="32">
        <v>0.10650887573964497</v>
      </c>
    </row>
    <row r="156" spans="1:6" ht="15" customHeight="1" x14ac:dyDescent="0.15">
      <c r="A156" s="28"/>
      <c r="B156" s="18" t="s">
        <v>49</v>
      </c>
      <c r="C156" s="19">
        <v>39</v>
      </c>
      <c r="D156" s="19">
        <v>42</v>
      </c>
      <c r="E156" s="19">
        <v>81</v>
      </c>
      <c r="F156" s="32">
        <v>0.47928994082840237</v>
      </c>
    </row>
    <row r="157" spans="1:6" ht="15" customHeight="1" x14ac:dyDescent="0.15">
      <c r="A157" s="25"/>
      <c r="B157" s="20" t="s">
        <v>10</v>
      </c>
      <c r="C157" s="21">
        <v>13</v>
      </c>
      <c r="D157" s="21">
        <v>12</v>
      </c>
      <c r="E157" s="21">
        <v>25</v>
      </c>
      <c r="F157" s="32">
        <v>0.14792899408284024</v>
      </c>
    </row>
    <row r="158" spans="1:6" ht="15" customHeight="1" x14ac:dyDescent="0.15">
      <c r="A158" s="26"/>
      <c r="B158" s="29" t="s">
        <v>11</v>
      </c>
      <c r="C158" s="27">
        <v>16</v>
      </c>
      <c r="D158" s="27">
        <v>29</v>
      </c>
      <c r="E158" s="27">
        <v>45</v>
      </c>
      <c r="F158" s="32">
        <v>0.26627218934911245</v>
      </c>
    </row>
    <row r="159" spans="1:6" ht="15" customHeight="1" x14ac:dyDescent="0.15">
      <c r="B159" s="2" t="s">
        <v>8</v>
      </c>
      <c r="C159" s="1">
        <v>75</v>
      </c>
      <c r="D159" s="1">
        <v>94</v>
      </c>
      <c r="E159" s="1">
        <v>169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4</v>
      </c>
      <c r="D161" s="31">
        <v>10</v>
      </c>
      <c r="E161" s="31">
        <v>14</v>
      </c>
      <c r="F161" s="32">
        <v>8.2840236686390539E-2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8</v>
      </c>
      <c r="E162" s="31">
        <v>8</v>
      </c>
      <c r="F162" s="32">
        <v>4.7337278106508875E-2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1.1834319526627219E-2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381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382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65">
    <tabColor rgb="FF9933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281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2</v>
      </c>
      <c r="D8" s="70">
        <v>2</v>
      </c>
      <c r="E8" s="38">
        <v>4</v>
      </c>
      <c r="F8" s="39">
        <v>1.2658227848101266E-2</v>
      </c>
    </row>
    <row r="9" spans="1:6" ht="15" customHeight="1" x14ac:dyDescent="0.15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4</v>
      </c>
      <c r="D14" s="70">
        <v>6</v>
      </c>
      <c r="E14" s="48">
        <v>10</v>
      </c>
      <c r="F14" s="39">
        <v>3.1645569620253167E-2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4</v>
      </c>
      <c r="D20" s="70">
        <v>8</v>
      </c>
      <c r="E20" s="48">
        <v>12</v>
      </c>
      <c r="F20" s="39">
        <v>3.7974683544303799E-2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4</v>
      </c>
      <c r="D26" s="49">
        <v>4</v>
      </c>
      <c r="E26" s="41">
        <v>8</v>
      </c>
      <c r="F26" s="42">
        <v>2.5316455696202531E-2</v>
      </c>
    </row>
    <row r="27" spans="1:6" ht="15" customHeight="1" x14ac:dyDescent="0.15">
      <c r="A27" s="12"/>
      <c r="B27" s="35">
        <v>20</v>
      </c>
      <c r="C27" s="94">
        <v>3</v>
      </c>
      <c r="D27" s="94">
        <v>0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4</v>
      </c>
      <c r="D30" s="94">
        <v>0</v>
      </c>
      <c r="E30" s="95">
        <v>4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3</v>
      </c>
      <c r="E31" s="95">
        <v>5</v>
      </c>
      <c r="F31" s="32"/>
    </row>
    <row r="32" spans="1:6" ht="15" customHeight="1" x14ac:dyDescent="0.15">
      <c r="A32" s="12"/>
      <c r="B32" s="40" t="s">
        <v>31</v>
      </c>
      <c r="C32" s="49">
        <v>12</v>
      </c>
      <c r="D32" s="49">
        <v>4</v>
      </c>
      <c r="E32" s="41">
        <v>16</v>
      </c>
      <c r="F32" s="42">
        <v>5.0632911392405063E-2</v>
      </c>
    </row>
    <row r="33" spans="1:6" ht="15" customHeight="1" x14ac:dyDescent="0.15">
      <c r="A33" s="12"/>
      <c r="B33" s="35">
        <v>25</v>
      </c>
      <c r="C33" s="94">
        <v>4</v>
      </c>
      <c r="D33" s="94">
        <v>0</v>
      </c>
      <c r="E33" s="95">
        <v>4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8</v>
      </c>
      <c r="D38" s="49">
        <v>3</v>
      </c>
      <c r="E38" s="41">
        <v>11</v>
      </c>
      <c r="F38" s="42">
        <v>3.4810126582278479E-2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3</v>
      </c>
      <c r="D44" s="49">
        <v>3</v>
      </c>
      <c r="E44" s="41">
        <v>6</v>
      </c>
      <c r="F44" s="42">
        <v>1.8987341772151899E-2</v>
      </c>
    </row>
    <row r="45" spans="1:6" ht="15" customHeight="1" x14ac:dyDescent="0.15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3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5</v>
      </c>
      <c r="D50" s="49">
        <v>9</v>
      </c>
      <c r="E50" s="41">
        <v>14</v>
      </c>
      <c r="F50" s="42">
        <v>4.4303797468354431E-2</v>
      </c>
    </row>
    <row r="51" spans="1:6" ht="15" customHeight="1" x14ac:dyDescent="0.15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0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3</v>
      </c>
      <c r="E53" s="95">
        <v>4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8</v>
      </c>
      <c r="D56" s="49">
        <v>5</v>
      </c>
      <c r="E56" s="41">
        <v>13</v>
      </c>
      <c r="F56" s="42">
        <v>4.1139240506329111E-2</v>
      </c>
    </row>
    <row r="57" spans="1:6" ht="15" customHeight="1" x14ac:dyDescent="0.15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3</v>
      </c>
      <c r="E59" s="95">
        <v>5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9</v>
      </c>
      <c r="D62" s="49">
        <v>4</v>
      </c>
      <c r="E62" s="41">
        <v>13</v>
      </c>
      <c r="F62" s="42">
        <v>4.1139240506329111E-2</v>
      </c>
    </row>
    <row r="63" spans="1:6" ht="15" customHeight="1" x14ac:dyDescent="0.15">
      <c r="A63" s="12"/>
      <c r="B63" s="35">
        <v>50</v>
      </c>
      <c r="C63" s="94">
        <v>4</v>
      </c>
      <c r="D63" s="94">
        <v>0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4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6</v>
      </c>
      <c r="D67" s="94">
        <v>0</v>
      </c>
      <c r="E67" s="95">
        <v>6</v>
      </c>
      <c r="F67" s="32"/>
    </row>
    <row r="68" spans="1:6" ht="15" customHeight="1" x14ac:dyDescent="0.15">
      <c r="A68" s="12"/>
      <c r="B68" s="40" t="s">
        <v>37</v>
      </c>
      <c r="C68" s="49">
        <v>12</v>
      </c>
      <c r="D68" s="49">
        <v>6</v>
      </c>
      <c r="E68" s="41">
        <v>18</v>
      </c>
      <c r="F68" s="42">
        <v>5.6962025316455694E-2</v>
      </c>
    </row>
    <row r="69" spans="1:6" ht="15" customHeight="1" x14ac:dyDescent="0.15">
      <c r="A69" s="12"/>
      <c r="B69" s="35">
        <v>55</v>
      </c>
      <c r="C69" s="94">
        <v>0</v>
      </c>
      <c r="D69" s="94">
        <v>3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15">
      <c r="A74" s="12"/>
      <c r="B74" s="40" t="s">
        <v>38</v>
      </c>
      <c r="C74" s="49">
        <v>7</v>
      </c>
      <c r="D74" s="49">
        <v>11</v>
      </c>
      <c r="E74" s="41">
        <v>18</v>
      </c>
      <c r="F74" s="42">
        <v>5.6962025316455694E-2</v>
      </c>
    </row>
    <row r="75" spans="1:6" ht="15" customHeight="1" x14ac:dyDescent="0.15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5</v>
      </c>
      <c r="E76" s="95">
        <v>7</v>
      </c>
      <c r="F76" s="32"/>
    </row>
    <row r="77" spans="1:6" ht="15" customHeight="1" x14ac:dyDescent="0.15">
      <c r="A77" s="12"/>
      <c r="B77" s="35">
        <v>62</v>
      </c>
      <c r="C77" s="94">
        <v>5</v>
      </c>
      <c r="D77" s="94">
        <v>3</v>
      </c>
      <c r="E77" s="95">
        <v>8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4</v>
      </c>
      <c r="E79" s="95">
        <v>8</v>
      </c>
      <c r="F79" s="32"/>
    </row>
    <row r="80" spans="1:6" ht="15" customHeight="1" x14ac:dyDescent="0.15">
      <c r="A80" s="12"/>
      <c r="B80" s="40" t="s">
        <v>39</v>
      </c>
      <c r="C80" s="49">
        <v>15</v>
      </c>
      <c r="D80" s="49">
        <v>13</v>
      </c>
      <c r="E80" s="41">
        <v>28</v>
      </c>
      <c r="F80" s="42">
        <v>8.8607594936708861E-2</v>
      </c>
    </row>
    <row r="81" spans="1:6" ht="15" customHeight="1" x14ac:dyDescent="0.15">
      <c r="A81" s="12"/>
      <c r="B81" s="35">
        <v>65</v>
      </c>
      <c r="C81" s="94">
        <v>5</v>
      </c>
      <c r="D81" s="94">
        <v>4</v>
      </c>
      <c r="E81" s="95">
        <v>9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6</v>
      </c>
      <c r="E82" s="95">
        <v>8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5</v>
      </c>
      <c r="E84" s="95">
        <v>9</v>
      </c>
      <c r="F84" s="32"/>
    </row>
    <row r="85" spans="1:6" ht="15" customHeight="1" x14ac:dyDescent="0.15">
      <c r="A85" s="12"/>
      <c r="B85" s="35">
        <v>69</v>
      </c>
      <c r="C85" s="94">
        <v>6</v>
      </c>
      <c r="D85" s="94">
        <v>4</v>
      </c>
      <c r="E85" s="95">
        <v>10</v>
      </c>
      <c r="F85" s="32"/>
    </row>
    <row r="86" spans="1:6" ht="15" customHeight="1" x14ac:dyDescent="0.15">
      <c r="A86" s="12"/>
      <c r="B86" s="43" t="s">
        <v>40</v>
      </c>
      <c r="C86" s="71">
        <v>20</v>
      </c>
      <c r="D86" s="71">
        <v>22</v>
      </c>
      <c r="E86" s="44">
        <v>42</v>
      </c>
      <c r="F86" s="45">
        <v>0.13291139240506328</v>
      </c>
    </row>
    <row r="87" spans="1:6" ht="15" customHeight="1" x14ac:dyDescent="0.15">
      <c r="A87" s="12"/>
      <c r="B87" s="35">
        <v>70</v>
      </c>
      <c r="C87" s="94">
        <v>5</v>
      </c>
      <c r="D87" s="94">
        <v>4</v>
      </c>
      <c r="E87" s="95">
        <v>9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1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15">
      <c r="A92" s="12"/>
      <c r="B92" s="43" t="s">
        <v>41</v>
      </c>
      <c r="C92" s="71">
        <v>15</v>
      </c>
      <c r="D92" s="71">
        <v>14</v>
      </c>
      <c r="E92" s="44">
        <v>29</v>
      </c>
      <c r="F92" s="45">
        <v>9.1772151898734181E-2</v>
      </c>
    </row>
    <row r="93" spans="1:6" ht="15" customHeight="1" x14ac:dyDescent="0.15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3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3</v>
      </c>
      <c r="E97" s="95">
        <v>7</v>
      </c>
      <c r="F97" s="32"/>
    </row>
    <row r="98" spans="1:6" ht="15" customHeight="1" x14ac:dyDescent="0.15">
      <c r="A98" s="12"/>
      <c r="B98" s="43" t="s">
        <v>42</v>
      </c>
      <c r="C98" s="71">
        <v>12</v>
      </c>
      <c r="D98" s="71">
        <v>9</v>
      </c>
      <c r="E98" s="44">
        <v>21</v>
      </c>
      <c r="F98" s="45">
        <v>6.6455696202531639E-2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4</v>
      </c>
      <c r="E101" s="95">
        <v>6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8</v>
      </c>
      <c r="D104" s="71">
        <v>9</v>
      </c>
      <c r="E104" s="44">
        <v>17</v>
      </c>
      <c r="F104" s="45">
        <v>5.3797468354430382E-2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3</v>
      </c>
      <c r="D106" s="94">
        <v>0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5</v>
      </c>
      <c r="E109" s="95">
        <v>6</v>
      </c>
      <c r="F109" s="32"/>
    </row>
    <row r="110" spans="1:6" ht="15" customHeight="1" x14ac:dyDescent="0.15">
      <c r="A110" s="12"/>
      <c r="B110" s="43" t="s">
        <v>44</v>
      </c>
      <c r="C110" s="71">
        <v>8</v>
      </c>
      <c r="D110" s="71">
        <v>9</v>
      </c>
      <c r="E110" s="44">
        <v>17</v>
      </c>
      <c r="F110" s="45">
        <v>5.3797468354430382E-2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4</v>
      </c>
      <c r="D116" s="71">
        <v>11</v>
      </c>
      <c r="E116" s="44">
        <v>15</v>
      </c>
      <c r="F116" s="45">
        <v>4.746835443037975E-2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1.2658227848101266E-2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383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161</v>
      </c>
      <c r="D147" s="77">
        <v>155</v>
      </c>
      <c r="E147" s="62">
        <v>316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10</v>
      </c>
      <c r="D150" s="17">
        <v>16</v>
      </c>
      <c r="E150" s="17">
        <v>26</v>
      </c>
      <c r="F150" s="32">
        <v>8.2278481012658222E-2</v>
      </c>
    </row>
    <row r="151" spans="1:6" ht="15" customHeight="1" x14ac:dyDescent="0.15">
      <c r="A151" s="18"/>
      <c r="B151" s="18" t="s">
        <v>49</v>
      </c>
      <c r="C151" s="19">
        <v>83</v>
      </c>
      <c r="D151" s="19">
        <v>62</v>
      </c>
      <c r="E151" s="19">
        <v>145</v>
      </c>
      <c r="F151" s="32">
        <v>0.45886075949367089</v>
      </c>
    </row>
    <row r="152" spans="1:6" ht="15" customHeight="1" x14ac:dyDescent="0.15">
      <c r="A152" s="33"/>
      <c r="B152" s="20" t="s">
        <v>6</v>
      </c>
      <c r="C152" s="21">
        <v>68</v>
      </c>
      <c r="D152" s="21">
        <v>77</v>
      </c>
      <c r="E152" s="21">
        <v>145</v>
      </c>
      <c r="F152" s="32">
        <v>0.45886075949367089</v>
      </c>
    </row>
    <row r="153" spans="1:6" ht="15" customHeight="1" x14ac:dyDescent="0.15">
      <c r="B153" s="2" t="s">
        <v>8</v>
      </c>
      <c r="C153" s="1">
        <v>161</v>
      </c>
      <c r="D153" s="1">
        <v>155</v>
      </c>
      <c r="E153" s="1">
        <v>316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10</v>
      </c>
      <c r="D155" s="17">
        <v>16</v>
      </c>
      <c r="E155" s="17">
        <v>26</v>
      </c>
      <c r="F155" s="32">
        <v>8.2278481012658222E-2</v>
      </c>
    </row>
    <row r="156" spans="1:6" ht="15" customHeight="1" x14ac:dyDescent="0.15">
      <c r="A156" s="28"/>
      <c r="B156" s="18" t="s">
        <v>49</v>
      </c>
      <c r="C156" s="19">
        <v>83</v>
      </c>
      <c r="D156" s="19">
        <v>62</v>
      </c>
      <c r="E156" s="19">
        <v>145</v>
      </c>
      <c r="F156" s="32">
        <v>0.45886075949367089</v>
      </c>
    </row>
    <row r="157" spans="1:6" ht="15" customHeight="1" x14ac:dyDescent="0.15">
      <c r="A157" s="25"/>
      <c r="B157" s="20" t="s">
        <v>10</v>
      </c>
      <c r="C157" s="21">
        <v>35</v>
      </c>
      <c r="D157" s="21">
        <v>36</v>
      </c>
      <c r="E157" s="21">
        <v>71</v>
      </c>
      <c r="F157" s="32">
        <v>0.22468354430379747</v>
      </c>
    </row>
    <row r="158" spans="1:6" ht="15" customHeight="1" x14ac:dyDescent="0.15">
      <c r="A158" s="26"/>
      <c r="B158" s="29" t="s">
        <v>11</v>
      </c>
      <c r="C158" s="27">
        <v>33</v>
      </c>
      <c r="D158" s="27">
        <v>41</v>
      </c>
      <c r="E158" s="27">
        <v>74</v>
      </c>
      <c r="F158" s="32">
        <v>0.23417721518987342</v>
      </c>
    </row>
    <row r="159" spans="1:6" ht="15" customHeight="1" x14ac:dyDescent="0.15">
      <c r="B159" s="2" t="s">
        <v>8</v>
      </c>
      <c r="C159" s="1">
        <v>161</v>
      </c>
      <c r="D159" s="1">
        <v>155</v>
      </c>
      <c r="E159" s="1">
        <v>316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13</v>
      </c>
      <c r="D161" s="31">
        <v>23</v>
      </c>
      <c r="E161" s="31">
        <v>36</v>
      </c>
      <c r="F161" s="32">
        <v>0.11392405063291139</v>
      </c>
    </row>
    <row r="162" spans="1:6" ht="15" customHeight="1" x14ac:dyDescent="0.15">
      <c r="A162" s="30"/>
      <c r="B162" s="23" t="s">
        <v>15</v>
      </c>
      <c r="C162" s="31">
        <v>5</v>
      </c>
      <c r="D162" s="31">
        <v>14</v>
      </c>
      <c r="E162" s="31">
        <v>19</v>
      </c>
      <c r="F162" s="32">
        <v>6.0126582278481014E-2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1.2658227848101266E-2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381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382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66">
    <tabColor rgb="FF9933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282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2</v>
      </c>
      <c r="E4" s="95">
        <v>4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4</v>
      </c>
      <c r="D7" s="94">
        <v>2</v>
      </c>
      <c r="E7" s="95">
        <v>6</v>
      </c>
      <c r="F7" s="32"/>
    </row>
    <row r="8" spans="1:6" ht="15" customHeight="1" x14ac:dyDescent="0.15">
      <c r="A8" s="12"/>
      <c r="B8" s="37" t="s">
        <v>27</v>
      </c>
      <c r="C8" s="70">
        <v>11</v>
      </c>
      <c r="D8" s="70">
        <v>5</v>
      </c>
      <c r="E8" s="38">
        <v>16</v>
      </c>
      <c r="F8" s="39">
        <v>1.8497109826589597E-2</v>
      </c>
    </row>
    <row r="9" spans="1:6" ht="15" customHeight="1" x14ac:dyDescent="0.15">
      <c r="A9" s="12"/>
      <c r="B9" s="35">
        <v>5</v>
      </c>
      <c r="C9" s="94">
        <v>1</v>
      </c>
      <c r="D9" s="94">
        <v>3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3</v>
      </c>
      <c r="E10" s="95">
        <v>6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5</v>
      </c>
      <c r="E11" s="95">
        <v>8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3</v>
      </c>
      <c r="E12" s="95">
        <v>6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v>11</v>
      </c>
      <c r="D14" s="70">
        <v>17</v>
      </c>
      <c r="E14" s="48">
        <v>28</v>
      </c>
      <c r="F14" s="39">
        <v>3.236994219653179E-2</v>
      </c>
    </row>
    <row r="15" spans="1:6" ht="15" customHeight="1" x14ac:dyDescent="0.15">
      <c r="A15" s="12"/>
      <c r="B15" s="35">
        <v>10</v>
      </c>
      <c r="C15" s="94">
        <v>8</v>
      </c>
      <c r="D15" s="94">
        <v>6</v>
      </c>
      <c r="E15" s="95">
        <v>14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15">
      <c r="A17" s="12"/>
      <c r="B17" s="35">
        <v>12</v>
      </c>
      <c r="C17" s="94">
        <v>7</v>
      </c>
      <c r="D17" s="94">
        <v>4</v>
      </c>
      <c r="E17" s="95">
        <v>11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6</v>
      </c>
      <c r="E18" s="95">
        <v>8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4</v>
      </c>
      <c r="E19" s="95">
        <v>5</v>
      </c>
      <c r="F19" s="32"/>
    </row>
    <row r="20" spans="1:6" ht="15" customHeight="1" x14ac:dyDescent="0.15">
      <c r="A20" s="12"/>
      <c r="B20" s="37" t="s">
        <v>29</v>
      </c>
      <c r="C20" s="70">
        <v>20</v>
      </c>
      <c r="D20" s="70">
        <v>23</v>
      </c>
      <c r="E20" s="48">
        <v>43</v>
      </c>
      <c r="F20" s="39">
        <v>4.971098265895954E-2</v>
      </c>
    </row>
    <row r="21" spans="1:6" ht="15" customHeight="1" x14ac:dyDescent="0.15">
      <c r="A21" s="12"/>
      <c r="B21" s="35">
        <v>15</v>
      </c>
      <c r="C21" s="94">
        <v>0</v>
      </c>
      <c r="D21" s="94">
        <v>5</v>
      </c>
      <c r="E21" s="95">
        <v>5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5</v>
      </c>
      <c r="E22" s="95">
        <v>8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4</v>
      </c>
      <c r="E23" s="95">
        <v>7</v>
      </c>
      <c r="F23" s="32"/>
    </row>
    <row r="24" spans="1:6" ht="15" customHeight="1" x14ac:dyDescent="0.15">
      <c r="A24" s="12"/>
      <c r="B24" s="35">
        <v>18</v>
      </c>
      <c r="C24" s="94">
        <v>7</v>
      </c>
      <c r="D24" s="94">
        <v>2</v>
      </c>
      <c r="E24" s="95">
        <v>9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v>14</v>
      </c>
      <c r="D26" s="49">
        <v>18</v>
      </c>
      <c r="E26" s="41">
        <v>32</v>
      </c>
      <c r="F26" s="42">
        <v>3.6994219653179193E-2</v>
      </c>
    </row>
    <row r="27" spans="1:6" ht="15" customHeight="1" x14ac:dyDescent="0.15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4</v>
      </c>
      <c r="D28" s="94">
        <v>4</v>
      </c>
      <c r="E28" s="95">
        <v>8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4</v>
      </c>
      <c r="D30" s="94">
        <v>3</v>
      </c>
      <c r="E30" s="95">
        <v>7</v>
      </c>
      <c r="F30" s="32"/>
    </row>
    <row r="31" spans="1:6" ht="15" customHeight="1" x14ac:dyDescent="0.15">
      <c r="A31" s="12"/>
      <c r="B31" s="35">
        <v>24</v>
      </c>
      <c r="C31" s="94">
        <v>6</v>
      </c>
      <c r="D31" s="94">
        <v>4</v>
      </c>
      <c r="E31" s="95">
        <v>10</v>
      </c>
      <c r="F31" s="32"/>
    </row>
    <row r="32" spans="1:6" ht="15" customHeight="1" x14ac:dyDescent="0.15">
      <c r="A32" s="12"/>
      <c r="B32" s="40" t="s">
        <v>31</v>
      </c>
      <c r="C32" s="49">
        <v>17</v>
      </c>
      <c r="D32" s="49">
        <v>15</v>
      </c>
      <c r="E32" s="41">
        <v>32</v>
      </c>
      <c r="F32" s="42">
        <v>3.6994219653179193E-2</v>
      </c>
    </row>
    <row r="33" spans="1:6" ht="15" customHeight="1" x14ac:dyDescent="0.15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15">
      <c r="A34" s="12"/>
      <c r="B34" s="35">
        <v>26</v>
      </c>
      <c r="C34" s="94">
        <v>4</v>
      </c>
      <c r="D34" s="94">
        <v>1</v>
      </c>
      <c r="E34" s="95">
        <v>5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15">
      <c r="A37" s="12"/>
      <c r="B37" s="35">
        <v>29</v>
      </c>
      <c r="C37" s="94">
        <v>6</v>
      </c>
      <c r="D37" s="94">
        <v>2</v>
      </c>
      <c r="E37" s="95">
        <v>8</v>
      </c>
      <c r="F37" s="32"/>
    </row>
    <row r="38" spans="1:6" ht="15" customHeight="1" x14ac:dyDescent="0.15">
      <c r="A38" s="12"/>
      <c r="B38" s="40" t="s">
        <v>32</v>
      </c>
      <c r="C38" s="49">
        <v>16</v>
      </c>
      <c r="D38" s="49">
        <v>9</v>
      </c>
      <c r="E38" s="41">
        <v>25</v>
      </c>
      <c r="F38" s="42">
        <v>2.8901734104046242E-2</v>
      </c>
    </row>
    <row r="39" spans="1:6" ht="15" customHeight="1" x14ac:dyDescent="0.15">
      <c r="A39" s="12"/>
      <c r="B39" s="35">
        <v>30</v>
      </c>
      <c r="C39" s="94">
        <v>5</v>
      </c>
      <c r="D39" s="94">
        <v>1</v>
      </c>
      <c r="E39" s="95">
        <v>6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4</v>
      </c>
      <c r="D41" s="94">
        <v>2</v>
      </c>
      <c r="E41" s="95">
        <v>6</v>
      </c>
      <c r="F41" s="32"/>
    </row>
    <row r="42" spans="1:6" ht="15" customHeight="1" x14ac:dyDescent="0.15">
      <c r="A42" s="12"/>
      <c r="B42" s="35">
        <v>33</v>
      </c>
      <c r="C42" s="94">
        <v>6</v>
      </c>
      <c r="D42" s="94">
        <v>3</v>
      </c>
      <c r="E42" s="95">
        <v>9</v>
      </c>
      <c r="F42" s="32"/>
    </row>
    <row r="43" spans="1:6" ht="15" customHeight="1" x14ac:dyDescent="0.15">
      <c r="A43" s="12"/>
      <c r="B43" s="35">
        <v>34</v>
      </c>
      <c r="C43" s="94">
        <v>5</v>
      </c>
      <c r="D43" s="94">
        <v>4</v>
      </c>
      <c r="E43" s="95">
        <v>9</v>
      </c>
      <c r="F43" s="32"/>
    </row>
    <row r="44" spans="1:6" ht="15" customHeight="1" x14ac:dyDescent="0.15">
      <c r="A44" s="12"/>
      <c r="B44" s="40" t="s">
        <v>33</v>
      </c>
      <c r="C44" s="49">
        <v>21</v>
      </c>
      <c r="D44" s="49">
        <v>12</v>
      </c>
      <c r="E44" s="41">
        <v>33</v>
      </c>
      <c r="F44" s="42">
        <v>3.8150289017341042E-2</v>
      </c>
    </row>
    <row r="45" spans="1:6" ht="15" customHeight="1" x14ac:dyDescent="0.15">
      <c r="A45" s="12"/>
      <c r="B45" s="35">
        <v>35</v>
      </c>
      <c r="C45" s="94">
        <v>5</v>
      </c>
      <c r="D45" s="94">
        <v>3</v>
      </c>
      <c r="E45" s="95">
        <v>8</v>
      </c>
      <c r="F45" s="32"/>
    </row>
    <row r="46" spans="1:6" ht="15" customHeight="1" x14ac:dyDescent="0.15">
      <c r="A46" s="12"/>
      <c r="B46" s="35">
        <v>36</v>
      </c>
      <c r="C46" s="94">
        <v>4</v>
      </c>
      <c r="D46" s="94">
        <v>4</v>
      </c>
      <c r="E46" s="95">
        <v>8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6</v>
      </c>
      <c r="E47" s="95">
        <v>9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5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8</v>
      </c>
      <c r="D49" s="94">
        <v>3</v>
      </c>
      <c r="E49" s="95">
        <v>11</v>
      </c>
      <c r="F49" s="32"/>
    </row>
    <row r="50" spans="1:6" ht="15" customHeight="1" x14ac:dyDescent="0.15">
      <c r="A50" s="12"/>
      <c r="B50" s="40" t="s">
        <v>34</v>
      </c>
      <c r="C50" s="49">
        <v>20</v>
      </c>
      <c r="D50" s="49">
        <v>21</v>
      </c>
      <c r="E50" s="41">
        <v>41</v>
      </c>
      <c r="F50" s="42">
        <v>4.7398843930635835E-2</v>
      </c>
    </row>
    <row r="51" spans="1:6" ht="15" customHeight="1" x14ac:dyDescent="0.15">
      <c r="A51" s="12"/>
      <c r="B51" s="35">
        <v>40</v>
      </c>
      <c r="C51" s="94">
        <v>5</v>
      </c>
      <c r="D51" s="94">
        <v>5</v>
      </c>
      <c r="E51" s="95">
        <v>10</v>
      </c>
      <c r="F51" s="32"/>
    </row>
    <row r="52" spans="1:6" ht="15" customHeight="1" x14ac:dyDescent="0.15">
      <c r="A52" s="12"/>
      <c r="B52" s="35">
        <v>41</v>
      </c>
      <c r="C52" s="94">
        <v>5</v>
      </c>
      <c r="D52" s="94">
        <v>5</v>
      </c>
      <c r="E52" s="95">
        <v>10</v>
      </c>
      <c r="F52" s="32"/>
    </row>
    <row r="53" spans="1:6" ht="15" customHeight="1" x14ac:dyDescent="0.15">
      <c r="A53" s="12"/>
      <c r="B53" s="35">
        <v>42</v>
      </c>
      <c r="C53" s="94">
        <v>5</v>
      </c>
      <c r="D53" s="94">
        <v>3</v>
      </c>
      <c r="E53" s="95">
        <v>8</v>
      </c>
      <c r="F53" s="32"/>
    </row>
    <row r="54" spans="1:6" ht="15" customHeight="1" x14ac:dyDescent="0.15">
      <c r="A54" s="12"/>
      <c r="B54" s="35">
        <v>43</v>
      </c>
      <c r="C54" s="94">
        <v>10</v>
      </c>
      <c r="D54" s="94">
        <v>4</v>
      </c>
      <c r="E54" s="95">
        <v>14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4</v>
      </c>
      <c r="E55" s="95">
        <v>7</v>
      </c>
      <c r="F55" s="32"/>
    </row>
    <row r="56" spans="1:6" ht="15" customHeight="1" x14ac:dyDescent="0.15">
      <c r="A56" s="12"/>
      <c r="B56" s="40" t="s">
        <v>35</v>
      </c>
      <c r="C56" s="49">
        <v>28</v>
      </c>
      <c r="D56" s="49">
        <v>21</v>
      </c>
      <c r="E56" s="41">
        <v>49</v>
      </c>
      <c r="F56" s="42">
        <v>5.6647398843930635E-2</v>
      </c>
    </row>
    <row r="57" spans="1:6" ht="15" customHeight="1" x14ac:dyDescent="0.15">
      <c r="A57" s="12"/>
      <c r="B57" s="35">
        <v>45</v>
      </c>
      <c r="C57" s="94">
        <v>5</v>
      </c>
      <c r="D57" s="94">
        <v>6</v>
      </c>
      <c r="E57" s="95">
        <v>11</v>
      </c>
      <c r="F57" s="32"/>
    </row>
    <row r="58" spans="1:6" ht="15" customHeight="1" x14ac:dyDescent="0.15">
      <c r="A58" s="12"/>
      <c r="B58" s="35">
        <v>46</v>
      </c>
      <c r="C58" s="94">
        <v>6</v>
      </c>
      <c r="D58" s="94">
        <v>6</v>
      </c>
      <c r="E58" s="95">
        <v>12</v>
      </c>
      <c r="F58" s="32"/>
    </row>
    <row r="59" spans="1:6" ht="15" customHeight="1" x14ac:dyDescent="0.15">
      <c r="A59" s="12"/>
      <c r="B59" s="35">
        <v>47</v>
      </c>
      <c r="C59" s="94">
        <v>9</v>
      </c>
      <c r="D59" s="94">
        <v>0</v>
      </c>
      <c r="E59" s="95">
        <v>9</v>
      </c>
      <c r="F59" s="32"/>
    </row>
    <row r="60" spans="1:6" ht="15" customHeight="1" x14ac:dyDescent="0.15">
      <c r="A60" s="12"/>
      <c r="B60" s="35">
        <v>48</v>
      </c>
      <c r="C60" s="94">
        <v>4</v>
      </c>
      <c r="D60" s="94">
        <v>8</v>
      </c>
      <c r="E60" s="95">
        <v>12</v>
      </c>
      <c r="F60" s="32"/>
    </row>
    <row r="61" spans="1:6" ht="15" customHeight="1" x14ac:dyDescent="0.15">
      <c r="A61" s="12"/>
      <c r="B61" s="35">
        <v>49</v>
      </c>
      <c r="C61" s="94">
        <v>9</v>
      </c>
      <c r="D61" s="94">
        <v>9</v>
      </c>
      <c r="E61" s="95">
        <v>18</v>
      </c>
      <c r="F61" s="32"/>
    </row>
    <row r="62" spans="1:6" ht="15" customHeight="1" x14ac:dyDescent="0.15">
      <c r="A62" s="12"/>
      <c r="B62" s="40" t="s">
        <v>36</v>
      </c>
      <c r="C62" s="49">
        <v>33</v>
      </c>
      <c r="D62" s="49">
        <v>29</v>
      </c>
      <c r="E62" s="41">
        <v>62</v>
      </c>
      <c r="F62" s="42">
        <v>7.1676300578034688E-2</v>
      </c>
    </row>
    <row r="63" spans="1:6" ht="15" customHeight="1" x14ac:dyDescent="0.15">
      <c r="A63" s="12"/>
      <c r="B63" s="35">
        <v>50</v>
      </c>
      <c r="C63" s="94">
        <v>5</v>
      </c>
      <c r="D63" s="94">
        <v>3</v>
      </c>
      <c r="E63" s="95">
        <v>8</v>
      </c>
      <c r="F63" s="32"/>
    </row>
    <row r="64" spans="1:6" ht="15" customHeight="1" x14ac:dyDescent="0.15">
      <c r="A64" s="12"/>
      <c r="B64" s="35">
        <v>51</v>
      </c>
      <c r="C64" s="94">
        <v>5</v>
      </c>
      <c r="D64" s="94">
        <v>3</v>
      </c>
      <c r="E64" s="95">
        <v>8</v>
      </c>
      <c r="F64" s="32"/>
    </row>
    <row r="65" spans="1:6" ht="15" customHeight="1" x14ac:dyDescent="0.15">
      <c r="A65" s="12"/>
      <c r="B65" s="35">
        <v>52</v>
      </c>
      <c r="C65" s="94">
        <v>4</v>
      </c>
      <c r="D65" s="94">
        <v>3</v>
      </c>
      <c r="E65" s="95">
        <v>7</v>
      </c>
      <c r="F65" s="32"/>
    </row>
    <row r="66" spans="1:6" ht="15" customHeight="1" x14ac:dyDescent="0.15">
      <c r="A66" s="12"/>
      <c r="B66" s="35">
        <v>53</v>
      </c>
      <c r="C66" s="94">
        <v>6</v>
      </c>
      <c r="D66" s="94">
        <v>1</v>
      </c>
      <c r="E66" s="95">
        <v>7</v>
      </c>
      <c r="F66" s="32"/>
    </row>
    <row r="67" spans="1:6" ht="15" customHeight="1" x14ac:dyDescent="0.15">
      <c r="A67" s="12"/>
      <c r="B67" s="35">
        <v>54</v>
      </c>
      <c r="C67" s="94">
        <v>8</v>
      </c>
      <c r="D67" s="94">
        <v>3</v>
      </c>
      <c r="E67" s="95">
        <v>11</v>
      </c>
      <c r="F67" s="32"/>
    </row>
    <row r="68" spans="1:6" ht="15" customHeight="1" x14ac:dyDescent="0.15">
      <c r="A68" s="12"/>
      <c r="B68" s="40" t="s">
        <v>37</v>
      </c>
      <c r="C68" s="49">
        <v>28</v>
      </c>
      <c r="D68" s="49">
        <v>13</v>
      </c>
      <c r="E68" s="41">
        <v>41</v>
      </c>
      <c r="F68" s="42">
        <v>4.7398843930635835E-2</v>
      </c>
    </row>
    <row r="69" spans="1:6" ht="15" customHeight="1" x14ac:dyDescent="0.15">
      <c r="A69" s="12"/>
      <c r="B69" s="35">
        <v>55</v>
      </c>
      <c r="C69" s="94">
        <v>9</v>
      </c>
      <c r="D69" s="94">
        <v>6</v>
      </c>
      <c r="E69" s="95">
        <v>15</v>
      </c>
      <c r="F69" s="32"/>
    </row>
    <row r="70" spans="1:6" ht="15" customHeight="1" x14ac:dyDescent="0.15">
      <c r="A70" s="12"/>
      <c r="B70" s="35">
        <v>56</v>
      </c>
      <c r="C70" s="94">
        <v>4</v>
      </c>
      <c r="D70" s="94">
        <v>4</v>
      </c>
      <c r="E70" s="95">
        <v>8</v>
      </c>
      <c r="F70" s="32"/>
    </row>
    <row r="71" spans="1:6" ht="15" customHeight="1" x14ac:dyDescent="0.15">
      <c r="A71" s="12"/>
      <c r="B71" s="35">
        <v>57</v>
      </c>
      <c r="C71" s="94">
        <v>4</v>
      </c>
      <c r="D71" s="94">
        <v>5</v>
      </c>
      <c r="E71" s="95">
        <v>9</v>
      </c>
      <c r="F71" s="32"/>
    </row>
    <row r="72" spans="1:6" ht="15" customHeight="1" x14ac:dyDescent="0.15">
      <c r="A72" s="12"/>
      <c r="B72" s="35">
        <v>58</v>
      </c>
      <c r="C72" s="94">
        <v>4</v>
      </c>
      <c r="D72" s="94">
        <v>2</v>
      </c>
      <c r="E72" s="95">
        <v>6</v>
      </c>
      <c r="F72" s="32"/>
    </row>
    <row r="73" spans="1:6" ht="15" customHeight="1" x14ac:dyDescent="0.15">
      <c r="A73" s="12"/>
      <c r="B73" s="35">
        <v>59</v>
      </c>
      <c r="C73" s="94">
        <v>7</v>
      </c>
      <c r="D73" s="94">
        <v>9</v>
      </c>
      <c r="E73" s="95">
        <v>16</v>
      </c>
      <c r="F73" s="32"/>
    </row>
    <row r="74" spans="1:6" ht="15" customHeight="1" x14ac:dyDescent="0.15">
      <c r="A74" s="12"/>
      <c r="B74" s="40" t="s">
        <v>38</v>
      </c>
      <c r="C74" s="49">
        <v>28</v>
      </c>
      <c r="D74" s="49">
        <v>26</v>
      </c>
      <c r="E74" s="41">
        <v>54</v>
      </c>
      <c r="F74" s="42">
        <v>6.2427745664739881E-2</v>
      </c>
    </row>
    <row r="75" spans="1:6" ht="15" customHeight="1" x14ac:dyDescent="0.15">
      <c r="A75" s="12"/>
      <c r="B75" s="35">
        <v>60</v>
      </c>
      <c r="C75" s="94">
        <v>5</v>
      </c>
      <c r="D75" s="94">
        <v>3</v>
      </c>
      <c r="E75" s="95">
        <v>8</v>
      </c>
      <c r="F75" s="32"/>
    </row>
    <row r="76" spans="1:6" ht="15" customHeight="1" x14ac:dyDescent="0.15">
      <c r="A76" s="12"/>
      <c r="B76" s="35">
        <v>61</v>
      </c>
      <c r="C76" s="94">
        <v>12</v>
      </c>
      <c r="D76" s="94">
        <v>6</v>
      </c>
      <c r="E76" s="95">
        <v>18</v>
      </c>
      <c r="F76" s="32"/>
    </row>
    <row r="77" spans="1:6" ht="15" customHeight="1" x14ac:dyDescent="0.15">
      <c r="A77" s="12"/>
      <c r="B77" s="35">
        <v>62</v>
      </c>
      <c r="C77" s="94">
        <v>8</v>
      </c>
      <c r="D77" s="94">
        <v>3</v>
      </c>
      <c r="E77" s="95">
        <v>11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2</v>
      </c>
      <c r="E78" s="95">
        <v>6</v>
      </c>
      <c r="F78" s="32"/>
    </row>
    <row r="79" spans="1:6" ht="15" customHeight="1" x14ac:dyDescent="0.15">
      <c r="A79" s="12"/>
      <c r="B79" s="35">
        <v>64</v>
      </c>
      <c r="C79" s="94">
        <v>7</v>
      </c>
      <c r="D79" s="94">
        <v>8</v>
      </c>
      <c r="E79" s="95">
        <v>15</v>
      </c>
      <c r="F79" s="32"/>
    </row>
    <row r="80" spans="1:6" ht="15" customHeight="1" x14ac:dyDescent="0.15">
      <c r="A80" s="12"/>
      <c r="B80" s="40" t="s">
        <v>39</v>
      </c>
      <c r="C80" s="49">
        <v>36</v>
      </c>
      <c r="D80" s="49">
        <v>22</v>
      </c>
      <c r="E80" s="41">
        <v>58</v>
      </c>
      <c r="F80" s="42">
        <v>6.7052023121387277E-2</v>
      </c>
    </row>
    <row r="81" spans="1:6" ht="15" customHeight="1" x14ac:dyDescent="0.15">
      <c r="A81" s="12"/>
      <c r="B81" s="35">
        <v>65</v>
      </c>
      <c r="C81" s="94">
        <v>3</v>
      </c>
      <c r="D81" s="94">
        <v>4</v>
      </c>
      <c r="E81" s="95">
        <v>7</v>
      </c>
      <c r="F81" s="32"/>
    </row>
    <row r="82" spans="1:6" ht="15" customHeight="1" x14ac:dyDescent="0.15">
      <c r="A82" s="12"/>
      <c r="B82" s="35">
        <v>66</v>
      </c>
      <c r="C82" s="94">
        <v>8</v>
      </c>
      <c r="D82" s="94">
        <v>5</v>
      </c>
      <c r="E82" s="95">
        <v>13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8</v>
      </c>
      <c r="E83" s="95">
        <v>12</v>
      </c>
      <c r="F83" s="32"/>
    </row>
    <row r="84" spans="1:6" ht="15" customHeight="1" x14ac:dyDescent="0.15">
      <c r="A84" s="12"/>
      <c r="B84" s="35">
        <v>68</v>
      </c>
      <c r="C84" s="94">
        <v>13</v>
      </c>
      <c r="D84" s="94">
        <v>9</v>
      </c>
      <c r="E84" s="95">
        <v>22</v>
      </c>
      <c r="F84" s="32"/>
    </row>
    <row r="85" spans="1:6" ht="15" customHeight="1" x14ac:dyDescent="0.15">
      <c r="A85" s="12"/>
      <c r="B85" s="35">
        <v>69</v>
      </c>
      <c r="C85" s="94">
        <v>10</v>
      </c>
      <c r="D85" s="94">
        <v>5</v>
      </c>
      <c r="E85" s="95">
        <v>15</v>
      </c>
      <c r="F85" s="32"/>
    </row>
    <row r="86" spans="1:6" ht="15" customHeight="1" x14ac:dyDescent="0.15">
      <c r="A86" s="12"/>
      <c r="B86" s="43" t="s">
        <v>40</v>
      </c>
      <c r="C86" s="71">
        <v>38</v>
      </c>
      <c r="D86" s="71">
        <v>31</v>
      </c>
      <c r="E86" s="44">
        <v>69</v>
      </c>
      <c r="F86" s="45">
        <v>7.9768786127167632E-2</v>
      </c>
    </row>
    <row r="87" spans="1:6" ht="15" customHeight="1" x14ac:dyDescent="0.15">
      <c r="A87" s="12"/>
      <c r="B87" s="35">
        <v>70</v>
      </c>
      <c r="C87" s="94">
        <v>7</v>
      </c>
      <c r="D87" s="94">
        <v>9</v>
      </c>
      <c r="E87" s="95">
        <v>16</v>
      </c>
      <c r="F87" s="32"/>
    </row>
    <row r="88" spans="1:6" ht="15" customHeight="1" x14ac:dyDescent="0.15">
      <c r="A88" s="12"/>
      <c r="B88" s="35">
        <v>71</v>
      </c>
      <c r="C88" s="94">
        <v>8</v>
      </c>
      <c r="D88" s="94">
        <v>10</v>
      </c>
      <c r="E88" s="95">
        <v>18</v>
      </c>
      <c r="F88" s="32"/>
    </row>
    <row r="89" spans="1:6" ht="15" customHeight="1" x14ac:dyDescent="0.15">
      <c r="A89" s="12"/>
      <c r="B89" s="35">
        <v>72</v>
      </c>
      <c r="C89" s="94">
        <v>16</v>
      </c>
      <c r="D89" s="94">
        <v>11</v>
      </c>
      <c r="E89" s="95">
        <v>27</v>
      </c>
      <c r="F89" s="32"/>
    </row>
    <row r="90" spans="1:6" ht="15" customHeight="1" x14ac:dyDescent="0.15">
      <c r="A90" s="12"/>
      <c r="B90" s="35">
        <v>73</v>
      </c>
      <c r="C90" s="94">
        <v>11</v>
      </c>
      <c r="D90" s="94">
        <v>5</v>
      </c>
      <c r="E90" s="95">
        <v>16</v>
      </c>
      <c r="F90" s="32"/>
    </row>
    <row r="91" spans="1:6" ht="15" customHeight="1" x14ac:dyDescent="0.15">
      <c r="A91" s="12"/>
      <c r="B91" s="35">
        <v>74</v>
      </c>
      <c r="C91" s="94">
        <v>10</v>
      </c>
      <c r="D91" s="94">
        <v>12</v>
      </c>
      <c r="E91" s="95">
        <v>22</v>
      </c>
      <c r="F91" s="32"/>
    </row>
    <row r="92" spans="1:6" ht="15" customHeight="1" x14ac:dyDescent="0.15">
      <c r="A92" s="12"/>
      <c r="B92" s="43" t="s">
        <v>41</v>
      </c>
      <c r="C92" s="71">
        <v>52</v>
      </c>
      <c r="D92" s="71">
        <v>47</v>
      </c>
      <c r="E92" s="44">
        <v>99</v>
      </c>
      <c r="F92" s="45">
        <v>0.11445086705202312</v>
      </c>
    </row>
    <row r="93" spans="1:6" ht="15" customHeight="1" x14ac:dyDescent="0.15">
      <c r="A93" s="12"/>
      <c r="B93" s="35">
        <v>75</v>
      </c>
      <c r="C93" s="94">
        <v>10</v>
      </c>
      <c r="D93" s="94">
        <v>8</v>
      </c>
      <c r="E93" s="95">
        <v>18</v>
      </c>
      <c r="F93" s="32"/>
    </row>
    <row r="94" spans="1:6" ht="15" customHeight="1" x14ac:dyDescent="0.15">
      <c r="A94" s="12"/>
      <c r="B94" s="35">
        <v>76</v>
      </c>
      <c r="C94" s="94">
        <v>11</v>
      </c>
      <c r="D94" s="94">
        <v>10</v>
      </c>
      <c r="E94" s="95">
        <v>21</v>
      </c>
      <c r="F94" s="32"/>
    </row>
    <row r="95" spans="1:6" ht="15" customHeight="1" x14ac:dyDescent="0.15">
      <c r="A95" s="12"/>
      <c r="B95" s="35">
        <v>77</v>
      </c>
      <c r="C95" s="94">
        <v>4</v>
      </c>
      <c r="D95" s="94">
        <v>6</v>
      </c>
      <c r="E95" s="95">
        <v>10</v>
      </c>
      <c r="F95" s="32"/>
    </row>
    <row r="96" spans="1:6" ht="15" customHeight="1" x14ac:dyDescent="0.15">
      <c r="A96" s="12"/>
      <c r="B96" s="35">
        <v>78</v>
      </c>
      <c r="C96" s="94">
        <v>7</v>
      </c>
      <c r="D96" s="94">
        <v>8</v>
      </c>
      <c r="E96" s="95">
        <v>15</v>
      </c>
      <c r="F96" s="32"/>
    </row>
    <row r="97" spans="1:6" ht="15" customHeight="1" x14ac:dyDescent="0.15">
      <c r="A97" s="12"/>
      <c r="B97" s="35">
        <v>79</v>
      </c>
      <c r="C97" s="94">
        <v>6</v>
      </c>
      <c r="D97" s="94">
        <v>6</v>
      </c>
      <c r="E97" s="95">
        <v>12</v>
      </c>
      <c r="F97" s="32"/>
    </row>
    <row r="98" spans="1:6" ht="15" customHeight="1" x14ac:dyDescent="0.15">
      <c r="A98" s="12"/>
      <c r="B98" s="43" t="s">
        <v>42</v>
      </c>
      <c r="C98" s="71">
        <v>38</v>
      </c>
      <c r="D98" s="71">
        <v>38</v>
      </c>
      <c r="E98" s="44">
        <v>76</v>
      </c>
      <c r="F98" s="45">
        <v>8.7861271676300576E-2</v>
      </c>
    </row>
    <row r="99" spans="1:6" ht="15" customHeight="1" x14ac:dyDescent="0.15">
      <c r="A99" s="12"/>
      <c r="B99" s="35">
        <v>80</v>
      </c>
      <c r="C99" s="94">
        <v>10</v>
      </c>
      <c r="D99" s="94">
        <v>11</v>
      </c>
      <c r="E99" s="95">
        <v>21</v>
      </c>
      <c r="F99" s="32"/>
    </row>
    <row r="100" spans="1:6" ht="15" customHeight="1" x14ac:dyDescent="0.15">
      <c r="A100" s="12"/>
      <c r="B100" s="35">
        <v>81</v>
      </c>
      <c r="C100" s="94">
        <v>7</v>
      </c>
      <c r="D100" s="94">
        <v>5</v>
      </c>
      <c r="E100" s="95">
        <v>12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5</v>
      </c>
      <c r="E101" s="95">
        <v>8</v>
      </c>
      <c r="F101" s="32"/>
    </row>
    <row r="102" spans="1:6" ht="15" customHeight="1" x14ac:dyDescent="0.15">
      <c r="A102" s="12"/>
      <c r="B102" s="35">
        <v>83</v>
      </c>
      <c r="C102" s="94">
        <v>5</v>
      </c>
      <c r="D102" s="94">
        <v>5</v>
      </c>
      <c r="E102" s="95">
        <v>10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2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v>28</v>
      </c>
      <c r="D104" s="71">
        <v>28</v>
      </c>
      <c r="E104" s="44">
        <v>56</v>
      </c>
      <c r="F104" s="45">
        <v>6.4739884393063579E-2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5</v>
      </c>
      <c r="E105" s="95">
        <v>6</v>
      </c>
      <c r="F105" s="32"/>
    </row>
    <row r="106" spans="1:6" ht="15" customHeight="1" x14ac:dyDescent="0.15">
      <c r="A106" s="12"/>
      <c r="B106" s="35">
        <v>86</v>
      </c>
      <c r="C106" s="94">
        <v>4</v>
      </c>
      <c r="D106" s="94">
        <v>5</v>
      </c>
      <c r="E106" s="95">
        <v>9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4</v>
      </c>
      <c r="D108" s="94">
        <v>4</v>
      </c>
      <c r="E108" s="95">
        <v>8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10</v>
      </c>
      <c r="D110" s="71">
        <v>18</v>
      </c>
      <c r="E110" s="44">
        <v>28</v>
      </c>
      <c r="F110" s="45">
        <v>3.236994219653179E-2</v>
      </c>
    </row>
    <row r="111" spans="1:6" ht="15" customHeight="1" x14ac:dyDescent="0.15">
      <c r="A111" s="12"/>
      <c r="B111" s="35">
        <v>90</v>
      </c>
      <c r="C111" s="94">
        <v>3</v>
      </c>
      <c r="D111" s="94">
        <v>5</v>
      </c>
      <c r="E111" s="95">
        <v>8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2</v>
      </c>
      <c r="E113" s="95">
        <v>4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6</v>
      </c>
      <c r="D116" s="71">
        <v>10</v>
      </c>
      <c r="E116" s="44">
        <v>16</v>
      </c>
      <c r="F116" s="45">
        <v>1.8497109826589597E-2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5</v>
      </c>
      <c r="E122" s="44">
        <v>7</v>
      </c>
      <c r="F122" s="45">
        <v>8.0924855491329474E-3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383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457</v>
      </c>
      <c r="D147" s="77">
        <v>408</v>
      </c>
      <c r="E147" s="62">
        <v>865</v>
      </c>
      <c r="F147" s="32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42</v>
      </c>
      <c r="D150" s="17">
        <v>45</v>
      </c>
      <c r="E150" s="17">
        <v>87</v>
      </c>
      <c r="F150" s="32">
        <v>0.10057803468208093</v>
      </c>
    </row>
    <row r="151" spans="1:6" ht="15" customHeight="1" x14ac:dyDescent="0.15">
      <c r="A151" s="18"/>
      <c r="B151" s="18" t="s">
        <v>49</v>
      </c>
      <c r="C151" s="19">
        <v>241</v>
      </c>
      <c r="D151" s="19">
        <v>186</v>
      </c>
      <c r="E151" s="19">
        <v>427</v>
      </c>
      <c r="F151" s="32">
        <v>0.4936416184971098</v>
      </c>
    </row>
    <row r="152" spans="1:6" ht="15" customHeight="1" x14ac:dyDescent="0.15">
      <c r="A152" s="33"/>
      <c r="B152" s="20" t="s">
        <v>6</v>
      </c>
      <c r="C152" s="21">
        <v>174</v>
      </c>
      <c r="D152" s="21">
        <v>177</v>
      </c>
      <c r="E152" s="21">
        <v>351</v>
      </c>
      <c r="F152" s="32">
        <v>0.40578034682080927</v>
      </c>
    </row>
    <row r="153" spans="1:6" ht="15" customHeight="1" x14ac:dyDescent="0.15">
      <c r="B153" s="2" t="s">
        <v>8</v>
      </c>
      <c r="C153" s="1">
        <v>457</v>
      </c>
      <c r="D153" s="1">
        <v>408</v>
      </c>
      <c r="E153" s="1">
        <v>865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42</v>
      </c>
      <c r="D155" s="17">
        <v>45</v>
      </c>
      <c r="E155" s="17">
        <v>87</v>
      </c>
      <c r="F155" s="32">
        <v>0.10057803468208093</v>
      </c>
    </row>
    <row r="156" spans="1:6" ht="15" customHeight="1" x14ac:dyDescent="0.15">
      <c r="A156" s="28"/>
      <c r="B156" s="18" t="s">
        <v>49</v>
      </c>
      <c r="C156" s="19">
        <v>241</v>
      </c>
      <c r="D156" s="19">
        <v>186</v>
      </c>
      <c r="E156" s="19">
        <v>427</v>
      </c>
      <c r="F156" s="32">
        <v>0.4936416184971098</v>
      </c>
    </row>
    <row r="157" spans="1:6" ht="15" customHeight="1" x14ac:dyDescent="0.15">
      <c r="A157" s="25"/>
      <c r="B157" s="20" t="s">
        <v>10</v>
      </c>
      <c r="C157" s="21">
        <v>90</v>
      </c>
      <c r="D157" s="21">
        <v>78</v>
      </c>
      <c r="E157" s="21">
        <v>168</v>
      </c>
      <c r="F157" s="32">
        <v>0.19421965317919074</v>
      </c>
    </row>
    <row r="158" spans="1:6" ht="15" customHeight="1" x14ac:dyDescent="0.15">
      <c r="A158" s="26"/>
      <c r="B158" s="29" t="s">
        <v>11</v>
      </c>
      <c r="C158" s="27">
        <v>84</v>
      </c>
      <c r="D158" s="27">
        <v>99</v>
      </c>
      <c r="E158" s="27">
        <v>183</v>
      </c>
      <c r="F158" s="32">
        <v>0.2115606936416185</v>
      </c>
    </row>
    <row r="159" spans="1:6" ht="15" customHeight="1" x14ac:dyDescent="0.15">
      <c r="B159" s="2" t="s">
        <v>8</v>
      </c>
      <c r="C159" s="1">
        <v>457</v>
      </c>
      <c r="D159" s="1">
        <v>408</v>
      </c>
      <c r="E159" s="1">
        <v>865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18</v>
      </c>
      <c r="D161" s="31">
        <v>33</v>
      </c>
      <c r="E161" s="31">
        <v>51</v>
      </c>
      <c r="F161" s="32">
        <v>5.8959537572254334E-2</v>
      </c>
    </row>
    <row r="162" spans="1:6" ht="15" customHeight="1" x14ac:dyDescent="0.15">
      <c r="A162" s="30"/>
      <c r="B162" s="23" t="s">
        <v>15</v>
      </c>
      <c r="C162" s="31">
        <v>8</v>
      </c>
      <c r="D162" s="31">
        <v>15</v>
      </c>
      <c r="E162" s="31">
        <v>23</v>
      </c>
      <c r="F162" s="32">
        <v>2.6589595375722544E-2</v>
      </c>
    </row>
    <row r="163" spans="1:6" ht="15" customHeight="1" x14ac:dyDescent="0.15">
      <c r="A163" s="30"/>
      <c r="B163" s="23" t="s">
        <v>13</v>
      </c>
      <c r="C163" s="31">
        <v>2</v>
      </c>
      <c r="D163" s="31">
        <v>5</v>
      </c>
      <c r="E163" s="31">
        <v>7</v>
      </c>
      <c r="F163" s="32">
        <v>8.0924855491329474E-3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381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382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276">
    <tabColor indexed="24"/>
  </sheetPr>
  <dimension ref="A1:F167"/>
  <sheetViews>
    <sheetView zoomScaleNormal="100" workbookViewId="0">
      <selection activeCell="B2" sqref="B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">
      <c r="A2" s="66" t="s">
        <v>120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横山!C3+下小田切!C3+泉ケ丘!C3+臼田勝間!C3+城山!C3+城下!C3+宮本!C3+稲荷!C3+中央!C3+臼田中町!C3+住吉!C3+伊勢!C3+諏訪!C3+上荒!C3+中荒!C3+下荒!C3+美里!C3+旭ケ丘!C3+平!C3</f>
        <v>13</v>
      </c>
      <c r="D3" s="74">
        <f>横山!D3+下小田切!D3+泉ケ丘!D3+臼田勝間!D3+城山!D3+城下!D3+宮本!D3+稲荷!D3+中央!D3+臼田中町!D3+住吉!D3+伊勢!D3+諏訪!D3+上荒!D3+中荒!D3+下荒!D3+美里!D3+旭ケ丘!D3+平!D3</f>
        <v>14</v>
      </c>
      <c r="E3" s="9">
        <f>横山!E3+下小田切!E3+泉ケ丘!E3+臼田勝間!E3+城山!E3+城下!E3+宮本!E3+稲荷!E3+中央!E3+臼田中町!E3+住吉!E3+伊勢!E3+諏訪!E3+上荒!E3+中荒!E3+下荒!E3+美里!E3+旭ケ丘!E3+平!E3</f>
        <v>27</v>
      </c>
      <c r="F3" s="32"/>
    </row>
    <row r="4" spans="1:6" ht="15" customHeight="1" x14ac:dyDescent="0.15">
      <c r="A4" s="12"/>
      <c r="B4" s="35">
        <v>1</v>
      </c>
      <c r="C4" s="75">
        <f>横山!C4+下小田切!C4+泉ケ丘!C4+臼田勝間!C4+城山!C4+城下!C4+宮本!C4+稲荷!C4+中央!C4+臼田中町!C4+住吉!C4+伊勢!C4+諏訪!C4+上荒!C4+中荒!C4+下荒!C4+美里!C4+旭ケ丘!C4+平!C4</f>
        <v>13</v>
      </c>
      <c r="D4" s="75">
        <f>横山!D4+下小田切!D4+泉ケ丘!D4+臼田勝間!D4+城山!D4+城下!D4+宮本!D4+稲荷!D4+中央!D4+臼田中町!D4+住吉!D4+伊勢!D4+諏訪!D4+上荒!D4+中荒!D4+下荒!D4+美里!D4+旭ケ丘!D4+平!D4</f>
        <v>15</v>
      </c>
      <c r="E4" s="10">
        <f>横山!E4+下小田切!E4+泉ケ丘!E4+臼田勝間!E4+城山!E4+城下!E4+宮本!E4+稲荷!E4+中央!E4+臼田中町!E4+住吉!E4+伊勢!E4+諏訪!E4+上荒!E4+中荒!E4+下荒!E4+美里!E4+旭ケ丘!E4+平!E4</f>
        <v>28</v>
      </c>
      <c r="F4" s="32"/>
    </row>
    <row r="5" spans="1:6" ht="15" customHeight="1" x14ac:dyDescent="0.15">
      <c r="A5" s="12"/>
      <c r="B5" s="35">
        <v>2</v>
      </c>
      <c r="C5" s="75">
        <f>横山!C5+下小田切!C5+泉ケ丘!C5+臼田勝間!C5+城山!C5+城下!C5+宮本!C5+稲荷!C5+中央!C5+臼田中町!C5+住吉!C5+伊勢!C5+諏訪!C5+上荒!C5+中荒!C5+下荒!C5+美里!C5+旭ケ丘!C5+平!C5</f>
        <v>12</v>
      </c>
      <c r="D5" s="75">
        <f>横山!D5+下小田切!D5+泉ケ丘!D5+臼田勝間!D5+城山!D5+城下!D5+宮本!D5+稲荷!D5+中央!D5+臼田中町!D5+住吉!D5+伊勢!D5+諏訪!D5+上荒!D5+中荒!D5+下荒!D5+美里!D5+旭ケ丘!D5+平!D5</f>
        <v>10</v>
      </c>
      <c r="E5" s="10">
        <f>横山!E5+下小田切!E5+泉ケ丘!E5+臼田勝間!E5+城山!E5+城下!E5+宮本!E5+稲荷!E5+中央!E5+臼田中町!E5+住吉!E5+伊勢!E5+諏訪!E5+上荒!E5+中荒!E5+下荒!E5+美里!E5+旭ケ丘!E5+平!E5</f>
        <v>22</v>
      </c>
      <c r="F5" s="32"/>
    </row>
    <row r="6" spans="1:6" ht="15" customHeight="1" x14ac:dyDescent="0.15">
      <c r="A6" s="12"/>
      <c r="B6" s="35">
        <v>3</v>
      </c>
      <c r="C6" s="75">
        <f>横山!C6+下小田切!C6+泉ケ丘!C6+臼田勝間!C6+城山!C6+城下!C6+宮本!C6+稲荷!C6+中央!C6+臼田中町!C6+住吉!C6+伊勢!C6+諏訪!C6+上荒!C6+中荒!C6+下荒!C6+美里!C6+旭ケ丘!C6+平!C6</f>
        <v>20</v>
      </c>
      <c r="D6" s="75">
        <f>横山!D6+下小田切!D6+泉ケ丘!D6+臼田勝間!D6+城山!D6+城下!D6+宮本!D6+稲荷!D6+中央!D6+臼田中町!D6+住吉!D6+伊勢!D6+諏訪!D6+上荒!D6+中荒!D6+下荒!D6+美里!D6+旭ケ丘!D6+平!D6</f>
        <v>12</v>
      </c>
      <c r="E6" s="10">
        <f>横山!E6+下小田切!E6+泉ケ丘!E6+臼田勝間!E6+城山!E6+城下!E6+宮本!E6+稲荷!E6+中央!E6+臼田中町!E6+住吉!E6+伊勢!E6+諏訪!E6+上荒!E6+中荒!E6+下荒!E6+美里!E6+旭ケ丘!E6+平!E6</f>
        <v>32</v>
      </c>
      <c r="F6" s="32"/>
    </row>
    <row r="7" spans="1:6" ht="15" customHeight="1" x14ac:dyDescent="0.15">
      <c r="A7" s="12"/>
      <c r="B7" s="35">
        <v>4</v>
      </c>
      <c r="C7" s="75">
        <f>横山!C7+下小田切!C7+泉ケ丘!C7+臼田勝間!C7+城山!C7+城下!C7+宮本!C7+稲荷!C7+中央!C7+臼田中町!C7+住吉!C7+伊勢!C7+諏訪!C7+上荒!C7+中荒!C7+下荒!C7+美里!C7+旭ケ丘!C7+平!C7</f>
        <v>22</v>
      </c>
      <c r="D7" s="75">
        <f>横山!D7+下小田切!D7+泉ケ丘!D7+臼田勝間!D7+城山!D7+城下!D7+宮本!D7+稲荷!D7+中央!D7+臼田中町!D7+住吉!D7+伊勢!D7+諏訪!D7+上荒!D7+中荒!D7+下荒!D7+美里!D7+旭ケ丘!D7+平!D7</f>
        <v>15</v>
      </c>
      <c r="E7" s="10">
        <f>横山!E7+下小田切!E7+泉ケ丘!E7+臼田勝間!E7+城山!E7+城下!E7+宮本!E7+稲荷!E7+中央!E7+臼田中町!E7+住吉!E7+伊勢!E7+諏訪!E7+上荒!E7+中荒!E7+下荒!E7+美里!E7+旭ケ丘!E7+平!E7</f>
        <v>37</v>
      </c>
      <c r="F7" s="32"/>
    </row>
    <row r="8" spans="1:6" ht="15" customHeight="1" x14ac:dyDescent="0.15">
      <c r="A8" s="12"/>
      <c r="B8" s="37" t="s">
        <v>27</v>
      </c>
      <c r="C8" s="70">
        <f>横山!C8+下小田切!C8+泉ケ丘!C8+臼田勝間!C8+城山!C8+城下!C8+宮本!C8+稲荷!C8+中央!C8+臼田中町!C8+住吉!C8+伊勢!C8+諏訪!C8+上荒!C8+中荒!C8+下荒!C8+美里!C8+旭ケ丘!C8+平!C8</f>
        <v>80</v>
      </c>
      <c r="D8" s="70">
        <f>横山!D8+下小田切!D8+泉ケ丘!D8+臼田勝間!D8+城山!D8+城下!D8+宮本!D8+稲荷!D8+中央!D8+臼田中町!D8+住吉!D8+伊勢!D8+諏訪!D8+上荒!D8+中荒!D8+下荒!D8+美里!D8+旭ケ丘!D8+平!D8</f>
        <v>66</v>
      </c>
      <c r="E8" s="38">
        <f>横山!E8+下小田切!E8+泉ケ丘!E8+臼田勝間!E8+城山!E8+城下!E8+宮本!E8+稲荷!E8+中央!E8+臼田中町!E8+住吉!E8+伊勢!E8+諏訪!E8+上荒!E8+中荒!E8+下荒!E8+美里!E8+旭ケ丘!E8+平!E8</f>
        <v>146</v>
      </c>
      <c r="F8" s="39">
        <f>E8/E147</f>
        <v>3.2934807128355517E-2</v>
      </c>
    </row>
    <row r="9" spans="1:6" ht="15" customHeight="1" x14ac:dyDescent="0.15">
      <c r="A9" s="12"/>
      <c r="B9" s="35">
        <v>5</v>
      </c>
      <c r="C9" s="75">
        <f>横山!C9+下小田切!C9+泉ケ丘!C9+臼田勝間!C9+城山!C9+城下!C9+宮本!C9+稲荷!C9+中央!C9+臼田中町!C9+住吉!C9+伊勢!C9+諏訪!C9+上荒!C9+中荒!C9+下荒!C9+美里!C9+旭ケ丘!C9+平!C9</f>
        <v>10</v>
      </c>
      <c r="D9" s="75">
        <f>横山!D9+下小田切!D9+泉ケ丘!D9+臼田勝間!D9+城山!D9+城下!D9+宮本!D9+稲荷!D9+中央!D9+臼田中町!D9+住吉!D9+伊勢!D9+諏訪!D9+上荒!D9+中荒!D9+下荒!D9+美里!D9+旭ケ丘!D9+平!D9</f>
        <v>13</v>
      </c>
      <c r="E9" s="10">
        <f>横山!E9+下小田切!E9+泉ケ丘!E9+臼田勝間!E9+城山!E9+城下!E9+宮本!E9+稲荷!E9+中央!E9+臼田中町!E9+住吉!E9+伊勢!E9+諏訪!E9+上荒!E9+中荒!E9+下荒!E9+美里!E9+旭ケ丘!E9+平!E9</f>
        <v>23</v>
      </c>
      <c r="F9" s="32"/>
    </row>
    <row r="10" spans="1:6" ht="15" customHeight="1" x14ac:dyDescent="0.15">
      <c r="A10" s="12"/>
      <c r="B10" s="35">
        <v>6</v>
      </c>
      <c r="C10" s="75">
        <f>横山!C10+下小田切!C10+泉ケ丘!C10+臼田勝間!C10+城山!C10+城下!C10+宮本!C10+稲荷!C10+中央!C10+臼田中町!C10+住吉!C10+伊勢!C10+諏訪!C10+上荒!C10+中荒!C10+下荒!C10+美里!C10+旭ケ丘!C10+平!C10</f>
        <v>21</v>
      </c>
      <c r="D10" s="75">
        <f>横山!D10+下小田切!D10+泉ケ丘!D10+臼田勝間!D10+城山!D10+城下!D10+宮本!D10+稲荷!D10+中央!D10+臼田中町!D10+住吉!D10+伊勢!D10+諏訪!D10+上荒!D10+中荒!D10+下荒!D10+美里!D10+旭ケ丘!D10+平!D10</f>
        <v>23</v>
      </c>
      <c r="E10" s="10">
        <f>横山!E10+下小田切!E10+泉ケ丘!E10+臼田勝間!E10+城山!E10+城下!E10+宮本!E10+稲荷!E10+中央!E10+臼田中町!E10+住吉!E10+伊勢!E10+諏訪!E10+上荒!E10+中荒!E10+下荒!E10+美里!E10+旭ケ丘!E10+平!E10</f>
        <v>44</v>
      </c>
      <c r="F10" s="32"/>
    </row>
    <row r="11" spans="1:6" ht="15" customHeight="1" x14ac:dyDescent="0.15">
      <c r="A11" s="12"/>
      <c r="B11" s="35">
        <v>7</v>
      </c>
      <c r="C11" s="75">
        <f>横山!C11+下小田切!C11+泉ケ丘!C11+臼田勝間!C11+城山!C11+城下!C11+宮本!C11+稲荷!C11+中央!C11+臼田中町!C11+住吉!C11+伊勢!C11+諏訪!C11+上荒!C11+中荒!C11+下荒!C11+美里!C11+旭ケ丘!C11+平!C11</f>
        <v>13</v>
      </c>
      <c r="D11" s="75">
        <f>横山!D11+下小田切!D11+泉ケ丘!D11+臼田勝間!D11+城山!D11+城下!D11+宮本!D11+稲荷!D11+中央!D11+臼田中町!D11+住吉!D11+伊勢!D11+諏訪!D11+上荒!D11+中荒!D11+下荒!D11+美里!D11+旭ケ丘!D11+平!D11</f>
        <v>16</v>
      </c>
      <c r="E11" s="10">
        <f>横山!E11+下小田切!E11+泉ケ丘!E11+臼田勝間!E11+城山!E11+城下!E11+宮本!E11+稲荷!E11+中央!E11+臼田中町!E11+住吉!E11+伊勢!E11+諏訪!E11+上荒!E11+中荒!E11+下荒!E11+美里!E11+旭ケ丘!E11+平!E11</f>
        <v>29</v>
      </c>
      <c r="F11" s="32"/>
    </row>
    <row r="12" spans="1:6" ht="15" customHeight="1" x14ac:dyDescent="0.15">
      <c r="A12" s="12"/>
      <c r="B12" s="35">
        <v>8</v>
      </c>
      <c r="C12" s="75">
        <f>横山!C12+下小田切!C12+泉ケ丘!C12+臼田勝間!C12+城山!C12+城下!C12+宮本!C12+稲荷!C12+中央!C12+臼田中町!C12+住吉!C12+伊勢!C12+諏訪!C12+上荒!C12+中荒!C12+下荒!C12+美里!C12+旭ケ丘!C12+平!C12</f>
        <v>23</v>
      </c>
      <c r="D12" s="75">
        <f>横山!D12+下小田切!D12+泉ケ丘!D12+臼田勝間!D12+城山!D12+城下!D12+宮本!D12+稲荷!D12+中央!D12+臼田中町!D12+住吉!D12+伊勢!D12+諏訪!D12+上荒!D12+中荒!D12+下荒!D12+美里!D12+旭ケ丘!D12+平!D12</f>
        <v>22</v>
      </c>
      <c r="E12" s="10">
        <f>横山!E12+下小田切!E12+泉ケ丘!E12+臼田勝間!E12+城山!E12+城下!E12+宮本!E12+稲荷!E12+中央!E12+臼田中町!E12+住吉!E12+伊勢!E12+諏訪!E12+上荒!E12+中荒!E12+下荒!E12+美里!E12+旭ケ丘!E12+平!E12</f>
        <v>45</v>
      </c>
      <c r="F12" s="32"/>
    </row>
    <row r="13" spans="1:6" ht="15" customHeight="1" x14ac:dyDescent="0.15">
      <c r="A13" s="12"/>
      <c r="B13" s="35">
        <v>9</v>
      </c>
      <c r="C13" s="75">
        <f>横山!C13+下小田切!C13+泉ケ丘!C13+臼田勝間!C13+城山!C13+城下!C13+宮本!C13+稲荷!C13+中央!C13+臼田中町!C13+住吉!C13+伊勢!C13+諏訪!C13+上荒!C13+中荒!C13+下荒!C13+美里!C13+旭ケ丘!C13+平!C13</f>
        <v>20</v>
      </c>
      <c r="D13" s="75">
        <f>横山!D13+下小田切!D13+泉ケ丘!D13+臼田勝間!D13+城山!D13+城下!D13+宮本!D13+稲荷!D13+中央!D13+臼田中町!D13+住吉!D13+伊勢!D13+諏訪!D13+上荒!D13+中荒!D13+下荒!D13+美里!D13+旭ケ丘!D13+平!D13</f>
        <v>18</v>
      </c>
      <c r="E13" s="10">
        <f>横山!E13+下小田切!E13+泉ケ丘!E13+臼田勝間!E13+城山!E13+城下!E13+宮本!E13+稲荷!E13+中央!E13+臼田中町!E13+住吉!E13+伊勢!E13+諏訪!E13+上荒!E13+中荒!E13+下荒!E13+美里!E13+旭ケ丘!E13+平!E13</f>
        <v>38</v>
      </c>
      <c r="F13" s="32"/>
    </row>
    <row r="14" spans="1:6" ht="15" customHeight="1" x14ac:dyDescent="0.15">
      <c r="A14" s="12"/>
      <c r="B14" s="37" t="s">
        <v>28</v>
      </c>
      <c r="C14" s="70">
        <f>横山!C14+下小田切!C14+泉ケ丘!C14+臼田勝間!C14+城山!C14+城下!C14+宮本!C14+稲荷!C14+中央!C14+臼田中町!C14+住吉!C14+伊勢!C14+諏訪!C14+上荒!C14+中荒!C14+下荒!C14+美里!C14+旭ケ丘!C14+平!C14</f>
        <v>87</v>
      </c>
      <c r="D14" s="70">
        <f>横山!D14+下小田切!D14+泉ケ丘!D14+臼田勝間!D14+城山!D14+城下!D14+宮本!D14+稲荷!D14+中央!D14+臼田中町!D14+住吉!D14+伊勢!D14+諏訪!D14+上荒!D14+中荒!D14+下荒!D14+美里!D14+旭ケ丘!D14+平!D14</f>
        <v>92</v>
      </c>
      <c r="E14" s="48">
        <f>横山!E14+下小田切!E14+泉ケ丘!E14+臼田勝間!E14+城山!E14+城下!E14+宮本!E14+稲荷!E14+中央!E14+臼田中町!E14+住吉!E14+伊勢!E14+諏訪!E14+上荒!E14+中荒!E14+下荒!E14+美里!E14+旭ケ丘!E14+平!E14</f>
        <v>179</v>
      </c>
      <c r="F14" s="39">
        <f>E14/E147</f>
        <v>4.0378975862846833E-2</v>
      </c>
    </row>
    <row r="15" spans="1:6" ht="15" customHeight="1" x14ac:dyDescent="0.15">
      <c r="A15" s="12"/>
      <c r="B15" s="35">
        <v>10</v>
      </c>
      <c r="C15" s="75">
        <f>横山!C15+下小田切!C15+泉ケ丘!C15+臼田勝間!C15+城山!C15+城下!C15+宮本!C15+稲荷!C15+中央!C15+臼田中町!C15+住吉!C15+伊勢!C15+諏訪!C15+上荒!C15+中荒!C15+下荒!C15+美里!C15+旭ケ丘!C15+平!C15</f>
        <v>24</v>
      </c>
      <c r="D15" s="75">
        <f>横山!D15+下小田切!D15+泉ケ丘!D15+臼田勝間!D15+城山!D15+城下!D15+宮本!D15+稲荷!D15+中央!D15+臼田中町!D15+住吉!D15+伊勢!D15+諏訪!D15+上荒!D15+中荒!D15+下荒!D15+美里!D15+旭ケ丘!D15+平!D15</f>
        <v>20</v>
      </c>
      <c r="E15" s="10">
        <f>横山!E15+下小田切!E15+泉ケ丘!E15+臼田勝間!E15+城山!E15+城下!E15+宮本!E15+稲荷!E15+中央!E15+臼田中町!E15+住吉!E15+伊勢!E15+諏訪!E15+上荒!E15+中荒!E15+下荒!E15+美里!E15+旭ケ丘!E15+平!E15</f>
        <v>44</v>
      </c>
      <c r="F15" s="32"/>
    </row>
    <row r="16" spans="1:6" ht="15" customHeight="1" x14ac:dyDescent="0.15">
      <c r="A16" s="12"/>
      <c r="B16" s="35">
        <v>11</v>
      </c>
      <c r="C16" s="75">
        <f>横山!C16+下小田切!C16+泉ケ丘!C16+臼田勝間!C16+城山!C16+城下!C16+宮本!C16+稲荷!C16+中央!C16+臼田中町!C16+住吉!C16+伊勢!C16+諏訪!C16+上荒!C16+中荒!C16+下荒!C16+美里!C16+旭ケ丘!C16+平!C16</f>
        <v>16</v>
      </c>
      <c r="D16" s="75">
        <f>横山!D16+下小田切!D16+泉ケ丘!D16+臼田勝間!D16+城山!D16+城下!D16+宮本!D16+稲荷!D16+中央!D16+臼田中町!D16+住吉!D16+伊勢!D16+諏訪!D16+上荒!D16+中荒!D16+下荒!D16+美里!D16+旭ケ丘!D16+平!D16</f>
        <v>20</v>
      </c>
      <c r="E16" s="10">
        <f>横山!E16+下小田切!E16+泉ケ丘!E16+臼田勝間!E16+城山!E16+城下!E16+宮本!E16+稲荷!E16+中央!E16+臼田中町!E16+住吉!E16+伊勢!E16+諏訪!E16+上荒!E16+中荒!E16+下荒!E16+美里!E16+旭ケ丘!E16+平!E16</f>
        <v>36</v>
      </c>
      <c r="F16" s="32"/>
    </row>
    <row r="17" spans="1:6" ht="15" customHeight="1" x14ac:dyDescent="0.15">
      <c r="A17" s="12"/>
      <c r="B17" s="35">
        <v>12</v>
      </c>
      <c r="C17" s="75">
        <f>横山!C17+下小田切!C17+泉ケ丘!C17+臼田勝間!C17+城山!C17+城下!C17+宮本!C17+稲荷!C17+中央!C17+臼田中町!C17+住吉!C17+伊勢!C17+諏訪!C17+上荒!C17+中荒!C17+下荒!C17+美里!C17+旭ケ丘!C17+平!C17</f>
        <v>28</v>
      </c>
      <c r="D17" s="75">
        <f>横山!D17+下小田切!D17+泉ケ丘!D17+臼田勝間!D17+城山!D17+城下!D17+宮本!D17+稲荷!D17+中央!D17+臼田中町!D17+住吉!D17+伊勢!D17+諏訪!D17+上荒!D17+中荒!D17+下荒!D17+美里!D17+旭ケ丘!D17+平!D17</f>
        <v>14</v>
      </c>
      <c r="E17" s="10">
        <f>横山!E17+下小田切!E17+泉ケ丘!E17+臼田勝間!E17+城山!E17+城下!E17+宮本!E17+稲荷!E17+中央!E17+臼田中町!E17+住吉!E17+伊勢!E17+諏訪!E17+上荒!E17+中荒!E17+下荒!E17+美里!E17+旭ケ丘!E17+平!E17</f>
        <v>42</v>
      </c>
      <c r="F17" s="32"/>
    </row>
    <row r="18" spans="1:6" ht="15" customHeight="1" x14ac:dyDescent="0.15">
      <c r="A18" s="12"/>
      <c r="B18" s="35">
        <v>13</v>
      </c>
      <c r="C18" s="75">
        <f>横山!C18+下小田切!C18+泉ケ丘!C18+臼田勝間!C18+城山!C18+城下!C18+宮本!C18+稲荷!C18+中央!C18+臼田中町!C18+住吉!C18+伊勢!C18+諏訪!C18+上荒!C18+中荒!C18+下荒!C18+美里!C18+旭ケ丘!C18+平!C18</f>
        <v>15</v>
      </c>
      <c r="D18" s="75">
        <f>横山!D18+下小田切!D18+泉ケ丘!D18+臼田勝間!D18+城山!D18+城下!D18+宮本!D18+稲荷!D18+中央!D18+臼田中町!D18+住吉!D18+伊勢!D18+諏訪!D18+上荒!D18+中荒!D18+下荒!D18+美里!D18+旭ケ丘!D18+平!D18</f>
        <v>22</v>
      </c>
      <c r="E18" s="10">
        <f>横山!E18+下小田切!E18+泉ケ丘!E18+臼田勝間!E18+城山!E18+城下!E18+宮本!E18+稲荷!E18+中央!E18+臼田中町!E18+住吉!E18+伊勢!E18+諏訪!E18+上荒!E18+中荒!E18+下荒!E18+美里!E18+旭ケ丘!E18+平!E18</f>
        <v>37</v>
      </c>
      <c r="F18" s="32"/>
    </row>
    <row r="19" spans="1:6" ht="15" customHeight="1" x14ac:dyDescent="0.15">
      <c r="A19" s="12"/>
      <c r="B19" s="35">
        <v>14</v>
      </c>
      <c r="C19" s="75">
        <f>横山!C19+下小田切!C19+泉ケ丘!C19+臼田勝間!C19+城山!C19+城下!C19+宮本!C19+稲荷!C19+中央!C19+臼田中町!C19+住吉!C19+伊勢!C19+諏訪!C19+上荒!C19+中荒!C19+下荒!C19+美里!C19+旭ケ丘!C19+平!C19</f>
        <v>10</v>
      </c>
      <c r="D19" s="75">
        <f>横山!D19+下小田切!D19+泉ケ丘!D19+臼田勝間!D19+城山!D19+城下!D19+宮本!D19+稲荷!D19+中央!D19+臼田中町!D19+住吉!D19+伊勢!D19+諏訪!D19+上荒!D19+中荒!D19+下荒!D19+美里!D19+旭ケ丘!D19+平!D19</f>
        <v>10</v>
      </c>
      <c r="E19" s="10">
        <f>横山!E19+下小田切!E19+泉ケ丘!E19+臼田勝間!E19+城山!E19+城下!E19+宮本!E19+稲荷!E19+中央!E19+臼田中町!E19+住吉!E19+伊勢!E19+諏訪!E19+上荒!E19+中荒!E19+下荒!E19+美里!E19+旭ケ丘!E19+平!E19</f>
        <v>20</v>
      </c>
      <c r="F19" s="32"/>
    </row>
    <row r="20" spans="1:6" ht="15" customHeight="1" x14ac:dyDescent="0.15">
      <c r="A20" s="12"/>
      <c r="B20" s="37" t="s">
        <v>29</v>
      </c>
      <c r="C20" s="70">
        <f>横山!C20+下小田切!C20+泉ケ丘!C20+臼田勝間!C20+城山!C20+城下!C20+宮本!C20+稲荷!C20+中央!C20+臼田中町!C20+住吉!C20+伊勢!C20+諏訪!C20+上荒!C20+中荒!C20+下荒!C20+美里!C20+旭ケ丘!C20+平!C20</f>
        <v>93</v>
      </c>
      <c r="D20" s="70">
        <f>横山!D20+下小田切!D20+泉ケ丘!D20+臼田勝間!D20+城山!D20+城下!D20+宮本!D20+稲荷!D20+中央!D20+臼田中町!D20+住吉!D20+伊勢!D20+諏訪!D20+上荒!D20+中荒!D20+下荒!D20+美里!D20+旭ケ丘!D20+平!D20</f>
        <v>86</v>
      </c>
      <c r="E20" s="48">
        <f>横山!E20+下小田切!E20+泉ケ丘!E20+臼田勝間!E20+城山!E20+城下!E20+宮本!E20+稲荷!E20+中央!E20+臼田中町!E20+住吉!E20+伊勢!E20+諏訪!E20+上荒!E20+中荒!E20+下荒!E20+美里!E20+旭ケ丘!E20+平!E20</f>
        <v>179</v>
      </c>
      <c r="F20" s="39">
        <f>E20/E147</f>
        <v>4.0378975862846833E-2</v>
      </c>
    </row>
    <row r="21" spans="1:6" ht="15" customHeight="1" x14ac:dyDescent="0.15">
      <c r="A21" s="12"/>
      <c r="B21" s="35">
        <v>15</v>
      </c>
      <c r="C21" s="75">
        <f>横山!C21+下小田切!C21+泉ケ丘!C21+臼田勝間!C21+城山!C21+城下!C21+宮本!C21+稲荷!C21+中央!C21+臼田中町!C21+住吉!C21+伊勢!C21+諏訪!C21+上荒!C21+中荒!C21+下荒!C21+美里!C21+旭ケ丘!C21+平!C21</f>
        <v>11</v>
      </c>
      <c r="D21" s="75">
        <f>横山!D21+下小田切!D21+泉ケ丘!D21+臼田勝間!D21+城山!D21+城下!D21+宮本!D21+稲荷!D21+中央!D21+臼田中町!D21+住吉!D21+伊勢!D21+諏訪!D21+上荒!D21+中荒!D21+下荒!D21+美里!D21+旭ケ丘!D21+平!D21</f>
        <v>13</v>
      </c>
      <c r="E21" s="10">
        <f>横山!E21+下小田切!E21+泉ケ丘!E21+臼田勝間!E21+城山!E21+城下!E21+宮本!E21+稲荷!E21+中央!E21+臼田中町!E21+住吉!E21+伊勢!E21+諏訪!E21+上荒!E21+中荒!E21+下荒!E21+美里!E21+旭ケ丘!E21+平!E21</f>
        <v>24</v>
      </c>
      <c r="F21" s="32"/>
    </row>
    <row r="22" spans="1:6" ht="15" customHeight="1" x14ac:dyDescent="0.15">
      <c r="A22" s="12"/>
      <c r="B22" s="35">
        <v>16</v>
      </c>
      <c r="C22" s="75">
        <f>横山!C22+下小田切!C22+泉ケ丘!C22+臼田勝間!C22+城山!C22+城下!C22+宮本!C22+稲荷!C22+中央!C22+臼田中町!C22+住吉!C22+伊勢!C22+諏訪!C22+上荒!C22+中荒!C22+下荒!C22+美里!C22+旭ケ丘!C22+平!C22</f>
        <v>20</v>
      </c>
      <c r="D22" s="75">
        <f>横山!D22+下小田切!D22+泉ケ丘!D22+臼田勝間!D22+城山!D22+城下!D22+宮本!D22+稲荷!D22+中央!D22+臼田中町!D22+住吉!D22+伊勢!D22+諏訪!D22+上荒!D22+中荒!D22+下荒!D22+美里!D22+旭ケ丘!D22+平!D22</f>
        <v>14</v>
      </c>
      <c r="E22" s="10">
        <f>横山!E22+下小田切!E22+泉ケ丘!E22+臼田勝間!E22+城山!E22+城下!E22+宮本!E22+稲荷!E22+中央!E22+臼田中町!E22+住吉!E22+伊勢!E22+諏訪!E22+上荒!E22+中荒!E22+下荒!E22+美里!E22+旭ケ丘!E22+平!E22</f>
        <v>34</v>
      </c>
      <c r="F22" s="32"/>
    </row>
    <row r="23" spans="1:6" ht="15" customHeight="1" x14ac:dyDescent="0.15">
      <c r="A23" s="12"/>
      <c r="B23" s="35">
        <v>17</v>
      </c>
      <c r="C23" s="75">
        <f>横山!C23+下小田切!C23+泉ケ丘!C23+臼田勝間!C23+城山!C23+城下!C23+宮本!C23+稲荷!C23+中央!C23+臼田中町!C23+住吉!C23+伊勢!C23+諏訪!C23+上荒!C23+中荒!C23+下荒!C23+美里!C23+旭ケ丘!C23+平!C23</f>
        <v>10</v>
      </c>
      <c r="D23" s="75">
        <f>横山!D23+下小田切!D23+泉ケ丘!D23+臼田勝間!D23+城山!D23+城下!D23+宮本!D23+稲荷!D23+中央!D23+臼田中町!D23+住吉!D23+伊勢!D23+諏訪!D23+上荒!D23+中荒!D23+下荒!D23+美里!D23+旭ケ丘!D23+平!D23</f>
        <v>15</v>
      </c>
      <c r="E23" s="10">
        <f>横山!E23+下小田切!E23+泉ケ丘!E23+臼田勝間!E23+城山!E23+城下!E23+宮本!E23+稲荷!E23+中央!E23+臼田中町!E23+住吉!E23+伊勢!E23+諏訪!E23+上荒!E23+中荒!E23+下荒!E23+美里!E23+旭ケ丘!E23+平!E23</f>
        <v>25</v>
      </c>
      <c r="F23" s="32"/>
    </row>
    <row r="24" spans="1:6" ht="15" customHeight="1" x14ac:dyDescent="0.15">
      <c r="A24" s="12"/>
      <c r="B24" s="35">
        <v>18</v>
      </c>
      <c r="C24" s="75">
        <f>横山!C24+下小田切!C24+泉ケ丘!C24+臼田勝間!C24+城山!C24+城下!C24+宮本!C24+稲荷!C24+中央!C24+臼田中町!C24+住吉!C24+伊勢!C24+諏訪!C24+上荒!C24+中荒!C24+下荒!C24+美里!C24+旭ケ丘!C24+平!C24</f>
        <v>16</v>
      </c>
      <c r="D24" s="75">
        <f>横山!D24+下小田切!D24+泉ケ丘!D24+臼田勝間!D24+城山!D24+城下!D24+宮本!D24+稲荷!D24+中央!D24+臼田中町!D24+住吉!D24+伊勢!D24+諏訪!D24+上荒!D24+中荒!D24+下荒!D24+美里!D24+旭ケ丘!D24+平!D24</f>
        <v>11</v>
      </c>
      <c r="E24" s="10">
        <f>横山!E24+下小田切!E24+泉ケ丘!E24+臼田勝間!E24+城山!E24+城下!E24+宮本!E24+稲荷!E24+中央!E24+臼田中町!E24+住吉!E24+伊勢!E24+諏訪!E24+上荒!E24+中荒!E24+下荒!E24+美里!E24+旭ケ丘!E24+平!E24</f>
        <v>27</v>
      </c>
      <c r="F24" s="32"/>
    </row>
    <row r="25" spans="1:6" ht="15" customHeight="1" x14ac:dyDescent="0.15">
      <c r="A25" s="12"/>
      <c r="B25" s="35">
        <v>19</v>
      </c>
      <c r="C25" s="75">
        <f>横山!C25+下小田切!C25+泉ケ丘!C25+臼田勝間!C25+城山!C25+城下!C25+宮本!C25+稲荷!C25+中央!C25+臼田中町!C25+住吉!C25+伊勢!C25+諏訪!C25+上荒!C25+中荒!C25+下荒!C25+美里!C25+旭ケ丘!C25+平!C25</f>
        <v>22</v>
      </c>
      <c r="D25" s="75">
        <f>横山!D25+下小田切!D25+泉ケ丘!D25+臼田勝間!D25+城山!D25+城下!D25+宮本!D25+稲荷!D25+中央!D25+臼田中町!D25+住吉!D25+伊勢!D25+諏訪!D25+上荒!D25+中荒!D25+下荒!D25+美里!D25+旭ケ丘!D25+平!D25</f>
        <v>22</v>
      </c>
      <c r="E25" s="10">
        <f>横山!E25+下小田切!E25+泉ケ丘!E25+臼田勝間!E25+城山!E25+城下!E25+宮本!E25+稲荷!E25+中央!E25+臼田中町!E25+住吉!E25+伊勢!E25+諏訪!E25+上荒!E25+中荒!E25+下荒!E25+美里!E25+旭ケ丘!E25+平!E25</f>
        <v>44</v>
      </c>
      <c r="F25" s="32"/>
    </row>
    <row r="26" spans="1:6" ht="15" customHeight="1" x14ac:dyDescent="0.15">
      <c r="A26" s="12"/>
      <c r="B26" s="40" t="s">
        <v>30</v>
      </c>
      <c r="C26" s="49">
        <f>横山!C26+下小田切!C26+泉ケ丘!C26+臼田勝間!C26+城山!C26+城下!C26+宮本!C26+稲荷!C26+中央!C26+臼田中町!C26+住吉!C26+伊勢!C26+諏訪!C26+上荒!C26+中荒!C26+下荒!C26+美里!C26+旭ケ丘!C26+平!C26</f>
        <v>79</v>
      </c>
      <c r="D26" s="49">
        <f>横山!D26+下小田切!D26+泉ケ丘!D26+臼田勝間!D26+城山!D26+城下!D26+宮本!D26+稲荷!D26+中央!D26+臼田中町!D26+住吉!D26+伊勢!D26+諏訪!D26+上荒!D26+中荒!D26+下荒!D26+美里!D26+旭ケ丘!D26+平!D26</f>
        <v>75</v>
      </c>
      <c r="E26" s="41">
        <f>横山!E26+下小田切!E26+泉ケ丘!E26+臼田勝間!E26+城山!E26+城下!E26+宮本!E26+稲荷!E26+中央!E26+臼田中町!E26+住吉!E26+伊勢!E26+諏訪!E26+上荒!E26+中荒!E26+下荒!E26+美里!E26+旭ケ丘!E26+平!E26</f>
        <v>154</v>
      </c>
      <c r="F26" s="42">
        <f>E26/E147</f>
        <v>3.4739454094292806E-2</v>
      </c>
    </row>
    <row r="27" spans="1:6" ht="15" customHeight="1" x14ac:dyDescent="0.15">
      <c r="A27" s="12"/>
      <c r="B27" s="35">
        <v>20</v>
      </c>
      <c r="C27" s="75">
        <f>横山!C27+下小田切!C27+泉ケ丘!C27+臼田勝間!C27+城山!C27+城下!C27+宮本!C27+稲荷!C27+中央!C27+臼田中町!C27+住吉!C27+伊勢!C27+諏訪!C27+上荒!C27+中荒!C27+下荒!C27+美里!C27+旭ケ丘!C27+平!C27</f>
        <v>19</v>
      </c>
      <c r="D27" s="75">
        <f>横山!D27+下小田切!D27+泉ケ丘!D27+臼田勝間!D27+城山!D27+城下!D27+宮本!D27+稲荷!D27+中央!D27+臼田中町!D27+住吉!D27+伊勢!D27+諏訪!D27+上荒!D27+中荒!D27+下荒!D27+美里!D27+旭ケ丘!D27+平!D27</f>
        <v>8</v>
      </c>
      <c r="E27" s="10">
        <f>横山!E27+下小田切!E27+泉ケ丘!E27+臼田勝間!E27+城山!E27+城下!E27+宮本!E27+稲荷!E27+中央!E27+臼田中町!E27+住吉!E27+伊勢!E27+諏訪!E27+上荒!E27+中荒!E27+下荒!E27+美里!E27+旭ケ丘!E27+平!E27</f>
        <v>27</v>
      </c>
      <c r="F27" s="32"/>
    </row>
    <row r="28" spans="1:6" ht="15" customHeight="1" x14ac:dyDescent="0.15">
      <c r="A28" s="12"/>
      <c r="B28" s="35">
        <v>21</v>
      </c>
      <c r="C28" s="75">
        <f>横山!C28+下小田切!C28+泉ケ丘!C28+臼田勝間!C28+城山!C28+城下!C28+宮本!C28+稲荷!C28+中央!C28+臼田中町!C28+住吉!C28+伊勢!C28+諏訪!C28+上荒!C28+中荒!C28+下荒!C28+美里!C28+旭ケ丘!C28+平!C28</f>
        <v>14</v>
      </c>
      <c r="D28" s="75">
        <f>横山!D28+下小田切!D28+泉ケ丘!D28+臼田勝間!D28+城山!D28+城下!D28+宮本!D28+稲荷!D28+中央!D28+臼田中町!D28+住吉!D28+伊勢!D28+諏訪!D28+上荒!D28+中荒!D28+下荒!D28+美里!D28+旭ケ丘!D28+平!D28</f>
        <v>17</v>
      </c>
      <c r="E28" s="10">
        <f>横山!E28+下小田切!E28+泉ケ丘!E28+臼田勝間!E28+城山!E28+城下!E28+宮本!E28+稲荷!E28+中央!E28+臼田中町!E28+住吉!E28+伊勢!E28+諏訪!E28+上荒!E28+中荒!E28+下荒!E28+美里!E28+旭ケ丘!E28+平!E28</f>
        <v>31</v>
      </c>
      <c r="F28" s="32"/>
    </row>
    <row r="29" spans="1:6" ht="15" customHeight="1" x14ac:dyDescent="0.15">
      <c r="A29" s="12"/>
      <c r="B29" s="35">
        <v>22</v>
      </c>
      <c r="C29" s="75">
        <f>横山!C29+下小田切!C29+泉ケ丘!C29+臼田勝間!C29+城山!C29+城下!C29+宮本!C29+稲荷!C29+中央!C29+臼田中町!C29+住吉!C29+伊勢!C29+諏訪!C29+上荒!C29+中荒!C29+下荒!C29+美里!C29+旭ケ丘!C29+平!C29</f>
        <v>22</v>
      </c>
      <c r="D29" s="75">
        <f>横山!D29+下小田切!D29+泉ケ丘!D29+臼田勝間!D29+城山!D29+城下!D29+宮本!D29+稲荷!D29+中央!D29+臼田中町!D29+住吉!D29+伊勢!D29+諏訪!D29+上荒!D29+中荒!D29+下荒!D29+美里!D29+旭ケ丘!D29+平!D29</f>
        <v>23</v>
      </c>
      <c r="E29" s="10">
        <f>横山!E29+下小田切!E29+泉ケ丘!E29+臼田勝間!E29+城山!E29+城下!E29+宮本!E29+稲荷!E29+中央!E29+臼田中町!E29+住吉!E29+伊勢!E29+諏訪!E29+上荒!E29+中荒!E29+下荒!E29+美里!E29+旭ケ丘!E29+平!E29</f>
        <v>45</v>
      </c>
      <c r="F29" s="32"/>
    </row>
    <row r="30" spans="1:6" ht="15" customHeight="1" x14ac:dyDescent="0.15">
      <c r="A30" s="12"/>
      <c r="B30" s="35">
        <v>23</v>
      </c>
      <c r="C30" s="75">
        <f>横山!C30+下小田切!C30+泉ケ丘!C30+臼田勝間!C30+城山!C30+城下!C30+宮本!C30+稲荷!C30+中央!C30+臼田中町!C30+住吉!C30+伊勢!C30+諏訪!C30+上荒!C30+中荒!C30+下荒!C30+美里!C30+旭ケ丘!C30+平!C30</f>
        <v>26</v>
      </c>
      <c r="D30" s="75">
        <f>横山!D30+下小田切!D30+泉ケ丘!D30+臼田勝間!D30+城山!D30+城下!D30+宮本!D30+稲荷!D30+中央!D30+臼田中町!D30+住吉!D30+伊勢!D30+諏訪!D30+上荒!D30+中荒!D30+下荒!D30+美里!D30+旭ケ丘!D30+平!D30</f>
        <v>19</v>
      </c>
      <c r="E30" s="10">
        <f>横山!E30+下小田切!E30+泉ケ丘!E30+臼田勝間!E30+城山!E30+城下!E30+宮本!E30+稲荷!E30+中央!E30+臼田中町!E30+住吉!E30+伊勢!E30+諏訪!E30+上荒!E30+中荒!E30+下荒!E30+美里!E30+旭ケ丘!E30+平!E30</f>
        <v>45</v>
      </c>
      <c r="F30" s="32"/>
    </row>
    <row r="31" spans="1:6" ht="15" customHeight="1" x14ac:dyDescent="0.15">
      <c r="A31" s="12"/>
      <c r="B31" s="35">
        <v>24</v>
      </c>
      <c r="C31" s="75">
        <f>横山!C31+下小田切!C31+泉ケ丘!C31+臼田勝間!C31+城山!C31+城下!C31+宮本!C31+稲荷!C31+中央!C31+臼田中町!C31+住吉!C31+伊勢!C31+諏訪!C31+上荒!C31+中荒!C31+下荒!C31+美里!C31+旭ケ丘!C31+平!C31</f>
        <v>28</v>
      </c>
      <c r="D31" s="75">
        <f>横山!D31+下小田切!D31+泉ケ丘!D31+臼田勝間!D31+城山!D31+城下!D31+宮本!D31+稲荷!D31+中央!D31+臼田中町!D31+住吉!D31+伊勢!D31+諏訪!D31+上荒!D31+中荒!D31+下荒!D31+美里!D31+旭ケ丘!D31+平!D31</f>
        <v>15</v>
      </c>
      <c r="E31" s="10">
        <f>横山!E31+下小田切!E31+泉ケ丘!E31+臼田勝間!E31+城山!E31+城下!E31+宮本!E31+稲荷!E31+中央!E31+臼田中町!E31+住吉!E31+伊勢!E31+諏訪!E31+上荒!E31+中荒!E31+下荒!E31+美里!E31+旭ケ丘!E31+平!E31</f>
        <v>43</v>
      </c>
      <c r="F31" s="32"/>
    </row>
    <row r="32" spans="1:6" ht="15" customHeight="1" x14ac:dyDescent="0.15">
      <c r="A32" s="12"/>
      <c r="B32" s="40" t="s">
        <v>31</v>
      </c>
      <c r="C32" s="49">
        <f>横山!C32+下小田切!C32+泉ケ丘!C32+臼田勝間!C32+城山!C32+城下!C32+宮本!C32+稲荷!C32+中央!C32+臼田中町!C32+住吉!C32+伊勢!C32+諏訪!C32+上荒!C32+中荒!C32+下荒!C32+美里!C32+旭ケ丘!C32+平!C32</f>
        <v>109</v>
      </c>
      <c r="D32" s="49">
        <f>横山!D32+下小田切!D32+泉ケ丘!D32+臼田勝間!D32+城山!D32+城下!D32+宮本!D32+稲荷!D32+中央!D32+臼田中町!D32+住吉!D32+伊勢!D32+諏訪!D32+上荒!D32+中荒!D32+下荒!D32+美里!D32+旭ケ丘!D32+平!D32</f>
        <v>82</v>
      </c>
      <c r="E32" s="41">
        <f>横山!E32+下小田切!E32+泉ケ丘!E32+臼田勝間!E32+城山!E32+城下!E32+宮本!E32+稲荷!E32+中央!E32+臼田中町!E32+住吉!E32+伊勢!E32+諏訪!E32+上荒!E32+中荒!E32+下荒!E32+美里!E32+旭ケ丘!E32+平!E32</f>
        <v>191</v>
      </c>
      <c r="F32" s="42">
        <f>E32/E147</f>
        <v>4.3085946311752762E-2</v>
      </c>
    </row>
    <row r="33" spans="1:6" ht="15" customHeight="1" x14ac:dyDescent="0.15">
      <c r="A33" s="12"/>
      <c r="B33" s="35">
        <v>25</v>
      </c>
      <c r="C33" s="75">
        <f>横山!C33+下小田切!C33+泉ケ丘!C33+臼田勝間!C33+城山!C33+城下!C33+宮本!C33+稲荷!C33+中央!C33+臼田中町!C33+住吉!C33+伊勢!C33+諏訪!C33+上荒!C33+中荒!C33+下荒!C33+美里!C33+旭ケ丘!C33+平!C33</f>
        <v>21</v>
      </c>
      <c r="D33" s="75">
        <f>横山!D33+下小田切!D33+泉ケ丘!D33+臼田勝間!D33+城山!D33+城下!D33+宮本!D33+稲荷!D33+中央!D33+臼田中町!D33+住吉!D33+伊勢!D33+諏訪!D33+上荒!D33+中荒!D33+下荒!D33+美里!D33+旭ケ丘!D33+平!D33</f>
        <v>14</v>
      </c>
      <c r="E33" s="10">
        <f>横山!E33+下小田切!E33+泉ケ丘!E33+臼田勝間!E33+城山!E33+城下!E33+宮本!E33+稲荷!E33+中央!E33+臼田中町!E33+住吉!E33+伊勢!E33+諏訪!E33+上荒!E33+中荒!E33+下荒!E33+美里!E33+旭ケ丘!E33+平!E33</f>
        <v>35</v>
      </c>
      <c r="F33" s="32"/>
    </row>
    <row r="34" spans="1:6" ht="15" customHeight="1" x14ac:dyDescent="0.15">
      <c r="A34" s="12"/>
      <c r="B34" s="35">
        <v>26</v>
      </c>
      <c r="C34" s="75">
        <f>横山!C34+下小田切!C34+泉ケ丘!C34+臼田勝間!C34+城山!C34+城下!C34+宮本!C34+稲荷!C34+中央!C34+臼田中町!C34+住吉!C34+伊勢!C34+諏訪!C34+上荒!C34+中荒!C34+下荒!C34+美里!C34+旭ケ丘!C34+平!C34</f>
        <v>26</v>
      </c>
      <c r="D34" s="75">
        <f>横山!D34+下小田切!D34+泉ケ丘!D34+臼田勝間!D34+城山!D34+城下!D34+宮本!D34+稲荷!D34+中央!D34+臼田中町!D34+住吉!D34+伊勢!D34+諏訪!D34+上荒!D34+中荒!D34+下荒!D34+美里!D34+旭ケ丘!D34+平!D34</f>
        <v>21</v>
      </c>
      <c r="E34" s="10">
        <f>横山!E34+下小田切!E34+泉ケ丘!E34+臼田勝間!E34+城山!E34+城下!E34+宮本!E34+稲荷!E34+中央!E34+臼田中町!E34+住吉!E34+伊勢!E34+諏訪!E34+上荒!E34+中荒!E34+下荒!E34+美里!E34+旭ケ丘!E34+平!E34</f>
        <v>47</v>
      </c>
      <c r="F34" s="32"/>
    </row>
    <row r="35" spans="1:6" ht="15" customHeight="1" x14ac:dyDescent="0.15">
      <c r="A35" s="12"/>
      <c r="B35" s="35">
        <v>27</v>
      </c>
      <c r="C35" s="75">
        <f>横山!C35+下小田切!C35+泉ケ丘!C35+臼田勝間!C35+城山!C35+城下!C35+宮本!C35+稲荷!C35+中央!C35+臼田中町!C35+住吉!C35+伊勢!C35+諏訪!C35+上荒!C35+中荒!C35+下荒!C35+美里!C35+旭ケ丘!C35+平!C35</f>
        <v>21</v>
      </c>
      <c r="D35" s="75">
        <f>横山!D35+下小田切!D35+泉ケ丘!D35+臼田勝間!D35+城山!D35+城下!D35+宮本!D35+稲荷!D35+中央!D35+臼田中町!D35+住吉!D35+伊勢!D35+諏訪!D35+上荒!D35+中荒!D35+下荒!D35+美里!D35+旭ケ丘!D35+平!D35</f>
        <v>19</v>
      </c>
      <c r="E35" s="10">
        <f>横山!E35+下小田切!E35+泉ケ丘!E35+臼田勝間!E35+城山!E35+城下!E35+宮本!E35+稲荷!E35+中央!E35+臼田中町!E35+住吉!E35+伊勢!E35+諏訪!E35+上荒!E35+中荒!E35+下荒!E35+美里!E35+旭ケ丘!E35+平!E35</f>
        <v>40</v>
      </c>
      <c r="F35" s="32"/>
    </row>
    <row r="36" spans="1:6" ht="15" customHeight="1" x14ac:dyDescent="0.15">
      <c r="A36" s="12"/>
      <c r="B36" s="35">
        <v>28</v>
      </c>
      <c r="C36" s="75">
        <f>横山!C36+下小田切!C36+泉ケ丘!C36+臼田勝間!C36+城山!C36+城下!C36+宮本!C36+稲荷!C36+中央!C36+臼田中町!C36+住吉!C36+伊勢!C36+諏訪!C36+上荒!C36+中荒!C36+下荒!C36+美里!C36+旭ケ丘!C36+平!C36</f>
        <v>18</v>
      </c>
      <c r="D36" s="75">
        <f>横山!D36+下小田切!D36+泉ケ丘!D36+臼田勝間!D36+城山!D36+城下!D36+宮本!D36+稲荷!D36+中央!D36+臼田中町!D36+住吉!D36+伊勢!D36+諏訪!D36+上荒!D36+中荒!D36+下荒!D36+美里!D36+旭ケ丘!D36+平!D36</f>
        <v>22</v>
      </c>
      <c r="E36" s="10">
        <f>横山!E36+下小田切!E36+泉ケ丘!E36+臼田勝間!E36+城山!E36+城下!E36+宮本!E36+稲荷!E36+中央!E36+臼田中町!E36+住吉!E36+伊勢!E36+諏訪!E36+上荒!E36+中荒!E36+下荒!E36+美里!E36+旭ケ丘!E36+平!E36</f>
        <v>40</v>
      </c>
      <c r="F36" s="32"/>
    </row>
    <row r="37" spans="1:6" ht="15" customHeight="1" x14ac:dyDescent="0.15">
      <c r="A37" s="12"/>
      <c r="B37" s="35">
        <v>29</v>
      </c>
      <c r="C37" s="75">
        <f>横山!C37+下小田切!C37+泉ケ丘!C37+臼田勝間!C37+城山!C37+城下!C37+宮本!C37+稲荷!C37+中央!C37+臼田中町!C37+住吉!C37+伊勢!C37+諏訪!C37+上荒!C37+中荒!C37+下荒!C37+美里!C37+旭ケ丘!C37+平!C37</f>
        <v>11</v>
      </c>
      <c r="D37" s="75">
        <f>横山!D37+下小田切!D37+泉ケ丘!D37+臼田勝間!D37+城山!D37+城下!D37+宮本!D37+稲荷!D37+中央!D37+臼田中町!D37+住吉!D37+伊勢!D37+諏訪!D37+上荒!D37+中荒!D37+下荒!D37+美里!D37+旭ケ丘!D37+平!D37</f>
        <v>12</v>
      </c>
      <c r="E37" s="10">
        <f>横山!E37+下小田切!E37+泉ケ丘!E37+臼田勝間!E37+城山!E37+城下!E37+宮本!E37+稲荷!E37+中央!E37+臼田中町!E37+住吉!E37+伊勢!E37+諏訪!E37+上荒!E37+中荒!E37+下荒!E37+美里!E37+旭ケ丘!E37+平!E37</f>
        <v>23</v>
      </c>
      <c r="F37" s="32"/>
    </row>
    <row r="38" spans="1:6" ht="15" customHeight="1" x14ac:dyDescent="0.15">
      <c r="A38" s="12"/>
      <c r="B38" s="40" t="s">
        <v>32</v>
      </c>
      <c r="C38" s="49">
        <f>横山!C38+下小田切!C38+泉ケ丘!C38+臼田勝間!C38+城山!C38+城下!C38+宮本!C38+稲荷!C38+中央!C38+臼田中町!C38+住吉!C38+伊勢!C38+諏訪!C38+上荒!C38+中荒!C38+下荒!C38+美里!C38+旭ケ丘!C38+平!C38</f>
        <v>97</v>
      </c>
      <c r="D38" s="49">
        <f>横山!D38+下小田切!D38+泉ケ丘!D38+臼田勝間!D38+城山!D38+城下!D38+宮本!D38+稲荷!D38+中央!D38+臼田中町!D38+住吉!D38+伊勢!D38+諏訪!D38+上荒!D38+中荒!D38+下荒!D38+美里!D38+旭ケ丘!D38+平!D38</f>
        <v>88</v>
      </c>
      <c r="E38" s="41">
        <f>横山!E38+下小田切!E38+泉ケ丘!E38+臼田勝間!E38+城山!E38+城下!E38+宮本!E38+稲荷!E38+中央!E38+臼田中町!E38+住吉!E38+伊勢!E38+諏訪!E38+上荒!E38+中荒!E38+下荒!E38+美里!E38+旭ケ丘!E38+平!E38</f>
        <v>185</v>
      </c>
      <c r="F38" s="42">
        <f>E38/E147</f>
        <v>4.1732461087299798E-2</v>
      </c>
    </row>
    <row r="39" spans="1:6" ht="15" customHeight="1" x14ac:dyDescent="0.15">
      <c r="A39" s="12"/>
      <c r="B39" s="35">
        <v>30</v>
      </c>
      <c r="C39" s="75">
        <f>横山!C39+下小田切!C39+泉ケ丘!C39+臼田勝間!C39+城山!C39+城下!C39+宮本!C39+稲荷!C39+中央!C39+臼田中町!C39+住吉!C39+伊勢!C39+諏訪!C39+上荒!C39+中荒!C39+下荒!C39+美里!C39+旭ケ丘!C39+平!C39</f>
        <v>15</v>
      </c>
      <c r="D39" s="75">
        <f>横山!D39+下小田切!D39+泉ケ丘!D39+臼田勝間!D39+城山!D39+城下!D39+宮本!D39+稲荷!D39+中央!D39+臼田中町!D39+住吉!D39+伊勢!D39+諏訪!D39+上荒!D39+中荒!D39+下荒!D39+美里!D39+旭ケ丘!D39+平!D39</f>
        <v>13</v>
      </c>
      <c r="E39" s="10">
        <f>横山!E39+下小田切!E39+泉ケ丘!E39+臼田勝間!E39+城山!E39+城下!E39+宮本!E39+稲荷!E39+中央!E39+臼田中町!E39+住吉!E39+伊勢!E39+諏訪!E39+上荒!E39+中荒!E39+下荒!E39+美里!E39+旭ケ丘!E39+平!E39</f>
        <v>28</v>
      </c>
      <c r="F39" s="32"/>
    </row>
    <row r="40" spans="1:6" ht="15" customHeight="1" x14ac:dyDescent="0.15">
      <c r="A40" s="12"/>
      <c r="B40" s="35">
        <v>31</v>
      </c>
      <c r="C40" s="75">
        <f>横山!C40+下小田切!C40+泉ケ丘!C40+臼田勝間!C40+城山!C40+城下!C40+宮本!C40+稲荷!C40+中央!C40+臼田中町!C40+住吉!C40+伊勢!C40+諏訪!C40+上荒!C40+中荒!C40+下荒!C40+美里!C40+旭ケ丘!C40+平!C40</f>
        <v>14</v>
      </c>
      <c r="D40" s="75">
        <f>横山!D40+下小田切!D40+泉ケ丘!D40+臼田勝間!D40+城山!D40+城下!D40+宮本!D40+稲荷!D40+中央!D40+臼田中町!D40+住吉!D40+伊勢!D40+諏訪!D40+上荒!D40+中荒!D40+下荒!D40+美里!D40+旭ケ丘!D40+平!D40</f>
        <v>25</v>
      </c>
      <c r="E40" s="10">
        <f>横山!E40+下小田切!E40+泉ケ丘!E40+臼田勝間!E40+城山!E40+城下!E40+宮本!E40+稲荷!E40+中央!E40+臼田中町!E40+住吉!E40+伊勢!E40+諏訪!E40+上荒!E40+中荒!E40+下荒!E40+美里!E40+旭ケ丘!E40+平!E40</f>
        <v>39</v>
      </c>
      <c r="F40" s="32"/>
    </row>
    <row r="41" spans="1:6" ht="15" customHeight="1" x14ac:dyDescent="0.15">
      <c r="A41" s="12"/>
      <c r="B41" s="35">
        <v>32</v>
      </c>
      <c r="C41" s="75">
        <f>横山!C41+下小田切!C41+泉ケ丘!C41+臼田勝間!C41+城山!C41+城下!C41+宮本!C41+稲荷!C41+中央!C41+臼田中町!C41+住吉!C41+伊勢!C41+諏訪!C41+上荒!C41+中荒!C41+下荒!C41+美里!C41+旭ケ丘!C41+平!C41</f>
        <v>24</v>
      </c>
      <c r="D41" s="75">
        <f>横山!D41+下小田切!D41+泉ケ丘!D41+臼田勝間!D41+城山!D41+城下!D41+宮本!D41+稲荷!D41+中央!D41+臼田中町!D41+住吉!D41+伊勢!D41+諏訪!D41+上荒!D41+中荒!D41+下荒!D41+美里!D41+旭ケ丘!D41+平!D41</f>
        <v>20</v>
      </c>
      <c r="E41" s="10">
        <f>横山!E41+下小田切!E41+泉ケ丘!E41+臼田勝間!E41+城山!E41+城下!E41+宮本!E41+稲荷!E41+中央!E41+臼田中町!E41+住吉!E41+伊勢!E41+諏訪!E41+上荒!E41+中荒!E41+下荒!E41+美里!E41+旭ケ丘!E41+平!E41</f>
        <v>44</v>
      </c>
      <c r="F41" s="32"/>
    </row>
    <row r="42" spans="1:6" ht="15" customHeight="1" x14ac:dyDescent="0.15">
      <c r="A42" s="12"/>
      <c r="B42" s="35">
        <v>33</v>
      </c>
      <c r="C42" s="75">
        <f>横山!C42+下小田切!C42+泉ケ丘!C42+臼田勝間!C42+城山!C42+城下!C42+宮本!C42+稲荷!C42+中央!C42+臼田中町!C42+住吉!C42+伊勢!C42+諏訪!C42+上荒!C42+中荒!C42+下荒!C42+美里!C42+旭ケ丘!C42+平!C42</f>
        <v>13</v>
      </c>
      <c r="D42" s="75">
        <f>横山!D42+下小田切!D42+泉ケ丘!D42+臼田勝間!D42+城山!D42+城下!D42+宮本!D42+稲荷!D42+中央!D42+臼田中町!D42+住吉!D42+伊勢!D42+諏訪!D42+上荒!D42+中荒!D42+下荒!D42+美里!D42+旭ケ丘!D42+平!D42</f>
        <v>17</v>
      </c>
      <c r="E42" s="10">
        <f>横山!E42+下小田切!E42+泉ケ丘!E42+臼田勝間!E42+城山!E42+城下!E42+宮本!E42+稲荷!E42+中央!E42+臼田中町!E42+住吉!E42+伊勢!E42+諏訪!E42+上荒!E42+中荒!E42+下荒!E42+美里!E42+旭ケ丘!E42+平!E42</f>
        <v>30</v>
      </c>
      <c r="F42" s="32"/>
    </row>
    <row r="43" spans="1:6" ht="15" customHeight="1" x14ac:dyDescent="0.15">
      <c r="A43" s="12"/>
      <c r="B43" s="35">
        <v>34</v>
      </c>
      <c r="C43" s="75">
        <f>横山!C43+下小田切!C43+泉ケ丘!C43+臼田勝間!C43+城山!C43+城下!C43+宮本!C43+稲荷!C43+中央!C43+臼田中町!C43+住吉!C43+伊勢!C43+諏訪!C43+上荒!C43+中荒!C43+下荒!C43+美里!C43+旭ケ丘!C43+平!C43</f>
        <v>22</v>
      </c>
      <c r="D43" s="75">
        <f>横山!D43+下小田切!D43+泉ケ丘!D43+臼田勝間!D43+城山!D43+城下!D43+宮本!D43+稲荷!D43+中央!D43+臼田中町!D43+住吉!D43+伊勢!D43+諏訪!D43+上荒!D43+中荒!D43+下荒!D43+美里!D43+旭ケ丘!D43+平!D43</f>
        <v>13</v>
      </c>
      <c r="E43" s="10">
        <f>横山!E43+下小田切!E43+泉ケ丘!E43+臼田勝間!E43+城山!E43+城下!E43+宮本!E43+稲荷!E43+中央!E43+臼田中町!E43+住吉!E43+伊勢!E43+諏訪!E43+上荒!E43+中荒!E43+下荒!E43+美里!E43+旭ケ丘!E43+平!E43</f>
        <v>35</v>
      </c>
      <c r="F43" s="32"/>
    </row>
    <row r="44" spans="1:6" ht="15" customHeight="1" x14ac:dyDescent="0.15">
      <c r="A44" s="12"/>
      <c r="B44" s="40" t="s">
        <v>33</v>
      </c>
      <c r="C44" s="49">
        <f>横山!C44+下小田切!C44+泉ケ丘!C44+臼田勝間!C44+城山!C44+城下!C44+宮本!C44+稲荷!C44+中央!C44+臼田中町!C44+住吉!C44+伊勢!C44+諏訪!C44+上荒!C44+中荒!C44+下荒!C44+美里!C44+旭ケ丘!C44+平!C44</f>
        <v>88</v>
      </c>
      <c r="D44" s="49">
        <f>横山!D44+下小田切!D44+泉ケ丘!D44+臼田勝間!D44+城山!D44+城下!D44+宮本!D44+稲荷!D44+中央!D44+臼田中町!D44+住吉!D44+伊勢!D44+諏訪!D44+上荒!D44+中荒!D44+下荒!D44+美里!D44+旭ケ丘!D44+平!D44</f>
        <v>88</v>
      </c>
      <c r="E44" s="41">
        <f>横山!E44+下小田切!E44+泉ケ丘!E44+臼田勝間!E44+城山!E44+城下!E44+宮本!E44+稲荷!E44+中央!E44+臼田中町!E44+住吉!E44+伊勢!E44+諏訪!E44+上荒!E44+中荒!E44+下荒!E44+美里!E44+旭ケ丘!E44+平!E44</f>
        <v>176</v>
      </c>
      <c r="F44" s="42">
        <f>E44/E147</f>
        <v>3.9702233250620347E-2</v>
      </c>
    </row>
    <row r="45" spans="1:6" ht="15" customHeight="1" x14ac:dyDescent="0.15">
      <c r="A45" s="12"/>
      <c r="B45" s="35">
        <v>35</v>
      </c>
      <c r="C45" s="75">
        <f>横山!C45+下小田切!C45+泉ケ丘!C45+臼田勝間!C45+城山!C45+城下!C45+宮本!C45+稲荷!C45+中央!C45+臼田中町!C45+住吉!C45+伊勢!C45+諏訪!C45+上荒!C45+中荒!C45+下荒!C45+美里!C45+旭ケ丘!C45+平!C45</f>
        <v>23</v>
      </c>
      <c r="D45" s="75">
        <f>横山!D45+下小田切!D45+泉ケ丘!D45+臼田勝間!D45+城山!D45+城下!D45+宮本!D45+稲荷!D45+中央!D45+臼田中町!D45+住吉!D45+伊勢!D45+諏訪!D45+上荒!D45+中荒!D45+下荒!D45+美里!D45+旭ケ丘!D45+平!D45</f>
        <v>25</v>
      </c>
      <c r="E45" s="10">
        <f>横山!E45+下小田切!E45+泉ケ丘!E45+臼田勝間!E45+城山!E45+城下!E45+宮本!E45+稲荷!E45+中央!E45+臼田中町!E45+住吉!E45+伊勢!E45+諏訪!E45+上荒!E45+中荒!E45+下荒!E45+美里!E45+旭ケ丘!E45+平!E45</f>
        <v>48</v>
      </c>
      <c r="F45" s="32"/>
    </row>
    <row r="46" spans="1:6" ht="15" customHeight="1" x14ac:dyDescent="0.15">
      <c r="A46" s="12"/>
      <c r="B46" s="35">
        <v>36</v>
      </c>
      <c r="C46" s="75">
        <f>横山!C46+下小田切!C46+泉ケ丘!C46+臼田勝間!C46+城山!C46+城下!C46+宮本!C46+稲荷!C46+中央!C46+臼田中町!C46+住吉!C46+伊勢!C46+諏訪!C46+上荒!C46+中荒!C46+下荒!C46+美里!C46+旭ケ丘!C46+平!C46</f>
        <v>23</v>
      </c>
      <c r="D46" s="75">
        <f>横山!D46+下小田切!D46+泉ケ丘!D46+臼田勝間!D46+城山!D46+城下!D46+宮本!D46+稲荷!D46+中央!D46+臼田中町!D46+住吉!D46+伊勢!D46+諏訪!D46+上荒!D46+中荒!D46+下荒!D46+美里!D46+旭ケ丘!D46+平!D46</f>
        <v>21</v>
      </c>
      <c r="E46" s="10">
        <f>横山!E46+下小田切!E46+泉ケ丘!E46+臼田勝間!E46+城山!E46+城下!E46+宮本!E46+稲荷!E46+中央!E46+臼田中町!E46+住吉!E46+伊勢!E46+諏訪!E46+上荒!E46+中荒!E46+下荒!E46+美里!E46+旭ケ丘!E46+平!E46</f>
        <v>44</v>
      </c>
      <c r="F46" s="32"/>
    </row>
    <row r="47" spans="1:6" ht="15" customHeight="1" x14ac:dyDescent="0.15">
      <c r="A47" s="12"/>
      <c r="B47" s="35">
        <v>37</v>
      </c>
      <c r="C47" s="75">
        <f>横山!C47+下小田切!C47+泉ケ丘!C47+臼田勝間!C47+城山!C47+城下!C47+宮本!C47+稲荷!C47+中央!C47+臼田中町!C47+住吉!C47+伊勢!C47+諏訪!C47+上荒!C47+中荒!C47+下荒!C47+美里!C47+旭ケ丘!C47+平!C47</f>
        <v>28</v>
      </c>
      <c r="D47" s="75">
        <f>横山!D47+下小田切!D47+泉ケ丘!D47+臼田勝間!D47+城山!D47+城下!D47+宮本!D47+稲荷!D47+中央!D47+臼田中町!D47+住吉!D47+伊勢!D47+諏訪!D47+上荒!D47+中荒!D47+下荒!D47+美里!D47+旭ケ丘!D47+平!D47</f>
        <v>27</v>
      </c>
      <c r="E47" s="10">
        <f>横山!E47+下小田切!E47+泉ケ丘!E47+臼田勝間!E47+城山!E47+城下!E47+宮本!E47+稲荷!E47+中央!E47+臼田中町!E47+住吉!E47+伊勢!E47+諏訪!E47+上荒!E47+中荒!E47+下荒!E47+美里!E47+旭ケ丘!E47+平!E47</f>
        <v>55</v>
      </c>
      <c r="F47" s="32"/>
    </row>
    <row r="48" spans="1:6" ht="15" customHeight="1" x14ac:dyDescent="0.15">
      <c r="A48" s="12"/>
      <c r="B48" s="35">
        <v>38</v>
      </c>
      <c r="C48" s="75">
        <f>横山!C48+下小田切!C48+泉ケ丘!C48+臼田勝間!C48+城山!C48+城下!C48+宮本!C48+稲荷!C48+中央!C48+臼田中町!C48+住吉!C48+伊勢!C48+諏訪!C48+上荒!C48+中荒!C48+下荒!C48+美里!C48+旭ケ丘!C48+平!C48</f>
        <v>20</v>
      </c>
      <c r="D48" s="75">
        <f>横山!D48+下小田切!D48+泉ケ丘!D48+臼田勝間!D48+城山!D48+城下!D48+宮本!D48+稲荷!D48+中央!D48+臼田中町!D48+住吉!D48+伊勢!D48+諏訪!D48+上荒!D48+中荒!D48+下荒!D48+美里!D48+旭ケ丘!D48+平!D48</f>
        <v>27</v>
      </c>
      <c r="E48" s="10">
        <f>横山!E48+下小田切!E48+泉ケ丘!E48+臼田勝間!E48+城山!E48+城下!E48+宮本!E48+稲荷!E48+中央!E48+臼田中町!E48+住吉!E48+伊勢!E48+諏訪!E48+上荒!E48+中荒!E48+下荒!E48+美里!E48+旭ケ丘!E48+平!E48</f>
        <v>47</v>
      </c>
      <c r="F48" s="32"/>
    </row>
    <row r="49" spans="1:6" ht="15" customHeight="1" x14ac:dyDescent="0.15">
      <c r="A49" s="12"/>
      <c r="B49" s="35">
        <v>39</v>
      </c>
      <c r="C49" s="75">
        <f>横山!C49+下小田切!C49+泉ケ丘!C49+臼田勝間!C49+城山!C49+城下!C49+宮本!C49+稲荷!C49+中央!C49+臼田中町!C49+住吉!C49+伊勢!C49+諏訪!C49+上荒!C49+中荒!C49+下荒!C49+美里!C49+旭ケ丘!C49+平!C49</f>
        <v>21</v>
      </c>
      <c r="D49" s="75">
        <f>横山!D49+下小田切!D49+泉ケ丘!D49+臼田勝間!D49+城山!D49+城下!D49+宮本!D49+稲荷!D49+中央!D49+臼田中町!D49+住吉!D49+伊勢!D49+諏訪!D49+上荒!D49+中荒!D49+下荒!D49+美里!D49+旭ケ丘!D49+平!D49</f>
        <v>19</v>
      </c>
      <c r="E49" s="10">
        <f>横山!E49+下小田切!E49+泉ケ丘!E49+臼田勝間!E49+城山!E49+城下!E49+宮本!E49+稲荷!E49+中央!E49+臼田中町!E49+住吉!E49+伊勢!E49+諏訪!E49+上荒!E49+中荒!E49+下荒!E49+美里!E49+旭ケ丘!E49+平!E49</f>
        <v>40</v>
      </c>
      <c r="F49" s="32"/>
    </row>
    <row r="50" spans="1:6" ht="15" customHeight="1" x14ac:dyDescent="0.15">
      <c r="A50" s="12"/>
      <c r="B50" s="40" t="s">
        <v>34</v>
      </c>
      <c r="C50" s="49">
        <f>横山!C50+下小田切!C50+泉ケ丘!C50+臼田勝間!C50+城山!C50+城下!C50+宮本!C50+稲荷!C50+中央!C50+臼田中町!C50+住吉!C50+伊勢!C50+諏訪!C50+上荒!C50+中荒!C50+下荒!C50+美里!C50+旭ケ丘!C50+平!C50</f>
        <v>115</v>
      </c>
      <c r="D50" s="49">
        <f>横山!D50+下小田切!D50+泉ケ丘!D50+臼田勝間!D50+城山!D50+城下!D50+宮本!D50+稲荷!D50+中央!D50+臼田中町!D50+住吉!D50+伊勢!D50+諏訪!D50+上荒!D50+中荒!D50+下荒!D50+美里!D50+旭ケ丘!D50+平!D50</f>
        <v>119</v>
      </c>
      <c r="E50" s="41">
        <f>横山!E50+下小田切!E50+泉ケ丘!E50+臼田勝間!E50+城山!E50+城下!E50+宮本!E50+稲荷!E50+中央!E50+臼田中町!E50+住吉!E50+伊勢!E50+諏訪!E50+上荒!E50+中荒!E50+下荒!E50+美里!E50+旭ケ丘!E50+平!E50</f>
        <v>234</v>
      </c>
      <c r="F50" s="42">
        <f>E50/E147</f>
        <v>5.2785923753665691E-2</v>
      </c>
    </row>
    <row r="51" spans="1:6" ht="15" customHeight="1" x14ac:dyDescent="0.15">
      <c r="A51" s="12"/>
      <c r="B51" s="35">
        <v>40</v>
      </c>
      <c r="C51" s="75">
        <f>横山!C51+下小田切!C51+泉ケ丘!C51+臼田勝間!C51+城山!C51+城下!C51+宮本!C51+稲荷!C51+中央!C51+臼田中町!C51+住吉!C51+伊勢!C51+諏訪!C51+上荒!C51+中荒!C51+下荒!C51+美里!C51+旭ケ丘!C51+平!C51</f>
        <v>23</v>
      </c>
      <c r="D51" s="75">
        <f>横山!D51+下小田切!D51+泉ケ丘!D51+臼田勝間!D51+城山!D51+城下!D51+宮本!D51+稲荷!D51+中央!D51+臼田中町!D51+住吉!D51+伊勢!D51+諏訪!D51+上荒!D51+中荒!D51+下荒!D51+美里!D51+旭ケ丘!D51+平!D51</f>
        <v>30</v>
      </c>
      <c r="E51" s="10">
        <f>横山!E51+下小田切!E51+泉ケ丘!E51+臼田勝間!E51+城山!E51+城下!E51+宮本!E51+稲荷!E51+中央!E51+臼田中町!E51+住吉!E51+伊勢!E51+諏訪!E51+上荒!E51+中荒!E51+下荒!E51+美里!E51+旭ケ丘!E51+平!E51</f>
        <v>53</v>
      </c>
      <c r="F51" s="32"/>
    </row>
    <row r="52" spans="1:6" ht="15" customHeight="1" x14ac:dyDescent="0.15">
      <c r="A52" s="12"/>
      <c r="B52" s="35">
        <v>41</v>
      </c>
      <c r="C52" s="75">
        <f>横山!C52+下小田切!C52+泉ケ丘!C52+臼田勝間!C52+城山!C52+城下!C52+宮本!C52+稲荷!C52+中央!C52+臼田中町!C52+住吉!C52+伊勢!C52+諏訪!C52+上荒!C52+中荒!C52+下荒!C52+美里!C52+旭ケ丘!C52+平!C52</f>
        <v>27</v>
      </c>
      <c r="D52" s="75">
        <f>横山!D52+下小田切!D52+泉ケ丘!D52+臼田勝間!D52+城山!D52+城下!D52+宮本!D52+稲荷!D52+中央!D52+臼田中町!D52+住吉!D52+伊勢!D52+諏訪!D52+上荒!D52+中荒!D52+下荒!D52+美里!D52+旭ケ丘!D52+平!D52</f>
        <v>23</v>
      </c>
      <c r="E52" s="10">
        <f>横山!E52+下小田切!E52+泉ケ丘!E52+臼田勝間!E52+城山!E52+城下!E52+宮本!E52+稲荷!E52+中央!E52+臼田中町!E52+住吉!E52+伊勢!E52+諏訪!E52+上荒!E52+中荒!E52+下荒!E52+美里!E52+旭ケ丘!E52+平!E52</f>
        <v>50</v>
      </c>
      <c r="F52" s="32"/>
    </row>
    <row r="53" spans="1:6" ht="15" customHeight="1" x14ac:dyDescent="0.15">
      <c r="A53" s="12"/>
      <c r="B53" s="35">
        <v>42</v>
      </c>
      <c r="C53" s="75">
        <f>横山!C53+下小田切!C53+泉ケ丘!C53+臼田勝間!C53+城山!C53+城下!C53+宮本!C53+稲荷!C53+中央!C53+臼田中町!C53+住吉!C53+伊勢!C53+諏訪!C53+上荒!C53+中荒!C53+下荒!C53+美里!C53+旭ケ丘!C53+平!C53</f>
        <v>25</v>
      </c>
      <c r="D53" s="75">
        <f>横山!D53+下小田切!D53+泉ケ丘!D53+臼田勝間!D53+城山!D53+城下!D53+宮本!D53+稲荷!D53+中央!D53+臼田中町!D53+住吉!D53+伊勢!D53+諏訪!D53+上荒!D53+中荒!D53+下荒!D53+美里!D53+旭ケ丘!D53+平!D53</f>
        <v>16</v>
      </c>
      <c r="E53" s="10">
        <f>横山!E53+下小田切!E53+泉ケ丘!E53+臼田勝間!E53+城山!E53+城下!E53+宮本!E53+稲荷!E53+中央!E53+臼田中町!E53+住吉!E53+伊勢!E53+諏訪!E53+上荒!E53+中荒!E53+下荒!E53+美里!E53+旭ケ丘!E53+平!E53</f>
        <v>41</v>
      </c>
      <c r="F53" s="32"/>
    </row>
    <row r="54" spans="1:6" ht="15" customHeight="1" x14ac:dyDescent="0.15">
      <c r="A54" s="12"/>
      <c r="B54" s="35">
        <v>43</v>
      </c>
      <c r="C54" s="75">
        <f>横山!C54+下小田切!C54+泉ケ丘!C54+臼田勝間!C54+城山!C54+城下!C54+宮本!C54+稲荷!C54+中央!C54+臼田中町!C54+住吉!C54+伊勢!C54+諏訪!C54+上荒!C54+中荒!C54+下荒!C54+美里!C54+旭ケ丘!C54+平!C54</f>
        <v>26</v>
      </c>
      <c r="D54" s="75">
        <f>横山!D54+下小田切!D54+泉ケ丘!D54+臼田勝間!D54+城山!D54+城下!D54+宮本!D54+稲荷!D54+中央!D54+臼田中町!D54+住吉!D54+伊勢!D54+諏訪!D54+上荒!D54+中荒!D54+下荒!D54+美里!D54+旭ケ丘!D54+平!D54</f>
        <v>19</v>
      </c>
      <c r="E54" s="10">
        <f>横山!E54+下小田切!E54+泉ケ丘!E54+臼田勝間!E54+城山!E54+城下!E54+宮本!E54+稲荷!E54+中央!E54+臼田中町!E54+住吉!E54+伊勢!E54+諏訪!E54+上荒!E54+中荒!E54+下荒!E54+美里!E54+旭ケ丘!E54+平!E54</f>
        <v>45</v>
      </c>
      <c r="F54" s="32"/>
    </row>
    <row r="55" spans="1:6" ht="15" customHeight="1" x14ac:dyDescent="0.15">
      <c r="A55" s="12"/>
      <c r="B55" s="35">
        <v>44</v>
      </c>
      <c r="C55" s="75">
        <f>横山!C55+下小田切!C55+泉ケ丘!C55+臼田勝間!C55+城山!C55+城下!C55+宮本!C55+稲荷!C55+中央!C55+臼田中町!C55+住吉!C55+伊勢!C55+諏訪!C55+上荒!C55+中荒!C55+下荒!C55+美里!C55+旭ケ丘!C55+平!C55</f>
        <v>30</v>
      </c>
      <c r="D55" s="75">
        <f>横山!D55+下小田切!D55+泉ケ丘!D55+臼田勝間!D55+城山!D55+城下!D55+宮本!D55+稲荷!D55+中央!D55+臼田中町!D55+住吉!D55+伊勢!D55+諏訪!D55+上荒!D55+中荒!D55+下荒!D55+美里!D55+旭ケ丘!D55+平!D55</f>
        <v>25</v>
      </c>
      <c r="E55" s="10">
        <f>横山!E55+下小田切!E55+泉ケ丘!E55+臼田勝間!E55+城山!E55+城下!E55+宮本!E55+稲荷!E55+中央!E55+臼田中町!E55+住吉!E55+伊勢!E55+諏訪!E55+上荒!E55+中荒!E55+下荒!E55+美里!E55+旭ケ丘!E55+平!E55</f>
        <v>55</v>
      </c>
      <c r="F55" s="32"/>
    </row>
    <row r="56" spans="1:6" ht="15" customHeight="1" x14ac:dyDescent="0.15">
      <c r="A56" s="12"/>
      <c r="B56" s="40" t="s">
        <v>35</v>
      </c>
      <c r="C56" s="49">
        <f>横山!C56+下小田切!C56+泉ケ丘!C56+臼田勝間!C56+城山!C56+城下!C56+宮本!C56+稲荷!C56+中央!C56+臼田中町!C56+住吉!C56+伊勢!C56+諏訪!C56+上荒!C56+中荒!C56+下荒!C56+美里!C56+旭ケ丘!C56+平!C56</f>
        <v>131</v>
      </c>
      <c r="D56" s="49">
        <f>横山!D56+下小田切!D56+泉ケ丘!D56+臼田勝間!D56+城山!D56+城下!D56+宮本!D56+稲荷!D56+中央!D56+臼田中町!D56+住吉!D56+伊勢!D56+諏訪!D56+上荒!D56+中荒!D56+下荒!D56+美里!D56+旭ケ丘!D56+平!D56</f>
        <v>113</v>
      </c>
      <c r="E56" s="41">
        <f>横山!E56+下小田切!E56+泉ケ丘!E56+臼田勝間!E56+城山!E56+城下!E56+宮本!E56+稲荷!E56+中央!E56+臼田中町!E56+住吉!E56+伊勢!E56+諏訪!E56+上荒!E56+中荒!E56+下荒!E56+美里!E56+旭ケ丘!E56+平!E56</f>
        <v>244</v>
      </c>
      <c r="F56" s="42">
        <f>E56/E147</f>
        <v>5.5041732461087303E-2</v>
      </c>
    </row>
    <row r="57" spans="1:6" ht="15" customHeight="1" x14ac:dyDescent="0.15">
      <c r="A57" s="12"/>
      <c r="B57" s="35">
        <v>45</v>
      </c>
      <c r="C57" s="75">
        <f>横山!C57+下小田切!C57+泉ケ丘!C57+臼田勝間!C57+城山!C57+城下!C57+宮本!C57+稲荷!C57+中央!C57+臼田中町!C57+住吉!C57+伊勢!C57+諏訪!C57+上荒!C57+中荒!C57+下荒!C57+美里!C57+旭ケ丘!C57+平!C57</f>
        <v>22</v>
      </c>
      <c r="D57" s="75">
        <f>横山!D57+下小田切!D57+泉ケ丘!D57+臼田勝間!D57+城山!D57+城下!D57+宮本!D57+稲荷!D57+中央!D57+臼田中町!D57+住吉!D57+伊勢!D57+諏訪!D57+上荒!D57+中荒!D57+下荒!D57+美里!D57+旭ケ丘!D57+平!D57</f>
        <v>22</v>
      </c>
      <c r="E57" s="10">
        <f>横山!E57+下小田切!E57+泉ケ丘!E57+臼田勝間!E57+城山!E57+城下!E57+宮本!E57+稲荷!E57+中央!E57+臼田中町!E57+住吉!E57+伊勢!E57+諏訪!E57+上荒!E57+中荒!E57+下荒!E57+美里!E57+旭ケ丘!E57+平!E57</f>
        <v>44</v>
      </c>
      <c r="F57" s="32"/>
    </row>
    <row r="58" spans="1:6" ht="15" customHeight="1" x14ac:dyDescent="0.15">
      <c r="A58" s="12"/>
      <c r="B58" s="35">
        <v>46</v>
      </c>
      <c r="C58" s="75">
        <f>横山!C58+下小田切!C58+泉ケ丘!C58+臼田勝間!C58+城山!C58+城下!C58+宮本!C58+稲荷!C58+中央!C58+臼田中町!C58+住吉!C58+伊勢!C58+諏訪!C58+上荒!C58+中荒!C58+下荒!C58+美里!C58+旭ケ丘!C58+平!C58</f>
        <v>31</v>
      </c>
      <c r="D58" s="75">
        <f>横山!D58+下小田切!D58+泉ケ丘!D58+臼田勝間!D58+城山!D58+城下!D58+宮本!D58+稲荷!D58+中央!D58+臼田中町!D58+住吉!D58+伊勢!D58+諏訪!D58+上荒!D58+中荒!D58+下荒!D58+美里!D58+旭ケ丘!D58+平!D58</f>
        <v>20</v>
      </c>
      <c r="E58" s="10">
        <f>横山!E58+下小田切!E58+泉ケ丘!E58+臼田勝間!E58+城山!E58+城下!E58+宮本!E58+稲荷!E58+中央!E58+臼田中町!E58+住吉!E58+伊勢!E58+諏訪!E58+上荒!E58+中荒!E58+下荒!E58+美里!E58+旭ケ丘!E58+平!E58</f>
        <v>51</v>
      </c>
      <c r="F58" s="32"/>
    </row>
    <row r="59" spans="1:6" ht="15" customHeight="1" x14ac:dyDescent="0.15">
      <c r="A59" s="12"/>
      <c r="B59" s="35">
        <v>47</v>
      </c>
      <c r="C59" s="75">
        <f>横山!C59+下小田切!C59+泉ケ丘!C59+臼田勝間!C59+城山!C59+城下!C59+宮本!C59+稲荷!C59+中央!C59+臼田中町!C59+住吉!C59+伊勢!C59+諏訪!C59+上荒!C59+中荒!C59+下荒!C59+美里!C59+旭ケ丘!C59+平!C59</f>
        <v>21</v>
      </c>
      <c r="D59" s="75">
        <f>横山!D59+下小田切!D59+泉ケ丘!D59+臼田勝間!D59+城山!D59+城下!D59+宮本!D59+稲荷!D59+中央!D59+臼田中町!D59+住吉!D59+伊勢!D59+諏訪!D59+上荒!D59+中荒!D59+下荒!D59+美里!D59+旭ケ丘!D59+平!D59</f>
        <v>23</v>
      </c>
      <c r="E59" s="10">
        <f>横山!E59+下小田切!E59+泉ケ丘!E59+臼田勝間!E59+城山!E59+城下!E59+宮本!E59+稲荷!E59+中央!E59+臼田中町!E59+住吉!E59+伊勢!E59+諏訪!E59+上荒!E59+中荒!E59+下荒!E59+美里!E59+旭ケ丘!E59+平!E59</f>
        <v>44</v>
      </c>
      <c r="F59" s="32"/>
    </row>
    <row r="60" spans="1:6" ht="15" customHeight="1" x14ac:dyDescent="0.15">
      <c r="A60" s="12"/>
      <c r="B60" s="35">
        <v>48</v>
      </c>
      <c r="C60" s="75">
        <f>横山!C60+下小田切!C60+泉ケ丘!C60+臼田勝間!C60+城山!C60+城下!C60+宮本!C60+稲荷!C60+中央!C60+臼田中町!C60+住吉!C60+伊勢!C60+諏訪!C60+上荒!C60+中荒!C60+下荒!C60+美里!C60+旭ケ丘!C60+平!C60</f>
        <v>34</v>
      </c>
      <c r="D60" s="75">
        <f>横山!D60+下小田切!D60+泉ケ丘!D60+臼田勝間!D60+城山!D60+城下!D60+宮本!D60+稲荷!D60+中央!D60+臼田中町!D60+住吉!D60+伊勢!D60+諏訪!D60+上荒!D60+中荒!D60+下荒!D60+美里!D60+旭ケ丘!D60+平!D60</f>
        <v>25</v>
      </c>
      <c r="E60" s="10">
        <f>横山!E60+下小田切!E60+泉ケ丘!E60+臼田勝間!E60+城山!E60+城下!E60+宮本!E60+稲荷!E60+中央!E60+臼田中町!E60+住吉!E60+伊勢!E60+諏訪!E60+上荒!E60+中荒!E60+下荒!E60+美里!E60+旭ケ丘!E60+平!E60</f>
        <v>59</v>
      </c>
      <c r="F60" s="32"/>
    </row>
    <row r="61" spans="1:6" ht="15" customHeight="1" x14ac:dyDescent="0.15">
      <c r="A61" s="12"/>
      <c r="B61" s="35">
        <v>49</v>
      </c>
      <c r="C61" s="75">
        <f>横山!C61+下小田切!C61+泉ケ丘!C61+臼田勝間!C61+城山!C61+城下!C61+宮本!C61+稲荷!C61+中央!C61+臼田中町!C61+住吉!C61+伊勢!C61+諏訪!C61+上荒!C61+中荒!C61+下荒!C61+美里!C61+旭ケ丘!C61+平!C61</f>
        <v>32</v>
      </c>
      <c r="D61" s="75">
        <f>横山!D61+下小田切!D61+泉ケ丘!D61+臼田勝間!D61+城山!D61+城下!D61+宮本!D61+稲荷!D61+中央!D61+臼田中町!D61+住吉!D61+伊勢!D61+諏訪!D61+上荒!D61+中荒!D61+下荒!D61+美里!D61+旭ケ丘!D61+平!D61</f>
        <v>27</v>
      </c>
      <c r="E61" s="10">
        <f>横山!E61+下小田切!E61+泉ケ丘!E61+臼田勝間!E61+城山!E61+城下!E61+宮本!E61+稲荷!E61+中央!E61+臼田中町!E61+住吉!E61+伊勢!E61+諏訪!E61+上荒!E61+中荒!E61+下荒!E61+美里!E61+旭ケ丘!E61+平!E61</f>
        <v>59</v>
      </c>
      <c r="F61" s="32"/>
    </row>
    <row r="62" spans="1:6" ht="15" customHeight="1" x14ac:dyDescent="0.15">
      <c r="A62" s="12"/>
      <c r="B62" s="40" t="s">
        <v>36</v>
      </c>
      <c r="C62" s="49">
        <f>横山!C62+下小田切!C62+泉ケ丘!C62+臼田勝間!C62+城山!C62+城下!C62+宮本!C62+稲荷!C62+中央!C62+臼田中町!C62+住吉!C62+伊勢!C62+諏訪!C62+上荒!C62+中荒!C62+下荒!C62+美里!C62+旭ケ丘!C62+平!C62</f>
        <v>140</v>
      </c>
      <c r="D62" s="49">
        <f>横山!D62+下小田切!D62+泉ケ丘!D62+臼田勝間!D62+城山!D62+城下!D62+宮本!D62+稲荷!D62+中央!D62+臼田中町!D62+住吉!D62+伊勢!D62+諏訪!D62+上荒!D62+中荒!D62+下荒!D62+美里!D62+旭ケ丘!D62+平!D62</f>
        <v>117</v>
      </c>
      <c r="E62" s="41">
        <f>横山!E62+下小田切!E62+泉ケ丘!E62+臼田勝間!E62+城山!E62+城下!E62+宮本!E62+稲荷!E62+中央!E62+臼田中町!E62+住吉!E62+伊勢!E62+諏訪!E62+上荒!E62+中荒!E62+下荒!E62+美里!E62+旭ケ丘!E62+平!E62</f>
        <v>257</v>
      </c>
      <c r="F62" s="42">
        <f>E62/E147</f>
        <v>5.7974283780735394E-2</v>
      </c>
    </row>
    <row r="63" spans="1:6" ht="15" customHeight="1" x14ac:dyDescent="0.15">
      <c r="A63" s="12"/>
      <c r="B63" s="35">
        <v>50</v>
      </c>
      <c r="C63" s="75">
        <f>横山!C63+下小田切!C63+泉ケ丘!C63+臼田勝間!C63+城山!C63+城下!C63+宮本!C63+稲荷!C63+中央!C63+臼田中町!C63+住吉!C63+伊勢!C63+諏訪!C63+上荒!C63+中荒!C63+下荒!C63+美里!C63+旭ケ丘!C63+平!C63</f>
        <v>28</v>
      </c>
      <c r="D63" s="75">
        <f>横山!D63+下小田切!D63+泉ケ丘!D63+臼田勝間!D63+城山!D63+城下!D63+宮本!D63+稲荷!D63+中央!D63+臼田中町!D63+住吉!D63+伊勢!D63+諏訪!D63+上荒!D63+中荒!D63+下荒!D63+美里!D63+旭ケ丘!D63+平!D63</f>
        <v>37</v>
      </c>
      <c r="E63" s="10">
        <f>横山!E63+下小田切!E63+泉ケ丘!E63+臼田勝間!E63+城山!E63+城下!E63+宮本!E63+稲荷!E63+中央!E63+臼田中町!E63+住吉!E63+伊勢!E63+諏訪!E63+上荒!E63+中荒!E63+下荒!E63+美里!E63+旭ケ丘!E63+平!E63</f>
        <v>65</v>
      </c>
      <c r="F63" s="32"/>
    </row>
    <row r="64" spans="1:6" ht="15" customHeight="1" x14ac:dyDescent="0.15">
      <c r="A64" s="12"/>
      <c r="B64" s="35">
        <v>51</v>
      </c>
      <c r="C64" s="75">
        <f>横山!C64+下小田切!C64+泉ケ丘!C64+臼田勝間!C64+城山!C64+城下!C64+宮本!C64+稲荷!C64+中央!C64+臼田中町!C64+住吉!C64+伊勢!C64+諏訪!C64+上荒!C64+中荒!C64+下荒!C64+美里!C64+旭ケ丘!C64+平!C64</f>
        <v>33</v>
      </c>
      <c r="D64" s="75">
        <f>横山!D64+下小田切!D64+泉ケ丘!D64+臼田勝間!D64+城山!D64+城下!D64+宮本!D64+稲荷!D64+中央!D64+臼田中町!D64+住吉!D64+伊勢!D64+諏訪!D64+上荒!D64+中荒!D64+下荒!D64+美里!D64+旭ケ丘!D64+平!D64</f>
        <v>25</v>
      </c>
      <c r="E64" s="10">
        <f>横山!E64+下小田切!E64+泉ケ丘!E64+臼田勝間!E64+城山!E64+城下!E64+宮本!E64+稲荷!E64+中央!E64+臼田中町!E64+住吉!E64+伊勢!E64+諏訪!E64+上荒!E64+中荒!E64+下荒!E64+美里!E64+旭ケ丘!E64+平!E64</f>
        <v>58</v>
      </c>
      <c r="F64" s="32"/>
    </row>
    <row r="65" spans="1:6" ht="15" customHeight="1" x14ac:dyDescent="0.15">
      <c r="A65" s="12"/>
      <c r="B65" s="35">
        <v>52</v>
      </c>
      <c r="C65" s="75">
        <f>横山!C65+下小田切!C65+泉ケ丘!C65+臼田勝間!C65+城山!C65+城下!C65+宮本!C65+稲荷!C65+中央!C65+臼田中町!C65+住吉!C65+伊勢!C65+諏訪!C65+上荒!C65+中荒!C65+下荒!C65+美里!C65+旭ケ丘!C65+平!C65</f>
        <v>27</v>
      </c>
      <c r="D65" s="75">
        <f>横山!D65+下小田切!D65+泉ケ丘!D65+臼田勝間!D65+城山!D65+城下!D65+宮本!D65+稲荷!D65+中央!D65+臼田中町!D65+住吉!D65+伊勢!D65+諏訪!D65+上荒!D65+中荒!D65+下荒!D65+美里!D65+旭ケ丘!D65+平!D65</f>
        <v>22</v>
      </c>
      <c r="E65" s="10">
        <f>横山!E65+下小田切!E65+泉ケ丘!E65+臼田勝間!E65+城山!E65+城下!E65+宮本!E65+稲荷!E65+中央!E65+臼田中町!E65+住吉!E65+伊勢!E65+諏訪!E65+上荒!E65+中荒!E65+下荒!E65+美里!E65+旭ケ丘!E65+平!E65</f>
        <v>49</v>
      </c>
      <c r="F65" s="32"/>
    </row>
    <row r="66" spans="1:6" ht="15" customHeight="1" x14ac:dyDescent="0.15">
      <c r="A66" s="12"/>
      <c r="B66" s="35">
        <v>53</v>
      </c>
      <c r="C66" s="75">
        <f>横山!C66+下小田切!C66+泉ケ丘!C66+臼田勝間!C66+城山!C66+城下!C66+宮本!C66+稲荷!C66+中央!C66+臼田中町!C66+住吉!C66+伊勢!C66+諏訪!C66+上荒!C66+中荒!C66+下荒!C66+美里!C66+旭ケ丘!C66+平!C66</f>
        <v>30</v>
      </c>
      <c r="D66" s="75">
        <f>横山!D66+下小田切!D66+泉ケ丘!D66+臼田勝間!D66+城山!D66+城下!D66+宮本!D66+稲荷!D66+中央!D66+臼田中町!D66+住吉!D66+伊勢!D66+諏訪!D66+上荒!D66+中荒!D66+下荒!D66+美里!D66+旭ケ丘!D66+平!D66</f>
        <v>34</v>
      </c>
      <c r="E66" s="10">
        <f>横山!E66+下小田切!E66+泉ケ丘!E66+臼田勝間!E66+城山!E66+城下!E66+宮本!E66+稲荷!E66+中央!E66+臼田中町!E66+住吉!E66+伊勢!E66+諏訪!E66+上荒!E66+中荒!E66+下荒!E66+美里!E66+旭ケ丘!E66+平!E66</f>
        <v>64</v>
      </c>
      <c r="F66" s="32"/>
    </row>
    <row r="67" spans="1:6" ht="15" customHeight="1" x14ac:dyDescent="0.15">
      <c r="A67" s="12"/>
      <c r="B67" s="35">
        <v>54</v>
      </c>
      <c r="C67" s="75">
        <f>横山!C67+下小田切!C67+泉ケ丘!C67+臼田勝間!C67+城山!C67+城下!C67+宮本!C67+稲荷!C67+中央!C67+臼田中町!C67+住吉!C67+伊勢!C67+諏訪!C67+上荒!C67+中荒!C67+下荒!C67+美里!C67+旭ケ丘!C67+平!C67</f>
        <v>27</v>
      </c>
      <c r="D67" s="75">
        <f>横山!D67+下小田切!D67+泉ケ丘!D67+臼田勝間!D67+城山!D67+城下!D67+宮本!D67+稲荷!D67+中央!D67+臼田中町!D67+住吉!D67+伊勢!D67+諏訪!D67+上荒!D67+中荒!D67+下荒!D67+美里!D67+旭ケ丘!D67+平!D67</f>
        <v>24</v>
      </c>
      <c r="E67" s="10">
        <f>横山!E67+下小田切!E67+泉ケ丘!E67+臼田勝間!E67+城山!E67+城下!E67+宮本!E67+稲荷!E67+中央!E67+臼田中町!E67+住吉!E67+伊勢!E67+諏訪!E67+上荒!E67+中荒!E67+下荒!E67+美里!E67+旭ケ丘!E67+平!E67</f>
        <v>51</v>
      </c>
      <c r="F67" s="32"/>
    </row>
    <row r="68" spans="1:6" ht="15" customHeight="1" x14ac:dyDescent="0.15">
      <c r="A68" s="12"/>
      <c r="B68" s="40" t="s">
        <v>37</v>
      </c>
      <c r="C68" s="49">
        <f>横山!C68+下小田切!C68+泉ケ丘!C68+臼田勝間!C68+城山!C68+城下!C68+宮本!C68+稲荷!C68+中央!C68+臼田中町!C68+住吉!C68+伊勢!C68+諏訪!C68+上荒!C68+中荒!C68+下荒!C68+美里!C68+旭ケ丘!C68+平!C68</f>
        <v>145</v>
      </c>
      <c r="D68" s="49">
        <f>横山!D68+下小田切!D68+泉ケ丘!D68+臼田勝間!D68+城山!D68+城下!D68+宮本!D68+稲荷!D68+中央!D68+臼田中町!D68+住吉!D68+伊勢!D68+諏訪!D68+上荒!D68+中荒!D68+下荒!D68+美里!D68+旭ケ丘!D68+平!D68</f>
        <v>142</v>
      </c>
      <c r="E68" s="41">
        <f>横山!E68+下小田切!E68+泉ケ丘!E68+臼田勝間!E68+城山!E68+城下!E68+宮本!E68+稲荷!E68+中央!E68+臼田中町!E68+住吉!E68+伊勢!E68+諏訪!E68+上荒!E68+中荒!E68+下荒!E68+美里!E68+旭ケ丘!E68+平!E68</f>
        <v>287</v>
      </c>
      <c r="F68" s="42">
        <f>E68/E147</f>
        <v>6.4741709903000225E-2</v>
      </c>
    </row>
    <row r="69" spans="1:6" ht="15" customHeight="1" x14ac:dyDescent="0.15">
      <c r="A69" s="12"/>
      <c r="B69" s="35">
        <v>55</v>
      </c>
      <c r="C69" s="75">
        <f>横山!C69+下小田切!C69+泉ケ丘!C69+臼田勝間!C69+城山!C69+城下!C69+宮本!C69+稲荷!C69+中央!C69+臼田中町!C69+住吉!C69+伊勢!C69+諏訪!C69+上荒!C69+中荒!C69+下荒!C69+美里!C69+旭ケ丘!C69+平!C69</f>
        <v>24</v>
      </c>
      <c r="D69" s="75">
        <f>横山!D69+下小田切!D69+泉ケ丘!D69+臼田勝間!D69+城山!D69+城下!D69+宮本!D69+稲荷!D69+中央!D69+臼田中町!D69+住吉!D69+伊勢!D69+諏訪!D69+上荒!D69+中荒!D69+下荒!D69+美里!D69+旭ケ丘!D69+平!D69</f>
        <v>28</v>
      </c>
      <c r="E69" s="10">
        <f>横山!E69+下小田切!E69+泉ケ丘!E69+臼田勝間!E69+城山!E69+城下!E69+宮本!E69+稲荷!E69+中央!E69+臼田中町!E69+住吉!E69+伊勢!E69+諏訪!E69+上荒!E69+中荒!E69+下荒!E69+美里!E69+旭ケ丘!E69+平!E69</f>
        <v>52</v>
      </c>
      <c r="F69" s="32"/>
    </row>
    <row r="70" spans="1:6" ht="15" customHeight="1" x14ac:dyDescent="0.15">
      <c r="A70" s="12"/>
      <c r="B70" s="35">
        <v>56</v>
      </c>
      <c r="C70" s="75">
        <f>横山!C70+下小田切!C70+泉ケ丘!C70+臼田勝間!C70+城山!C70+城下!C70+宮本!C70+稲荷!C70+中央!C70+臼田中町!C70+住吉!C70+伊勢!C70+諏訪!C70+上荒!C70+中荒!C70+下荒!C70+美里!C70+旭ケ丘!C70+平!C70</f>
        <v>30</v>
      </c>
      <c r="D70" s="75">
        <f>横山!D70+下小田切!D70+泉ケ丘!D70+臼田勝間!D70+城山!D70+城下!D70+宮本!D70+稲荷!D70+中央!D70+臼田中町!D70+住吉!D70+伊勢!D70+諏訪!D70+上荒!D70+中荒!D70+下荒!D70+美里!D70+旭ケ丘!D70+平!D70</f>
        <v>31</v>
      </c>
      <c r="E70" s="10">
        <f>横山!E70+下小田切!E70+泉ケ丘!E70+臼田勝間!E70+城山!E70+城下!E70+宮本!E70+稲荷!E70+中央!E70+臼田中町!E70+住吉!E70+伊勢!E70+諏訪!E70+上荒!E70+中荒!E70+下荒!E70+美里!E70+旭ケ丘!E70+平!E70</f>
        <v>61</v>
      </c>
      <c r="F70" s="32"/>
    </row>
    <row r="71" spans="1:6" ht="15" customHeight="1" x14ac:dyDescent="0.15">
      <c r="A71" s="12"/>
      <c r="B71" s="35">
        <v>57</v>
      </c>
      <c r="C71" s="75">
        <f>横山!C71+下小田切!C71+泉ケ丘!C71+臼田勝間!C71+城山!C71+城下!C71+宮本!C71+稲荷!C71+中央!C71+臼田中町!C71+住吉!C71+伊勢!C71+諏訪!C71+上荒!C71+中荒!C71+下荒!C71+美里!C71+旭ケ丘!C71+平!C71</f>
        <v>44</v>
      </c>
      <c r="D71" s="75">
        <f>横山!D71+下小田切!D71+泉ケ丘!D71+臼田勝間!D71+城山!D71+城下!D71+宮本!D71+稲荷!D71+中央!D71+臼田中町!D71+住吉!D71+伊勢!D71+諏訪!D71+上荒!D71+中荒!D71+下荒!D71+美里!D71+旭ケ丘!D71+平!D71</f>
        <v>25</v>
      </c>
      <c r="E71" s="10">
        <f>横山!E71+下小田切!E71+泉ケ丘!E71+臼田勝間!E71+城山!E71+城下!E71+宮本!E71+稲荷!E71+中央!E71+臼田中町!E71+住吉!E71+伊勢!E71+諏訪!E71+上荒!E71+中荒!E71+下荒!E71+美里!E71+旭ケ丘!E71+平!E71</f>
        <v>69</v>
      </c>
      <c r="F71" s="32"/>
    </row>
    <row r="72" spans="1:6" ht="15" customHeight="1" x14ac:dyDescent="0.15">
      <c r="A72" s="12"/>
      <c r="B72" s="35">
        <v>58</v>
      </c>
      <c r="C72" s="75">
        <f>横山!C72+下小田切!C72+泉ケ丘!C72+臼田勝間!C72+城山!C72+城下!C72+宮本!C72+稲荷!C72+中央!C72+臼田中町!C72+住吉!C72+伊勢!C72+諏訪!C72+上荒!C72+中荒!C72+下荒!C72+美里!C72+旭ケ丘!C72+平!C72</f>
        <v>28</v>
      </c>
      <c r="D72" s="75">
        <f>横山!D72+下小田切!D72+泉ケ丘!D72+臼田勝間!D72+城山!D72+城下!D72+宮本!D72+稲荷!D72+中央!D72+臼田中町!D72+住吉!D72+伊勢!D72+諏訪!D72+上荒!D72+中荒!D72+下荒!D72+美里!D72+旭ケ丘!D72+平!D72</f>
        <v>33</v>
      </c>
      <c r="E72" s="10">
        <f>横山!E72+下小田切!E72+泉ケ丘!E72+臼田勝間!E72+城山!E72+城下!E72+宮本!E72+稲荷!E72+中央!E72+臼田中町!E72+住吉!E72+伊勢!E72+諏訪!E72+上荒!E72+中荒!E72+下荒!E72+美里!E72+旭ケ丘!E72+平!E72</f>
        <v>61</v>
      </c>
      <c r="F72" s="32"/>
    </row>
    <row r="73" spans="1:6" ht="15" customHeight="1" x14ac:dyDescent="0.15">
      <c r="A73" s="12"/>
      <c r="B73" s="35">
        <v>59</v>
      </c>
      <c r="C73" s="75">
        <f>横山!C73+下小田切!C73+泉ケ丘!C73+臼田勝間!C73+城山!C73+城下!C73+宮本!C73+稲荷!C73+中央!C73+臼田中町!C73+住吉!C73+伊勢!C73+諏訪!C73+上荒!C73+中荒!C73+下荒!C73+美里!C73+旭ケ丘!C73+平!C73</f>
        <v>31</v>
      </c>
      <c r="D73" s="75">
        <f>横山!D73+下小田切!D73+泉ケ丘!D73+臼田勝間!D73+城山!D73+城下!D73+宮本!D73+稲荷!D73+中央!D73+臼田中町!D73+住吉!D73+伊勢!D73+諏訪!D73+上荒!D73+中荒!D73+下荒!D73+美里!D73+旭ケ丘!D73+平!D73</f>
        <v>29</v>
      </c>
      <c r="E73" s="10">
        <f>横山!E73+下小田切!E73+泉ケ丘!E73+臼田勝間!E73+城山!E73+城下!E73+宮本!E73+稲荷!E73+中央!E73+臼田中町!E73+住吉!E73+伊勢!E73+諏訪!E73+上荒!E73+中荒!E73+下荒!E73+美里!E73+旭ケ丘!E73+平!E73</f>
        <v>60</v>
      </c>
      <c r="F73" s="32"/>
    </row>
    <row r="74" spans="1:6" ht="15" customHeight="1" x14ac:dyDescent="0.15">
      <c r="A74" s="12"/>
      <c r="B74" s="40" t="s">
        <v>38</v>
      </c>
      <c r="C74" s="49">
        <f>横山!C74+下小田切!C74+泉ケ丘!C74+臼田勝間!C74+城山!C74+城下!C74+宮本!C74+稲荷!C74+中央!C74+臼田中町!C74+住吉!C74+伊勢!C74+諏訪!C74+上荒!C74+中荒!C74+下荒!C74+美里!C74+旭ケ丘!C74+平!C74</f>
        <v>157</v>
      </c>
      <c r="D74" s="49">
        <f>横山!D74+下小田切!D74+泉ケ丘!D74+臼田勝間!D74+城山!D74+城下!D74+宮本!D74+稲荷!D74+中央!D74+臼田中町!D74+住吉!D74+伊勢!D74+諏訪!D74+上荒!D74+中荒!D74+下荒!D74+美里!D74+旭ケ丘!D74+平!D74</f>
        <v>146</v>
      </c>
      <c r="E74" s="41">
        <f>横山!E74+下小田切!E74+泉ケ丘!E74+臼田勝間!E74+城山!E74+城下!E74+宮本!E74+稲荷!E74+中央!E74+臼田中町!E74+住吉!E74+伊勢!E74+諏訪!E74+上荒!E74+中荒!E74+下荒!E74+美里!E74+旭ケ丘!E74+平!E74</f>
        <v>303</v>
      </c>
      <c r="F74" s="42">
        <f>E74/E147</f>
        <v>6.8351003834874802E-2</v>
      </c>
    </row>
    <row r="75" spans="1:6" ht="15" customHeight="1" x14ac:dyDescent="0.15">
      <c r="A75" s="12"/>
      <c r="B75" s="35">
        <v>60</v>
      </c>
      <c r="C75" s="75">
        <f>横山!C75+下小田切!C75+泉ケ丘!C75+臼田勝間!C75+城山!C75+城下!C75+宮本!C75+稲荷!C75+中央!C75+臼田中町!C75+住吉!C75+伊勢!C75+諏訪!C75+上荒!C75+中荒!C75+下荒!C75+美里!C75+旭ケ丘!C75+平!C75</f>
        <v>40</v>
      </c>
      <c r="D75" s="75">
        <f>横山!D75+下小田切!D75+泉ケ丘!D75+臼田勝間!D75+城山!D75+城下!D75+宮本!D75+稲荷!D75+中央!D75+臼田中町!D75+住吉!D75+伊勢!D75+諏訪!D75+上荒!D75+中荒!D75+下荒!D75+美里!D75+旭ケ丘!D75+平!D75</f>
        <v>24</v>
      </c>
      <c r="E75" s="10">
        <f>横山!E75+下小田切!E75+泉ケ丘!E75+臼田勝間!E75+城山!E75+城下!E75+宮本!E75+稲荷!E75+中央!E75+臼田中町!E75+住吉!E75+伊勢!E75+諏訪!E75+上荒!E75+中荒!E75+下荒!E75+美里!E75+旭ケ丘!E75+平!E75</f>
        <v>64</v>
      </c>
      <c r="F75" s="32"/>
    </row>
    <row r="76" spans="1:6" ht="15" customHeight="1" x14ac:dyDescent="0.15">
      <c r="A76" s="12"/>
      <c r="B76" s="35">
        <v>61</v>
      </c>
      <c r="C76" s="75">
        <f>横山!C76+下小田切!C76+泉ケ丘!C76+臼田勝間!C76+城山!C76+城下!C76+宮本!C76+稲荷!C76+中央!C76+臼田中町!C76+住吉!C76+伊勢!C76+諏訪!C76+上荒!C76+中荒!C76+下荒!C76+美里!C76+旭ケ丘!C76+平!C76</f>
        <v>37</v>
      </c>
      <c r="D76" s="75">
        <f>横山!D76+下小田切!D76+泉ケ丘!D76+臼田勝間!D76+城山!D76+城下!D76+宮本!D76+稲荷!D76+中央!D76+臼田中町!D76+住吉!D76+伊勢!D76+諏訪!D76+上荒!D76+中荒!D76+下荒!D76+美里!D76+旭ケ丘!D76+平!D76</f>
        <v>32</v>
      </c>
      <c r="E76" s="10">
        <f>横山!E76+下小田切!E76+泉ケ丘!E76+臼田勝間!E76+城山!E76+城下!E76+宮本!E76+稲荷!E76+中央!E76+臼田中町!E76+住吉!E76+伊勢!E76+諏訪!E76+上荒!E76+中荒!E76+下荒!E76+美里!E76+旭ケ丘!E76+平!E76</f>
        <v>69</v>
      </c>
      <c r="F76" s="32"/>
    </row>
    <row r="77" spans="1:6" ht="15" customHeight="1" x14ac:dyDescent="0.15">
      <c r="A77" s="12"/>
      <c r="B77" s="35">
        <v>62</v>
      </c>
      <c r="C77" s="75">
        <f>横山!C77+下小田切!C77+泉ケ丘!C77+臼田勝間!C77+城山!C77+城下!C77+宮本!C77+稲荷!C77+中央!C77+臼田中町!C77+住吉!C77+伊勢!C77+諏訪!C77+上荒!C77+中荒!C77+下荒!C77+美里!C77+旭ケ丘!C77+平!C77</f>
        <v>30</v>
      </c>
      <c r="D77" s="75">
        <f>横山!D77+下小田切!D77+泉ケ丘!D77+臼田勝間!D77+城山!D77+城下!D77+宮本!D77+稲荷!D77+中央!D77+臼田中町!D77+住吉!D77+伊勢!D77+諏訪!D77+上荒!D77+中荒!D77+下荒!D77+美里!D77+旭ケ丘!D77+平!D77</f>
        <v>19</v>
      </c>
      <c r="E77" s="10">
        <f>横山!E77+下小田切!E77+泉ケ丘!E77+臼田勝間!E77+城山!E77+城下!E77+宮本!E77+稲荷!E77+中央!E77+臼田中町!E77+住吉!E77+伊勢!E77+諏訪!E77+上荒!E77+中荒!E77+下荒!E77+美里!E77+旭ケ丘!E77+平!E77</f>
        <v>49</v>
      </c>
      <c r="F77" s="32"/>
    </row>
    <row r="78" spans="1:6" ht="15" customHeight="1" x14ac:dyDescent="0.15">
      <c r="A78" s="12"/>
      <c r="B78" s="35">
        <v>63</v>
      </c>
      <c r="C78" s="75">
        <f>横山!C78+下小田切!C78+泉ケ丘!C78+臼田勝間!C78+城山!C78+城下!C78+宮本!C78+稲荷!C78+中央!C78+臼田中町!C78+住吉!C78+伊勢!C78+諏訪!C78+上荒!C78+中荒!C78+下荒!C78+美里!C78+旭ケ丘!C78+平!C78</f>
        <v>23</v>
      </c>
      <c r="D78" s="75">
        <f>横山!D78+下小田切!D78+泉ケ丘!D78+臼田勝間!D78+城山!D78+城下!D78+宮本!D78+稲荷!D78+中央!D78+臼田中町!D78+住吉!D78+伊勢!D78+諏訪!D78+上荒!D78+中荒!D78+下荒!D78+美里!D78+旭ケ丘!D78+平!D78</f>
        <v>23</v>
      </c>
      <c r="E78" s="10">
        <f>横山!E78+下小田切!E78+泉ケ丘!E78+臼田勝間!E78+城山!E78+城下!E78+宮本!E78+稲荷!E78+中央!E78+臼田中町!E78+住吉!E78+伊勢!E78+諏訪!E78+上荒!E78+中荒!E78+下荒!E78+美里!E78+旭ケ丘!E78+平!E78</f>
        <v>46</v>
      </c>
      <c r="F78" s="32"/>
    </row>
    <row r="79" spans="1:6" ht="15" customHeight="1" x14ac:dyDescent="0.15">
      <c r="A79" s="12"/>
      <c r="B79" s="35">
        <v>64</v>
      </c>
      <c r="C79" s="75">
        <f>横山!C79+下小田切!C79+泉ケ丘!C79+臼田勝間!C79+城山!C79+城下!C79+宮本!C79+稲荷!C79+中央!C79+臼田中町!C79+住吉!C79+伊勢!C79+諏訪!C79+上荒!C79+中荒!C79+下荒!C79+美里!C79+旭ケ丘!C79+平!C79</f>
        <v>33</v>
      </c>
      <c r="D79" s="75">
        <f>横山!D79+下小田切!D79+泉ケ丘!D79+臼田勝間!D79+城山!D79+城下!D79+宮本!D79+稲荷!D79+中央!D79+臼田中町!D79+住吉!D79+伊勢!D79+諏訪!D79+上荒!D79+中荒!D79+下荒!D79+美里!D79+旭ケ丘!D79+平!D79</f>
        <v>36</v>
      </c>
      <c r="E79" s="10">
        <f>横山!E79+下小田切!E79+泉ケ丘!E79+臼田勝間!E79+城山!E79+城下!E79+宮本!E79+稲荷!E79+中央!E79+臼田中町!E79+住吉!E79+伊勢!E79+諏訪!E79+上荒!E79+中荒!E79+下荒!E79+美里!E79+旭ケ丘!E79+平!E79</f>
        <v>69</v>
      </c>
      <c r="F79" s="32"/>
    </row>
    <row r="80" spans="1:6" ht="15" customHeight="1" x14ac:dyDescent="0.15">
      <c r="A80" s="12"/>
      <c r="B80" s="40" t="s">
        <v>39</v>
      </c>
      <c r="C80" s="49">
        <f>横山!C80+下小田切!C80+泉ケ丘!C80+臼田勝間!C80+城山!C80+城下!C80+宮本!C80+稲荷!C80+中央!C80+臼田中町!C80+住吉!C80+伊勢!C80+諏訪!C80+上荒!C80+中荒!C80+下荒!C80+美里!C80+旭ケ丘!C80+平!C80</f>
        <v>163</v>
      </c>
      <c r="D80" s="49">
        <f>横山!D80+下小田切!D80+泉ケ丘!D80+臼田勝間!D80+城山!D80+城下!D80+宮本!D80+稲荷!D80+中央!D80+臼田中町!D80+住吉!D80+伊勢!D80+諏訪!D80+上荒!D80+中荒!D80+下荒!D80+美里!D80+旭ケ丘!D80+平!D80</f>
        <v>134</v>
      </c>
      <c r="E80" s="41">
        <f>横山!E80+下小田切!E80+泉ケ丘!E80+臼田勝間!E80+城山!E80+城下!E80+宮本!E80+稲荷!E80+中央!E80+臼田中町!E80+住吉!E80+伊勢!E80+諏訪!E80+上荒!E80+中荒!E80+下荒!E80+美里!E80+旭ケ丘!E80+平!E80</f>
        <v>297</v>
      </c>
      <c r="F80" s="42">
        <f>E80/E147</f>
        <v>6.699751861042183E-2</v>
      </c>
    </row>
    <row r="81" spans="1:6" ht="15" customHeight="1" x14ac:dyDescent="0.15">
      <c r="A81" s="12"/>
      <c r="B81" s="35">
        <v>65</v>
      </c>
      <c r="C81" s="75">
        <f>横山!C81+下小田切!C81+泉ケ丘!C81+臼田勝間!C81+城山!C81+城下!C81+宮本!C81+稲荷!C81+中央!C81+臼田中町!C81+住吉!C81+伊勢!C81+諏訪!C81+上荒!C81+中荒!C81+下荒!C81+美里!C81+旭ケ丘!C81+平!C81</f>
        <v>23</v>
      </c>
      <c r="D81" s="75">
        <f>横山!D81+下小田切!D81+泉ケ丘!D81+臼田勝間!D81+城山!D81+城下!D81+宮本!D81+稲荷!D81+中央!D81+臼田中町!D81+住吉!D81+伊勢!D81+諏訪!D81+上荒!D81+中荒!D81+下荒!D81+美里!D81+旭ケ丘!D81+平!D81</f>
        <v>27</v>
      </c>
      <c r="E81" s="10">
        <f>横山!E81+下小田切!E81+泉ケ丘!E81+臼田勝間!E81+城山!E81+城下!E81+宮本!E81+稲荷!E81+中央!E81+臼田中町!E81+住吉!E81+伊勢!E81+諏訪!E81+上荒!E81+中荒!E81+下荒!E81+美里!E81+旭ケ丘!E81+平!E81</f>
        <v>50</v>
      </c>
      <c r="F81" s="32"/>
    </row>
    <row r="82" spans="1:6" ht="15" customHeight="1" x14ac:dyDescent="0.15">
      <c r="A82" s="12"/>
      <c r="B82" s="35">
        <v>66</v>
      </c>
      <c r="C82" s="75">
        <f>横山!C82+下小田切!C82+泉ケ丘!C82+臼田勝間!C82+城山!C82+城下!C82+宮本!C82+稲荷!C82+中央!C82+臼田中町!C82+住吉!C82+伊勢!C82+諏訪!C82+上荒!C82+中荒!C82+下荒!C82+美里!C82+旭ケ丘!C82+平!C82</f>
        <v>32</v>
      </c>
      <c r="D82" s="75">
        <f>横山!D82+下小田切!D82+泉ケ丘!D82+臼田勝間!D82+城山!D82+城下!D82+宮本!D82+稲荷!D82+中央!D82+臼田中町!D82+住吉!D82+伊勢!D82+諏訪!D82+上荒!D82+中荒!D82+下荒!D82+美里!D82+旭ケ丘!D82+平!D82</f>
        <v>31</v>
      </c>
      <c r="E82" s="10">
        <f>横山!E82+下小田切!E82+泉ケ丘!E82+臼田勝間!E82+城山!E82+城下!E82+宮本!E82+稲荷!E82+中央!E82+臼田中町!E82+住吉!E82+伊勢!E82+諏訪!E82+上荒!E82+中荒!E82+下荒!E82+美里!E82+旭ケ丘!E82+平!E82</f>
        <v>63</v>
      </c>
      <c r="F82" s="32"/>
    </row>
    <row r="83" spans="1:6" ht="15" customHeight="1" x14ac:dyDescent="0.15">
      <c r="A83" s="12"/>
      <c r="B83" s="35">
        <v>67</v>
      </c>
      <c r="C83" s="75">
        <f>横山!C83+下小田切!C83+泉ケ丘!C83+臼田勝間!C83+城山!C83+城下!C83+宮本!C83+稲荷!C83+中央!C83+臼田中町!C83+住吉!C83+伊勢!C83+諏訪!C83+上荒!C83+中荒!C83+下荒!C83+美里!C83+旭ケ丘!C83+平!C83</f>
        <v>24</v>
      </c>
      <c r="D83" s="75">
        <f>横山!D83+下小田切!D83+泉ケ丘!D83+臼田勝間!D83+城山!D83+城下!D83+宮本!D83+稲荷!D83+中央!D83+臼田中町!D83+住吉!D83+伊勢!D83+諏訪!D83+上荒!D83+中荒!D83+下荒!D83+美里!D83+旭ケ丘!D83+平!D83</f>
        <v>28</v>
      </c>
      <c r="E83" s="10">
        <f>横山!E83+下小田切!E83+泉ケ丘!E83+臼田勝間!E83+城山!E83+城下!E83+宮本!E83+稲荷!E83+中央!E83+臼田中町!E83+住吉!E83+伊勢!E83+諏訪!E83+上荒!E83+中荒!E83+下荒!E83+美里!E83+旭ケ丘!E83+平!E83</f>
        <v>52</v>
      </c>
      <c r="F83" s="32"/>
    </row>
    <row r="84" spans="1:6" ht="15" customHeight="1" x14ac:dyDescent="0.15">
      <c r="A84" s="12"/>
      <c r="B84" s="35">
        <v>68</v>
      </c>
      <c r="C84" s="75">
        <f>横山!C84+下小田切!C84+泉ケ丘!C84+臼田勝間!C84+城山!C84+城下!C84+宮本!C84+稲荷!C84+中央!C84+臼田中町!C84+住吉!C84+伊勢!C84+諏訪!C84+上荒!C84+中荒!C84+下荒!C84+美里!C84+旭ケ丘!C84+平!C84</f>
        <v>22</v>
      </c>
      <c r="D84" s="75">
        <f>横山!D84+下小田切!D84+泉ケ丘!D84+臼田勝間!D84+城山!D84+城下!D84+宮本!D84+稲荷!D84+中央!D84+臼田中町!D84+住吉!D84+伊勢!D84+諏訪!D84+上荒!D84+中荒!D84+下荒!D84+美里!D84+旭ケ丘!D84+平!D84</f>
        <v>20</v>
      </c>
      <c r="E84" s="10">
        <f>横山!E84+下小田切!E84+泉ケ丘!E84+臼田勝間!E84+城山!E84+城下!E84+宮本!E84+稲荷!E84+中央!E84+臼田中町!E84+住吉!E84+伊勢!E84+諏訪!E84+上荒!E84+中荒!E84+下荒!E84+美里!E84+旭ケ丘!E84+平!E84</f>
        <v>42</v>
      </c>
      <c r="F84" s="32"/>
    </row>
    <row r="85" spans="1:6" ht="15" customHeight="1" x14ac:dyDescent="0.15">
      <c r="A85" s="12"/>
      <c r="B85" s="35">
        <v>69</v>
      </c>
      <c r="C85" s="75">
        <f>横山!C85+下小田切!C85+泉ケ丘!C85+臼田勝間!C85+城山!C85+城下!C85+宮本!C85+稲荷!C85+中央!C85+臼田中町!C85+住吉!C85+伊勢!C85+諏訪!C85+上荒!C85+中荒!C85+下荒!C85+美里!C85+旭ケ丘!C85+平!C85</f>
        <v>29</v>
      </c>
      <c r="D85" s="75">
        <f>横山!D85+下小田切!D85+泉ケ丘!D85+臼田勝間!D85+城山!D85+城下!D85+宮本!D85+稲荷!D85+中央!D85+臼田中町!D85+住吉!D85+伊勢!D85+諏訪!D85+上荒!D85+中荒!D85+下荒!D85+美里!D85+旭ケ丘!D85+平!D85</f>
        <v>38</v>
      </c>
      <c r="E85" s="10">
        <f>横山!E85+下小田切!E85+泉ケ丘!E85+臼田勝間!E85+城山!E85+城下!E85+宮本!E85+稲荷!E85+中央!E85+臼田中町!E85+住吉!E85+伊勢!E85+諏訪!E85+上荒!E85+中荒!E85+下荒!E85+美里!E85+旭ケ丘!E85+平!E85</f>
        <v>67</v>
      </c>
      <c r="F85" s="32"/>
    </row>
    <row r="86" spans="1:6" ht="15" customHeight="1" x14ac:dyDescent="0.15">
      <c r="A86" s="12"/>
      <c r="B86" s="43" t="s">
        <v>40</v>
      </c>
      <c r="C86" s="71">
        <f>横山!C86+下小田切!C86+泉ケ丘!C86+臼田勝間!C86+城山!C86+城下!C86+宮本!C86+稲荷!C86+中央!C86+臼田中町!C86+住吉!C86+伊勢!C86+諏訪!C86+上荒!C86+中荒!C86+下荒!C86+美里!C86+旭ケ丘!C86+平!C86</f>
        <v>130</v>
      </c>
      <c r="D86" s="71">
        <f>横山!D86+下小田切!D86+泉ケ丘!D86+臼田勝間!D86+城山!D86+城下!D86+宮本!D86+稲荷!D86+中央!D86+臼田中町!D86+住吉!D86+伊勢!D86+諏訪!D86+上荒!D86+中荒!D86+下荒!D86+美里!D86+旭ケ丘!D86+平!D86</f>
        <v>144</v>
      </c>
      <c r="E86" s="44">
        <f>横山!E86+下小田切!E86+泉ケ丘!E86+臼田勝間!E86+城山!E86+城下!E86+宮本!E86+稲荷!E86+中央!E86+臼田中町!E86+住吉!E86+伊勢!E86+諏訪!E86+上荒!E86+中荒!E86+下荒!E86+美里!E86+旭ケ丘!E86+平!E86</f>
        <v>274</v>
      </c>
      <c r="F86" s="45">
        <f>E86/E147</f>
        <v>6.1809158583352133E-2</v>
      </c>
    </row>
    <row r="87" spans="1:6" ht="15" customHeight="1" x14ac:dyDescent="0.15">
      <c r="A87" s="12"/>
      <c r="B87" s="35">
        <v>70</v>
      </c>
      <c r="C87" s="75">
        <f>横山!C87+下小田切!C87+泉ケ丘!C87+臼田勝間!C87+城山!C87+城下!C87+宮本!C87+稲荷!C87+中央!C87+臼田中町!C87+住吉!C87+伊勢!C87+諏訪!C87+上荒!C87+中荒!C87+下荒!C87+美里!C87+旭ケ丘!C87+平!C87</f>
        <v>27</v>
      </c>
      <c r="D87" s="75">
        <f>横山!D87+下小田切!D87+泉ケ丘!D87+臼田勝間!D87+城山!D87+城下!D87+宮本!D87+稲荷!D87+中央!D87+臼田中町!D87+住吉!D87+伊勢!D87+諏訪!D87+上荒!D87+中荒!D87+下荒!D87+美里!D87+旭ケ丘!D87+平!D87</f>
        <v>29</v>
      </c>
      <c r="E87" s="10">
        <f>横山!E87+下小田切!E87+泉ケ丘!E87+臼田勝間!E87+城山!E87+城下!E87+宮本!E87+稲荷!E87+中央!E87+臼田中町!E87+住吉!E87+伊勢!E87+諏訪!E87+上荒!E87+中荒!E87+下荒!E87+美里!E87+旭ケ丘!E87+平!E87</f>
        <v>56</v>
      </c>
      <c r="F87" s="32"/>
    </row>
    <row r="88" spans="1:6" ht="15" customHeight="1" x14ac:dyDescent="0.15">
      <c r="A88" s="12"/>
      <c r="B88" s="35">
        <v>71</v>
      </c>
      <c r="C88" s="75">
        <f>横山!C88+下小田切!C88+泉ケ丘!C88+臼田勝間!C88+城山!C88+城下!C88+宮本!C88+稲荷!C88+中央!C88+臼田中町!C88+住吉!C88+伊勢!C88+諏訪!C88+上荒!C88+中荒!C88+下荒!C88+美里!C88+旭ケ丘!C88+平!C88</f>
        <v>22</v>
      </c>
      <c r="D88" s="75">
        <f>横山!D88+下小田切!D88+泉ケ丘!D88+臼田勝間!D88+城山!D88+城下!D88+宮本!D88+稲荷!D88+中央!D88+臼田中町!D88+住吉!D88+伊勢!D88+諏訪!D88+上荒!D88+中荒!D88+下荒!D88+美里!D88+旭ケ丘!D88+平!D88</f>
        <v>33</v>
      </c>
      <c r="E88" s="10">
        <f>横山!E88+下小田切!E88+泉ケ丘!E88+臼田勝間!E88+城山!E88+城下!E88+宮本!E88+稲荷!E88+中央!E88+臼田中町!E88+住吉!E88+伊勢!E88+諏訪!E88+上荒!E88+中荒!E88+下荒!E88+美里!E88+旭ケ丘!E88+平!E88</f>
        <v>55</v>
      </c>
      <c r="F88" s="32"/>
    </row>
    <row r="89" spans="1:6" ht="15" customHeight="1" x14ac:dyDescent="0.15">
      <c r="A89" s="12"/>
      <c r="B89" s="35">
        <v>72</v>
      </c>
      <c r="C89" s="75">
        <f>横山!C89+下小田切!C89+泉ケ丘!C89+臼田勝間!C89+城山!C89+城下!C89+宮本!C89+稲荷!C89+中央!C89+臼田中町!C89+住吉!C89+伊勢!C89+諏訪!C89+上荒!C89+中荒!C89+下荒!C89+美里!C89+旭ケ丘!C89+平!C89</f>
        <v>24</v>
      </c>
      <c r="D89" s="75">
        <f>横山!D89+下小田切!D89+泉ケ丘!D89+臼田勝間!D89+城山!D89+城下!D89+宮本!D89+稲荷!D89+中央!D89+臼田中町!D89+住吉!D89+伊勢!D89+諏訪!D89+上荒!D89+中荒!D89+下荒!D89+美里!D89+旭ケ丘!D89+平!D89</f>
        <v>33</v>
      </c>
      <c r="E89" s="10">
        <f>横山!E89+下小田切!E89+泉ケ丘!E89+臼田勝間!E89+城山!E89+城下!E89+宮本!E89+稲荷!E89+中央!E89+臼田中町!E89+住吉!E89+伊勢!E89+諏訪!E89+上荒!E89+中荒!E89+下荒!E89+美里!E89+旭ケ丘!E89+平!E89</f>
        <v>57</v>
      </c>
      <c r="F89" s="32"/>
    </row>
    <row r="90" spans="1:6" ht="15" customHeight="1" x14ac:dyDescent="0.15">
      <c r="A90" s="12"/>
      <c r="B90" s="35">
        <v>73</v>
      </c>
      <c r="C90" s="75">
        <f>横山!C90+下小田切!C90+泉ケ丘!C90+臼田勝間!C90+城山!C90+城下!C90+宮本!C90+稲荷!C90+中央!C90+臼田中町!C90+住吉!C90+伊勢!C90+諏訪!C90+上荒!C90+中荒!C90+下荒!C90+美里!C90+旭ケ丘!C90+平!C90</f>
        <v>40</v>
      </c>
      <c r="D90" s="75">
        <f>横山!D90+下小田切!D90+泉ケ丘!D90+臼田勝間!D90+城山!D90+城下!D90+宮本!D90+稲荷!D90+中央!D90+臼田中町!D90+住吉!D90+伊勢!D90+諏訪!D90+上荒!D90+中荒!D90+下荒!D90+美里!D90+旭ケ丘!D90+平!D90</f>
        <v>48</v>
      </c>
      <c r="E90" s="10">
        <f>横山!E90+下小田切!E90+泉ケ丘!E90+臼田勝間!E90+城山!E90+城下!E90+宮本!E90+稲荷!E90+中央!E90+臼田中町!E90+住吉!E90+伊勢!E90+諏訪!E90+上荒!E90+中荒!E90+下荒!E90+美里!E90+旭ケ丘!E90+平!E90</f>
        <v>88</v>
      </c>
      <c r="F90" s="32"/>
    </row>
    <row r="91" spans="1:6" ht="15" customHeight="1" x14ac:dyDescent="0.15">
      <c r="A91" s="12"/>
      <c r="B91" s="35">
        <v>74</v>
      </c>
      <c r="C91" s="75">
        <f>横山!C91+下小田切!C91+泉ケ丘!C91+臼田勝間!C91+城山!C91+城下!C91+宮本!C91+稲荷!C91+中央!C91+臼田中町!C91+住吉!C91+伊勢!C91+諏訪!C91+上荒!C91+中荒!C91+下荒!C91+美里!C91+旭ケ丘!C91+平!C91</f>
        <v>32</v>
      </c>
      <c r="D91" s="75">
        <f>横山!D91+下小田切!D91+泉ケ丘!D91+臼田勝間!D91+城山!D91+城下!D91+宮本!D91+稲荷!D91+中央!D91+臼田中町!D91+住吉!D91+伊勢!D91+諏訪!D91+上荒!D91+中荒!D91+下荒!D91+美里!D91+旭ケ丘!D91+平!D91</f>
        <v>44</v>
      </c>
      <c r="E91" s="10">
        <f>横山!E91+下小田切!E91+泉ケ丘!E91+臼田勝間!E91+城山!E91+城下!E91+宮本!E91+稲荷!E91+中央!E91+臼田中町!E91+住吉!E91+伊勢!E91+諏訪!E91+上荒!E91+中荒!E91+下荒!E91+美里!E91+旭ケ丘!E91+平!E91</f>
        <v>76</v>
      </c>
      <c r="F91" s="32"/>
    </row>
    <row r="92" spans="1:6" ht="15" customHeight="1" x14ac:dyDescent="0.15">
      <c r="A92" s="12"/>
      <c r="B92" s="43" t="s">
        <v>41</v>
      </c>
      <c r="C92" s="71">
        <f>横山!C92+下小田切!C92+泉ケ丘!C92+臼田勝間!C92+城山!C92+城下!C92+宮本!C92+稲荷!C92+中央!C92+臼田中町!C92+住吉!C92+伊勢!C92+諏訪!C92+上荒!C92+中荒!C92+下荒!C92+美里!C92+旭ケ丘!C92+平!C92</f>
        <v>145</v>
      </c>
      <c r="D92" s="71">
        <f>横山!D92+下小田切!D92+泉ケ丘!D92+臼田勝間!D92+城山!D92+城下!D92+宮本!D92+稲荷!D92+中央!D92+臼田中町!D92+住吉!D92+伊勢!D92+諏訪!D92+上荒!D92+中荒!D92+下荒!D92+美里!D92+旭ケ丘!D92+平!D92</f>
        <v>187</v>
      </c>
      <c r="E92" s="44">
        <f>横山!E92+下小田切!E92+泉ケ丘!E92+臼田勝間!E92+城山!E92+城下!E92+宮本!E92+稲荷!E92+中央!E92+臼田中町!E92+住吉!E92+伊勢!E92+諏訪!E92+上荒!E92+中荒!E92+下荒!E92+美里!E92+旭ケ丘!E92+平!E92</f>
        <v>332</v>
      </c>
      <c r="F92" s="45">
        <f>E92/E147</f>
        <v>7.489284908639747E-2</v>
      </c>
    </row>
    <row r="93" spans="1:6" ht="15" customHeight="1" x14ac:dyDescent="0.15">
      <c r="A93" s="12"/>
      <c r="B93" s="35">
        <v>75</v>
      </c>
      <c r="C93" s="75">
        <f>横山!C93+下小田切!C93+泉ケ丘!C93+臼田勝間!C93+城山!C93+城下!C93+宮本!C93+稲荷!C93+中央!C93+臼田中町!C93+住吉!C93+伊勢!C93+諏訪!C93+上荒!C93+中荒!C93+下荒!C93+美里!C93+旭ケ丘!C93+平!C93</f>
        <v>33</v>
      </c>
      <c r="D93" s="75">
        <f>横山!D93+下小田切!D93+泉ケ丘!D93+臼田勝間!D93+城山!D93+城下!D93+宮本!D93+稲荷!D93+中央!D93+臼田中町!D93+住吉!D93+伊勢!D93+諏訪!D93+上荒!D93+中荒!D93+下荒!D93+美里!D93+旭ケ丘!D93+平!D93</f>
        <v>27</v>
      </c>
      <c r="E93" s="10">
        <f>横山!E93+下小田切!E93+泉ケ丘!E93+臼田勝間!E93+城山!E93+城下!E93+宮本!E93+稲荷!E93+中央!E93+臼田中町!E93+住吉!E93+伊勢!E93+諏訪!E93+上荒!E93+中荒!E93+下荒!E93+美里!E93+旭ケ丘!E93+平!E93</f>
        <v>60</v>
      </c>
      <c r="F93" s="32"/>
    </row>
    <row r="94" spans="1:6" ht="15" customHeight="1" x14ac:dyDescent="0.15">
      <c r="A94" s="12"/>
      <c r="B94" s="35">
        <v>76</v>
      </c>
      <c r="C94" s="75">
        <f>横山!C94+下小田切!C94+泉ケ丘!C94+臼田勝間!C94+城山!C94+城下!C94+宮本!C94+稲荷!C94+中央!C94+臼田中町!C94+住吉!C94+伊勢!C94+諏訪!C94+上荒!C94+中荒!C94+下荒!C94+美里!C94+旭ケ丘!C94+平!C94</f>
        <v>23</v>
      </c>
      <c r="D94" s="75">
        <f>横山!D94+下小田切!D94+泉ケ丘!D94+臼田勝間!D94+城山!D94+城下!D94+宮本!D94+稲荷!D94+中央!D94+臼田中町!D94+住吉!D94+伊勢!D94+諏訪!D94+上荒!D94+中荒!D94+下荒!D94+美里!D94+旭ケ丘!D94+平!D94</f>
        <v>44</v>
      </c>
      <c r="E94" s="10">
        <f>横山!E94+下小田切!E94+泉ケ丘!E94+臼田勝間!E94+城山!E94+城下!E94+宮本!E94+稲荷!E94+中央!E94+臼田中町!E94+住吉!E94+伊勢!E94+諏訪!E94+上荒!E94+中荒!E94+下荒!E94+美里!E94+旭ケ丘!E94+平!E94</f>
        <v>67</v>
      </c>
      <c r="F94" s="32"/>
    </row>
    <row r="95" spans="1:6" ht="15" customHeight="1" x14ac:dyDescent="0.15">
      <c r="A95" s="12"/>
      <c r="B95" s="35">
        <v>77</v>
      </c>
      <c r="C95" s="75">
        <f>横山!C95+下小田切!C95+泉ケ丘!C95+臼田勝間!C95+城山!C95+城下!C95+宮本!C95+稲荷!C95+中央!C95+臼田中町!C95+住吉!C95+伊勢!C95+諏訪!C95+上荒!C95+中荒!C95+下荒!C95+美里!C95+旭ケ丘!C95+平!C95</f>
        <v>29</v>
      </c>
      <c r="D95" s="75">
        <f>横山!D95+下小田切!D95+泉ケ丘!D95+臼田勝間!D95+城山!D95+城下!D95+宮本!D95+稲荷!D95+中央!D95+臼田中町!D95+住吉!D95+伊勢!D95+諏訪!D95+上荒!D95+中荒!D95+下荒!D95+美里!D95+旭ケ丘!D95+平!D95</f>
        <v>37</v>
      </c>
      <c r="E95" s="10">
        <f>横山!E95+下小田切!E95+泉ケ丘!E95+臼田勝間!E95+城山!E95+城下!E95+宮本!E95+稲荷!E95+中央!E95+臼田中町!E95+住吉!E95+伊勢!E95+諏訪!E95+上荒!E95+中荒!E95+下荒!E95+美里!E95+旭ケ丘!E95+平!E95</f>
        <v>66</v>
      </c>
      <c r="F95" s="32"/>
    </row>
    <row r="96" spans="1:6" ht="15" customHeight="1" x14ac:dyDescent="0.15">
      <c r="A96" s="12"/>
      <c r="B96" s="35">
        <v>78</v>
      </c>
      <c r="C96" s="75">
        <f>横山!C96+下小田切!C96+泉ケ丘!C96+臼田勝間!C96+城山!C96+城下!C96+宮本!C96+稲荷!C96+中央!C96+臼田中町!C96+住吉!C96+伊勢!C96+諏訪!C96+上荒!C96+中荒!C96+下荒!C96+美里!C96+旭ケ丘!C96+平!C96</f>
        <v>22</v>
      </c>
      <c r="D96" s="75">
        <f>横山!D96+下小田切!D96+泉ケ丘!D96+臼田勝間!D96+城山!D96+城下!D96+宮本!D96+稲荷!D96+中央!D96+臼田中町!D96+住吉!D96+伊勢!D96+諏訪!D96+上荒!D96+中荒!D96+下荒!D96+美里!D96+旭ケ丘!D96+平!D96</f>
        <v>23</v>
      </c>
      <c r="E96" s="10">
        <f>横山!E96+下小田切!E96+泉ケ丘!E96+臼田勝間!E96+城山!E96+城下!E96+宮本!E96+稲荷!E96+中央!E96+臼田中町!E96+住吉!E96+伊勢!E96+諏訪!E96+上荒!E96+中荒!E96+下荒!E96+美里!E96+旭ケ丘!E96+平!E96</f>
        <v>45</v>
      </c>
      <c r="F96" s="32"/>
    </row>
    <row r="97" spans="1:6" ht="15" customHeight="1" x14ac:dyDescent="0.15">
      <c r="A97" s="12"/>
      <c r="B97" s="35">
        <v>79</v>
      </c>
      <c r="C97" s="75">
        <f>横山!C97+下小田切!C97+泉ケ丘!C97+臼田勝間!C97+城山!C97+城下!C97+宮本!C97+稲荷!C97+中央!C97+臼田中町!C97+住吉!C97+伊勢!C97+諏訪!C97+上荒!C97+中荒!C97+下荒!C97+美里!C97+旭ケ丘!C97+平!C97</f>
        <v>29</v>
      </c>
      <c r="D97" s="75">
        <f>横山!D97+下小田切!D97+泉ケ丘!D97+臼田勝間!D97+城山!D97+城下!D97+宮本!D97+稲荷!D97+中央!D97+臼田中町!D97+住吉!D97+伊勢!D97+諏訪!D97+上荒!D97+中荒!D97+下荒!D97+美里!D97+旭ケ丘!D97+平!D97</f>
        <v>39</v>
      </c>
      <c r="E97" s="10">
        <f>横山!E97+下小田切!E97+泉ケ丘!E97+臼田勝間!E97+城山!E97+城下!E97+宮本!E97+稲荷!E97+中央!E97+臼田中町!E97+住吉!E97+伊勢!E97+諏訪!E97+上荒!E97+中荒!E97+下荒!E97+美里!E97+旭ケ丘!E97+平!E97</f>
        <v>68</v>
      </c>
      <c r="F97" s="32"/>
    </row>
    <row r="98" spans="1:6" ht="15" customHeight="1" x14ac:dyDescent="0.15">
      <c r="A98" s="12"/>
      <c r="B98" s="43" t="s">
        <v>42</v>
      </c>
      <c r="C98" s="71">
        <f>横山!C98+下小田切!C98+泉ケ丘!C98+臼田勝間!C98+城山!C98+城下!C98+宮本!C98+稲荷!C98+中央!C98+臼田中町!C98+住吉!C98+伊勢!C98+諏訪!C98+上荒!C98+中荒!C98+下荒!C98+美里!C98+旭ケ丘!C98+平!C98</f>
        <v>136</v>
      </c>
      <c r="D98" s="71">
        <f>横山!D98+下小田切!D98+泉ケ丘!D98+臼田勝間!D98+城山!D98+城下!D98+宮本!D98+稲荷!D98+中央!D98+臼田中町!D98+住吉!D98+伊勢!D98+諏訪!D98+上荒!D98+中荒!D98+下荒!D98+美里!D98+旭ケ丘!D98+平!D98</f>
        <v>170</v>
      </c>
      <c r="E98" s="44">
        <f>横山!E98+下小田切!E98+泉ケ丘!E98+臼田勝間!E98+城山!E98+城下!E98+宮本!E98+稲荷!E98+中央!E98+臼田中町!E98+住吉!E98+伊勢!E98+諏訪!E98+上荒!E98+中荒!E98+下荒!E98+美里!E98+旭ケ丘!E98+平!E98</f>
        <v>306</v>
      </c>
      <c r="F98" s="45">
        <f>E98/E147</f>
        <v>6.9027746447101287E-2</v>
      </c>
    </row>
    <row r="99" spans="1:6" ht="15" customHeight="1" x14ac:dyDescent="0.15">
      <c r="A99" s="12"/>
      <c r="B99" s="35">
        <v>80</v>
      </c>
      <c r="C99" s="75">
        <f>横山!C99+下小田切!C99+泉ケ丘!C99+臼田勝間!C99+城山!C99+城下!C99+宮本!C99+稲荷!C99+中央!C99+臼田中町!C99+住吉!C99+伊勢!C99+諏訪!C99+上荒!C99+中荒!C99+下荒!C99+美里!C99+旭ケ丘!C99+平!C99</f>
        <v>22</v>
      </c>
      <c r="D99" s="75">
        <f>横山!D99+下小田切!D99+泉ケ丘!D99+臼田勝間!D99+城山!D99+城下!D99+宮本!D99+稲荷!D99+中央!D99+臼田中町!D99+住吉!D99+伊勢!D99+諏訪!D99+上荒!D99+中荒!D99+下荒!D99+美里!D99+旭ケ丘!D99+平!D99</f>
        <v>24</v>
      </c>
      <c r="E99" s="10">
        <f>横山!E99+下小田切!E99+泉ケ丘!E99+臼田勝間!E99+城山!E99+城下!E99+宮本!E99+稲荷!E99+中央!E99+臼田中町!E99+住吉!E99+伊勢!E99+諏訪!E99+上荒!E99+中荒!E99+下荒!E99+美里!E99+旭ケ丘!E99+平!E99</f>
        <v>46</v>
      </c>
      <c r="F99" s="32"/>
    </row>
    <row r="100" spans="1:6" ht="15" customHeight="1" x14ac:dyDescent="0.15">
      <c r="A100" s="12"/>
      <c r="B100" s="35">
        <v>81</v>
      </c>
      <c r="C100" s="75">
        <f>横山!C100+下小田切!C100+泉ケ丘!C100+臼田勝間!C100+城山!C100+城下!C100+宮本!C100+稲荷!C100+中央!C100+臼田中町!C100+住吉!C100+伊勢!C100+諏訪!C100+上荒!C100+中荒!C100+下荒!C100+美里!C100+旭ケ丘!C100+平!C100</f>
        <v>20</v>
      </c>
      <c r="D100" s="75">
        <f>横山!D100+下小田切!D100+泉ケ丘!D100+臼田勝間!D100+城山!D100+城下!D100+宮本!D100+稲荷!D100+中央!D100+臼田中町!D100+住吉!D100+伊勢!D100+諏訪!D100+上荒!D100+中荒!D100+下荒!D100+美里!D100+旭ケ丘!D100+平!D100</f>
        <v>31</v>
      </c>
      <c r="E100" s="10">
        <f>横山!E100+下小田切!E100+泉ケ丘!E100+臼田勝間!E100+城山!E100+城下!E100+宮本!E100+稲荷!E100+中央!E100+臼田中町!E100+住吉!E100+伊勢!E100+諏訪!E100+上荒!E100+中荒!E100+下荒!E100+美里!E100+旭ケ丘!E100+平!E100</f>
        <v>51</v>
      </c>
      <c r="F100" s="32"/>
    </row>
    <row r="101" spans="1:6" ht="15" customHeight="1" x14ac:dyDescent="0.15">
      <c r="A101" s="12"/>
      <c r="B101" s="35">
        <v>82</v>
      </c>
      <c r="C101" s="75">
        <f>横山!C101+下小田切!C101+泉ケ丘!C101+臼田勝間!C101+城山!C101+城下!C101+宮本!C101+稲荷!C101+中央!C101+臼田中町!C101+住吉!C101+伊勢!C101+諏訪!C101+上荒!C101+中荒!C101+下荒!C101+美里!C101+旭ケ丘!C101+平!C101</f>
        <v>16</v>
      </c>
      <c r="D101" s="75">
        <f>横山!D101+下小田切!D101+泉ケ丘!D101+臼田勝間!D101+城山!D101+城下!D101+宮本!D101+稲荷!D101+中央!D101+臼田中町!D101+住吉!D101+伊勢!D101+諏訪!D101+上荒!D101+中荒!D101+下荒!D101+美里!D101+旭ケ丘!D101+平!D101</f>
        <v>28</v>
      </c>
      <c r="E101" s="10">
        <f>横山!E101+下小田切!E101+泉ケ丘!E101+臼田勝間!E101+城山!E101+城下!E101+宮本!E101+稲荷!E101+中央!E101+臼田中町!E101+住吉!E101+伊勢!E101+諏訪!E101+上荒!E101+中荒!E101+下荒!E101+美里!E101+旭ケ丘!E101+平!E101</f>
        <v>44</v>
      </c>
      <c r="F101" s="32"/>
    </row>
    <row r="102" spans="1:6" ht="15" customHeight="1" x14ac:dyDescent="0.15">
      <c r="A102" s="12"/>
      <c r="B102" s="35">
        <v>83</v>
      </c>
      <c r="C102" s="75">
        <f>横山!C102+下小田切!C102+泉ケ丘!C102+臼田勝間!C102+城山!C102+城下!C102+宮本!C102+稲荷!C102+中央!C102+臼田中町!C102+住吉!C102+伊勢!C102+諏訪!C102+上荒!C102+中荒!C102+下荒!C102+美里!C102+旭ケ丘!C102+平!C102</f>
        <v>29</v>
      </c>
      <c r="D102" s="75">
        <f>横山!D102+下小田切!D102+泉ケ丘!D102+臼田勝間!D102+城山!D102+城下!D102+宮本!D102+稲荷!D102+中央!D102+臼田中町!D102+住吉!D102+伊勢!D102+諏訪!D102+上荒!D102+中荒!D102+下荒!D102+美里!D102+旭ケ丘!D102+平!D102</f>
        <v>31</v>
      </c>
      <c r="E102" s="10">
        <f>横山!E102+下小田切!E102+泉ケ丘!E102+臼田勝間!E102+城山!E102+城下!E102+宮本!E102+稲荷!E102+中央!E102+臼田中町!E102+住吉!E102+伊勢!E102+諏訪!E102+上荒!E102+中荒!E102+下荒!E102+美里!E102+旭ケ丘!E102+平!E102</f>
        <v>60</v>
      </c>
      <c r="F102" s="32"/>
    </row>
    <row r="103" spans="1:6" ht="15" customHeight="1" x14ac:dyDescent="0.15">
      <c r="A103" s="12"/>
      <c r="B103" s="35">
        <v>84</v>
      </c>
      <c r="C103" s="75">
        <f>横山!C103+下小田切!C103+泉ケ丘!C103+臼田勝間!C103+城山!C103+城下!C103+宮本!C103+稲荷!C103+中央!C103+臼田中町!C103+住吉!C103+伊勢!C103+諏訪!C103+上荒!C103+中荒!C103+下荒!C103+美里!C103+旭ケ丘!C103+平!C103</f>
        <v>21</v>
      </c>
      <c r="D103" s="75">
        <f>横山!D103+下小田切!D103+泉ケ丘!D103+臼田勝間!D103+城山!D103+城下!D103+宮本!D103+稲荷!D103+中央!D103+臼田中町!D103+住吉!D103+伊勢!D103+諏訪!D103+上荒!D103+中荒!D103+下荒!D103+美里!D103+旭ケ丘!D103+平!D103</f>
        <v>35</v>
      </c>
      <c r="E103" s="10">
        <f>横山!E103+下小田切!E103+泉ケ丘!E103+臼田勝間!E103+城山!E103+城下!E103+宮本!E103+稲荷!E103+中央!E103+臼田中町!E103+住吉!E103+伊勢!E103+諏訪!E103+上荒!E103+中荒!E103+下荒!E103+美里!E103+旭ケ丘!E103+平!E103</f>
        <v>56</v>
      </c>
      <c r="F103" s="32"/>
    </row>
    <row r="104" spans="1:6" ht="15" customHeight="1" x14ac:dyDescent="0.15">
      <c r="A104" s="12"/>
      <c r="B104" s="43" t="s">
        <v>43</v>
      </c>
      <c r="C104" s="71">
        <f>横山!C104+下小田切!C104+泉ケ丘!C104+臼田勝間!C104+城山!C104+城下!C104+宮本!C104+稲荷!C104+中央!C104+臼田中町!C104+住吉!C104+伊勢!C104+諏訪!C104+上荒!C104+中荒!C104+下荒!C104+美里!C104+旭ケ丘!C104+平!C104</f>
        <v>108</v>
      </c>
      <c r="D104" s="71">
        <f>横山!D104+下小田切!D104+泉ケ丘!D104+臼田勝間!D104+城山!D104+城下!D104+宮本!D104+稲荷!D104+中央!D104+臼田中町!D104+住吉!D104+伊勢!D104+諏訪!D104+上荒!D104+中荒!D104+下荒!D104+美里!D104+旭ケ丘!D104+平!D104</f>
        <v>149</v>
      </c>
      <c r="E104" s="44">
        <f>横山!E104+下小田切!E104+泉ケ丘!E104+臼田勝間!E104+城山!E104+城下!E104+宮本!E104+稲荷!E104+中央!E104+臼田中町!E104+住吉!E104+伊勢!E104+諏訪!E104+上荒!E104+中荒!E104+下荒!E104+美里!E104+旭ケ丘!E104+平!E104</f>
        <v>257</v>
      </c>
      <c r="F104" s="45">
        <f>E104/E147</f>
        <v>5.7974283780735394E-2</v>
      </c>
    </row>
    <row r="105" spans="1:6" ht="15" customHeight="1" x14ac:dyDescent="0.15">
      <c r="A105" s="12"/>
      <c r="B105" s="35">
        <v>85</v>
      </c>
      <c r="C105" s="75">
        <f>横山!C105+下小田切!C105+泉ケ丘!C105+臼田勝間!C105+城山!C105+城下!C105+宮本!C105+稲荷!C105+中央!C105+臼田中町!C105+住吉!C105+伊勢!C105+諏訪!C105+上荒!C105+中荒!C105+下荒!C105+美里!C105+旭ケ丘!C105+平!C105</f>
        <v>18</v>
      </c>
      <c r="D105" s="75">
        <f>横山!D105+下小田切!D105+泉ケ丘!D105+臼田勝間!D105+城山!D105+城下!D105+宮本!D105+稲荷!D105+中央!D105+臼田中町!D105+住吉!D105+伊勢!D105+諏訪!D105+上荒!D105+中荒!D105+下荒!D105+美里!D105+旭ケ丘!D105+平!D105</f>
        <v>28</v>
      </c>
      <c r="E105" s="10">
        <f>横山!E105+下小田切!E105+泉ケ丘!E105+臼田勝間!E105+城山!E105+城下!E105+宮本!E105+稲荷!E105+中央!E105+臼田中町!E105+住吉!E105+伊勢!E105+諏訪!E105+上荒!E105+中荒!E105+下荒!E105+美里!E105+旭ケ丘!E105+平!E105</f>
        <v>46</v>
      </c>
      <c r="F105" s="32"/>
    </row>
    <row r="106" spans="1:6" ht="15" customHeight="1" x14ac:dyDescent="0.15">
      <c r="A106" s="12"/>
      <c r="B106" s="35">
        <v>86</v>
      </c>
      <c r="C106" s="75">
        <f>横山!C106+下小田切!C106+泉ケ丘!C106+臼田勝間!C106+城山!C106+城下!C106+宮本!C106+稲荷!C106+中央!C106+臼田中町!C106+住吉!C106+伊勢!C106+諏訪!C106+上荒!C106+中荒!C106+下荒!C106+美里!C106+旭ケ丘!C106+平!C106</f>
        <v>20</v>
      </c>
      <c r="D106" s="75">
        <f>横山!D106+下小田切!D106+泉ケ丘!D106+臼田勝間!D106+城山!D106+城下!D106+宮本!D106+稲荷!D106+中央!D106+臼田中町!D106+住吉!D106+伊勢!D106+諏訪!D106+上荒!D106+中荒!D106+下荒!D106+美里!D106+旭ケ丘!D106+平!D106</f>
        <v>36</v>
      </c>
      <c r="E106" s="10">
        <f>横山!E106+下小田切!E106+泉ケ丘!E106+臼田勝間!E106+城山!E106+城下!E106+宮本!E106+稲荷!E106+中央!E106+臼田中町!E106+住吉!E106+伊勢!E106+諏訪!E106+上荒!E106+中荒!E106+下荒!E106+美里!E106+旭ケ丘!E106+平!E106</f>
        <v>56</v>
      </c>
      <c r="F106" s="32"/>
    </row>
    <row r="107" spans="1:6" ht="15" customHeight="1" x14ac:dyDescent="0.15">
      <c r="A107" s="12"/>
      <c r="B107" s="35">
        <v>87</v>
      </c>
      <c r="C107" s="75">
        <f>横山!C107+下小田切!C107+泉ケ丘!C107+臼田勝間!C107+城山!C107+城下!C107+宮本!C107+稲荷!C107+中央!C107+臼田中町!C107+住吉!C107+伊勢!C107+諏訪!C107+上荒!C107+中荒!C107+下荒!C107+美里!C107+旭ケ丘!C107+平!C107</f>
        <v>14</v>
      </c>
      <c r="D107" s="75">
        <f>横山!D107+下小田切!D107+泉ケ丘!D107+臼田勝間!D107+城山!D107+城下!D107+宮本!D107+稲荷!D107+中央!D107+臼田中町!D107+住吉!D107+伊勢!D107+諏訪!D107+上荒!D107+中荒!D107+下荒!D107+美里!D107+旭ケ丘!D107+平!D107</f>
        <v>31</v>
      </c>
      <c r="E107" s="10">
        <f>横山!E107+下小田切!E107+泉ケ丘!E107+臼田勝間!E107+城山!E107+城下!E107+宮本!E107+稲荷!E107+中央!E107+臼田中町!E107+住吉!E107+伊勢!E107+諏訪!E107+上荒!E107+中荒!E107+下荒!E107+美里!E107+旭ケ丘!E107+平!E107</f>
        <v>45</v>
      </c>
      <c r="F107" s="32"/>
    </row>
    <row r="108" spans="1:6" ht="15" customHeight="1" x14ac:dyDescent="0.15">
      <c r="A108" s="12"/>
      <c r="B108" s="35">
        <v>88</v>
      </c>
      <c r="C108" s="75">
        <f>横山!C108+下小田切!C108+泉ケ丘!C108+臼田勝間!C108+城山!C108+城下!C108+宮本!C108+稲荷!C108+中央!C108+臼田中町!C108+住吉!C108+伊勢!C108+諏訪!C108+上荒!C108+中荒!C108+下荒!C108+美里!C108+旭ケ丘!C108+平!C108</f>
        <v>14</v>
      </c>
      <c r="D108" s="75">
        <f>横山!D108+下小田切!D108+泉ケ丘!D108+臼田勝間!D108+城山!D108+城下!D108+宮本!D108+稲荷!D108+中央!D108+臼田中町!D108+住吉!D108+伊勢!D108+諏訪!D108+上荒!D108+中荒!D108+下荒!D108+美里!D108+旭ケ丘!D108+平!D108</f>
        <v>31</v>
      </c>
      <c r="E108" s="10">
        <f>横山!E108+下小田切!E108+泉ケ丘!E108+臼田勝間!E108+城山!E108+城下!E108+宮本!E108+稲荷!E108+中央!E108+臼田中町!E108+住吉!E108+伊勢!E108+諏訪!E108+上荒!E108+中荒!E108+下荒!E108+美里!E108+旭ケ丘!E108+平!E108</f>
        <v>45</v>
      </c>
      <c r="F108" s="32"/>
    </row>
    <row r="109" spans="1:6" ht="15" customHeight="1" x14ac:dyDescent="0.15">
      <c r="A109" s="12"/>
      <c r="B109" s="35">
        <v>89</v>
      </c>
      <c r="C109" s="75">
        <f>横山!C109+下小田切!C109+泉ケ丘!C109+臼田勝間!C109+城山!C109+城下!C109+宮本!C109+稲荷!C109+中央!C109+臼田中町!C109+住吉!C109+伊勢!C109+諏訪!C109+上荒!C109+中荒!C109+下荒!C109+美里!C109+旭ケ丘!C109+平!C109</f>
        <v>12</v>
      </c>
      <c r="D109" s="75">
        <f>横山!D109+下小田切!D109+泉ケ丘!D109+臼田勝間!D109+城山!D109+城下!D109+宮本!D109+稲荷!D109+中央!D109+臼田中町!D109+住吉!D109+伊勢!D109+諏訪!D109+上荒!D109+中荒!D109+下荒!D109+美里!D109+旭ケ丘!D109+平!D109</f>
        <v>27</v>
      </c>
      <c r="E109" s="10">
        <f>横山!E109+下小田切!E109+泉ケ丘!E109+臼田勝間!E109+城山!E109+城下!E109+宮本!E109+稲荷!E109+中央!E109+臼田中町!E109+住吉!E109+伊勢!E109+諏訪!E109+上荒!E109+中荒!E109+下荒!E109+美里!E109+旭ケ丘!E109+平!E109</f>
        <v>39</v>
      </c>
      <c r="F109" s="32"/>
    </row>
    <row r="110" spans="1:6" ht="15" customHeight="1" x14ac:dyDescent="0.15">
      <c r="A110" s="12"/>
      <c r="B110" s="43" t="s">
        <v>44</v>
      </c>
      <c r="C110" s="71">
        <f>横山!C110+下小田切!C110+泉ケ丘!C110+臼田勝間!C110+城山!C110+城下!C110+宮本!C110+稲荷!C110+中央!C110+臼田中町!C110+住吉!C110+伊勢!C110+諏訪!C110+上荒!C110+中荒!C110+下荒!C110+美里!C110+旭ケ丘!C110+平!C110</f>
        <v>78</v>
      </c>
      <c r="D110" s="71">
        <f>横山!D110+下小田切!D110+泉ケ丘!D110+臼田勝間!D110+城山!D110+城下!D110+宮本!D110+稲荷!D110+中央!D110+臼田中町!D110+住吉!D110+伊勢!D110+諏訪!D110+上荒!D110+中荒!D110+下荒!D110+美里!D110+旭ケ丘!D110+平!D110</f>
        <v>153</v>
      </c>
      <c r="E110" s="44">
        <f>横山!E110+下小田切!E110+泉ケ丘!E110+臼田勝間!E110+城山!E110+城下!E110+宮本!E110+稲荷!E110+中央!E110+臼田中町!E110+住吉!E110+伊勢!E110+諏訪!E110+上荒!E110+中荒!E110+下荒!E110+美里!E110+旭ケ丘!E110+平!E110</f>
        <v>231</v>
      </c>
      <c r="F110" s="45">
        <f>E110/E147</f>
        <v>5.2109181141439205E-2</v>
      </c>
    </row>
    <row r="111" spans="1:6" ht="15" customHeight="1" x14ac:dyDescent="0.15">
      <c r="A111" s="12"/>
      <c r="B111" s="35">
        <v>90</v>
      </c>
      <c r="C111" s="75">
        <f>横山!C111+下小田切!C111+泉ケ丘!C111+臼田勝間!C111+城山!C111+城下!C111+宮本!C111+稲荷!C111+中央!C111+臼田中町!C111+住吉!C111+伊勢!C111+諏訪!C111+上荒!C111+中荒!C111+下荒!C111+美里!C111+旭ケ丘!C111+平!C111</f>
        <v>20</v>
      </c>
      <c r="D111" s="75">
        <f>横山!D111+下小田切!D111+泉ケ丘!D111+臼田勝間!D111+城山!D111+城下!D111+宮本!D111+稲荷!D111+中央!D111+臼田中町!D111+住吉!D111+伊勢!D111+諏訪!D111+上荒!D111+中荒!D111+下荒!D111+美里!D111+旭ケ丘!D111+平!D111</f>
        <v>24</v>
      </c>
      <c r="E111" s="10">
        <f>横山!E111+下小田切!E111+泉ケ丘!E111+臼田勝間!E111+城山!E111+城下!E111+宮本!E111+稲荷!E111+中央!E111+臼田中町!E111+住吉!E111+伊勢!E111+諏訪!E111+上荒!E111+中荒!E111+下荒!E111+美里!E111+旭ケ丘!E111+平!E111</f>
        <v>44</v>
      </c>
      <c r="F111" s="32"/>
    </row>
    <row r="112" spans="1:6" ht="15" customHeight="1" x14ac:dyDescent="0.15">
      <c r="A112" s="12"/>
      <c r="B112" s="35">
        <v>91</v>
      </c>
      <c r="C112" s="75">
        <f>横山!C112+下小田切!C112+泉ケ丘!C112+臼田勝間!C112+城山!C112+城下!C112+宮本!C112+稲荷!C112+中央!C112+臼田中町!C112+住吉!C112+伊勢!C112+諏訪!C112+上荒!C112+中荒!C112+下荒!C112+美里!C112+旭ケ丘!C112+平!C112</f>
        <v>11</v>
      </c>
      <c r="D112" s="75">
        <f>横山!D112+下小田切!D112+泉ケ丘!D112+臼田勝間!D112+城山!D112+城下!D112+宮本!D112+稲荷!D112+中央!D112+臼田中町!D112+住吉!D112+伊勢!D112+諏訪!D112+上荒!D112+中荒!D112+下荒!D112+美里!D112+旭ケ丘!D112+平!D112</f>
        <v>24</v>
      </c>
      <c r="E112" s="10">
        <f>横山!E112+下小田切!E112+泉ケ丘!E112+臼田勝間!E112+城山!E112+城下!E112+宮本!E112+稲荷!E112+中央!E112+臼田中町!E112+住吉!E112+伊勢!E112+諏訪!E112+上荒!E112+中荒!E112+下荒!E112+美里!E112+旭ケ丘!E112+平!E112</f>
        <v>35</v>
      </c>
      <c r="F112" s="32"/>
    </row>
    <row r="113" spans="1:6" ht="15" customHeight="1" x14ac:dyDescent="0.15">
      <c r="A113" s="12"/>
      <c r="B113" s="35">
        <v>92</v>
      </c>
      <c r="C113" s="75">
        <f>横山!C113+下小田切!C113+泉ケ丘!C113+臼田勝間!C113+城山!C113+城下!C113+宮本!C113+稲荷!C113+中央!C113+臼田中町!C113+住吉!C113+伊勢!C113+諏訪!C113+上荒!C113+中荒!C113+下荒!C113+美里!C113+旭ケ丘!C113+平!C113</f>
        <v>8</v>
      </c>
      <c r="D113" s="75">
        <f>横山!D113+下小田切!D113+泉ケ丘!D113+臼田勝間!D113+城山!D113+城下!D113+宮本!D113+稲荷!D113+中央!D113+臼田中町!D113+住吉!D113+伊勢!D113+諏訪!D113+上荒!D113+中荒!D113+下荒!D113+美里!D113+旭ケ丘!D113+平!D113</f>
        <v>16</v>
      </c>
      <c r="E113" s="10">
        <f>横山!E113+下小田切!E113+泉ケ丘!E113+臼田勝間!E113+城山!E113+城下!E113+宮本!E113+稲荷!E113+中央!E113+臼田中町!E113+住吉!E113+伊勢!E113+諏訪!E113+上荒!E113+中荒!E113+下荒!E113+美里!E113+旭ケ丘!E113+平!E113</f>
        <v>24</v>
      </c>
      <c r="F113" s="32"/>
    </row>
    <row r="114" spans="1:6" ht="15" customHeight="1" x14ac:dyDescent="0.15">
      <c r="A114" s="12"/>
      <c r="B114" s="35">
        <v>93</v>
      </c>
      <c r="C114" s="75">
        <f>横山!C114+下小田切!C114+泉ケ丘!C114+臼田勝間!C114+城山!C114+城下!C114+宮本!C114+稲荷!C114+中央!C114+臼田中町!C114+住吉!C114+伊勢!C114+諏訪!C114+上荒!C114+中荒!C114+下荒!C114+美里!C114+旭ケ丘!C114+平!C114</f>
        <v>3</v>
      </c>
      <c r="D114" s="75">
        <f>横山!D114+下小田切!D114+泉ケ丘!D114+臼田勝間!D114+城山!D114+城下!D114+宮本!D114+稲荷!D114+中央!D114+臼田中町!D114+住吉!D114+伊勢!D114+諏訪!D114+上荒!D114+中荒!D114+下荒!D114+美里!D114+旭ケ丘!D114+平!D114</f>
        <v>15</v>
      </c>
      <c r="E114" s="10">
        <f>横山!E114+下小田切!E114+泉ケ丘!E114+臼田勝間!E114+城山!E114+城下!E114+宮本!E114+稲荷!E114+中央!E114+臼田中町!E114+住吉!E114+伊勢!E114+諏訪!E114+上荒!E114+中荒!E114+下荒!E114+美里!E114+旭ケ丘!E114+平!E114</f>
        <v>18</v>
      </c>
      <c r="F114" s="32"/>
    </row>
    <row r="115" spans="1:6" ht="15" customHeight="1" x14ac:dyDescent="0.15">
      <c r="A115" s="12"/>
      <c r="B115" s="35">
        <v>94</v>
      </c>
      <c r="C115" s="75">
        <f>横山!C115+下小田切!C115+泉ケ丘!C115+臼田勝間!C115+城山!C115+城下!C115+宮本!C115+稲荷!C115+中央!C115+臼田中町!C115+住吉!C115+伊勢!C115+諏訪!C115+上荒!C115+中荒!C115+下荒!C115+美里!C115+旭ケ丘!C115+平!C115</f>
        <v>3</v>
      </c>
      <c r="D115" s="75">
        <f>横山!D115+下小田切!D115+泉ケ丘!D115+臼田勝間!D115+城山!D115+城下!D115+宮本!D115+稲荷!D115+中央!D115+臼田中町!D115+住吉!D115+伊勢!D115+諏訪!D115+上荒!D115+中荒!D115+下荒!D115+美里!D115+旭ケ丘!D115+平!D115</f>
        <v>8</v>
      </c>
      <c r="E115" s="10">
        <f>横山!E115+下小田切!E115+泉ケ丘!E115+臼田勝間!E115+城山!E115+城下!E115+宮本!E115+稲荷!E115+中央!E115+臼田中町!E115+住吉!E115+伊勢!E115+諏訪!E115+上荒!E115+中荒!E115+下荒!E115+美里!E115+旭ケ丘!E115+平!E115</f>
        <v>11</v>
      </c>
      <c r="F115" s="32"/>
    </row>
    <row r="116" spans="1:6" ht="15" customHeight="1" x14ac:dyDescent="0.15">
      <c r="A116" s="12"/>
      <c r="B116" s="43" t="s">
        <v>45</v>
      </c>
      <c r="C116" s="71">
        <f>横山!C116+下小田切!C116+泉ケ丘!C116+臼田勝間!C116+城山!C116+城下!C116+宮本!C116+稲荷!C116+中央!C116+臼田中町!C116+住吉!C116+伊勢!C116+諏訪!C116+上荒!C116+中荒!C116+下荒!C116+美里!C116+旭ケ丘!C116+平!C116</f>
        <v>45</v>
      </c>
      <c r="D116" s="71">
        <f>横山!D116+下小田切!D116+泉ケ丘!D116+臼田勝間!D116+城山!D116+城下!D116+宮本!D116+稲荷!D116+中央!D116+臼田中町!D116+住吉!D116+伊勢!D116+諏訪!D116+上荒!D116+中荒!D116+下荒!D116+美里!D116+旭ケ丘!D116+平!D116</f>
        <v>87</v>
      </c>
      <c r="E116" s="44">
        <f>横山!E116+下小田切!E116+泉ケ丘!E116+臼田勝間!E116+城山!E116+城下!E116+宮本!E116+稲荷!E116+中央!E116+臼田中町!E116+住吉!E116+伊勢!E116+諏訪!E116+上荒!E116+中荒!E116+下荒!E116+美里!E116+旭ケ丘!E116+平!E116</f>
        <v>132</v>
      </c>
      <c r="F116" s="45">
        <f>E116/E147</f>
        <v>2.9776674937965261E-2</v>
      </c>
    </row>
    <row r="117" spans="1:6" ht="15" customHeight="1" x14ac:dyDescent="0.15">
      <c r="A117" s="12"/>
      <c r="B117" s="35">
        <v>95</v>
      </c>
      <c r="C117" s="75">
        <f>横山!C117+下小田切!C117+泉ケ丘!C117+臼田勝間!C117+城山!C117+城下!C117+宮本!C117+稲荷!C117+中央!C117+臼田中町!C117+住吉!C117+伊勢!C117+諏訪!C117+上荒!C117+中荒!C117+下荒!C117+美里!C117+旭ケ丘!C117+平!C117</f>
        <v>7</v>
      </c>
      <c r="D117" s="75">
        <f>横山!D117+下小田切!D117+泉ケ丘!D117+臼田勝間!D117+城山!D117+城下!D117+宮本!D117+稲荷!D117+中央!D117+臼田中町!D117+住吉!D117+伊勢!D117+諏訪!D117+上荒!D117+中荒!D117+下荒!D117+美里!D117+旭ケ丘!D117+平!D117</f>
        <v>10</v>
      </c>
      <c r="E117" s="10">
        <f>横山!E117+下小田切!E117+泉ケ丘!E117+臼田勝間!E117+城山!E117+城下!E117+宮本!E117+稲荷!E117+中央!E117+臼田中町!E117+住吉!E117+伊勢!E117+諏訪!E117+上荒!E117+中荒!E117+下荒!E117+美里!E117+旭ケ丘!E117+平!E117</f>
        <v>17</v>
      </c>
      <c r="F117" s="32"/>
    </row>
    <row r="118" spans="1:6" ht="15" customHeight="1" x14ac:dyDescent="0.15">
      <c r="A118" s="12"/>
      <c r="B118" s="35">
        <v>96</v>
      </c>
      <c r="C118" s="75">
        <f>横山!C118+下小田切!C118+泉ケ丘!C118+臼田勝間!C118+城山!C118+城下!C118+宮本!C118+稲荷!C118+中央!C118+臼田中町!C118+住吉!C118+伊勢!C118+諏訪!C118+上荒!C118+中荒!C118+下荒!C118+美里!C118+旭ケ丘!C118+平!C118</f>
        <v>4</v>
      </c>
      <c r="D118" s="75">
        <f>横山!D118+下小田切!D118+泉ケ丘!D118+臼田勝間!D118+城山!D118+城下!D118+宮本!D118+稲荷!D118+中央!D118+臼田中町!D118+住吉!D118+伊勢!D118+諏訪!D118+上荒!D118+中荒!D118+下荒!D118+美里!D118+旭ケ丘!D118+平!D118</f>
        <v>4</v>
      </c>
      <c r="E118" s="10">
        <f>横山!E118+下小田切!E118+泉ケ丘!E118+臼田勝間!E118+城山!E118+城下!E118+宮本!E118+稲荷!E118+中央!E118+臼田中町!E118+住吉!E118+伊勢!E118+諏訪!E118+上荒!E118+中荒!E118+下荒!E118+美里!E118+旭ケ丘!E118+平!E118</f>
        <v>8</v>
      </c>
      <c r="F118" s="32"/>
    </row>
    <row r="119" spans="1:6" ht="15" customHeight="1" x14ac:dyDescent="0.15">
      <c r="A119" s="12"/>
      <c r="B119" s="35">
        <v>97</v>
      </c>
      <c r="C119" s="75">
        <f>横山!C119+下小田切!C119+泉ケ丘!C119+臼田勝間!C119+城山!C119+城下!C119+宮本!C119+稲荷!C119+中央!C119+臼田中町!C119+住吉!C119+伊勢!C119+諏訪!C119+上荒!C119+中荒!C119+下荒!C119+美里!C119+旭ケ丘!C119+平!C119</f>
        <v>3</v>
      </c>
      <c r="D119" s="75">
        <f>横山!D119+下小田切!D119+泉ケ丘!D119+臼田勝間!D119+城山!D119+城下!D119+宮本!D119+稲荷!D119+中央!D119+臼田中町!D119+住吉!D119+伊勢!D119+諏訪!D119+上荒!D119+中荒!D119+下荒!D119+美里!D119+旭ケ丘!D119+平!D119</f>
        <v>9</v>
      </c>
      <c r="E119" s="10">
        <f>横山!E119+下小田切!E119+泉ケ丘!E119+臼田勝間!E119+城山!E119+城下!E119+宮本!E119+稲荷!E119+中央!E119+臼田中町!E119+住吉!E119+伊勢!E119+諏訪!E119+上荒!E119+中荒!E119+下荒!E119+美里!E119+旭ケ丘!E119+平!E119</f>
        <v>12</v>
      </c>
      <c r="F119" s="32"/>
    </row>
    <row r="120" spans="1:6" ht="15" customHeight="1" x14ac:dyDescent="0.15">
      <c r="A120" s="12"/>
      <c r="B120" s="35">
        <v>98</v>
      </c>
      <c r="C120" s="75">
        <f>横山!C120+下小田切!C120+泉ケ丘!C120+臼田勝間!C120+城山!C120+城下!C120+宮本!C120+稲荷!C120+中央!C120+臼田中町!C120+住吉!C120+伊勢!C120+諏訪!C120+上荒!C120+中荒!C120+下荒!C120+美里!C120+旭ケ丘!C120+平!C120</f>
        <v>3</v>
      </c>
      <c r="D120" s="75">
        <f>横山!D120+下小田切!D120+泉ケ丘!D120+臼田勝間!D120+城山!D120+城下!D120+宮本!D120+稲荷!D120+中央!D120+臼田中町!D120+住吉!D120+伊勢!D120+諏訪!D120+上荒!D120+中荒!D120+下荒!D120+美里!D120+旭ケ丘!D120+平!D120</f>
        <v>6</v>
      </c>
      <c r="E120" s="10">
        <f>横山!E120+下小田切!E120+泉ケ丘!E120+臼田勝間!E120+城山!E120+城下!E120+宮本!E120+稲荷!E120+中央!E120+臼田中町!E120+住吉!E120+伊勢!E120+諏訪!E120+上荒!E120+中荒!E120+下荒!E120+美里!E120+旭ケ丘!E120+平!E120</f>
        <v>9</v>
      </c>
      <c r="F120" s="32"/>
    </row>
    <row r="121" spans="1:6" ht="15" customHeight="1" x14ac:dyDescent="0.15">
      <c r="A121" s="12"/>
      <c r="B121" s="35">
        <v>99</v>
      </c>
      <c r="C121" s="75">
        <f>横山!C121+下小田切!C121+泉ケ丘!C121+臼田勝間!C121+城山!C121+城下!C121+宮本!C121+稲荷!C121+中央!C121+臼田中町!C121+住吉!C121+伊勢!C121+諏訪!C121+上荒!C121+中荒!C121+下荒!C121+美里!C121+旭ケ丘!C121+平!C121</f>
        <v>2</v>
      </c>
      <c r="D121" s="75">
        <f>横山!D121+下小田切!D121+泉ケ丘!D121+臼田勝間!D121+城山!D121+城下!D121+宮本!D121+稲荷!D121+中央!D121+臼田中町!D121+住吉!D121+伊勢!D121+諏訪!D121+上荒!D121+中荒!D121+下荒!D121+美里!D121+旭ケ丘!D121+平!D121</f>
        <v>6</v>
      </c>
      <c r="E121" s="10">
        <f>横山!E121+下小田切!E121+泉ケ丘!E121+臼田勝間!E121+城山!E121+城下!E121+宮本!E121+稲荷!E121+中央!E121+臼田中町!E121+住吉!E121+伊勢!E121+諏訪!E121+上荒!E121+中荒!E121+下荒!E121+美里!E121+旭ケ丘!E121+平!E121</f>
        <v>8</v>
      </c>
      <c r="F121" s="32"/>
    </row>
    <row r="122" spans="1:6" ht="15" customHeight="1" x14ac:dyDescent="0.15">
      <c r="A122" s="12"/>
      <c r="B122" s="43" t="s">
        <v>46</v>
      </c>
      <c r="C122" s="71">
        <f>横山!C122+下小田切!C122+泉ケ丘!C122+臼田勝間!C122+城山!C122+城下!C122+宮本!C122+稲荷!C122+中央!C122+臼田中町!C122+住吉!C122+伊勢!C122+諏訪!C122+上荒!C122+中荒!C122+下荒!C122+美里!C122+旭ケ丘!C122+平!C122</f>
        <v>19</v>
      </c>
      <c r="D122" s="71">
        <f>横山!D122+下小田切!D122+泉ケ丘!D122+臼田勝間!D122+城山!D122+城下!D122+宮本!D122+稲荷!D122+中央!D122+臼田中町!D122+住吉!D122+伊勢!D122+諏訪!D122+上荒!D122+中荒!D122+下荒!D122+美里!D122+旭ケ丘!D122+平!D122</f>
        <v>35</v>
      </c>
      <c r="E122" s="44">
        <f>横山!E122+下小田切!E122+泉ケ丘!E122+臼田勝間!E122+城山!E122+城下!E122+宮本!E122+稲荷!E122+中央!E122+臼田中町!E122+住吉!E122+伊勢!E122+諏訪!E122+上荒!E122+中荒!E122+下荒!E122+美里!E122+旭ケ丘!E122+平!E122</f>
        <v>54</v>
      </c>
      <c r="F122" s="45">
        <f>E122/E147</f>
        <v>1.2181367020076697E-2</v>
      </c>
    </row>
    <row r="123" spans="1:6" ht="15" customHeight="1" x14ac:dyDescent="0.15">
      <c r="A123" s="12"/>
      <c r="B123" s="35">
        <v>100</v>
      </c>
      <c r="C123" s="75">
        <f>横山!C123+下小田切!C123+泉ケ丘!C123+臼田勝間!C123+城山!C123+城下!C123+宮本!C123+稲荷!C123+中央!C123+臼田中町!C123+住吉!C123+伊勢!C123+諏訪!C123+上荒!C123+中荒!C123+下荒!C123+美里!C123+旭ケ丘!C123+平!C123</f>
        <v>2</v>
      </c>
      <c r="D123" s="75">
        <f>横山!D123+下小田切!D123+泉ケ丘!D123+臼田勝間!D123+城山!D123+城下!D123+宮本!D123+稲荷!D123+中央!D123+臼田中町!D123+住吉!D123+伊勢!D123+諏訪!D123+上荒!D123+中荒!D123+下荒!D123+美里!D123+旭ケ丘!D123+平!D123</f>
        <v>4</v>
      </c>
      <c r="E123" s="10">
        <f>横山!E123+下小田切!E123+泉ケ丘!E123+臼田勝間!E123+城山!E123+城下!E123+宮本!E123+稲荷!E123+中央!E123+臼田中町!E123+住吉!E123+伊勢!E123+諏訪!E123+上荒!E123+中荒!E123+下荒!E123+美里!E123+旭ケ丘!E123+平!E123</f>
        <v>6</v>
      </c>
      <c r="F123" s="32"/>
    </row>
    <row r="124" spans="1:6" ht="15" customHeight="1" x14ac:dyDescent="0.15">
      <c r="A124" s="12"/>
      <c r="B124" s="35">
        <v>101</v>
      </c>
      <c r="C124" s="75">
        <f>横山!C124+下小田切!C124+泉ケ丘!C124+臼田勝間!C124+城山!C124+城下!C124+宮本!C124+稲荷!C124+中央!C124+臼田中町!C124+住吉!C124+伊勢!C124+諏訪!C124+上荒!C124+中荒!C124+下荒!C124+美里!C124+旭ケ丘!C124+平!C124</f>
        <v>0</v>
      </c>
      <c r="D124" s="75">
        <f>横山!D124+下小田切!D124+泉ケ丘!D124+臼田勝間!D124+城山!D124+城下!D124+宮本!D124+稲荷!D124+中央!D124+臼田中町!D124+住吉!D124+伊勢!D124+諏訪!D124+上荒!D124+中荒!D124+下荒!D124+美里!D124+旭ケ丘!D124+平!D124</f>
        <v>2</v>
      </c>
      <c r="E124" s="10">
        <f>横山!E124+下小田切!E124+泉ケ丘!E124+臼田勝間!E124+城山!E124+城下!E124+宮本!E124+稲荷!E124+中央!E124+臼田中町!E124+住吉!E124+伊勢!E124+諏訪!E124+上荒!E124+中荒!E124+下荒!E124+美里!E124+旭ケ丘!E124+平!E124</f>
        <v>2</v>
      </c>
      <c r="F124" s="32"/>
    </row>
    <row r="125" spans="1:6" ht="15" customHeight="1" x14ac:dyDescent="0.15">
      <c r="A125" s="12"/>
      <c r="B125" s="35">
        <v>102</v>
      </c>
      <c r="C125" s="75">
        <f>横山!C125+下小田切!C125+泉ケ丘!C125+臼田勝間!C125+城山!C125+城下!C125+宮本!C125+稲荷!C125+中央!C125+臼田中町!C125+住吉!C125+伊勢!C125+諏訪!C125+上荒!C125+中荒!C125+下荒!C125+美里!C125+旭ケ丘!C125+平!C125</f>
        <v>1</v>
      </c>
      <c r="D125" s="75">
        <f>横山!D125+下小田切!D125+泉ケ丘!D125+臼田勝間!D125+城山!D125+城下!D125+宮本!D125+稲荷!D125+中央!D125+臼田中町!D125+住吉!D125+伊勢!D125+諏訪!D125+上荒!D125+中荒!D125+下荒!D125+美里!D125+旭ケ丘!D125+平!D125</f>
        <v>3</v>
      </c>
      <c r="E125" s="10">
        <f>横山!E125+下小田切!E125+泉ケ丘!E125+臼田勝間!E125+城山!E125+城下!E125+宮本!E125+稲荷!E125+中央!E125+臼田中町!E125+住吉!E125+伊勢!E125+諏訪!E125+上荒!E125+中荒!E125+下荒!E125+美里!E125+旭ケ丘!E125+平!E125</f>
        <v>4</v>
      </c>
      <c r="F125" s="32"/>
    </row>
    <row r="126" spans="1:6" ht="15" customHeight="1" x14ac:dyDescent="0.15">
      <c r="A126" s="12"/>
      <c r="B126" s="35">
        <v>103</v>
      </c>
      <c r="C126" s="75">
        <f>横山!C126+下小田切!C126+泉ケ丘!C126+臼田勝間!C126+城山!C126+城下!C126+宮本!C126+稲荷!C126+中央!C126+臼田中町!C126+住吉!C126+伊勢!C126+諏訪!C126+上荒!C126+中荒!C126+下荒!C126+美里!C126+旭ケ丘!C126+平!C126</f>
        <v>0</v>
      </c>
      <c r="D126" s="75">
        <f>横山!D126+下小田切!D126+泉ケ丘!D126+臼田勝間!D126+城山!D126+城下!D126+宮本!D126+稲荷!D126+中央!D126+臼田中町!D126+住吉!D126+伊勢!D126+諏訪!D126+上荒!D126+中荒!D126+下荒!D126+美里!D126+旭ケ丘!D126+平!D126</f>
        <v>2</v>
      </c>
      <c r="E126" s="10">
        <f>横山!E126+下小田切!E126+泉ケ丘!E126+臼田勝間!E126+城山!E126+城下!E126+宮本!E126+稲荷!E126+中央!E126+臼田中町!E126+住吉!E126+伊勢!E126+諏訪!E126+上荒!E126+中荒!E126+下荒!E126+美里!E126+旭ケ丘!E126+平!E126</f>
        <v>2</v>
      </c>
      <c r="F126" s="32"/>
    </row>
    <row r="127" spans="1:6" ht="15" customHeight="1" x14ac:dyDescent="0.15">
      <c r="A127" s="12"/>
      <c r="B127" s="35">
        <v>104</v>
      </c>
      <c r="C127" s="75">
        <f>横山!C127+下小田切!C127+泉ケ丘!C127+臼田勝間!C127+城山!C127+城下!C127+宮本!C127+稲荷!C127+中央!C127+臼田中町!C127+住吉!C127+伊勢!C127+諏訪!C127+上荒!C127+中荒!C127+下荒!C127+美里!C127+旭ケ丘!C127+平!C127</f>
        <v>0</v>
      </c>
      <c r="D127" s="75">
        <f>横山!D127+下小田切!D127+泉ケ丘!D127+臼田勝間!D127+城山!D127+城下!D127+宮本!D127+稲荷!D127+中央!D127+臼田中町!D127+住吉!D127+伊勢!D127+諏訪!D127+上荒!D127+中荒!D127+下荒!D127+美里!D127+旭ケ丘!D127+平!D127</f>
        <v>0</v>
      </c>
      <c r="E127" s="10">
        <f>横山!E127+下小田切!E127+泉ケ丘!E127+臼田勝間!E127+城山!E127+城下!E127+宮本!E127+稲荷!E127+中央!E127+臼田中町!E127+住吉!E127+伊勢!E127+諏訪!E127+上荒!E127+中荒!E127+下荒!E127+美里!E127+旭ケ丘!E127+平!E127</f>
        <v>0</v>
      </c>
      <c r="F127" s="32"/>
    </row>
    <row r="128" spans="1:6" ht="15" customHeight="1" x14ac:dyDescent="0.15">
      <c r="A128" s="12"/>
      <c r="B128" s="43" t="s">
        <v>47</v>
      </c>
      <c r="C128" s="71">
        <f>横山!C128+下小田切!C128+泉ケ丘!C128+臼田勝間!C128+城山!C128+城下!C128+宮本!C128+稲荷!C128+中央!C128+臼田中町!C128+住吉!C128+伊勢!C128+諏訪!C128+上荒!C128+中荒!C128+下荒!C128+美里!C128+旭ケ丘!C128+平!C128</f>
        <v>3</v>
      </c>
      <c r="D128" s="71">
        <f>横山!D128+下小田切!D128+泉ケ丘!D128+臼田勝間!D128+城山!D128+城下!D128+宮本!D128+稲荷!D128+中央!D128+臼田中町!D128+住吉!D128+伊勢!D128+諏訪!D128+上荒!D128+中荒!D128+下荒!D128+美里!D128+旭ケ丘!D128+平!D128</f>
        <v>11</v>
      </c>
      <c r="E128" s="44">
        <f>横山!E128+下小田切!E128+泉ケ丘!E128+臼田勝間!E128+城山!E128+城下!E128+宮本!E128+稲荷!E128+中央!E128+臼田中町!E128+住吉!E128+伊勢!E128+諏訪!E128+上荒!E128+中荒!E128+下荒!E128+美里!E128+旭ケ丘!E128+平!E128</f>
        <v>14</v>
      </c>
      <c r="F128" s="45">
        <f>E128/E147</f>
        <v>3.1581321903902549E-3</v>
      </c>
    </row>
    <row r="129" spans="1:6" ht="15" customHeight="1" x14ac:dyDescent="0.15">
      <c r="A129" s="12"/>
      <c r="B129" s="35">
        <v>105</v>
      </c>
      <c r="C129" s="75">
        <f>横山!C129+下小田切!C129+泉ケ丘!C129+臼田勝間!C129+城山!C129+城下!C129+宮本!C129+稲荷!C129+中央!C129+臼田中町!C129+住吉!C129+伊勢!C129+諏訪!C129+上荒!C129+中荒!C129+下荒!C129+美里!C129+旭ケ丘!C129+平!C129</f>
        <v>0</v>
      </c>
      <c r="D129" s="75">
        <f>横山!D129+下小田切!D129+泉ケ丘!D129+臼田勝間!D129+城山!D129+城下!D129+宮本!D129+稲荷!D129+中央!D129+臼田中町!D129+住吉!D129+伊勢!D129+諏訪!D129+上荒!D129+中荒!D129+下荒!D129+美里!D129+旭ケ丘!D129+平!D129</f>
        <v>0</v>
      </c>
      <c r="E129" s="10">
        <f>横山!E129+下小田切!E129+泉ケ丘!E129+臼田勝間!E129+城山!E129+城下!E129+宮本!E129+稲荷!E129+中央!E129+臼田中町!E129+住吉!E129+伊勢!E129+諏訪!E129+上荒!E129+中荒!E129+下荒!E129+美里!E129+旭ケ丘!E129+平!E129</f>
        <v>0</v>
      </c>
      <c r="F129" s="32"/>
    </row>
    <row r="130" spans="1:6" ht="15" customHeight="1" x14ac:dyDescent="0.15">
      <c r="A130" s="12"/>
      <c r="B130" s="35">
        <v>106</v>
      </c>
      <c r="C130" s="75">
        <f>横山!C130+下小田切!C130+泉ケ丘!C130+臼田勝間!C130+城山!C130+城下!C130+宮本!C130+稲荷!C130+中央!C130+臼田中町!C130+住吉!C130+伊勢!C130+諏訪!C130+上荒!C130+中荒!C130+下荒!C130+美里!C130+旭ケ丘!C130+平!C130</f>
        <v>0</v>
      </c>
      <c r="D130" s="75">
        <f>横山!D130+下小田切!D130+泉ケ丘!D130+臼田勝間!D130+城山!D130+城下!D130+宮本!D130+稲荷!D130+中央!D130+臼田中町!D130+住吉!D130+伊勢!D130+諏訪!D130+上荒!D130+中荒!D130+下荒!D130+美里!D130+旭ケ丘!D130+平!D130</f>
        <v>0</v>
      </c>
      <c r="E130" s="10">
        <f>横山!E130+下小田切!E130+泉ケ丘!E130+臼田勝間!E130+城山!E130+城下!E130+宮本!E130+稲荷!E130+中央!E130+臼田中町!E130+住吉!E130+伊勢!E130+諏訪!E130+上荒!E130+中荒!E130+下荒!E130+美里!E130+旭ケ丘!E130+平!E130</f>
        <v>0</v>
      </c>
      <c r="F130" s="32"/>
    </row>
    <row r="131" spans="1:6" ht="15" customHeight="1" x14ac:dyDescent="0.15">
      <c r="A131" s="12"/>
      <c r="B131" s="35">
        <v>107</v>
      </c>
      <c r="C131" s="75">
        <f>横山!C131+下小田切!C131+泉ケ丘!C131+臼田勝間!C131+城山!C131+城下!C131+宮本!C131+稲荷!C131+中央!C131+臼田中町!C131+住吉!C131+伊勢!C131+諏訪!C131+上荒!C131+中荒!C131+下荒!C131+美里!C131+旭ケ丘!C131+平!C131</f>
        <v>0</v>
      </c>
      <c r="D131" s="75">
        <f>横山!D131+下小田切!D131+泉ケ丘!D131+臼田勝間!D131+城山!D131+城下!D131+宮本!D131+稲荷!D131+中央!D131+臼田中町!D131+住吉!D131+伊勢!D131+諏訪!D131+上荒!D131+中荒!D131+下荒!D131+美里!D131+旭ケ丘!D131+平!D131</f>
        <v>1</v>
      </c>
      <c r="E131" s="10">
        <f>横山!E131+下小田切!E131+泉ケ丘!E131+臼田勝間!E131+城山!E131+城下!E131+宮本!E131+稲荷!E131+中央!E131+臼田中町!E131+住吉!E131+伊勢!E131+諏訪!E131+上荒!E131+中荒!E131+下荒!E131+美里!E131+旭ケ丘!E131+平!E131</f>
        <v>1</v>
      </c>
      <c r="F131" s="32"/>
    </row>
    <row r="132" spans="1:6" ht="15" customHeight="1" x14ac:dyDescent="0.15">
      <c r="A132" s="12"/>
      <c r="B132" s="35">
        <v>108</v>
      </c>
      <c r="C132" s="75">
        <f>横山!C132+下小田切!C132+泉ケ丘!C132+臼田勝間!C132+城山!C132+城下!C132+宮本!C132+稲荷!C132+中央!C132+臼田中町!C132+住吉!C132+伊勢!C132+諏訪!C132+上荒!C132+中荒!C132+下荒!C132+美里!C132+旭ケ丘!C132+平!C132</f>
        <v>0</v>
      </c>
      <c r="D132" s="75">
        <f>横山!D132+下小田切!D132+泉ケ丘!D132+臼田勝間!D132+城山!D132+城下!D132+宮本!D132+稲荷!D132+中央!D132+臼田中町!D132+住吉!D132+伊勢!D132+諏訪!D132+上荒!D132+中荒!D132+下荒!D132+美里!D132+旭ケ丘!D132+平!D132</f>
        <v>0</v>
      </c>
      <c r="E132" s="10">
        <f>横山!E132+下小田切!E132+泉ケ丘!E132+臼田勝間!E132+城山!E132+城下!E132+宮本!E132+稲荷!E132+中央!E132+臼田中町!E132+住吉!E132+伊勢!E132+諏訪!E132+上荒!E132+中荒!E132+下荒!E132+美里!E132+旭ケ丘!E132+平!E132</f>
        <v>0</v>
      </c>
      <c r="F132" s="32"/>
    </row>
    <row r="133" spans="1:6" ht="15" customHeight="1" x14ac:dyDescent="0.15">
      <c r="A133" s="12"/>
      <c r="B133" s="35">
        <v>109</v>
      </c>
      <c r="C133" s="75">
        <f>横山!C133+下小田切!C133+泉ケ丘!C133+臼田勝間!C133+城山!C133+城下!C133+宮本!C133+稲荷!C133+中央!C133+臼田中町!C133+住吉!C133+伊勢!C133+諏訪!C133+上荒!C133+中荒!C133+下荒!C133+美里!C133+旭ケ丘!C133+平!C133</f>
        <v>0</v>
      </c>
      <c r="D133" s="75">
        <f>横山!D133+下小田切!D133+泉ケ丘!D133+臼田勝間!D133+城山!D133+城下!D133+宮本!D133+稲荷!D133+中央!D133+臼田中町!D133+住吉!D133+伊勢!D133+諏訪!D133+上荒!D133+中荒!D133+下荒!D133+美里!D133+旭ケ丘!D133+平!D133</f>
        <v>0</v>
      </c>
      <c r="E133" s="10">
        <f>横山!E133+下小田切!E133+泉ケ丘!E133+臼田勝間!E133+城山!E133+城下!E133+宮本!E133+稲荷!E133+中央!E133+臼田中町!E133+住吉!E133+伊勢!E133+諏訪!E133+上荒!E133+中荒!E133+下荒!E133+美里!E133+旭ケ丘!E133+平!E133</f>
        <v>0</v>
      </c>
      <c r="F133" s="32"/>
    </row>
    <row r="134" spans="1:6" ht="15" customHeight="1" x14ac:dyDescent="0.15">
      <c r="A134" s="36"/>
      <c r="B134" s="46" t="s">
        <v>48</v>
      </c>
      <c r="C134" s="76">
        <f>横山!C134+下小田切!C134+泉ケ丘!C134+臼田勝間!C134+城山!C134+城下!C134+宮本!C134+稲荷!C134+中央!C134+臼田中町!C134+住吉!C134+伊勢!C134+諏訪!C134+上荒!C134+中荒!C134+下荒!C134+美里!C134+旭ケ丘!C134+平!C134</f>
        <v>0</v>
      </c>
      <c r="D134" s="76">
        <f>横山!D134+下小田切!D134+泉ケ丘!D134+臼田勝間!D134+城山!D134+城下!D134+宮本!D134+稲荷!D134+中央!D134+臼田中町!D134+住吉!D134+伊勢!D134+諏訪!D134+上荒!D134+中荒!D134+下荒!D134+美里!D134+旭ケ丘!D134+平!D134</f>
        <v>1</v>
      </c>
      <c r="E134" s="47">
        <f>横山!E134+下小田切!E134+泉ケ丘!E134+臼田勝間!E134+城山!E134+城下!E134+宮本!E134+稲荷!E134+中央!E134+臼田中町!E134+住吉!E134+伊勢!E134+諏訪!E134+上荒!E134+中荒!E134+下荒!E134+美里!E134+旭ケ丘!E134+平!E134</f>
        <v>1</v>
      </c>
      <c r="F134" s="45">
        <f>E134/E147</f>
        <v>2.2558087074216106E-4</v>
      </c>
    </row>
    <row r="135" spans="1:6" ht="15" customHeight="1" x14ac:dyDescent="0.15">
      <c r="A135" s="36"/>
      <c r="B135" s="35">
        <v>110</v>
      </c>
      <c r="C135" s="75">
        <f>横山!C135+下小田切!C135+泉ケ丘!C135+臼田勝間!C135+城山!C135+城下!C135+宮本!C135+稲荷!C135+中央!C135+臼田中町!C135+住吉!C135+伊勢!C135+諏訪!C135+上荒!C135+中荒!C135+下荒!C135+美里!C135+旭ケ丘!C135+平!C135</f>
        <v>0</v>
      </c>
      <c r="D135" s="75">
        <f>横山!D135+下小田切!D135+泉ケ丘!D135+臼田勝間!D135+城山!D135+城下!D135+宮本!D135+稲荷!D135+中央!D135+臼田中町!D135+住吉!D135+伊勢!D135+諏訪!D135+上荒!D135+中荒!D135+下荒!D135+美里!D135+旭ケ丘!D135+平!D135</f>
        <v>0</v>
      </c>
      <c r="E135" s="10">
        <f>横山!E135+下小田切!E135+泉ケ丘!E135+臼田勝間!E135+城山!E135+城下!E135+宮本!E135+稲荷!E135+中央!E135+臼田中町!E135+住吉!E135+伊勢!E135+諏訪!E135+上荒!E135+中荒!E135+下荒!E135+美里!E135+旭ケ丘!E135+平!E135</f>
        <v>0</v>
      </c>
      <c r="F135" s="32"/>
    </row>
    <row r="136" spans="1:6" ht="15" customHeight="1" x14ac:dyDescent="0.15">
      <c r="A136" s="36"/>
      <c r="B136" s="35">
        <v>111</v>
      </c>
      <c r="C136" s="75">
        <f>横山!C136+下小田切!C136+泉ケ丘!C136+臼田勝間!C136+城山!C136+城下!C136+宮本!C136+稲荷!C136+中央!C136+臼田中町!C136+住吉!C136+伊勢!C136+諏訪!C136+上荒!C136+中荒!C136+下荒!C136+美里!C136+旭ケ丘!C136+平!C136</f>
        <v>0</v>
      </c>
      <c r="D136" s="75">
        <f>横山!D136+下小田切!D136+泉ケ丘!D136+臼田勝間!D136+城山!D136+城下!D136+宮本!D136+稲荷!D136+中央!D136+臼田中町!D136+住吉!D136+伊勢!D136+諏訪!D136+上荒!D136+中荒!D136+下荒!D136+美里!D136+旭ケ丘!D136+平!D136</f>
        <v>0</v>
      </c>
      <c r="E136" s="10">
        <f>横山!E136+下小田切!E136+泉ケ丘!E136+臼田勝間!E136+城山!E136+城下!E136+宮本!E136+稲荷!E136+中央!E136+臼田中町!E136+住吉!E136+伊勢!E136+諏訪!E136+上荒!E136+中荒!E136+下荒!E136+美里!E136+旭ケ丘!E136+平!E136</f>
        <v>0</v>
      </c>
      <c r="F136" s="32"/>
    </row>
    <row r="137" spans="1:6" ht="15" customHeight="1" x14ac:dyDescent="0.15">
      <c r="A137" s="36"/>
      <c r="B137" s="35">
        <v>112</v>
      </c>
      <c r="C137" s="75">
        <f>横山!C137+下小田切!C137+泉ケ丘!C137+臼田勝間!C137+城山!C137+城下!C137+宮本!C137+稲荷!C137+中央!C137+臼田中町!C137+住吉!C137+伊勢!C137+諏訪!C137+上荒!C137+中荒!C137+下荒!C137+美里!C137+旭ケ丘!C137+平!C137</f>
        <v>0</v>
      </c>
      <c r="D137" s="75">
        <f>横山!D137+下小田切!D137+泉ケ丘!D137+臼田勝間!D137+城山!D137+城下!D137+宮本!D137+稲荷!D137+中央!D137+臼田中町!D137+住吉!D137+伊勢!D137+諏訪!D137+上荒!D137+中荒!D137+下荒!D137+美里!D137+旭ケ丘!D137+平!D137</f>
        <v>0</v>
      </c>
      <c r="E137" s="10">
        <f>横山!E137+下小田切!E137+泉ケ丘!E137+臼田勝間!E137+城山!E137+城下!E137+宮本!E137+稲荷!E137+中央!E137+臼田中町!E137+住吉!E137+伊勢!E137+諏訪!E137+上荒!E137+中荒!E137+下荒!E137+美里!E137+旭ケ丘!E137+平!E137</f>
        <v>0</v>
      </c>
      <c r="F137" s="32"/>
    </row>
    <row r="138" spans="1:6" ht="15" customHeight="1" x14ac:dyDescent="0.15">
      <c r="A138" s="36"/>
      <c r="B138" s="35">
        <v>113</v>
      </c>
      <c r="C138" s="75">
        <f>横山!C138+下小田切!C138+泉ケ丘!C138+臼田勝間!C138+城山!C138+城下!C138+宮本!C138+稲荷!C138+中央!C138+臼田中町!C138+住吉!C138+伊勢!C138+諏訪!C138+上荒!C138+中荒!C138+下荒!C138+美里!C138+旭ケ丘!C138+平!C138</f>
        <v>0</v>
      </c>
      <c r="D138" s="75">
        <f>横山!D138+下小田切!D138+泉ケ丘!D138+臼田勝間!D138+城山!D138+城下!D138+宮本!D138+稲荷!D138+中央!D138+臼田中町!D138+住吉!D138+伊勢!D138+諏訪!D138+上荒!D138+中荒!D138+下荒!D138+美里!D138+旭ケ丘!D138+平!D138</f>
        <v>0</v>
      </c>
      <c r="E138" s="10">
        <f>横山!E138+下小田切!E138+泉ケ丘!E138+臼田勝間!E138+城山!E138+城下!E138+宮本!E138+稲荷!E138+中央!E138+臼田中町!E138+住吉!E138+伊勢!E138+諏訪!E138+上荒!E138+中荒!E138+下荒!E138+美里!E138+旭ケ丘!E138+平!E138</f>
        <v>0</v>
      </c>
      <c r="F138" s="32"/>
    </row>
    <row r="139" spans="1:6" ht="15" customHeight="1" x14ac:dyDescent="0.15">
      <c r="A139" s="36"/>
      <c r="B139" s="35">
        <v>114</v>
      </c>
      <c r="C139" s="75">
        <f>横山!C139+下小田切!C139+泉ケ丘!C139+臼田勝間!C139+城山!C139+城下!C139+宮本!C139+稲荷!C139+中央!C139+臼田中町!C139+住吉!C139+伊勢!C139+諏訪!C139+上荒!C139+中荒!C139+下荒!C139+美里!C139+旭ケ丘!C139+平!C139</f>
        <v>0</v>
      </c>
      <c r="D139" s="75">
        <f>横山!D139+下小田切!D139+泉ケ丘!D139+臼田勝間!D139+城山!D139+城下!D139+宮本!D139+稲荷!D139+中央!D139+臼田中町!D139+住吉!D139+伊勢!D139+諏訪!D139+上荒!D139+中荒!D139+下荒!D139+美里!D139+旭ケ丘!D139+平!D139</f>
        <v>0</v>
      </c>
      <c r="E139" s="10">
        <f>横山!E139+下小田切!E139+泉ケ丘!E139+臼田勝間!E139+城山!E139+城下!E139+宮本!E139+稲荷!E139+中央!E139+臼田中町!E139+住吉!E139+伊勢!E139+諏訪!E139+上荒!E139+中荒!E139+下荒!E139+美里!E139+旭ケ丘!E139+平!E139</f>
        <v>0</v>
      </c>
      <c r="F139" s="32"/>
    </row>
    <row r="140" spans="1:6" ht="15" customHeight="1" x14ac:dyDescent="0.15">
      <c r="A140" s="36"/>
      <c r="B140" s="43" t="s">
        <v>378</v>
      </c>
      <c r="C140" s="71">
        <f>横山!C140+下小田切!C140+泉ケ丘!C140+臼田勝間!C140+城山!C140+城下!C140+宮本!C140+稲荷!C140+中央!C140+臼田中町!C140+住吉!C140+伊勢!C140+諏訪!C140+上荒!C140+中荒!C140+下荒!C140+美里!C140+旭ケ丘!C140+平!C140</f>
        <v>0</v>
      </c>
      <c r="D140" s="71">
        <f>横山!D140+下小田切!D140+泉ケ丘!D140+臼田勝間!D140+城山!D140+城下!D140+宮本!D140+稲荷!D140+中央!D140+臼田中町!D140+住吉!D140+伊勢!D140+諏訪!D140+上荒!D140+中荒!D140+下荒!D140+美里!D140+旭ケ丘!D140+平!D140</f>
        <v>0</v>
      </c>
      <c r="E140" s="44">
        <f>横山!E140+下小田切!E140+泉ケ丘!E140+臼田勝間!E140+城山!E140+城下!E140+宮本!E140+稲荷!E140+中央!E140+臼田中町!E140+住吉!E140+伊勢!E140+諏訪!E140+上荒!E140+中荒!E140+下荒!E140+美里!E140+旭ケ丘!E140+平!E140</f>
        <v>0</v>
      </c>
      <c r="F140" s="45">
        <f>E140/E147</f>
        <v>0</v>
      </c>
    </row>
    <row r="141" spans="1:6" ht="15" customHeight="1" x14ac:dyDescent="0.15">
      <c r="A141" s="36"/>
      <c r="B141" s="35">
        <v>115</v>
      </c>
      <c r="C141" s="75">
        <f>横山!C141+下小田切!C141+泉ケ丘!C141+臼田勝間!C141+城山!C141+城下!C141+宮本!C141+稲荷!C141+中央!C141+臼田中町!C141+住吉!C141+伊勢!C141+諏訪!C141+上荒!C141+中荒!C141+下荒!C141+美里!C141+旭ケ丘!C141+平!C141</f>
        <v>0</v>
      </c>
      <c r="D141" s="75">
        <f>横山!D141+下小田切!D141+泉ケ丘!D141+臼田勝間!D141+城山!D141+城下!D141+宮本!D141+稲荷!D141+中央!D141+臼田中町!D141+住吉!D141+伊勢!D141+諏訪!D141+上荒!D141+中荒!D141+下荒!D141+美里!D141+旭ケ丘!D141+平!D141</f>
        <v>0</v>
      </c>
      <c r="E141" s="10">
        <f>横山!E141+下小田切!E141+泉ケ丘!E141+臼田勝間!E141+城山!E141+城下!E141+宮本!E141+稲荷!E141+中央!E141+臼田中町!E141+住吉!E141+伊勢!E141+諏訪!E141+上荒!E141+中荒!E141+下荒!E141+美里!E141+旭ケ丘!E141+平!E141</f>
        <v>0</v>
      </c>
      <c r="F141" s="32"/>
    </row>
    <row r="142" spans="1:6" ht="15" customHeight="1" x14ac:dyDescent="0.15">
      <c r="A142" s="36"/>
      <c r="B142" s="35">
        <v>116</v>
      </c>
      <c r="C142" s="75">
        <f>横山!C142+下小田切!C142+泉ケ丘!C142+臼田勝間!C142+城山!C142+城下!C142+宮本!C142+稲荷!C142+中央!C142+臼田中町!C142+住吉!C142+伊勢!C142+諏訪!C142+上荒!C142+中荒!C142+下荒!C142+美里!C142+旭ケ丘!C142+平!C142</f>
        <v>0</v>
      </c>
      <c r="D142" s="75">
        <f>横山!D142+下小田切!D142+泉ケ丘!D142+臼田勝間!D142+城山!D142+城下!D142+宮本!D142+稲荷!D142+中央!D142+臼田中町!D142+住吉!D142+伊勢!D142+諏訪!D142+上荒!D142+中荒!D142+下荒!D142+美里!D142+旭ケ丘!D142+平!D142</f>
        <v>0</v>
      </c>
      <c r="E142" s="10">
        <f>横山!E142+下小田切!E142+泉ケ丘!E142+臼田勝間!E142+城山!E142+城下!E142+宮本!E142+稲荷!E142+中央!E142+臼田中町!E142+住吉!E142+伊勢!E142+諏訪!E142+上荒!E142+中荒!E142+下荒!E142+美里!E142+旭ケ丘!E142+平!E142</f>
        <v>0</v>
      </c>
      <c r="F142" s="32"/>
    </row>
    <row r="143" spans="1:6" ht="15" customHeight="1" x14ac:dyDescent="0.15">
      <c r="A143" s="36"/>
      <c r="B143" s="35">
        <v>117</v>
      </c>
      <c r="C143" s="75">
        <f>横山!C143+下小田切!C143+泉ケ丘!C143+臼田勝間!C143+城山!C143+城下!C143+宮本!C143+稲荷!C143+中央!C143+臼田中町!C143+住吉!C143+伊勢!C143+諏訪!C143+上荒!C143+中荒!C143+下荒!C143+美里!C143+旭ケ丘!C143+平!C143</f>
        <v>0</v>
      </c>
      <c r="D143" s="75">
        <f>横山!D143+下小田切!D143+泉ケ丘!D143+臼田勝間!D143+城山!D143+城下!D143+宮本!D143+稲荷!D143+中央!D143+臼田中町!D143+住吉!D143+伊勢!D143+諏訪!D143+上荒!D143+中荒!D143+下荒!D143+美里!D143+旭ケ丘!D143+平!D143</f>
        <v>0</v>
      </c>
      <c r="E143" s="10">
        <f>横山!E143+下小田切!E143+泉ケ丘!E143+臼田勝間!E143+城山!E143+城下!E143+宮本!E143+稲荷!E143+中央!E143+臼田中町!E143+住吉!E143+伊勢!E143+諏訪!E143+上荒!E143+中荒!E143+下荒!E143+美里!E143+旭ケ丘!E143+平!E143</f>
        <v>0</v>
      </c>
      <c r="F143" s="32"/>
    </row>
    <row r="144" spans="1:6" ht="15" customHeight="1" x14ac:dyDescent="0.15">
      <c r="A144" s="36"/>
      <c r="B144" s="35">
        <v>118</v>
      </c>
      <c r="C144" s="75">
        <f>横山!C144+下小田切!C144+泉ケ丘!C144+臼田勝間!C144+城山!C144+城下!C144+宮本!C144+稲荷!C144+中央!C144+臼田中町!C144+住吉!C144+伊勢!C144+諏訪!C144+上荒!C144+中荒!C144+下荒!C144+美里!C144+旭ケ丘!C144+平!C144</f>
        <v>0</v>
      </c>
      <c r="D144" s="75">
        <f>横山!D144+下小田切!D144+泉ケ丘!D144+臼田勝間!D144+城山!D144+城下!D144+宮本!D144+稲荷!D144+中央!D144+臼田中町!D144+住吉!D144+伊勢!D144+諏訪!D144+上荒!D144+中荒!D144+下荒!D144+美里!D144+旭ケ丘!D144+平!D144</f>
        <v>0</v>
      </c>
      <c r="E144" s="10">
        <f>横山!E144+下小田切!E144+泉ケ丘!E144+臼田勝間!E144+城山!E144+城下!E144+宮本!E144+稲荷!E144+中央!E144+臼田中町!E144+住吉!E144+伊勢!E144+諏訪!E144+上荒!E144+中荒!E144+下荒!E144+美里!E144+旭ケ丘!E144+平!E144</f>
        <v>0</v>
      </c>
      <c r="F144" s="32"/>
    </row>
    <row r="145" spans="1:6" ht="15" customHeight="1" x14ac:dyDescent="0.15">
      <c r="A145" s="36"/>
      <c r="B145" s="35">
        <v>119</v>
      </c>
      <c r="C145" s="75">
        <f>横山!C145+下小田切!C145+泉ケ丘!C145+臼田勝間!C145+城山!C145+城下!C145+宮本!C145+稲荷!C145+中央!C145+臼田中町!C145+住吉!C145+伊勢!C145+諏訪!C145+上荒!C145+中荒!C145+下荒!C145+美里!C145+旭ケ丘!C145+平!C145</f>
        <v>0</v>
      </c>
      <c r="D145" s="75">
        <f>横山!D145+下小田切!D145+泉ケ丘!D145+臼田勝間!D145+城山!D145+城下!D145+宮本!D145+稲荷!D145+中央!D145+臼田中町!D145+住吉!D145+伊勢!D145+諏訪!D145+上荒!D145+中荒!D145+下荒!D145+美里!D145+旭ケ丘!D145+平!D145</f>
        <v>0</v>
      </c>
      <c r="E145" s="10">
        <f>横山!E145+下小田切!E145+泉ケ丘!E145+臼田勝間!E145+城山!E145+城下!E145+宮本!E145+稲荷!E145+中央!E145+臼田中町!E145+住吉!E145+伊勢!E145+諏訪!E145+上荒!E145+中荒!E145+下荒!E145+美里!E145+旭ケ丘!E145+平!E145</f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f>横山!C146+下小田切!C146+泉ケ丘!C146+臼田勝間!C146+城山!C146+城下!C146+宮本!C146+稲荷!C146+中央!C146+臼田中町!C146+住吉!C146+伊勢!C146+諏訪!C146+上荒!C146+中荒!C146+下荒!C146+美里!C146+旭ケ丘!C146+平!C146</f>
        <v>0</v>
      </c>
      <c r="D146" s="76">
        <f>横山!D146+下小田切!D146+泉ケ丘!D146+臼田勝間!D146+城山!D146+城下!D146+宮本!D146+稲荷!D146+中央!D146+臼田中町!D146+住吉!D146+伊勢!D146+諏訪!D146+上荒!D146+中荒!D146+下荒!D146+美里!D146+旭ケ丘!D146+平!D146</f>
        <v>0</v>
      </c>
      <c r="E146" s="47">
        <f>横山!E146+下小田切!E146+泉ケ丘!E146+臼田勝間!E146+城山!E146+城下!E146+宮本!E146+稲荷!E146+中央!E146+臼田中町!E146+住吉!E146+伊勢!E146+諏訪!E146+上荒!E146+中荒!E146+下荒!E146+美里!E146+旭ケ丘!E146+平!E146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7">
        <f>横山!C147+下小田切!C147+泉ケ丘!C147+臼田勝間!C147+城山!C147+城下!C147+宮本!C147+稲荷!C147+中央!C147+臼田中町!C147+住吉!C147+伊勢!C147+諏訪!C147+上荒!C147+中荒!C147+下荒!C147+美里!C147+旭ケ丘!C147+平!C147</f>
        <v>2148</v>
      </c>
      <c r="D147" s="77">
        <f>横山!D147+下小田切!D147+泉ケ丘!D147+臼田勝間!D147+城山!D147+城下!D147+宮本!D147+稲荷!D147+中央!D147+臼田中町!D147+住吉!D147+伊勢!D147+諏訪!D147+上荒!D147+中荒!D147+下荒!D147+美里!D147+旭ケ丘!D147+平!D147</f>
        <v>2285</v>
      </c>
      <c r="E147" s="8">
        <f>横山!E147+下小田切!E147+泉ケ丘!E147+臼田勝間!E147+城山!E147+城下!E147+宮本!E147+稲荷!E147+中央!E147+臼田中町!E147+住吉!E147+伊勢!E147+諏訪!E147+上荒!E147+中荒!E147+下荒!E147+美里!E147+旭ケ丘!E147+平!E147</f>
        <v>4433</v>
      </c>
      <c r="F147" s="32">
        <f>SUM(F3:F134)</f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116</v>
      </c>
    </row>
    <row r="150" spans="1:6" ht="15" customHeight="1" x14ac:dyDescent="0.15">
      <c r="A150" s="16"/>
      <c r="B150" s="16" t="s">
        <v>7</v>
      </c>
      <c r="C150" s="17">
        <f>C8+C14+C20</f>
        <v>260</v>
      </c>
      <c r="D150" s="17">
        <f>D8+D14+D20</f>
        <v>244</v>
      </c>
      <c r="E150" s="17">
        <f>E8+E14+E20</f>
        <v>504</v>
      </c>
      <c r="F150" s="32">
        <f>E150/E153</f>
        <v>0.11369275885404918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1224</v>
      </c>
      <c r="D151" s="19">
        <f>D26+D32+D38+D44+D50+D56+D62+D68+D74+D80</f>
        <v>1104</v>
      </c>
      <c r="E151" s="19">
        <f>E26+E32+E38+E44+E50+E56+E62+E68+E74+E80</f>
        <v>2328</v>
      </c>
      <c r="F151" s="32">
        <f>E151/E153</f>
        <v>0.52515226708775098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664</v>
      </c>
      <c r="D152" s="21">
        <f t="shared" ref="D152:E152" si="0">D86+D92+D98+D104+D110+D116+D122+D128+D134+D140+D146</f>
        <v>937</v>
      </c>
      <c r="E152" s="21">
        <f t="shared" si="0"/>
        <v>1601</v>
      </c>
      <c r="F152" s="32">
        <f>E152/E153</f>
        <v>0.36115497405819985</v>
      </c>
    </row>
    <row r="153" spans="1:6" ht="15" customHeight="1" x14ac:dyDescent="0.15">
      <c r="B153" s="2" t="s">
        <v>8</v>
      </c>
      <c r="C153" s="1">
        <f>SUM(C150:C152)</f>
        <v>2148</v>
      </c>
      <c r="D153" s="1">
        <f>SUM(D150:D152)</f>
        <v>2285</v>
      </c>
      <c r="E153" s="1">
        <f>SUM(E150:E152)</f>
        <v>4433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260</v>
      </c>
      <c r="D155" s="17">
        <f>D8+D14+D20</f>
        <v>244</v>
      </c>
      <c r="E155" s="17">
        <f>E8+E14+E20</f>
        <v>504</v>
      </c>
      <c r="F155" s="32">
        <f>E155/E159</f>
        <v>0.11369275885404918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1224</v>
      </c>
      <c r="D156" s="19">
        <f>D26+D32+D38+D44+D50+D56+D62+D68+D74+D80</f>
        <v>1104</v>
      </c>
      <c r="E156" s="19">
        <f>E26+E32+E38+E44+E50+E56+E62+E68+E74+E80</f>
        <v>2328</v>
      </c>
      <c r="F156" s="32">
        <f>E156/E159</f>
        <v>0.52515226708775098</v>
      </c>
    </row>
    <row r="157" spans="1:6" ht="15" customHeight="1" x14ac:dyDescent="0.15">
      <c r="A157" s="25"/>
      <c r="B157" s="20" t="s">
        <v>10</v>
      </c>
      <c r="C157" s="21">
        <f>C86+C92</f>
        <v>275</v>
      </c>
      <c r="D157" s="21">
        <f>D86+D92</f>
        <v>331</v>
      </c>
      <c r="E157" s="21">
        <f>E86+E92</f>
        <v>606</v>
      </c>
      <c r="F157" s="32">
        <f>E157/E159</f>
        <v>0.1367020076697496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389</v>
      </c>
      <c r="D158" s="27">
        <f t="shared" ref="D158:E158" si="1">D98+D104+D110+D116+D122+D128+D134+D140+D146</f>
        <v>606</v>
      </c>
      <c r="E158" s="27">
        <f t="shared" si="1"/>
        <v>995</v>
      </c>
      <c r="F158" s="32">
        <f>E158/E159</f>
        <v>0.22445296638845025</v>
      </c>
    </row>
    <row r="159" spans="1:6" ht="15" customHeight="1" x14ac:dyDescent="0.15">
      <c r="B159" s="2" t="s">
        <v>8</v>
      </c>
      <c r="C159" s="1">
        <f>SUM(C155:C158)</f>
        <v>2148</v>
      </c>
      <c r="D159" s="1">
        <f>SUM(D155:D158)</f>
        <v>2285</v>
      </c>
      <c r="E159" s="1">
        <f>SUM(E155:E158)</f>
        <v>4433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145</v>
      </c>
      <c r="D161" s="31">
        <f t="shared" ref="D161:E161" si="2">D110+D116+D122+D128+D134+D140+D146</f>
        <v>287</v>
      </c>
      <c r="E161" s="31">
        <f t="shared" si="2"/>
        <v>432</v>
      </c>
      <c r="F161" s="32">
        <f>E161/E159</f>
        <v>9.745093616061358E-2</v>
      </c>
    </row>
    <row r="162" spans="1:6" ht="15" customHeight="1" x14ac:dyDescent="0.15">
      <c r="A162" s="30"/>
      <c r="B162" s="23" t="s">
        <v>15</v>
      </c>
      <c r="C162" s="31">
        <f>C116+C122+C128+C134+C140+C146</f>
        <v>67</v>
      </c>
      <c r="D162" s="31">
        <f t="shared" ref="D162:E162" si="3">D116+D122+D128+D134+D140+D146</f>
        <v>134</v>
      </c>
      <c r="E162" s="31">
        <f t="shared" si="3"/>
        <v>201</v>
      </c>
      <c r="F162" s="32">
        <f>E162/E159</f>
        <v>4.5341755019174375E-2</v>
      </c>
    </row>
    <row r="163" spans="1:6" ht="15" customHeight="1" x14ac:dyDescent="0.15">
      <c r="A163" s="30"/>
      <c r="B163" s="23" t="s">
        <v>13</v>
      </c>
      <c r="C163" s="31">
        <f>C122+C128+C134+C140+C146</f>
        <v>22</v>
      </c>
      <c r="D163" s="31">
        <f t="shared" ref="D163:E163" si="4">D122+D128+D134+D140+D146</f>
        <v>47</v>
      </c>
      <c r="E163" s="31">
        <f t="shared" si="4"/>
        <v>69</v>
      </c>
      <c r="F163" s="32">
        <f>E163/E159</f>
        <v>1.5565080081209114E-2</v>
      </c>
    </row>
    <row r="164" spans="1:6" ht="15" customHeight="1" x14ac:dyDescent="0.15">
      <c r="B164" s="4" t="s">
        <v>14</v>
      </c>
      <c r="C164" s="1">
        <f>C128+C134+C140+C146</f>
        <v>3</v>
      </c>
      <c r="D164" s="1">
        <f t="shared" ref="D164:E164" si="5">D128+D134+D140+D146</f>
        <v>12</v>
      </c>
      <c r="E164" s="1">
        <f t="shared" si="5"/>
        <v>15</v>
      </c>
      <c r="F164" s="32">
        <f>E164/E159</f>
        <v>3.383713061132416E-3</v>
      </c>
    </row>
    <row r="165" spans="1:6" ht="15" customHeight="1" x14ac:dyDescent="0.15">
      <c r="B165" s="4" t="s">
        <v>16</v>
      </c>
      <c r="C165" s="1">
        <f>C134+C140+C146</f>
        <v>0</v>
      </c>
      <c r="D165" s="1">
        <f t="shared" ref="D165:E165" si="6">D134+D140+D146</f>
        <v>1</v>
      </c>
      <c r="E165" s="1">
        <f t="shared" si="6"/>
        <v>1</v>
      </c>
      <c r="F165" s="32">
        <f>E165/E159</f>
        <v>2.2558087074216106E-4</v>
      </c>
    </row>
    <row r="166" spans="1:6" x14ac:dyDescent="0.15">
      <c r="B166" s="4" t="s">
        <v>381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382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167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283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4</v>
      </c>
      <c r="E4" s="95">
        <v>5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3</v>
      </c>
      <c r="D7" s="94">
        <v>3</v>
      </c>
      <c r="E7" s="95">
        <v>6</v>
      </c>
      <c r="F7" s="32"/>
    </row>
    <row r="8" spans="1:6" ht="15" customHeight="1" x14ac:dyDescent="0.15">
      <c r="A8" s="12"/>
      <c r="B8" s="37" t="s">
        <v>27</v>
      </c>
      <c r="C8" s="70">
        <v>6</v>
      </c>
      <c r="D8" s="70">
        <v>11</v>
      </c>
      <c r="E8" s="38">
        <v>17</v>
      </c>
      <c r="F8" s="39">
        <v>5.9649122807017542E-2</v>
      </c>
    </row>
    <row r="9" spans="1:6" ht="15" customHeight="1" x14ac:dyDescent="0.15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3</v>
      </c>
      <c r="E10" s="95">
        <v>6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5</v>
      </c>
      <c r="E12" s="95">
        <v>5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5</v>
      </c>
      <c r="D14" s="70">
        <v>12</v>
      </c>
      <c r="E14" s="48">
        <v>17</v>
      </c>
      <c r="F14" s="39">
        <v>5.9649122807017542E-2</v>
      </c>
    </row>
    <row r="15" spans="1:6" ht="15" customHeight="1" x14ac:dyDescent="0.15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0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8</v>
      </c>
      <c r="D20" s="70">
        <v>5</v>
      </c>
      <c r="E20" s="48">
        <v>13</v>
      </c>
      <c r="F20" s="39">
        <v>4.5614035087719301E-2</v>
      </c>
    </row>
    <row r="21" spans="1:6" ht="15" customHeight="1" x14ac:dyDescent="0.15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4</v>
      </c>
      <c r="D26" s="49">
        <v>2</v>
      </c>
      <c r="E26" s="41">
        <v>6</v>
      </c>
      <c r="F26" s="42">
        <v>2.1052631578947368E-2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5</v>
      </c>
      <c r="E32" s="41">
        <v>7</v>
      </c>
      <c r="F32" s="42">
        <v>2.456140350877193E-2</v>
      </c>
    </row>
    <row r="33" spans="1:6" ht="15" customHeight="1" x14ac:dyDescent="0.15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3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3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8</v>
      </c>
      <c r="E38" s="41">
        <v>9</v>
      </c>
      <c r="F38" s="42">
        <v>3.1578947368421054E-2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3</v>
      </c>
      <c r="E43" s="95">
        <v>6</v>
      </c>
      <c r="F43" s="32"/>
    </row>
    <row r="44" spans="1:6" ht="15" customHeight="1" x14ac:dyDescent="0.15">
      <c r="A44" s="12"/>
      <c r="B44" s="40" t="s">
        <v>33</v>
      </c>
      <c r="C44" s="49">
        <v>5</v>
      </c>
      <c r="D44" s="49">
        <v>7</v>
      </c>
      <c r="E44" s="41">
        <v>12</v>
      </c>
      <c r="F44" s="42">
        <v>4.2105263157894736E-2</v>
      </c>
    </row>
    <row r="45" spans="1:6" ht="15" customHeight="1" x14ac:dyDescent="0.15">
      <c r="A45" s="12"/>
      <c r="B45" s="35">
        <v>35</v>
      </c>
      <c r="C45" s="94">
        <v>4</v>
      </c>
      <c r="D45" s="94">
        <v>3</v>
      </c>
      <c r="E45" s="95">
        <v>7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15">
      <c r="A47" s="12"/>
      <c r="B47" s="35">
        <v>37</v>
      </c>
      <c r="C47" s="94">
        <v>4</v>
      </c>
      <c r="D47" s="94">
        <v>2</v>
      </c>
      <c r="E47" s="95">
        <v>6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13</v>
      </c>
      <c r="D50" s="49">
        <v>11</v>
      </c>
      <c r="E50" s="41">
        <v>24</v>
      </c>
      <c r="F50" s="42">
        <v>8.4210526315789472E-2</v>
      </c>
    </row>
    <row r="51" spans="1:6" ht="15" customHeight="1" x14ac:dyDescent="0.15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5</v>
      </c>
      <c r="D56" s="49">
        <v>7</v>
      </c>
      <c r="E56" s="41">
        <v>12</v>
      </c>
      <c r="F56" s="42">
        <v>4.2105263157894736E-2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4</v>
      </c>
      <c r="D58" s="94">
        <v>3</v>
      </c>
      <c r="E58" s="95">
        <v>7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v>5</v>
      </c>
      <c r="D62" s="49">
        <v>8</v>
      </c>
      <c r="E62" s="41">
        <v>13</v>
      </c>
      <c r="F62" s="42">
        <v>4.5614035087719301E-2</v>
      </c>
    </row>
    <row r="63" spans="1:6" ht="15" customHeight="1" x14ac:dyDescent="0.15">
      <c r="A63" s="12"/>
      <c r="B63" s="35">
        <v>50</v>
      </c>
      <c r="C63" s="94">
        <v>4</v>
      </c>
      <c r="D63" s="94">
        <v>2</v>
      </c>
      <c r="E63" s="95">
        <v>6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11</v>
      </c>
      <c r="D68" s="49">
        <v>6</v>
      </c>
      <c r="E68" s="41">
        <v>17</v>
      </c>
      <c r="F68" s="42">
        <v>5.9649122807017542E-2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4</v>
      </c>
      <c r="D71" s="94">
        <v>1</v>
      </c>
      <c r="E71" s="95">
        <v>5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3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6</v>
      </c>
      <c r="D74" s="49">
        <v>6</v>
      </c>
      <c r="E74" s="41">
        <v>12</v>
      </c>
      <c r="F74" s="42">
        <v>4.2105263157894736E-2</v>
      </c>
    </row>
    <row r="75" spans="1:6" ht="15" customHeight="1" x14ac:dyDescent="0.15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0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8</v>
      </c>
      <c r="D80" s="49">
        <v>5</v>
      </c>
      <c r="E80" s="41">
        <v>13</v>
      </c>
      <c r="F80" s="42">
        <v>4.5614035087719301E-2</v>
      </c>
    </row>
    <row r="81" spans="1:6" ht="15" customHeight="1" x14ac:dyDescent="0.15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7</v>
      </c>
      <c r="D86" s="71">
        <v>8</v>
      </c>
      <c r="E86" s="44">
        <v>15</v>
      </c>
      <c r="F86" s="45">
        <v>5.2631578947368418E-2</v>
      </c>
    </row>
    <row r="87" spans="1:6" ht="15" customHeight="1" x14ac:dyDescent="0.15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3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3</v>
      </c>
      <c r="D92" s="71">
        <v>7</v>
      </c>
      <c r="E92" s="44">
        <v>10</v>
      </c>
      <c r="F92" s="45">
        <v>3.5087719298245612E-2</v>
      </c>
    </row>
    <row r="93" spans="1:6" ht="15" customHeight="1" x14ac:dyDescent="0.15">
      <c r="A93" s="12"/>
      <c r="B93" s="35">
        <v>75</v>
      </c>
      <c r="C93" s="94">
        <v>5</v>
      </c>
      <c r="D93" s="94">
        <v>4</v>
      </c>
      <c r="E93" s="95">
        <v>9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7</v>
      </c>
      <c r="E95" s="95">
        <v>9</v>
      </c>
      <c r="F95" s="32"/>
    </row>
    <row r="96" spans="1:6" ht="15" customHeight="1" x14ac:dyDescent="0.15">
      <c r="A96" s="12"/>
      <c r="B96" s="35">
        <v>78</v>
      </c>
      <c r="C96" s="94">
        <v>4</v>
      </c>
      <c r="D96" s="94">
        <v>2</v>
      </c>
      <c r="E96" s="95">
        <v>6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5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v>11</v>
      </c>
      <c r="D98" s="71">
        <v>19</v>
      </c>
      <c r="E98" s="44">
        <v>30</v>
      </c>
      <c r="F98" s="45">
        <v>0.10526315789473684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v>7</v>
      </c>
      <c r="D104" s="71">
        <v>6</v>
      </c>
      <c r="E104" s="44">
        <v>13</v>
      </c>
      <c r="F104" s="45">
        <v>4.5614035087719301E-2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6</v>
      </c>
      <c r="E107" s="95">
        <v>6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14</v>
      </c>
      <c r="E110" s="44">
        <v>17</v>
      </c>
      <c r="F110" s="45">
        <v>5.9649122807017542E-2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5</v>
      </c>
      <c r="E112" s="95">
        <v>6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4</v>
      </c>
      <c r="D116" s="71">
        <v>12</v>
      </c>
      <c r="E116" s="44">
        <v>16</v>
      </c>
      <c r="F116" s="45">
        <v>5.6140350877192984E-2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3</v>
      </c>
      <c r="D122" s="71">
        <v>5</v>
      </c>
      <c r="E122" s="44">
        <v>8</v>
      </c>
      <c r="F122" s="45">
        <v>2.8070175438596492E-2</v>
      </c>
    </row>
    <row r="123" spans="1:6" ht="15" customHeight="1" x14ac:dyDescent="0.15">
      <c r="A123" s="12"/>
      <c r="B123" s="35">
        <v>100</v>
      </c>
      <c r="C123" s="94">
        <v>1</v>
      </c>
      <c r="D123" s="94">
        <v>1</v>
      </c>
      <c r="E123" s="95">
        <v>2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1</v>
      </c>
      <c r="D128" s="71">
        <v>3</v>
      </c>
      <c r="E128" s="44">
        <v>4</v>
      </c>
      <c r="F128" s="45">
        <v>1.4035087719298246E-2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118</v>
      </c>
      <c r="D147" s="77">
        <v>167</v>
      </c>
      <c r="E147" s="62">
        <v>285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19</v>
      </c>
      <c r="D150" s="17">
        <v>28</v>
      </c>
      <c r="E150" s="17">
        <v>47</v>
      </c>
      <c r="F150" s="32">
        <v>0.1649122807017544</v>
      </c>
    </row>
    <row r="151" spans="1:6" ht="15" customHeight="1" x14ac:dyDescent="0.15">
      <c r="A151" s="18"/>
      <c r="B151" s="18" t="s">
        <v>49</v>
      </c>
      <c r="C151" s="19">
        <v>60</v>
      </c>
      <c r="D151" s="19">
        <v>65</v>
      </c>
      <c r="E151" s="19">
        <v>125</v>
      </c>
      <c r="F151" s="32">
        <v>0.43859649122807015</v>
      </c>
    </row>
    <row r="152" spans="1:6" ht="15" customHeight="1" x14ac:dyDescent="0.15">
      <c r="A152" s="33"/>
      <c r="B152" s="20" t="s">
        <v>6</v>
      </c>
      <c r="C152" s="21">
        <v>39</v>
      </c>
      <c r="D152" s="21">
        <v>74</v>
      </c>
      <c r="E152" s="21">
        <v>113</v>
      </c>
      <c r="F152" s="32">
        <v>0.39649122807017545</v>
      </c>
    </row>
    <row r="153" spans="1:6" ht="15" customHeight="1" x14ac:dyDescent="0.15">
      <c r="B153" s="2" t="s">
        <v>8</v>
      </c>
      <c r="C153" s="1">
        <v>118</v>
      </c>
      <c r="D153" s="1">
        <v>167</v>
      </c>
      <c r="E153" s="1">
        <v>285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19</v>
      </c>
      <c r="D155" s="17">
        <v>28</v>
      </c>
      <c r="E155" s="17">
        <v>47</v>
      </c>
      <c r="F155" s="32">
        <v>0.1649122807017544</v>
      </c>
    </row>
    <row r="156" spans="1:6" ht="15" customHeight="1" x14ac:dyDescent="0.15">
      <c r="A156" s="28"/>
      <c r="B156" s="18" t="s">
        <v>49</v>
      </c>
      <c r="C156" s="19">
        <v>60</v>
      </c>
      <c r="D156" s="19">
        <v>65</v>
      </c>
      <c r="E156" s="19">
        <v>125</v>
      </c>
      <c r="F156" s="32">
        <v>0.43859649122807015</v>
      </c>
    </row>
    <row r="157" spans="1:6" ht="15" customHeight="1" x14ac:dyDescent="0.15">
      <c r="A157" s="25"/>
      <c r="B157" s="20" t="s">
        <v>10</v>
      </c>
      <c r="C157" s="21">
        <v>10</v>
      </c>
      <c r="D157" s="21">
        <v>15</v>
      </c>
      <c r="E157" s="21">
        <v>25</v>
      </c>
      <c r="F157" s="32">
        <v>8.771929824561403E-2</v>
      </c>
    </row>
    <row r="158" spans="1:6" ht="15" customHeight="1" x14ac:dyDescent="0.15">
      <c r="A158" s="26"/>
      <c r="B158" s="29" t="s">
        <v>11</v>
      </c>
      <c r="C158" s="27">
        <v>29</v>
      </c>
      <c r="D158" s="27">
        <v>59</v>
      </c>
      <c r="E158" s="27">
        <v>88</v>
      </c>
      <c r="F158" s="32">
        <v>0.30877192982456142</v>
      </c>
    </row>
    <row r="159" spans="1:6" ht="15" customHeight="1" x14ac:dyDescent="0.15">
      <c r="B159" s="2" t="s">
        <v>8</v>
      </c>
      <c r="C159" s="1">
        <v>118</v>
      </c>
      <c r="D159" s="1">
        <v>167</v>
      </c>
      <c r="E159" s="1">
        <v>285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11</v>
      </c>
      <c r="D161" s="31">
        <v>34</v>
      </c>
      <c r="E161" s="31">
        <v>45</v>
      </c>
      <c r="F161" s="32">
        <v>0.15789473684210525</v>
      </c>
    </row>
    <row r="162" spans="1:6" ht="15" customHeight="1" x14ac:dyDescent="0.15">
      <c r="A162" s="30"/>
      <c r="B162" s="23" t="s">
        <v>15</v>
      </c>
      <c r="C162" s="31">
        <v>8</v>
      </c>
      <c r="D162" s="31">
        <v>20</v>
      </c>
      <c r="E162" s="31">
        <v>28</v>
      </c>
      <c r="F162" s="32">
        <v>9.8245614035087719E-2</v>
      </c>
    </row>
    <row r="163" spans="1:6" ht="15" customHeight="1" x14ac:dyDescent="0.15">
      <c r="A163" s="30"/>
      <c r="B163" s="23" t="s">
        <v>13</v>
      </c>
      <c r="C163" s="31">
        <v>4</v>
      </c>
      <c r="D163" s="31">
        <v>8</v>
      </c>
      <c r="E163" s="31">
        <v>12</v>
      </c>
      <c r="F163" s="32">
        <v>4.2105263157894736E-2</v>
      </c>
    </row>
    <row r="164" spans="1:6" ht="15" customHeight="1" x14ac:dyDescent="0.15">
      <c r="B164" s="4" t="s">
        <v>14</v>
      </c>
      <c r="C164" s="1">
        <v>1</v>
      </c>
      <c r="D164" s="1">
        <v>3</v>
      </c>
      <c r="E164" s="1">
        <v>4</v>
      </c>
      <c r="F164" s="32">
        <v>1.4035087719298246E-2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8">
    <tabColor theme="9" tint="0.39997558519241921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135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3</v>
      </c>
      <c r="D3" s="94">
        <v>2</v>
      </c>
      <c r="E3" s="95">
        <v>5</v>
      </c>
      <c r="F3" s="32"/>
    </row>
    <row r="4" spans="1:6" ht="15" customHeight="1" x14ac:dyDescent="0.15">
      <c r="A4" s="12"/>
      <c r="B4" s="35">
        <v>1</v>
      </c>
      <c r="C4" s="94">
        <v>3</v>
      </c>
      <c r="D4" s="94">
        <v>0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3</v>
      </c>
      <c r="D5" s="94">
        <v>6</v>
      </c>
      <c r="E5" s="95">
        <v>9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3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3</v>
      </c>
      <c r="D7" s="94">
        <v>4</v>
      </c>
      <c r="E7" s="95">
        <v>7</v>
      </c>
      <c r="F7" s="32"/>
    </row>
    <row r="8" spans="1:6" ht="15" customHeight="1" x14ac:dyDescent="0.15">
      <c r="A8" s="12"/>
      <c r="B8" s="37" t="s">
        <v>27</v>
      </c>
      <c r="C8" s="70">
        <v>13</v>
      </c>
      <c r="D8" s="70">
        <v>15</v>
      </c>
      <c r="E8" s="38">
        <v>28</v>
      </c>
      <c r="F8" s="39">
        <v>6.6350710900473939E-2</v>
      </c>
    </row>
    <row r="9" spans="1:6" ht="15" customHeight="1" x14ac:dyDescent="0.15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4</v>
      </c>
      <c r="E10" s="95">
        <v>5</v>
      </c>
      <c r="F10" s="32"/>
    </row>
    <row r="11" spans="1:6" ht="15" customHeight="1" x14ac:dyDescent="0.15">
      <c r="A11" s="12"/>
      <c r="B11" s="35">
        <v>7</v>
      </c>
      <c r="C11" s="94">
        <v>4</v>
      </c>
      <c r="D11" s="94">
        <v>3</v>
      </c>
      <c r="E11" s="95">
        <v>7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2</v>
      </c>
      <c r="E13" s="95">
        <v>5</v>
      </c>
      <c r="F13" s="32"/>
    </row>
    <row r="14" spans="1:6" ht="15" customHeight="1" x14ac:dyDescent="0.15">
      <c r="A14" s="12"/>
      <c r="B14" s="37" t="s">
        <v>28</v>
      </c>
      <c r="C14" s="70">
        <v>13</v>
      </c>
      <c r="D14" s="70">
        <v>11</v>
      </c>
      <c r="E14" s="48">
        <v>24</v>
      </c>
      <c r="F14" s="39">
        <v>5.6872037914691941E-2</v>
      </c>
    </row>
    <row r="15" spans="1:6" ht="15" customHeight="1" x14ac:dyDescent="0.15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6</v>
      </c>
      <c r="D20" s="70">
        <v>7</v>
      </c>
      <c r="E20" s="48">
        <v>13</v>
      </c>
      <c r="F20" s="39">
        <v>3.0805687203791468E-2</v>
      </c>
    </row>
    <row r="21" spans="1:6" ht="15" customHeight="1" x14ac:dyDescent="0.15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4</v>
      </c>
      <c r="D23" s="94">
        <v>1</v>
      </c>
      <c r="E23" s="95">
        <v>5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9</v>
      </c>
      <c r="D26" s="49">
        <v>4</v>
      </c>
      <c r="E26" s="41">
        <v>13</v>
      </c>
      <c r="F26" s="42">
        <v>3.0805687203791468E-2</v>
      </c>
    </row>
    <row r="27" spans="1:6" ht="15" customHeight="1" x14ac:dyDescent="0.15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4</v>
      </c>
      <c r="D32" s="49">
        <v>6</v>
      </c>
      <c r="E32" s="41">
        <v>10</v>
      </c>
      <c r="F32" s="42">
        <v>2.3696682464454975E-2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v>5</v>
      </c>
      <c r="D38" s="49">
        <v>6</v>
      </c>
      <c r="E38" s="41">
        <v>11</v>
      </c>
      <c r="F38" s="42">
        <v>2.6066350710900472E-2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4</v>
      </c>
      <c r="D40" s="94">
        <v>4</v>
      </c>
      <c r="E40" s="95">
        <v>8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4</v>
      </c>
      <c r="E41" s="95">
        <v>5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5</v>
      </c>
      <c r="D43" s="94">
        <v>4</v>
      </c>
      <c r="E43" s="95">
        <v>9</v>
      </c>
      <c r="F43" s="32"/>
    </row>
    <row r="44" spans="1:6" ht="15" customHeight="1" x14ac:dyDescent="0.15">
      <c r="A44" s="12"/>
      <c r="B44" s="40" t="s">
        <v>33</v>
      </c>
      <c r="C44" s="49">
        <v>11</v>
      </c>
      <c r="D44" s="49">
        <v>14</v>
      </c>
      <c r="E44" s="41">
        <v>25</v>
      </c>
      <c r="F44" s="42">
        <v>5.9241706161137442E-2</v>
      </c>
    </row>
    <row r="45" spans="1:6" ht="15" customHeight="1" x14ac:dyDescent="0.15">
      <c r="A45" s="12"/>
      <c r="B45" s="35">
        <v>35</v>
      </c>
      <c r="C45" s="94">
        <v>6</v>
      </c>
      <c r="D45" s="94">
        <v>4</v>
      </c>
      <c r="E45" s="95">
        <v>10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4</v>
      </c>
      <c r="E46" s="95">
        <v>7</v>
      </c>
      <c r="F46" s="32"/>
    </row>
    <row r="47" spans="1:6" ht="15" customHeight="1" x14ac:dyDescent="0.15">
      <c r="A47" s="12"/>
      <c r="B47" s="35">
        <v>37</v>
      </c>
      <c r="C47" s="94">
        <v>5</v>
      </c>
      <c r="D47" s="94">
        <v>2</v>
      </c>
      <c r="E47" s="95">
        <v>7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4</v>
      </c>
      <c r="D49" s="94">
        <v>3</v>
      </c>
      <c r="E49" s="95">
        <v>7</v>
      </c>
      <c r="F49" s="32"/>
    </row>
    <row r="50" spans="1:6" ht="15" customHeight="1" x14ac:dyDescent="0.15">
      <c r="A50" s="12"/>
      <c r="B50" s="40" t="s">
        <v>34</v>
      </c>
      <c r="C50" s="49">
        <v>20</v>
      </c>
      <c r="D50" s="49">
        <v>15</v>
      </c>
      <c r="E50" s="41">
        <v>35</v>
      </c>
      <c r="F50" s="42">
        <v>8.2938388625592413E-2</v>
      </c>
    </row>
    <row r="51" spans="1:6" ht="15" customHeight="1" x14ac:dyDescent="0.15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7</v>
      </c>
      <c r="E52" s="95">
        <v>10</v>
      </c>
      <c r="F52" s="32"/>
    </row>
    <row r="53" spans="1:6" ht="15" customHeight="1" x14ac:dyDescent="0.15">
      <c r="A53" s="12"/>
      <c r="B53" s="35">
        <v>42</v>
      </c>
      <c r="C53" s="94">
        <v>5</v>
      </c>
      <c r="D53" s="94">
        <v>4</v>
      </c>
      <c r="E53" s="95">
        <v>9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v>14</v>
      </c>
      <c r="D56" s="49">
        <v>17</v>
      </c>
      <c r="E56" s="41">
        <v>31</v>
      </c>
      <c r="F56" s="42">
        <v>7.3459715639810422E-2</v>
      </c>
    </row>
    <row r="57" spans="1:6" ht="15" customHeight="1" x14ac:dyDescent="0.15">
      <c r="A57" s="12"/>
      <c r="B57" s="35">
        <v>45</v>
      </c>
      <c r="C57" s="94">
        <v>4</v>
      </c>
      <c r="D57" s="94">
        <v>1</v>
      </c>
      <c r="E57" s="95">
        <v>5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5</v>
      </c>
      <c r="D59" s="94">
        <v>3</v>
      </c>
      <c r="E59" s="95">
        <v>8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15">
      <c r="A62" s="12"/>
      <c r="B62" s="40" t="s">
        <v>36</v>
      </c>
      <c r="C62" s="49">
        <v>18</v>
      </c>
      <c r="D62" s="49">
        <v>10</v>
      </c>
      <c r="E62" s="41">
        <v>28</v>
      </c>
      <c r="F62" s="42">
        <v>6.6350710900473939E-2</v>
      </c>
    </row>
    <row r="63" spans="1:6" ht="15" customHeight="1" x14ac:dyDescent="0.15">
      <c r="A63" s="12"/>
      <c r="B63" s="35">
        <v>50</v>
      </c>
      <c r="C63" s="94">
        <v>5</v>
      </c>
      <c r="D63" s="94">
        <v>0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15">
      <c r="A67" s="12"/>
      <c r="B67" s="35">
        <v>54</v>
      </c>
      <c r="C67" s="94">
        <v>4</v>
      </c>
      <c r="D67" s="94">
        <v>3</v>
      </c>
      <c r="E67" s="95">
        <v>7</v>
      </c>
      <c r="F67" s="32"/>
    </row>
    <row r="68" spans="1:6" ht="15" customHeight="1" x14ac:dyDescent="0.15">
      <c r="A68" s="12"/>
      <c r="B68" s="40" t="s">
        <v>37</v>
      </c>
      <c r="C68" s="49">
        <v>15</v>
      </c>
      <c r="D68" s="49">
        <v>10</v>
      </c>
      <c r="E68" s="41">
        <v>25</v>
      </c>
      <c r="F68" s="42">
        <v>5.9241706161137442E-2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4</v>
      </c>
      <c r="D70" s="94">
        <v>1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10</v>
      </c>
      <c r="D74" s="49">
        <v>9</v>
      </c>
      <c r="E74" s="41">
        <v>19</v>
      </c>
      <c r="F74" s="42">
        <v>4.5023696682464455E-2</v>
      </c>
    </row>
    <row r="75" spans="1:6" ht="15" customHeight="1" x14ac:dyDescent="0.15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4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6</v>
      </c>
      <c r="D78" s="94">
        <v>3</v>
      </c>
      <c r="E78" s="95">
        <v>9</v>
      </c>
      <c r="F78" s="32"/>
    </row>
    <row r="79" spans="1:6" ht="15" customHeight="1" x14ac:dyDescent="0.15">
      <c r="A79" s="12"/>
      <c r="B79" s="35">
        <v>64</v>
      </c>
      <c r="C79" s="94">
        <v>5</v>
      </c>
      <c r="D79" s="94">
        <v>6</v>
      </c>
      <c r="E79" s="95">
        <v>11</v>
      </c>
      <c r="F79" s="32"/>
    </row>
    <row r="80" spans="1:6" ht="15" customHeight="1" x14ac:dyDescent="0.15">
      <c r="A80" s="12"/>
      <c r="B80" s="40" t="s">
        <v>39</v>
      </c>
      <c r="C80" s="49">
        <v>17</v>
      </c>
      <c r="D80" s="49">
        <v>17</v>
      </c>
      <c r="E80" s="41">
        <v>34</v>
      </c>
      <c r="F80" s="42">
        <v>8.0568720379146919E-2</v>
      </c>
    </row>
    <row r="81" spans="1:6" ht="15" customHeight="1" x14ac:dyDescent="0.15">
      <c r="A81" s="12"/>
      <c r="B81" s="35">
        <v>65</v>
      </c>
      <c r="C81" s="94">
        <v>4</v>
      </c>
      <c r="D81" s="94">
        <v>3</v>
      </c>
      <c r="E81" s="95">
        <v>7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5</v>
      </c>
      <c r="D83" s="94">
        <v>3</v>
      </c>
      <c r="E83" s="95">
        <v>8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14</v>
      </c>
      <c r="D86" s="71">
        <v>12</v>
      </c>
      <c r="E86" s="44">
        <v>26</v>
      </c>
      <c r="F86" s="45">
        <v>6.1611374407582936E-2</v>
      </c>
    </row>
    <row r="87" spans="1:6" ht="15" customHeight="1" x14ac:dyDescent="0.15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6</v>
      </c>
      <c r="D88" s="94">
        <v>6</v>
      </c>
      <c r="E88" s="95">
        <v>12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16</v>
      </c>
      <c r="D92" s="71">
        <v>18</v>
      </c>
      <c r="E92" s="44">
        <v>34</v>
      </c>
      <c r="F92" s="45">
        <v>8.0568720379146919E-2</v>
      </c>
    </row>
    <row r="93" spans="1:6" ht="15" customHeight="1" x14ac:dyDescent="0.15">
      <c r="A93" s="12"/>
      <c r="B93" s="35">
        <v>75</v>
      </c>
      <c r="C93" s="94">
        <v>4</v>
      </c>
      <c r="D93" s="94">
        <v>1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12</v>
      </c>
      <c r="D98" s="71">
        <v>9</v>
      </c>
      <c r="E98" s="44">
        <v>21</v>
      </c>
      <c r="F98" s="45">
        <v>4.9763033175355451E-2</v>
      </c>
    </row>
    <row r="99" spans="1:6" ht="15" customHeight="1" x14ac:dyDescent="0.15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4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5</v>
      </c>
      <c r="D101" s="94">
        <v>4</v>
      </c>
      <c r="E101" s="95">
        <v>9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10</v>
      </c>
      <c r="D104" s="71">
        <v>13</v>
      </c>
      <c r="E104" s="44">
        <v>23</v>
      </c>
      <c r="F104" s="45">
        <v>5.4502369668246446E-2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6</v>
      </c>
      <c r="D110" s="71">
        <v>6</v>
      </c>
      <c r="E110" s="44">
        <v>12</v>
      </c>
      <c r="F110" s="45">
        <v>2.843601895734597E-2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1.4218009478672985E-2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4</v>
      </c>
      <c r="E118" s="95">
        <v>4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9.4786729857819912E-3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214</v>
      </c>
      <c r="D147" s="77">
        <v>208</v>
      </c>
      <c r="E147" s="77">
        <v>422</v>
      </c>
      <c r="F147" s="97">
        <v>0.99999999999999978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32</v>
      </c>
      <c r="D150" s="17">
        <v>33</v>
      </c>
      <c r="E150" s="17">
        <v>65</v>
      </c>
      <c r="F150" s="32">
        <v>0.15402843601895735</v>
      </c>
    </row>
    <row r="151" spans="1:6" ht="15" customHeight="1" x14ac:dyDescent="0.15">
      <c r="A151" s="18"/>
      <c r="B151" s="18" t="s">
        <v>49</v>
      </c>
      <c r="C151" s="19">
        <v>123</v>
      </c>
      <c r="D151" s="19">
        <v>108</v>
      </c>
      <c r="E151" s="19">
        <v>231</v>
      </c>
      <c r="F151" s="32">
        <v>0.54739336492891</v>
      </c>
    </row>
    <row r="152" spans="1:6" ht="15" customHeight="1" x14ac:dyDescent="0.15">
      <c r="A152" s="33"/>
      <c r="B152" s="20" t="s">
        <v>6</v>
      </c>
      <c r="C152" s="21">
        <v>59</v>
      </c>
      <c r="D152" s="21">
        <v>67</v>
      </c>
      <c r="E152" s="21">
        <v>126</v>
      </c>
      <c r="F152" s="32">
        <v>0.29857819905213268</v>
      </c>
    </row>
    <row r="153" spans="1:6" ht="15" customHeight="1" x14ac:dyDescent="0.15">
      <c r="B153" s="2" t="s">
        <v>8</v>
      </c>
      <c r="C153" s="1">
        <v>214</v>
      </c>
      <c r="D153" s="1">
        <v>208</v>
      </c>
      <c r="E153" s="1">
        <v>422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32</v>
      </c>
      <c r="D155" s="17">
        <v>33</v>
      </c>
      <c r="E155" s="17">
        <v>65</v>
      </c>
      <c r="F155" s="32">
        <v>0.15402843601895735</v>
      </c>
    </row>
    <row r="156" spans="1:6" ht="15" customHeight="1" x14ac:dyDescent="0.15">
      <c r="A156" s="28"/>
      <c r="B156" s="18" t="s">
        <v>49</v>
      </c>
      <c r="C156" s="19">
        <v>123</v>
      </c>
      <c r="D156" s="19">
        <v>108</v>
      </c>
      <c r="E156" s="19">
        <v>231</v>
      </c>
      <c r="F156" s="32">
        <v>0.54739336492891</v>
      </c>
    </row>
    <row r="157" spans="1:6" ht="15" customHeight="1" x14ac:dyDescent="0.15">
      <c r="A157" s="25"/>
      <c r="B157" s="20" t="s">
        <v>10</v>
      </c>
      <c r="C157" s="21">
        <v>30</v>
      </c>
      <c r="D157" s="21">
        <v>30</v>
      </c>
      <c r="E157" s="21">
        <v>60</v>
      </c>
      <c r="F157" s="32">
        <v>0.14218009478672985</v>
      </c>
    </row>
    <row r="158" spans="1:6" ht="15" customHeight="1" x14ac:dyDescent="0.15">
      <c r="A158" s="26"/>
      <c r="B158" s="29" t="s">
        <v>11</v>
      </c>
      <c r="C158" s="27">
        <v>29</v>
      </c>
      <c r="D158" s="27">
        <v>37</v>
      </c>
      <c r="E158" s="27">
        <v>66</v>
      </c>
      <c r="F158" s="32">
        <v>0.15639810426540285</v>
      </c>
    </row>
    <row r="159" spans="1:6" ht="15" customHeight="1" x14ac:dyDescent="0.15">
      <c r="B159" s="2" t="s">
        <v>8</v>
      </c>
      <c r="C159" s="1">
        <v>214</v>
      </c>
      <c r="D159" s="1">
        <v>208</v>
      </c>
      <c r="E159" s="1">
        <v>422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7</v>
      </c>
      <c r="D161" s="31">
        <v>15</v>
      </c>
      <c r="E161" s="31">
        <v>22</v>
      </c>
      <c r="F161" s="32">
        <v>5.2132701421800945E-2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9</v>
      </c>
      <c r="E162" s="31">
        <v>10</v>
      </c>
      <c r="F162" s="32">
        <v>2.3696682464454975E-2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9.4786729857819912E-3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168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284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3</v>
      </c>
      <c r="D3" s="94">
        <v>4</v>
      </c>
      <c r="E3" s="95">
        <v>7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3</v>
      </c>
      <c r="E4" s="95">
        <v>4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9</v>
      </c>
      <c r="D8" s="70">
        <v>9</v>
      </c>
      <c r="E8" s="38">
        <v>18</v>
      </c>
      <c r="F8" s="39">
        <v>6.5934065934065936E-2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3</v>
      </c>
      <c r="E10" s="95">
        <v>4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5</v>
      </c>
      <c r="D12" s="94">
        <v>1</v>
      </c>
      <c r="E12" s="95">
        <v>6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11</v>
      </c>
      <c r="D14" s="70">
        <v>6</v>
      </c>
      <c r="E14" s="48">
        <v>17</v>
      </c>
      <c r="F14" s="39">
        <v>6.2271062271062272E-2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5</v>
      </c>
      <c r="D20" s="70">
        <v>3</v>
      </c>
      <c r="E20" s="48">
        <v>8</v>
      </c>
      <c r="F20" s="39">
        <v>2.9304029304029304E-2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4</v>
      </c>
      <c r="D24" s="94">
        <v>0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3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v>4</v>
      </c>
      <c r="D26" s="49">
        <v>7</v>
      </c>
      <c r="E26" s="41">
        <v>11</v>
      </c>
      <c r="F26" s="42">
        <v>4.0293040293040296E-2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5</v>
      </c>
      <c r="E32" s="41">
        <v>8</v>
      </c>
      <c r="F32" s="42">
        <v>2.9304029304029304E-2</v>
      </c>
    </row>
    <row r="33" spans="1:6" ht="15" customHeight="1" x14ac:dyDescent="0.15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0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4</v>
      </c>
      <c r="E36" s="95">
        <v>7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7</v>
      </c>
      <c r="D38" s="49">
        <v>8</v>
      </c>
      <c r="E38" s="41">
        <v>15</v>
      </c>
      <c r="F38" s="42">
        <v>5.4945054945054944E-2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5</v>
      </c>
      <c r="E40" s="95">
        <v>5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3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15">
      <c r="A44" s="12"/>
      <c r="B44" s="40" t="s">
        <v>33</v>
      </c>
      <c r="C44" s="49">
        <v>4</v>
      </c>
      <c r="D44" s="49">
        <v>13</v>
      </c>
      <c r="E44" s="41">
        <v>17</v>
      </c>
      <c r="F44" s="42">
        <v>6.2271062271062272E-2</v>
      </c>
    </row>
    <row r="45" spans="1:6" ht="15" customHeight="1" x14ac:dyDescent="0.15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v>8</v>
      </c>
      <c r="D50" s="49">
        <v>10</v>
      </c>
      <c r="E50" s="41">
        <v>18</v>
      </c>
      <c r="F50" s="42">
        <v>6.5934065934065936E-2</v>
      </c>
    </row>
    <row r="51" spans="1:6" ht="15" customHeight="1" x14ac:dyDescent="0.15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15">
      <c r="A56" s="12"/>
      <c r="B56" s="40" t="s">
        <v>35</v>
      </c>
      <c r="C56" s="49">
        <v>11</v>
      </c>
      <c r="D56" s="49">
        <v>7</v>
      </c>
      <c r="E56" s="41">
        <v>18</v>
      </c>
      <c r="F56" s="42">
        <v>6.5934065934065936E-2</v>
      </c>
    </row>
    <row r="57" spans="1:6" ht="15" customHeight="1" x14ac:dyDescent="0.15">
      <c r="A57" s="12"/>
      <c r="B57" s="35">
        <v>45</v>
      </c>
      <c r="C57" s="94">
        <v>1</v>
      </c>
      <c r="D57" s="94">
        <v>3</v>
      </c>
      <c r="E57" s="95">
        <v>4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8</v>
      </c>
      <c r="D62" s="49">
        <v>7</v>
      </c>
      <c r="E62" s="41">
        <v>15</v>
      </c>
      <c r="F62" s="42">
        <v>5.4945054945054944E-2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3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6</v>
      </c>
      <c r="D68" s="49">
        <v>6</v>
      </c>
      <c r="E68" s="41">
        <v>12</v>
      </c>
      <c r="F68" s="42">
        <v>4.3956043956043959E-2</v>
      </c>
    </row>
    <row r="69" spans="1:6" ht="15" customHeight="1" x14ac:dyDescent="0.15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4</v>
      </c>
      <c r="D71" s="94">
        <v>2</v>
      </c>
      <c r="E71" s="95">
        <v>6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11</v>
      </c>
      <c r="D74" s="49">
        <v>5</v>
      </c>
      <c r="E74" s="41">
        <v>16</v>
      </c>
      <c r="F74" s="42">
        <v>5.8608058608058608E-2</v>
      </c>
    </row>
    <row r="75" spans="1:6" ht="15" customHeight="1" x14ac:dyDescent="0.15">
      <c r="A75" s="12"/>
      <c r="B75" s="35">
        <v>60</v>
      </c>
      <c r="C75" s="94">
        <v>4</v>
      </c>
      <c r="D75" s="94">
        <v>1</v>
      </c>
      <c r="E75" s="95">
        <v>5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10</v>
      </c>
      <c r="D80" s="49">
        <v>4</v>
      </c>
      <c r="E80" s="41">
        <v>14</v>
      </c>
      <c r="F80" s="42">
        <v>5.128205128205128E-2</v>
      </c>
    </row>
    <row r="81" spans="1:6" ht="15" customHeight="1" x14ac:dyDescent="0.15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3</v>
      </c>
      <c r="D86" s="71">
        <v>6</v>
      </c>
      <c r="E86" s="44">
        <v>9</v>
      </c>
      <c r="F86" s="45">
        <v>3.2967032967032968E-2</v>
      </c>
    </row>
    <row r="87" spans="1:6" ht="15" customHeight="1" x14ac:dyDescent="0.15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5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1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14</v>
      </c>
      <c r="D92" s="71">
        <v>13</v>
      </c>
      <c r="E92" s="44">
        <v>27</v>
      </c>
      <c r="F92" s="45">
        <v>9.8901098901098897E-2</v>
      </c>
    </row>
    <row r="93" spans="1:6" ht="15" customHeight="1" x14ac:dyDescent="0.15">
      <c r="A93" s="12"/>
      <c r="B93" s="35">
        <v>75</v>
      </c>
      <c r="C93" s="94">
        <v>4</v>
      </c>
      <c r="D93" s="94">
        <v>0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6</v>
      </c>
      <c r="E94" s="95">
        <v>9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9</v>
      </c>
      <c r="D98" s="71">
        <v>10</v>
      </c>
      <c r="E98" s="44">
        <v>19</v>
      </c>
      <c r="F98" s="45">
        <v>6.95970695970696E-2</v>
      </c>
    </row>
    <row r="99" spans="1:6" ht="15" customHeight="1" x14ac:dyDescent="0.15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7</v>
      </c>
      <c r="D104" s="71">
        <v>5</v>
      </c>
      <c r="E104" s="44">
        <v>12</v>
      </c>
      <c r="F104" s="45">
        <v>4.3956043956043959E-2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4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6</v>
      </c>
      <c r="E110" s="44">
        <v>9</v>
      </c>
      <c r="F110" s="45">
        <v>3.2967032967032968E-2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2.564102564102564E-2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1.098901098901099E-2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135</v>
      </c>
      <c r="D147" s="77">
        <v>138</v>
      </c>
      <c r="E147" s="62">
        <v>273</v>
      </c>
      <c r="F147" s="32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25</v>
      </c>
      <c r="D150" s="17">
        <v>18</v>
      </c>
      <c r="E150" s="17">
        <v>43</v>
      </c>
      <c r="F150" s="32">
        <v>0.1575091575091575</v>
      </c>
    </row>
    <row r="151" spans="1:6" ht="15" customHeight="1" x14ac:dyDescent="0.15">
      <c r="A151" s="18"/>
      <c r="B151" s="18" t="s">
        <v>49</v>
      </c>
      <c r="C151" s="19">
        <v>72</v>
      </c>
      <c r="D151" s="19">
        <v>72</v>
      </c>
      <c r="E151" s="19">
        <v>144</v>
      </c>
      <c r="F151" s="32">
        <v>0.52747252747252749</v>
      </c>
    </row>
    <row r="152" spans="1:6" ht="15" customHeight="1" x14ac:dyDescent="0.15">
      <c r="A152" s="33"/>
      <c r="B152" s="20" t="s">
        <v>6</v>
      </c>
      <c r="C152" s="21">
        <v>38</v>
      </c>
      <c r="D152" s="21">
        <v>48</v>
      </c>
      <c r="E152" s="21">
        <v>86</v>
      </c>
      <c r="F152" s="32">
        <v>0.31501831501831501</v>
      </c>
    </row>
    <row r="153" spans="1:6" ht="15" customHeight="1" x14ac:dyDescent="0.15">
      <c r="B153" s="2" t="s">
        <v>8</v>
      </c>
      <c r="C153" s="1">
        <v>135</v>
      </c>
      <c r="D153" s="1">
        <v>138</v>
      </c>
      <c r="E153" s="1">
        <v>273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25</v>
      </c>
      <c r="D155" s="17">
        <v>18</v>
      </c>
      <c r="E155" s="17">
        <v>43</v>
      </c>
      <c r="F155" s="32">
        <v>0.1575091575091575</v>
      </c>
    </row>
    <row r="156" spans="1:6" ht="15" customHeight="1" x14ac:dyDescent="0.15">
      <c r="A156" s="28"/>
      <c r="B156" s="18" t="s">
        <v>49</v>
      </c>
      <c r="C156" s="19">
        <v>72</v>
      </c>
      <c r="D156" s="19">
        <v>72</v>
      </c>
      <c r="E156" s="19">
        <v>144</v>
      </c>
      <c r="F156" s="32">
        <v>0.52747252747252749</v>
      </c>
    </row>
    <row r="157" spans="1:6" ht="15" customHeight="1" x14ac:dyDescent="0.15">
      <c r="A157" s="25"/>
      <c r="B157" s="20" t="s">
        <v>10</v>
      </c>
      <c r="C157" s="21">
        <v>17</v>
      </c>
      <c r="D157" s="21">
        <v>19</v>
      </c>
      <c r="E157" s="21">
        <v>36</v>
      </c>
      <c r="F157" s="32">
        <v>0.13186813186813187</v>
      </c>
    </row>
    <row r="158" spans="1:6" ht="15" customHeight="1" x14ac:dyDescent="0.15">
      <c r="A158" s="26"/>
      <c r="B158" s="29" t="s">
        <v>11</v>
      </c>
      <c r="C158" s="27">
        <v>21</v>
      </c>
      <c r="D158" s="27">
        <v>29</v>
      </c>
      <c r="E158" s="27">
        <v>50</v>
      </c>
      <c r="F158" s="32">
        <v>0.18315018315018314</v>
      </c>
    </row>
    <row r="159" spans="1:6" ht="15" customHeight="1" x14ac:dyDescent="0.15">
      <c r="B159" s="2" t="s">
        <v>8</v>
      </c>
      <c r="C159" s="1">
        <v>135</v>
      </c>
      <c r="D159" s="1">
        <v>138</v>
      </c>
      <c r="E159" s="1">
        <v>273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5</v>
      </c>
      <c r="D161" s="31">
        <v>14</v>
      </c>
      <c r="E161" s="31">
        <v>19</v>
      </c>
      <c r="F161" s="32">
        <v>6.95970695970696E-2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8</v>
      </c>
      <c r="E162" s="31">
        <v>10</v>
      </c>
      <c r="F162" s="32">
        <v>3.6630036630036632E-2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1.098901098901099E-2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169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285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7</v>
      </c>
      <c r="D8" s="70">
        <v>1</v>
      </c>
      <c r="E8" s="38">
        <v>8</v>
      </c>
      <c r="F8" s="39">
        <v>2.8368794326241134E-2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3</v>
      </c>
      <c r="E13" s="95">
        <v>6</v>
      </c>
      <c r="F13" s="32"/>
    </row>
    <row r="14" spans="1:6" ht="15" customHeight="1" x14ac:dyDescent="0.15">
      <c r="A14" s="12"/>
      <c r="B14" s="37" t="s">
        <v>28</v>
      </c>
      <c r="C14" s="70">
        <v>6</v>
      </c>
      <c r="D14" s="70">
        <v>4</v>
      </c>
      <c r="E14" s="48">
        <v>10</v>
      </c>
      <c r="F14" s="39">
        <v>3.5460992907801421E-2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4</v>
      </c>
      <c r="E16" s="95">
        <v>6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7</v>
      </c>
      <c r="D20" s="70">
        <v>10</v>
      </c>
      <c r="E20" s="48">
        <v>17</v>
      </c>
      <c r="F20" s="39">
        <v>6.0283687943262408E-2</v>
      </c>
    </row>
    <row r="21" spans="1:6" ht="15" customHeight="1" x14ac:dyDescent="0.15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5</v>
      </c>
      <c r="D26" s="49">
        <v>4</v>
      </c>
      <c r="E26" s="41">
        <v>9</v>
      </c>
      <c r="F26" s="42">
        <v>3.1914893617021274E-2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5</v>
      </c>
      <c r="D30" s="94">
        <v>3</v>
      </c>
      <c r="E30" s="95">
        <v>8</v>
      </c>
      <c r="F30" s="32"/>
    </row>
    <row r="31" spans="1:6" ht="15" customHeight="1" x14ac:dyDescent="0.15">
      <c r="A31" s="12"/>
      <c r="B31" s="35">
        <v>24</v>
      </c>
      <c r="C31" s="94">
        <v>4</v>
      </c>
      <c r="D31" s="94">
        <v>0</v>
      </c>
      <c r="E31" s="95">
        <v>4</v>
      </c>
      <c r="F31" s="32"/>
    </row>
    <row r="32" spans="1:6" ht="15" customHeight="1" x14ac:dyDescent="0.15">
      <c r="A32" s="12"/>
      <c r="B32" s="40" t="s">
        <v>31</v>
      </c>
      <c r="C32" s="49">
        <v>10</v>
      </c>
      <c r="D32" s="49">
        <v>4</v>
      </c>
      <c r="E32" s="41">
        <v>14</v>
      </c>
      <c r="F32" s="42">
        <v>4.9645390070921988E-2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6</v>
      </c>
      <c r="E38" s="41">
        <v>9</v>
      </c>
      <c r="F38" s="42">
        <v>3.1914893617021274E-2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v>6</v>
      </c>
      <c r="D44" s="49">
        <v>2</v>
      </c>
      <c r="E44" s="41">
        <v>8</v>
      </c>
      <c r="F44" s="42">
        <v>2.8368794326241134E-2</v>
      </c>
    </row>
    <row r="45" spans="1:6" ht="15" customHeight="1" x14ac:dyDescent="0.15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4</v>
      </c>
      <c r="E46" s="95">
        <v>5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8</v>
      </c>
      <c r="D50" s="49">
        <v>9</v>
      </c>
      <c r="E50" s="41">
        <v>17</v>
      </c>
      <c r="F50" s="42">
        <v>6.0283687943262408E-2</v>
      </c>
    </row>
    <row r="51" spans="1:6" ht="15" customHeight="1" x14ac:dyDescent="0.15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5</v>
      </c>
      <c r="D56" s="49">
        <v>7</v>
      </c>
      <c r="E56" s="41">
        <v>12</v>
      </c>
      <c r="F56" s="42">
        <v>4.2553191489361701E-2</v>
      </c>
    </row>
    <row r="57" spans="1:6" ht="15" customHeight="1" x14ac:dyDescent="0.15">
      <c r="A57" s="12"/>
      <c r="B57" s="35">
        <v>45</v>
      </c>
      <c r="C57" s="94">
        <v>6</v>
      </c>
      <c r="D57" s="94">
        <v>3</v>
      </c>
      <c r="E57" s="95">
        <v>9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4</v>
      </c>
      <c r="D61" s="94">
        <v>0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v>14</v>
      </c>
      <c r="D62" s="49">
        <v>6</v>
      </c>
      <c r="E62" s="41">
        <v>20</v>
      </c>
      <c r="F62" s="42">
        <v>7.0921985815602842E-2</v>
      </c>
    </row>
    <row r="63" spans="1:6" ht="15" customHeight="1" x14ac:dyDescent="0.15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3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5</v>
      </c>
      <c r="D68" s="49">
        <v>11</v>
      </c>
      <c r="E68" s="41">
        <v>16</v>
      </c>
      <c r="F68" s="42">
        <v>5.6737588652482268E-2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4</v>
      </c>
      <c r="E73" s="95">
        <v>6</v>
      </c>
      <c r="F73" s="32"/>
    </row>
    <row r="74" spans="1:6" ht="15" customHeight="1" x14ac:dyDescent="0.15">
      <c r="A74" s="12"/>
      <c r="B74" s="40" t="s">
        <v>38</v>
      </c>
      <c r="C74" s="49">
        <v>9</v>
      </c>
      <c r="D74" s="49">
        <v>8</v>
      </c>
      <c r="E74" s="41">
        <v>17</v>
      </c>
      <c r="F74" s="42">
        <v>6.0283687943262408E-2</v>
      </c>
    </row>
    <row r="75" spans="1:6" ht="15" customHeight="1" x14ac:dyDescent="0.15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v>8</v>
      </c>
      <c r="D80" s="49">
        <v>9</v>
      </c>
      <c r="E80" s="41">
        <v>17</v>
      </c>
      <c r="F80" s="42">
        <v>6.0283687943262408E-2</v>
      </c>
    </row>
    <row r="81" spans="1:6" ht="15" customHeight="1" x14ac:dyDescent="0.15">
      <c r="A81" s="12"/>
      <c r="B81" s="35">
        <v>65</v>
      </c>
      <c r="C81" s="94">
        <v>5</v>
      </c>
      <c r="D81" s="94">
        <v>2</v>
      </c>
      <c r="E81" s="95">
        <v>7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4</v>
      </c>
      <c r="E83" s="95">
        <v>8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3</v>
      </c>
      <c r="E85" s="95">
        <v>7</v>
      </c>
      <c r="F85" s="32"/>
    </row>
    <row r="86" spans="1:6" ht="15" customHeight="1" x14ac:dyDescent="0.15">
      <c r="A86" s="12"/>
      <c r="B86" s="43" t="s">
        <v>40</v>
      </c>
      <c r="C86" s="71">
        <v>16</v>
      </c>
      <c r="D86" s="71">
        <v>14</v>
      </c>
      <c r="E86" s="44">
        <v>30</v>
      </c>
      <c r="F86" s="45">
        <v>0.10638297872340426</v>
      </c>
    </row>
    <row r="87" spans="1:6" ht="15" customHeight="1" x14ac:dyDescent="0.15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5</v>
      </c>
      <c r="E88" s="95">
        <v>7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9</v>
      </c>
      <c r="D92" s="71">
        <v>15</v>
      </c>
      <c r="E92" s="44">
        <v>24</v>
      </c>
      <c r="F92" s="45">
        <v>8.5106382978723402E-2</v>
      </c>
    </row>
    <row r="93" spans="1:6" ht="15" customHeight="1" x14ac:dyDescent="0.15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5</v>
      </c>
      <c r="D95" s="94">
        <v>3</v>
      </c>
      <c r="E95" s="95">
        <v>8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5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v>12</v>
      </c>
      <c r="D98" s="71">
        <v>13</v>
      </c>
      <c r="E98" s="44">
        <v>25</v>
      </c>
      <c r="F98" s="45">
        <v>8.8652482269503549E-2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4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3</v>
      </c>
      <c r="E102" s="95">
        <v>6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6</v>
      </c>
      <c r="D104" s="71">
        <v>9</v>
      </c>
      <c r="E104" s="44">
        <v>15</v>
      </c>
      <c r="F104" s="45">
        <v>5.3191489361702128E-2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6</v>
      </c>
      <c r="E110" s="44">
        <v>10</v>
      </c>
      <c r="F110" s="45">
        <v>3.5460992907801421E-2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7.0921985815602835E-3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7.0921985815602835E-3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140</v>
      </c>
      <c r="D147" s="77">
        <v>142</v>
      </c>
      <c r="E147" s="62">
        <v>282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20</v>
      </c>
      <c r="D150" s="17">
        <v>15</v>
      </c>
      <c r="E150" s="17">
        <v>35</v>
      </c>
      <c r="F150" s="32">
        <v>0.12411347517730496</v>
      </c>
    </row>
    <row r="151" spans="1:6" ht="15" customHeight="1" x14ac:dyDescent="0.15">
      <c r="A151" s="18"/>
      <c r="B151" s="18" t="s">
        <v>49</v>
      </c>
      <c r="C151" s="19">
        <v>73</v>
      </c>
      <c r="D151" s="19">
        <v>66</v>
      </c>
      <c r="E151" s="19">
        <v>139</v>
      </c>
      <c r="F151" s="32">
        <v>0.49290780141843971</v>
      </c>
    </row>
    <row r="152" spans="1:6" ht="15" customHeight="1" x14ac:dyDescent="0.15">
      <c r="A152" s="33"/>
      <c r="B152" s="20" t="s">
        <v>6</v>
      </c>
      <c r="C152" s="21">
        <v>47</v>
      </c>
      <c r="D152" s="21">
        <v>61</v>
      </c>
      <c r="E152" s="21">
        <v>108</v>
      </c>
      <c r="F152" s="32">
        <v>0.38297872340425532</v>
      </c>
    </row>
    <row r="153" spans="1:6" ht="15" customHeight="1" x14ac:dyDescent="0.15">
      <c r="B153" s="2" t="s">
        <v>8</v>
      </c>
      <c r="C153" s="1">
        <v>140</v>
      </c>
      <c r="D153" s="1">
        <v>142</v>
      </c>
      <c r="E153" s="1">
        <v>282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20</v>
      </c>
      <c r="D155" s="17">
        <v>15</v>
      </c>
      <c r="E155" s="17">
        <v>35</v>
      </c>
      <c r="F155" s="32">
        <v>0.12411347517730496</v>
      </c>
    </row>
    <row r="156" spans="1:6" ht="15" customHeight="1" x14ac:dyDescent="0.15">
      <c r="A156" s="28"/>
      <c r="B156" s="18" t="s">
        <v>49</v>
      </c>
      <c r="C156" s="19">
        <v>73</v>
      </c>
      <c r="D156" s="19">
        <v>66</v>
      </c>
      <c r="E156" s="19">
        <v>139</v>
      </c>
      <c r="F156" s="32">
        <v>0.49290780141843971</v>
      </c>
    </row>
    <row r="157" spans="1:6" ht="15" customHeight="1" x14ac:dyDescent="0.15">
      <c r="A157" s="25"/>
      <c r="B157" s="20" t="s">
        <v>10</v>
      </c>
      <c r="C157" s="21">
        <v>25</v>
      </c>
      <c r="D157" s="21">
        <v>29</v>
      </c>
      <c r="E157" s="21">
        <v>54</v>
      </c>
      <c r="F157" s="32">
        <v>0.19148936170212766</v>
      </c>
    </row>
    <row r="158" spans="1:6" ht="15" customHeight="1" x14ac:dyDescent="0.15">
      <c r="A158" s="26"/>
      <c r="B158" s="29" t="s">
        <v>11</v>
      </c>
      <c r="C158" s="27">
        <v>22</v>
      </c>
      <c r="D158" s="27">
        <v>32</v>
      </c>
      <c r="E158" s="27">
        <v>54</v>
      </c>
      <c r="F158" s="32">
        <v>0.19148936170212766</v>
      </c>
    </row>
    <row r="159" spans="1:6" ht="15" customHeight="1" x14ac:dyDescent="0.15">
      <c r="B159" s="2" t="s">
        <v>8</v>
      </c>
      <c r="C159" s="1">
        <v>140</v>
      </c>
      <c r="D159" s="1">
        <v>142</v>
      </c>
      <c r="E159" s="1">
        <v>282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4</v>
      </c>
      <c r="D161" s="31">
        <v>10</v>
      </c>
      <c r="E161" s="31">
        <v>14</v>
      </c>
      <c r="F161" s="32">
        <v>4.9645390070921988E-2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4</v>
      </c>
      <c r="E162" s="31">
        <v>4</v>
      </c>
      <c r="F162" s="32">
        <v>1.4184397163120567E-2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7.0921985815602835E-3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170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286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4</v>
      </c>
      <c r="E7" s="95">
        <v>5</v>
      </c>
      <c r="F7" s="32"/>
    </row>
    <row r="8" spans="1:6" ht="15" customHeight="1" x14ac:dyDescent="0.15">
      <c r="A8" s="12"/>
      <c r="B8" s="37" t="s">
        <v>27</v>
      </c>
      <c r="C8" s="70">
        <v>5</v>
      </c>
      <c r="D8" s="70">
        <v>8</v>
      </c>
      <c r="E8" s="38">
        <v>13</v>
      </c>
      <c r="F8" s="39">
        <v>5.2631578947368418E-2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v>3</v>
      </c>
      <c r="D14" s="70">
        <v>3</v>
      </c>
      <c r="E14" s="48">
        <v>6</v>
      </c>
      <c r="F14" s="39">
        <v>2.4291497975708502E-2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0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5</v>
      </c>
      <c r="D20" s="70">
        <v>0</v>
      </c>
      <c r="E20" s="48">
        <v>5</v>
      </c>
      <c r="F20" s="39">
        <v>2.0242914979757085E-2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v>4</v>
      </c>
      <c r="D26" s="49">
        <v>3</v>
      </c>
      <c r="E26" s="41">
        <v>7</v>
      </c>
      <c r="F26" s="42">
        <v>2.8340080971659919E-2</v>
      </c>
    </row>
    <row r="27" spans="1:6" ht="15" customHeight="1" x14ac:dyDescent="0.15">
      <c r="A27" s="12"/>
      <c r="B27" s="35">
        <v>20</v>
      </c>
      <c r="C27" s="94">
        <v>4</v>
      </c>
      <c r="D27" s="94">
        <v>1</v>
      </c>
      <c r="E27" s="95">
        <v>5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3</v>
      </c>
      <c r="E30" s="95">
        <v>4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0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9</v>
      </c>
      <c r="D32" s="49">
        <v>5</v>
      </c>
      <c r="E32" s="41">
        <v>14</v>
      </c>
      <c r="F32" s="42">
        <v>5.6680161943319839E-2</v>
      </c>
    </row>
    <row r="33" spans="1:6" ht="15" customHeight="1" x14ac:dyDescent="0.15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v>5</v>
      </c>
      <c r="D38" s="49">
        <v>8</v>
      </c>
      <c r="E38" s="41">
        <v>13</v>
      </c>
      <c r="F38" s="42">
        <v>5.2631578947368418E-2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3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4</v>
      </c>
      <c r="D44" s="49">
        <v>6</v>
      </c>
      <c r="E44" s="41">
        <v>10</v>
      </c>
      <c r="F44" s="42">
        <v>4.048582995951417E-2</v>
      </c>
    </row>
    <row r="45" spans="1:6" ht="15" customHeight="1" x14ac:dyDescent="0.15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3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4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v>7</v>
      </c>
      <c r="D50" s="49">
        <v>11</v>
      </c>
      <c r="E50" s="41">
        <v>18</v>
      </c>
      <c r="F50" s="42">
        <v>7.28744939271255E-2</v>
      </c>
    </row>
    <row r="51" spans="1:6" ht="15" customHeight="1" x14ac:dyDescent="0.15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5</v>
      </c>
      <c r="D55" s="94">
        <v>2</v>
      </c>
      <c r="E55" s="95">
        <v>7</v>
      </c>
      <c r="F55" s="32"/>
    </row>
    <row r="56" spans="1:6" ht="15" customHeight="1" x14ac:dyDescent="0.15">
      <c r="A56" s="12"/>
      <c r="B56" s="40" t="s">
        <v>35</v>
      </c>
      <c r="C56" s="49">
        <v>10</v>
      </c>
      <c r="D56" s="49">
        <v>6</v>
      </c>
      <c r="E56" s="41">
        <v>16</v>
      </c>
      <c r="F56" s="42">
        <v>6.4777327935222673E-2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4</v>
      </c>
      <c r="D62" s="49">
        <v>2</v>
      </c>
      <c r="E62" s="41">
        <v>6</v>
      </c>
      <c r="F62" s="42">
        <v>2.4291497975708502E-2</v>
      </c>
    </row>
    <row r="63" spans="1:6" ht="15" customHeight="1" x14ac:dyDescent="0.15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5</v>
      </c>
      <c r="D65" s="94">
        <v>2</v>
      </c>
      <c r="E65" s="95">
        <v>7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11</v>
      </c>
      <c r="D68" s="49">
        <v>11</v>
      </c>
      <c r="E68" s="41">
        <v>22</v>
      </c>
      <c r="F68" s="42">
        <v>8.9068825910931168E-2</v>
      </c>
    </row>
    <row r="69" spans="1:6" ht="15" customHeight="1" x14ac:dyDescent="0.15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6</v>
      </c>
      <c r="D74" s="49">
        <v>7</v>
      </c>
      <c r="E74" s="41">
        <v>13</v>
      </c>
      <c r="F74" s="42">
        <v>5.2631578947368418E-2</v>
      </c>
    </row>
    <row r="75" spans="1:6" ht="15" customHeight="1" x14ac:dyDescent="0.15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v>7</v>
      </c>
      <c r="D80" s="49">
        <v>7</v>
      </c>
      <c r="E80" s="41">
        <v>14</v>
      </c>
      <c r="F80" s="42">
        <v>5.6680161943319839E-2</v>
      </c>
    </row>
    <row r="81" spans="1:6" ht="15" customHeight="1" x14ac:dyDescent="0.15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4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5</v>
      </c>
      <c r="D86" s="71">
        <v>6</v>
      </c>
      <c r="E86" s="44">
        <v>11</v>
      </c>
      <c r="F86" s="45">
        <v>4.4534412955465584E-2</v>
      </c>
    </row>
    <row r="87" spans="1:6" ht="15" customHeight="1" x14ac:dyDescent="0.15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4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5</v>
      </c>
      <c r="E90" s="95">
        <v>8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9</v>
      </c>
      <c r="D92" s="71">
        <v>14</v>
      </c>
      <c r="E92" s="44">
        <v>23</v>
      </c>
      <c r="F92" s="45">
        <v>9.3117408906882596E-2</v>
      </c>
    </row>
    <row r="93" spans="1:6" ht="15" customHeight="1" x14ac:dyDescent="0.15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6</v>
      </c>
      <c r="E96" s="95">
        <v>7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3</v>
      </c>
      <c r="D98" s="71">
        <v>16</v>
      </c>
      <c r="E98" s="44">
        <v>19</v>
      </c>
      <c r="F98" s="45">
        <v>7.6923076923076927E-2</v>
      </c>
    </row>
    <row r="99" spans="1:6" ht="15" customHeight="1" x14ac:dyDescent="0.15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0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v>10</v>
      </c>
      <c r="D104" s="71">
        <v>6</v>
      </c>
      <c r="E104" s="44">
        <v>16</v>
      </c>
      <c r="F104" s="45">
        <v>6.4777327935222673E-2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7</v>
      </c>
      <c r="E110" s="44">
        <v>11</v>
      </c>
      <c r="F110" s="45">
        <v>4.4534412955465584E-2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4</v>
      </c>
      <c r="E116" s="44">
        <v>7</v>
      </c>
      <c r="F116" s="45">
        <v>2.8340080971659919E-2</v>
      </c>
    </row>
    <row r="117" spans="1:6" ht="15" customHeight="1" x14ac:dyDescent="0.15">
      <c r="A117" s="12"/>
      <c r="B117" s="35">
        <v>95</v>
      </c>
      <c r="C117" s="94">
        <v>2</v>
      </c>
      <c r="D117" s="94">
        <v>0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1</v>
      </c>
      <c r="E122" s="44">
        <v>3</v>
      </c>
      <c r="F122" s="45">
        <v>1.2145748987854251E-2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116</v>
      </c>
      <c r="D147" s="77">
        <v>131</v>
      </c>
      <c r="E147" s="62">
        <v>247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13</v>
      </c>
      <c r="D150" s="17">
        <v>11</v>
      </c>
      <c r="E150" s="17">
        <v>24</v>
      </c>
      <c r="F150" s="32">
        <v>9.7165991902834009E-2</v>
      </c>
    </row>
    <row r="151" spans="1:6" ht="15" customHeight="1" x14ac:dyDescent="0.15">
      <c r="A151" s="18"/>
      <c r="B151" s="18" t="s">
        <v>49</v>
      </c>
      <c r="C151" s="19">
        <v>67</v>
      </c>
      <c r="D151" s="19">
        <v>66</v>
      </c>
      <c r="E151" s="19">
        <v>133</v>
      </c>
      <c r="F151" s="32">
        <v>0.53846153846153844</v>
      </c>
    </row>
    <row r="152" spans="1:6" ht="15" customHeight="1" x14ac:dyDescent="0.15">
      <c r="A152" s="33"/>
      <c r="B152" s="20" t="s">
        <v>6</v>
      </c>
      <c r="C152" s="21">
        <v>36</v>
      </c>
      <c r="D152" s="21">
        <v>54</v>
      </c>
      <c r="E152" s="21">
        <v>90</v>
      </c>
      <c r="F152" s="32">
        <v>0.36437246963562753</v>
      </c>
    </row>
    <row r="153" spans="1:6" ht="15" customHeight="1" x14ac:dyDescent="0.15">
      <c r="B153" s="2" t="s">
        <v>8</v>
      </c>
      <c r="C153" s="1">
        <v>116</v>
      </c>
      <c r="D153" s="1">
        <v>131</v>
      </c>
      <c r="E153" s="1">
        <v>247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13</v>
      </c>
      <c r="D155" s="17">
        <v>11</v>
      </c>
      <c r="E155" s="17">
        <v>24</v>
      </c>
      <c r="F155" s="32">
        <v>9.7165991902834009E-2</v>
      </c>
    </row>
    <row r="156" spans="1:6" ht="15" customHeight="1" x14ac:dyDescent="0.15">
      <c r="A156" s="28"/>
      <c r="B156" s="18" t="s">
        <v>49</v>
      </c>
      <c r="C156" s="19">
        <v>67</v>
      </c>
      <c r="D156" s="19">
        <v>66</v>
      </c>
      <c r="E156" s="19">
        <v>133</v>
      </c>
      <c r="F156" s="32">
        <v>0.53846153846153844</v>
      </c>
    </row>
    <row r="157" spans="1:6" ht="15" customHeight="1" x14ac:dyDescent="0.15">
      <c r="A157" s="25"/>
      <c r="B157" s="20" t="s">
        <v>10</v>
      </c>
      <c r="C157" s="21">
        <v>14</v>
      </c>
      <c r="D157" s="21">
        <v>20</v>
      </c>
      <c r="E157" s="21">
        <v>34</v>
      </c>
      <c r="F157" s="32">
        <v>0.13765182186234817</v>
      </c>
    </row>
    <row r="158" spans="1:6" ht="15" customHeight="1" x14ac:dyDescent="0.15">
      <c r="A158" s="26"/>
      <c r="B158" s="29" t="s">
        <v>11</v>
      </c>
      <c r="C158" s="27">
        <v>22</v>
      </c>
      <c r="D158" s="27">
        <v>34</v>
      </c>
      <c r="E158" s="27">
        <v>56</v>
      </c>
      <c r="F158" s="32">
        <v>0.22672064777327935</v>
      </c>
    </row>
    <row r="159" spans="1:6" ht="15" customHeight="1" x14ac:dyDescent="0.15">
      <c r="B159" s="2" t="s">
        <v>8</v>
      </c>
      <c r="C159" s="1">
        <v>116</v>
      </c>
      <c r="D159" s="1">
        <v>131</v>
      </c>
      <c r="E159" s="1">
        <v>247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9</v>
      </c>
      <c r="D161" s="31">
        <v>12</v>
      </c>
      <c r="E161" s="31">
        <v>21</v>
      </c>
      <c r="F161" s="32">
        <v>8.5020242914979755E-2</v>
      </c>
    </row>
    <row r="162" spans="1:6" ht="15" customHeight="1" x14ac:dyDescent="0.15">
      <c r="A162" s="30"/>
      <c r="B162" s="23" t="s">
        <v>15</v>
      </c>
      <c r="C162" s="31">
        <v>5</v>
      </c>
      <c r="D162" s="31">
        <v>5</v>
      </c>
      <c r="E162" s="31">
        <v>10</v>
      </c>
      <c r="F162" s="32">
        <v>4.048582995951417E-2</v>
      </c>
    </row>
    <row r="163" spans="1:6" ht="15" customHeight="1" x14ac:dyDescent="0.15">
      <c r="A163" s="30"/>
      <c r="B163" s="23" t="s">
        <v>13</v>
      </c>
      <c r="C163" s="31">
        <v>2</v>
      </c>
      <c r="D163" s="31">
        <v>1</v>
      </c>
      <c r="E163" s="31">
        <v>3</v>
      </c>
      <c r="F163" s="32">
        <v>1.2145748987854251E-2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171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287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0</v>
      </c>
      <c r="E8" s="38">
        <v>1</v>
      </c>
      <c r="F8" s="39">
        <v>7.6923076923076927E-3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1.5384615384615385E-2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7.6923076923076927E-3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3</v>
      </c>
      <c r="E26" s="41">
        <v>5</v>
      </c>
      <c r="F26" s="42">
        <v>3.8461538461538464E-2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3.0769230769230771E-2</v>
      </c>
    </row>
    <row r="33" spans="1:6" ht="15" customHeight="1" x14ac:dyDescent="0.15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4</v>
      </c>
      <c r="D38" s="49">
        <v>6</v>
      </c>
      <c r="E38" s="41">
        <v>10</v>
      </c>
      <c r="F38" s="42">
        <v>7.6923076923076927E-2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3</v>
      </c>
      <c r="D44" s="49">
        <v>2</v>
      </c>
      <c r="E44" s="41">
        <v>5</v>
      </c>
      <c r="F44" s="42">
        <v>3.8461538461538464E-2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2.3076923076923078E-2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0</v>
      </c>
      <c r="D56" s="49">
        <v>3</v>
      </c>
      <c r="E56" s="41">
        <v>3</v>
      </c>
      <c r="F56" s="42">
        <v>2.3076923076923078E-2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0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3</v>
      </c>
      <c r="D62" s="49">
        <v>5</v>
      </c>
      <c r="E62" s="41">
        <v>8</v>
      </c>
      <c r="F62" s="42">
        <v>6.1538461538461542E-2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4</v>
      </c>
      <c r="D68" s="49">
        <v>2</v>
      </c>
      <c r="E68" s="41">
        <v>6</v>
      </c>
      <c r="F68" s="42">
        <v>4.6153846153846156E-2</v>
      </c>
    </row>
    <row r="69" spans="1:6" ht="15" customHeight="1" x14ac:dyDescent="0.15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3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6</v>
      </c>
      <c r="D74" s="49">
        <v>8</v>
      </c>
      <c r="E74" s="41">
        <v>14</v>
      </c>
      <c r="F74" s="42">
        <v>0.1076923076923077</v>
      </c>
    </row>
    <row r="75" spans="1:6" ht="15" customHeight="1" x14ac:dyDescent="0.15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0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4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v>7</v>
      </c>
      <c r="D80" s="49">
        <v>8</v>
      </c>
      <c r="E80" s="41">
        <v>15</v>
      </c>
      <c r="F80" s="42">
        <v>0.11538461538461539</v>
      </c>
    </row>
    <row r="81" spans="1:6" ht="15" customHeight="1" x14ac:dyDescent="0.15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6</v>
      </c>
      <c r="D82" s="94">
        <v>1</v>
      </c>
      <c r="E82" s="95">
        <v>7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10</v>
      </c>
      <c r="D86" s="71">
        <v>6</v>
      </c>
      <c r="E86" s="44">
        <v>16</v>
      </c>
      <c r="F86" s="45">
        <v>0.12307692307692308</v>
      </c>
    </row>
    <row r="87" spans="1:6" ht="15" customHeight="1" x14ac:dyDescent="0.15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7</v>
      </c>
      <c r="D92" s="71">
        <v>2</v>
      </c>
      <c r="E92" s="44">
        <v>9</v>
      </c>
      <c r="F92" s="45">
        <v>6.9230769230769235E-2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2</v>
      </c>
      <c r="D98" s="71">
        <v>5</v>
      </c>
      <c r="E98" s="44">
        <v>7</v>
      </c>
      <c r="F98" s="45">
        <v>5.3846153846153849E-2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5</v>
      </c>
      <c r="E104" s="44">
        <v>7</v>
      </c>
      <c r="F104" s="45">
        <v>5.3846153846153849E-2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2</v>
      </c>
      <c r="E110" s="44">
        <v>4</v>
      </c>
      <c r="F110" s="45">
        <v>3.0769230769230771E-2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4</v>
      </c>
      <c r="E116" s="44">
        <v>7</v>
      </c>
      <c r="F116" s="45">
        <v>5.3846153846153849E-2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2.3076923076923078E-2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62</v>
      </c>
      <c r="D147" s="77">
        <v>68</v>
      </c>
      <c r="E147" s="62">
        <v>130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3</v>
      </c>
      <c r="D150" s="17">
        <v>1</v>
      </c>
      <c r="E150" s="17">
        <v>4</v>
      </c>
      <c r="F150" s="32">
        <v>3.0769230769230771E-2</v>
      </c>
    </row>
    <row r="151" spans="1:6" ht="15" customHeight="1" x14ac:dyDescent="0.15">
      <c r="A151" s="18"/>
      <c r="B151" s="18" t="s">
        <v>49</v>
      </c>
      <c r="C151" s="19">
        <v>33</v>
      </c>
      <c r="D151" s="19">
        <v>40</v>
      </c>
      <c r="E151" s="19">
        <v>73</v>
      </c>
      <c r="F151" s="32">
        <v>0.56153846153846154</v>
      </c>
    </row>
    <row r="152" spans="1:6" ht="15" customHeight="1" x14ac:dyDescent="0.15">
      <c r="A152" s="33"/>
      <c r="B152" s="20" t="s">
        <v>6</v>
      </c>
      <c r="C152" s="21">
        <v>26</v>
      </c>
      <c r="D152" s="21">
        <v>27</v>
      </c>
      <c r="E152" s="21">
        <v>53</v>
      </c>
      <c r="F152" s="32">
        <v>0.40769230769230769</v>
      </c>
    </row>
    <row r="153" spans="1:6" ht="15" customHeight="1" x14ac:dyDescent="0.15">
      <c r="B153" s="2" t="s">
        <v>8</v>
      </c>
      <c r="C153" s="1">
        <v>62</v>
      </c>
      <c r="D153" s="1">
        <v>68</v>
      </c>
      <c r="E153" s="1">
        <v>130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3</v>
      </c>
      <c r="D155" s="17">
        <v>1</v>
      </c>
      <c r="E155" s="17">
        <v>4</v>
      </c>
      <c r="F155" s="32">
        <v>3.0769230769230771E-2</v>
      </c>
    </row>
    <row r="156" spans="1:6" ht="15" customHeight="1" x14ac:dyDescent="0.15">
      <c r="A156" s="28"/>
      <c r="B156" s="18" t="s">
        <v>49</v>
      </c>
      <c r="C156" s="19">
        <v>33</v>
      </c>
      <c r="D156" s="19">
        <v>40</v>
      </c>
      <c r="E156" s="19">
        <v>73</v>
      </c>
      <c r="F156" s="32">
        <v>0.56153846153846154</v>
      </c>
    </row>
    <row r="157" spans="1:6" ht="15" customHeight="1" x14ac:dyDescent="0.15">
      <c r="A157" s="25"/>
      <c r="B157" s="20" t="s">
        <v>10</v>
      </c>
      <c r="C157" s="21">
        <v>17</v>
      </c>
      <c r="D157" s="21">
        <v>8</v>
      </c>
      <c r="E157" s="21">
        <v>25</v>
      </c>
      <c r="F157" s="32">
        <v>0.19230769230769232</v>
      </c>
    </row>
    <row r="158" spans="1:6" ht="15" customHeight="1" x14ac:dyDescent="0.15">
      <c r="A158" s="26"/>
      <c r="B158" s="29" t="s">
        <v>11</v>
      </c>
      <c r="C158" s="27">
        <v>9</v>
      </c>
      <c r="D158" s="27">
        <v>19</v>
      </c>
      <c r="E158" s="27">
        <v>28</v>
      </c>
      <c r="F158" s="32">
        <v>0.2153846153846154</v>
      </c>
    </row>
    <row r="159" spans="1:6" ht="15" customHeight="1" x14ac:dyDescent="0.15">
      <c r="B159" s="2" t="s">
        <v>8</v>
      </c>
      <c r="C159" s="1">
        <v>62</v>
      </c>
      <c r="D159" s="1">
        <v>68</v>
      </c>
      <c r="E159" s="1">
        <v>130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5</v>
      </c>
      <c r="D161" s="31">
        <v>9</v>
      </c>
      <c r="E161" s="31">
        <v>14</v>
      </c>
      <c r="F161" s="32">
        <v>0.1076923076923077</v>
      </c>
    </row>
    <row r="162" spans="1:6" ht="15" customHeight="1" x14ac:dyDescent="0.15">
      <c r="A162" s="30"/>
      <c r="B162" s="23" t="s">
        <v>15</v>
      </c>
      <c r="C162" s="31">
        <v>3</v>
      </c>
      <c r="D162" s="31">
        <v>7</v>
      </c>
      <c r="E162" s="31">
        <v>10</v>
      </c>
      <c r="F162" s="32">
        <v>7.6923076923076927E-2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2.3076923076923078E-2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172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288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0</v>
      </c>
      <c r="E8" s="38">
        <v>1</v>
      </c>
      <c r="F8" s="39">
        <v>6.4516129032258064E-3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6.4516129032258064E-3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3</v>
      </c>
      <c r="D20" s="70">
        <v>0</v>
      </c>
      <c r="E20" s="48">
        <v>3</v>
      </c>
      <c r="F20" s="39">
        <v>1.935483870967742E-2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2.5806451612903226E-2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0</v>
      </c>
      <c r="E32" s="41">
        <v>3</v>
      </c>
      <c r="F32" s="42">
        <v>1.935483870967742E-2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1.2903225806451613E-2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2</v>
      </c>
      <c r="E50" s="41">
        <v>2</v>
      </c>
      <c r="F50" s="42">
        <v>1.2903225806451613E-2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1.935483870967742E-2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4</v>
      </c>
      <c r="D62" s="49">
        <v>2</v>
      </c>
      <c r="E62" s="41">
        <v>6</v>
      </c>
      <c r="F62" s="42">
        <v>3.870967741935484E-2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1</v>
      </c>
      <c r="D68" s="49">
        <v>0</v>
      </c>
      <c r="E68" s="41">
        <v>1</v>
      </c>
      <c r="F68" s="42">
        <v>6.4516129032258064E-3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4</v>
      </c>
      <c r="D74" s="49">
        <v>3</v>
      </c>
      <c r="E74" s="41">
        <v>7</v>
      </c>
      <c r="F74" s="42">
        <v>4.5161290322580643E-2</v>
      </c>
    </row>
    <row r="75" spans="1:6" ht="15" customHeight="1" x14ac:dyDescent="0.15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0</v>
      </c>
      <c r="D80" s="49">
        <v>3</v>
      </c>
      <c r="E80" s="41">
        <v>3</v>
      </c>
      <c r="F80" s="42">
        <v>1.935483870967742E-2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2</v>
      </c>
      <c r="D86" s="71">
        <v>1</v>
      </c>
      <c r="E86" s="44">
        <v>3</v>
      </c>
      <c r="F86" s="45">
        <v>1.935483870967742E-2</v>
      </c>
    </row>
    <row r="87" spans="1:6" ht="15" customHeight="1" x14ac:dyDescent="0.15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4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7</v>
      </c>
      <c r="D92" s="71">
        <v>9</v>
      </c>
      <c r="E92" s="44">
        <v>16</v>
      </c>
      <c r="F92" s="45">
        <v>0.1032258064516129</v>
      </c>
    </row>
    <row r="93" spans="1:6" ht="15" customHeight="1" x14ac:dyDescent="0.15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v>10</v>
      </c>
      <c r="D98" s="71">
        <v>9</v>
      </c>
      <c r="E98" s="44">
        <v>19</v>
      </c>
      <c r="F98" s="45">
        <v>0.12258064516129032</v>
      </c>
    </row>
    <row r="99" spans="1:6" ht="15" customHeight="1" x14ac:dyDescent="0.15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5</v>
      </c>
      <c r="D102" s="94">
        <v>4</v>
      </c>
      <c r="E102" s="95">
        <v>9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v>9</v>
      </c>
      <c r="D104" s="71">
        <v>10</v>
      </c>
      <c r="E104" s="44">
        <v>19</v>
      </c>
      <c r="F104" s="45">
        <v>0.12258064516129032</v>
      </c>
    </row>
    <row r="105" spans="1:6" ht="15" customHeight="1" x14ac:dyDescent="0.15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6</v>
      </c>
      <c r="E106" s="95">
        <v>6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5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5</v>
      </c>
      <c r="E108" s="95">
        <v>5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5</v>
      </c>
      <c r="E109" s="95">
        <v>6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23</v>
      </c>
      <c r="E110" s="44">
        <v>27</v>
      </c>
      <c r="F110" s="45">
        <v>0.17419354838709677</v>
      </c>
    </row>
    <row r="111" spans="1:6" ht="15" customHeight="1" x14ac:dyDescent="0.15">
      <c r="A111" s="12"/>
      <c r="B111" s="35">
        <v>90</v>
      </c>
      <c r="C111" s="94">
        <v>4</v>
      </c>
      <c r="D111" s="94">
        <v>2</v>
      </c>
      <c r="E111" s="95">
        <v>6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6</v>
      </c>
      <c r="E113" s="95">
        <v>6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4</v>
      </c>
      <c r="D116" s="71">
        <v>14</v>
      </c>
      <c r="E116" s="44">
        <v>18</v>
      </c>
      <c r="F116" s="45">
        <v>0.11612903225806452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3</v>
      </c>
      <c r="E119" s="95">
        <v>4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15">
      <c r="A121" s="12"/>
      <c r="B121" s="35">
        <v>99</v>
      </c>
      <c r="C121" s="94">
        <v>1</v>
      </c>
      <c r="D121" s="94">
        <v>2</v>
      </c>
      <c r="E121" s="95">
        <v>3</v>
      </c>
      <c r="F121" s="32"/>
    </row>
    <row r="122" spans="1:6" ht="15" customHeight="1" x14ac:dyDescent="0.15">
      <c r="A122" s="12"/>
      <c r="B122" s="43" t="s">
        <v>46</v>
      </c>
      <c r="C122" s="71">
        <v>3</v>
      </c>
      <c r="D122" s="71">
        <v>9</v>
      </c>
      <c r="E122" s="44">
        <v>12</v>
      </c>
      <c r="F122" s="45">
        <v>7.7419354838709681E-2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2</v>
      </c>
      <c r="E125" s="95">
        <v>2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2</v>
      </c>
      <c r="E126" s="95">
        <v>2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5</v>
      </c>
      <c r="E128" s="44">
        <v>5</v>
      </c>
      <c r="F128" s="45">
        <v>3.2258064516129031E-2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59</v>
      </c>
      <c r="D147" s="77">
        <v>96</v>
      </c>
      <c r="E147" s="62">
        <v>155</v>
      </c>
      <c r="F147" s="32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4</v>
      </c>
      <c r="D150" s="17">
        <v>1</v>
      </c>
      <c r="E150" s="17">
        <v>5</v>
      </c>
      <c r="F150" s="32">
        <v>3.2258064516129031E-2</v>
      </c>
    </row>
    <row r="151" spans="1:6" ht="15" customHeight="1" x14ac:dyDescent="0.15">
      <c r="A151" s="18"/>
      <c r="B151" s="18" t="s">
        <v>49</v>
      </c>
      <c r="C151" s="19">
        <v>16</v>
      </c>
      <c r="D151" s="19">
        <v>15</v>
      </c>
      <c r="E151" s="19">
        <v>31</v>
      </c>
      <c r="F151" s="32">
        <v>0.2</v>
      </c>
    </row>
    <row r="152" spans="1:6" ht="15" customHeight="1" x14ac:dyDescent="0.15">
      <c r="A152" s="33"/>
      <c r="B152" s="20" t="s">
        <v>6</v>
      </c>
      <c r="C152" s="21">
        <v>39</v>
      </c>
      <c r="D152" s="21">
        <v>80</v>
      </c>
      <c r="E152" s="21">
        <v>119</v>
      </c>
      <c r="F152" s="32">
        <v>0.76774193548387093</v>
      </c>
    </row>
    <row r="153" spans="1:6" ht="15" customHeight="1" x14ac:dyDescent="0.15">
      <c r="B153" s="2" t="s">
        <v>8</v>
      </c>
      <c r="C153" s="1">
        <v>59</v>
      </c>
      <c r="D153" s="1">
        <v>96</v>
      </c>
      <c r="E153" s="1">
        <v>155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4</v>
      </c>
      <c r="D155" s="17">
        <v>1</v>
      </c>
      <c r="E155" s="17">
        <v>5</v>
      </c>
      <c r="F155" s="32">
        <v>3.2258064516129031E-2</v>
      </c>
    </row>
    <row r="156" spans="1:6" ht="15" customHeight="1" x14ac:dyDescent="0.15">
      <c r="A156" s="28"/>
      <c r="B156" s="18" t="s">
        <v>49</v>
      </c>
      <c r="C156" s="19">
        <v>16</v>
      </c>
      <c r="D156" s="19">
        <v>15</v>
      </c>
      <c r="E156" s="19">
        <v>31</v>
      </c>
      <c r="F156" s="32">
        <v>0.2</v>
      </c>
    </row>
    <row r="157" spans="1:6" ht="15" customHeight="1" x14ac:dyDescent="0.15">
      <c r="A157" s="25"/>
      <c r="B157" s="20" t="s">
        <v>10</v>
      </c>
      <c r="C157" s="21">
        <v>9</v>
      </c>
      <c r="D157" s="21">
        <v>10</v>
      </c>
      <c r="E157" s="21">
        <v>19</v>
      </c>
      <c r="F157" s="32">
        <v>0.12258064516129032</v>
      </c>
    </row>
    <row r="158" spans="1:6" ht="15" customHeight="1" x14ac:dyDescent="0.15">
      <c r="A158" s="26"/>
      <c r="B158" s="29" t="s">
        <v>11</v>
      </c>
      <c r="C158" s="27">
        <v>30</v>
      </c>
      <c r="D158" s="27">
        <v>70</v>
      </c>
      <c r="E158" s="27">
        <v>100</v>
      </c>
      <c r="F158" s="32">
        <v>0.64516129032258063</v>
      </c>
    </row>
    <row r="159" spans="1:6" ht="15" customHeight="1" x14ac:dyDescent="0.15">
      <c r="B159" s="2" t="s">
        <v>8</v>
      </c>
      <c r="C159" s="1">
        <v>59</v>
      </c>
      <c r="D159" s="1">
        <v>96</v>
      </c>
      <c r="E159" s="1">
        <v>155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11</v>
      </c>
      <c r="D161" s="31">
        <v>51</v>
      </c>
      <c r="E161" s="31">
        <v>62</v>
      </c>
      <c r="F161" s="32">
        <v>0.4</v>
      </c>
    </row>
    <row r="162" spans="1:6" ht="15" customHeight="1" x14ac:dyDescent="0.15">
      <c r="A162" s="30"/>
      <c r="B162" s="23" t="s">
        <v>15</v>
      </c>
      <c r="C162" s="31">
        <v>7</v>
      </c>
      <c r="D162" s="31">
        <v>28</v>
      </c>
      <c r="E162" s="31">
        <v>35</v>
      </c>
      <c r="F162" s="32">
        <v>0.22580645161290322</v>
      </c>
    </row>
    <row r="163" spans="1:6" ht="15" customHeight="1" x14ac:dyDescent="0.15">
      <c r="A163" s="30"/>
      <c r="B163" s="23" t="s">
        <v>13</v>
      </c>
      <c r="C163" s="31">
        <v>3</v>
      </c>
      <c r="D163" s="31">
        <v>14</v>
      </c>
      <c r="E163" s="31">
        <v>17</v>
      </c>
      <c r="F163" s="32">
        <v>0.10967741935483871</v>
      </c>
    </row>
    <row r="164" spans="1:6" ht="15" customHeight="1" x14ac:dyDescent="0.15">
      <c r="B164" s="4" t="s">
        <v>14</v>
      </c>
      <c r="C164" s="1">
        <v>0</v>
      </c>
      <c r="D164" s="1">
        <v>5</v>
      </c>
      <c r="E164" s="1">
        <v>5</v>
      </c>
      <c r="F164" s="32">
        <v>3.2258064516129031E-2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173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289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3.6363636363636362E-2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4</v>
      </c>
      <c r="E20" s="48">
        <v>4</v>
      </c>
      <c r="F20" s="39">
        <v>7.2727272727272724E-2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3</v>
      </c>
      <c r="E26" s="41">
        <v>3</v>
      </c>
      <c r="F26" s="42">
        <v>5.4545454545454543E-2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1</v>
      </c>
      <c r="E32" s="41">
        <v>1</v>
      </c>
      <c r="F32" s="42">
        <v>1.8181818181818181E-2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3.6363636363636362E-2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3</v>
      </c>
      <c r="D44" s="49">
        <v>1</v>
      </c>
      <c r="E44" s="41">
        <v>4</v>
      </c>
      <c r="F44" s="42">
        <v>7.2727272727272724E-2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7.2727272727272724E-2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1.8181818181818181E-2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2</v>
      </c>
      <c r="D62" s="49">
        <v>3</v>
      </c>
      <c r="E62" s="41">
        <v>5</v>
      </c>
      <c r="F62" s="42">
        <v>9.0909090909090912E-2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1</v>
      </c>
      <c r="D68" s="49">
        <v>2</v>
      </c>
      <c r="E68" s="41">
        <v>3</v>
      </c>
      <c r="F68" s="42">
        <v>5.4545454545454543E-2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2</v>
      </c>
      <c r="D74" s="49">
        <v>0</v>
      </c>
      <c r="E74" s="41">
        <v>2</v>
      </c>
      <c r="F74" s="42">
        <v>3.6363636363636362E-2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2</v>
      </c>
      <c r="D80" s="49">
        <v>2</v>
      </c>
      <c r="E80" s="41">
        <v>4</v>
      </c>
      <c r="F80" s="42">
        <v>7.2727272727272724E-2</v>
      </c>
    </row>
    <row r="81" spans="1:6" ht="15" customHeight="1" x14ac:dyDescent="0.15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1</v>
      </c>
      <c r="D86" s="71">
        <v>1</v>
      </c>
      <c r="E86" s="44">
        <v>2</v>
      </c>
      <c r="F86" s="45">
        <v>3.6363636363636362E-2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1</v>
      </c>
      <c r="D92" s="71">
        <v>3</v>
      </c>
      <c r="E92" s="44">
        <v>4</v>
      </c>
      <c r="F92" s="45">
        <v>7.2727272727272724E-2</v>
      </c>
    </row>
    <row r="93" spans="1:6" ht="15" customHeight="1" x14ac:dyDescent="0.15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3</v>
      </c>
      <c r="D98" s="71">
        <v>4</v>
      </c>
      <c r="E98" s="44">
        <v>7</v>
      </c>
      <c r="F98" s="45">
        <v>0.12727272727272726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0</v>
      </c>
      <c r="E104" s="44">
        <v>2</v>
      </c>
      <c r="F104" s="45">
        <v>3.6363636363636362E-2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0</v>
      </c>
      <c r="D110" s="71">
        <v>3</v>
      </c>
      <c r="E110" s="44">
        <v>3</v>
      </c>
      <c r="F110" s="45">
        <v>5.4545454545454543E-2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3.6363636363636362E-2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24</v>
      </c>
      <c r="D147" s="77">
        <v>31</v>
      </c>
      <c r="E147" s="62">
        <v>55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</v>
      </c>
      <c r="D150" s="17">
        <v>5</v>
      </c>
      <c r="E150" s="17">
        <v>6</v>
      </c>
      <c r="F150" s="32">
        <v>0.10909090909090909</v>
      </c>
    </row>
    <row r="151" spans="1:6" ht="15" customHeight="1" x14ac:dyDescent="0.15">
      <c r="A151" s="18"/>
      <c r="B151" s="18" t="s">
        <v>49</v>
      </c>
      <c r="C151" s="19">
        <v>15</v>
      </c>
      <c r="D151" s="19">
        <v>14</v>
      </c>
      <c r="E151" s="19">
        <v>29</v>
      </c>
      <c r="F151" s="32">
        <v>0.52727272727272723</v>
      </c>
    </row>
    <row r="152" spans="1:6" ht="15" customHeight="1" x14ac:dyDescent="0.15">
      <c r="A152" s="33"/>
      <c r="B152" s="20" t="s">
        <v>6</v>
      </c>
      <c r="C152" s="21">
        <v>8</v>
      </c>
      <c r="D152" s="21">
        <v>12</v>
      </c>
      <c r="E152" s="21">
        <v>20</v>
      </c>
      <c r="F152" s="32">
        <v>0.36363636363636365</v>
      </c>
    </row>
    <row r="153" spans="1:6" ht="15" customHeight="1" x14ac:dyDescent="0.15">
      <c r="B153" s="2" t="s">
        <v>8</v>
      </c>
      <c r="C153" s="1">
        <v>24</v>
      </c>
      <c r="D153" s="1">
        <v>31</v>
      </c>
      <c r="E153" s="1">
        <v>55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</v>
      </c>
      <c r="D155" s="17">
        <v>5</v>
      </c>
      <c r="E155" s="17">
        <v>6</v>
      </c>
      <c r="F155" s="32">
        <v>0.10909090909090909</v>
      </c>
    </row>
    <row r="156" spans="1:6" ht="15" customHeight="1" x14ac:dyDescent="0.15">
      <c r="A156" s="28"/>
      <c r="B156" s="18" t="s">
        <v>49</v>
      </c>
      <c r="C156" s="19">
        <v>15</v>
      </c>
      <c r="D156" s="19">
        <v>14</v>
      </c>
      <c r="E156" s="19">
        <v>29</v>
      </c>
      <c r="F156" s="32">
        <v>0.52727272727272723</v>
      </c>
    </row>
    <row r="157" spans="1:6" ht="15" customHeight="1" x14ac:dyDescent="0.15">
      <c r="A157" s="25"/>
      <c r="B157" s="20" t="s">
        <v>10</v>
      </c>
      <c r="C157" s="21">
        <v>2</v>
      </c>
      <c r="D157" s="21">
        <v>4</v>
      </c>
      <c r="E157" s="21">
        <v>6</v>
      </c>
      <c r="F157" s="32">
        <v>0.10909090909090909</v>
      </c>
    </row>
    <row r="158" spans="1:6" ht="15" customHeight="1" x14ac:dyDescent="0.15">
      <c r="A158" s="26"/>
      <c r="B158" s="29" t="s">
        <v>11</v>
      </c>
      <c r="C158" s="27">
        <v>6</v>
      </c>
      <c r="D158" s="27">
        <v>8</v>
      </c>
      <c r="E158" s="27">
        <v>14</v>
      </c>
      <c r="F158" s="32">
        <v>0.25454545454545452</v>
      </c>
    </row>
    <row r="159" spans="1:6" ht="15" customHeight="1" x14ac:dyDescent="0.15">
      <c r="B159" s="2" t="s">
        <v>8</v>
      </c>
      <c r="C159" s="1">
        <v>24</v>
      </c>
      <c r="D159" s="1">
        <v>31</v>
      </c>
      <c r="E159" s="1">
        <v>55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</v>
      </c>
      <c r="D161" s="31">
        <v>4</v>
      </c>
      <c r="E161" s="31">
        <v>5</v>
      </c>
      <c r="F161" s="32">
        <v>9.0909090909090912E-2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1</v>
      </c>
      <c r="E162" s="31">
        <v>2</v>
      </c>
      <c r="F162" s="32">
        <v>3.6363636363636362E-2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174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290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1.9047619047619049E-2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3.8095238095238099E-2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2.8571428571428571E-2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1.9047619047619049E-2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2</v>
      </c>
      <c r="E38" s="41">
        <v>2</v>
      </c>
      <c r="F38" s="42">
        <v>1.9047619047619049E-2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2</v>
      </c>
      <c r="D50" s="49">
        <v>0</v>
      </c>
      <c r="E50" s="41">
        <v>2</v>
      </c>
      <c r="F50" s="42">
        <v>1.9047619047619049E-2</v>
      </c>
    </row>
    <row r="51" spans="1:6" ht="15" customHeight="1" x14ac:dyDescent="0.15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v>4</v>
      </c>
      <c r="D56" s="49">
        <v>4</v>
      </c>
      <c r="E56" s="41">
        <v>8</v>
      </c>
      <c r="F56" s="42">
        <v>7.6190476190476197E-2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5</v>
      </c>
      <c r="D62" s="49">
        <v>4</v>
      </c>
      <c r="E62" s="41">
        <v>9</v>
      </c>
      <c r="F62" s="42">
        <v>8.5714285714285715E-2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3</v>
      </c>
      <c r="D68" s="49">
        <v>4</v>
      </c>
      <c r="E68" s="41">
        <v>7</v>
      </c>
      <c r="F68" s="42">
        <v>6.6666666666666666E-2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4</v>
      </c>
      <c r="D74" s="49">
        <v>3</v>
      </c>
      <c r="E74" s="41">
        <v>7</v>
      </c>
      <c r="F74" s="42">
        <v>6.6666666666666666E-2</v>
      </c>
    </row>
    <row r="75" spans="1:6" ht="15" customHeight="1" x14ac:dyDescent="0.15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3</v>
      </c>
      <c r="D80" s="49">
        <v>1</v>
      </c>
      <c r="E80" s="41">
        <v>4</v>
      </c>
      <c r="F80" s="42">
        <v>3.8095238095238099E-2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6</v>
      </c>
      <c r="D86" s="71">
        <v>4</v>
      </c>
      <c r="E86" s="44">
        <v>10</v>
      </c>
      <c r="F86" s="45">
        <v>9.5238095238095233E-2</v>
      </c>
    </row>
    <row r="87" spans="1:6" ht="15" customHeight="1" x14ac:dyDescent="0.15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2</v>
      </c>
      <c r="E90" s="95">
        <v>6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7</v>
      </c>
      <c r="D92" s="71">
        <v>5</v>
      </c>
      <c r="E92" s="44">
        <v>12</v>
      </c>
      <c r="F92" s="45">
        <v>0.11428571428571428</v>
      </c>
    </row>
    <row r="93" spans="1:6" ht="15" customHeight="1" x14ac:dyDescent="0.15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3</v>
      </c>
      <c r="D98" s="71">
        <v>3</v>
      </c>
      <c r="E98" s="44">
        <v>6</v>
      </c>
      <c r="F98" s="45">
        <v>5.7142857142857141E-2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4</v>
      </c>
      <c r="E104" s="44">
        <v>7</v>
      </c>
      <c r="F104" s="45">
        <v>6.6666666666666666E-2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5</v>
      </c>
      <c r="E110" s="44">
        <v>9</v>
      </c>
      <c r="F110" s="45">
        <v>8.5714285714285715E-2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4</v>
      </c>
      <c r="D116" s="71">
        <v>4</v>
      </c>
      <c r="E116" s="44">
        <v>8</v>
      </c>
      <c r="F116" s="45">
        <v>7.6190476190476197E-2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1.9047619047619049E-2</v>
      </c>
    </row>
    <row r="123" spans="1:6" ht="15" customHeight="1" x14ac:dyDescent="0.15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9.5238095238095247E-3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55</v>
      </c>
      <c r="D147" s="77">
        <v>50</v>
      </c>
      <c r="E147" s="62">
        <v>105</v>
      </c>
      <c r="F147" s="32"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3</v>
      </c>
      <c r="D150" s="17">
        <v>3</v>
      </c>
      <c r="E150" s="17">
        <v>6</v>
      </c>
      <c r="F150" s="32">
        <v>5.7142857142857141E-2</v>
      </c>
    </row>
    <row r="151" spans="1:6" ht="15" customHeight="1" x14ac:dyDescent="0.15">
      <c r="A151" s="18"/>
      <c r="B151" s="18" t="s">
        <v>49</v>
      </c>
      <c r="C151" s="19">
        <v>23</v>
      </c>
      <c r="D151" s="19">
        <v>21</v>
      </c>
      <c r="E151" s="19">
        <v>44</v>
      </c>
      <c r="F151" s="32">
        <v>0.41904761904761906</v>
      </c>
    </row>
    <row r="152" spans="1:6" ht="15" customHeight="1" x14ac:dyDescent="0.15">
      <c r="A152" s="33"/>
      <c r="B152" s="20" t="s">
        <v>6</v>
      </c>
      <c r="C152" s="21">
        <v>29</v>
      </c>
      <c r="D152" s="21">
        <v>26</v>
      </c>
      <c r="E152" s="21">
        <v>55</v>
      </c>
      <c r="F152" s="32">
        <v>0.52380952380952384</v>
      </c>
    </row>
    <row r="153" spans="1:6" ht="15" customHeight="1" x14ac:dyDescent="0.15">
      <c r="B153" s="2" t="s">
        <v>8</v>
      </c>
      <c r="C153" s="1">
        <v>55</v>
      </c>
      <c r="D153" s="1">
        <v>50</v>
      </c>
      <c r="E153" s="1">
        <v>105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3</v>
      </c>
      <c r="D155" s="17">
        <v>3</v>
      </c>
      <c r="E155" s="17">
        <v>6</v>
      </c>
      <c r="F155" s="32">
        <v>5.7142857142857141E-2</v>
      </c>
    </row>
    <row r="156" spans="1:6" ht="15" customHeight="1" x14ac:dyDescent="0.15">
      <c r="A156" s="28"/>
      <c r="B156" s="18" t="s">
        <v>49</v>
      </c>
      <c r="C156" s="19">
        <v>23</v>
      </c>
      <c r="D156" s="19">
        <v>21</v>
      </c>
      <c r="E156" s="19">
        <v>44</v>
      </c>
      <c r="F156" s="32">
        <v>0.41904761904761906</v>
      </c>
    </row>
    <row r="157" spans="1:6" ht="15" customHeight="1" x14ac:dyDescent="0.15">
      <c r="A157" s="25"/>
      <c r="B157" s="20" t="s">
        <v>10</v>
      </c>
      <c r="C157" s="21">
        <v>13</v>
      </c>
      <c r="D157" s="21">
        <v>9</v>
      </c>
      <c r="E157" s="21">
        <v>22</v>
      </c>
      <c r="F157" s="32">
        <v>0.20952380952380953</v>
      </c>
    </row>
    <row r="158" spans="1:6" ht="15" customHeight="1" x14ac:dyDescent="0.15">
      <c r="A158" s="26"/>
      <c r="B158" s="29" t="s">
        <v>11</v>
      </c>
      <c r="C158" s="27">
        <v>16</v>
      </c>
      <c r="D158" s="27">
        <v>17</v>
      </c>
      <c r="E158" s="27">
        <v>33</v>
      </c>
      <c r="F158" s="32">
        <v>0.31428571428571428</v>
      </c>
    </row>
    <row r="159" spans="1:6" ht="15" customHeight="1" x14ac:dyDescent="0.15">
      <c r="B159" s="2" t="s">
        <v>8</v>
      </c>
      <c r="C159" s="1">
        <v>55</v>
      </c>
      <c r="D159" s="1">
        <v>50</v>
      </c>
      <c r="E159" s="1">
        <v>105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10</v>
      </c>
      <c r="D161" s="31">
        <v>10</v>
      </c>
      <c r="E161" s="31">
        <v>20</v>
      </c>
      <c r="F161" s="32">
        <v>0.19047619047619047</v>
      </c>
    </row>
    <row r="162" spans="1:6" ht="15" customHeight="1" x14ac:dyDescent="0.15">
      <c r="A162" s="30"/>
      <c r="B162" s="23" t="s">
        <v>15</v>
      </c>
      <c r="C162" s="31">
        <v>6</v>
      </c>
      <c r="D162" s="31">
        <v>5</v>
      </c>
      <c r="E162" s="31">
        <v>11</v>
      </c>
      <c r="F162" s="32">
        <v>0.10476190476190476</v>
      </c>
    </row>
    <row r="163" spans="1:6" ht="15" customHeight="1" x14ac:dyDescent="0.15">
      <c r="A163" s="30"/>
      <c r="B163" s="23" t="s">
        <v>13</v>
      </c>
      <c r="C163" s="31">
        <v>2</v>
      </c>
      <c r="D163" s="31">
        <v>1</v>
      </c>
      <c r="E163" s="31">
        <v>3</v>
      </c>
      <c r="F163" s="32">
        <v>2.8571428571428571E-2</v>
      </c>
    </row>
    <row r="164" spans="1:6" ht="15" customHeight="1" x14ac:dyDescent="0.15">
      <c r="B164" s="4" t="s">
        <v>14</v>
      </c>
      <c r="C164" s="1">
        <v>1</v>
      </c>
      <c r="D164" s="1">
        <v>0</v>
      </c>
      <c r="E164" s="1">
        <v>1</v>
      </c>
      <c r="F164" s="32">
        <v>9.5238095238095247E-3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Sheet175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291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1</v>
      </c>
      <c r="E8" s="38">
        <v>4</v>
      </c>
      <c r="F8" s="39">
        <v>2.0408163265306121E-2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1.5306122448979591E-2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1.020408163265306E-2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1.5306122448979591E-2</v>
      </c>
    </row>
    <row r="27" spans="1:6" ht="15" customHeight="1" x14ac:dyDescent="0.15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15">
      <c r="A32" s="12"/>
      <c r="B32" s="40" t="s">
        <v>31</v>
      </c>
      <c r="C32" s="49">
        <v>8</v>
      </c>
      <c r="D32" s="49">
        <v>4</v>
      </c>
      <c r="E32" s="41">
        <v>12</v>
      </c>
      <c r="F32" s="42">
        <v>6.1224489795918366E-2</v>
      </c>
    </row>
    <row r="33" spans="1:6" ht="15" customHeight="1" x14ac:dyDescent="0.15">
      <c r="A33" s="12"/>
      <c r="B33" s="35">
        <v>25</v>
      </c>
      <c r="C33" s="94">
        <v>3</v>
      </c>
      <c r="D33" s="94">
        <v>3</v>
      </c>
      <c r="E33" s="95">
        <v>6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3</v>
      </c>
      <c r="E34" s="95">
        <v>5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3</v>
      </c>
      <c r="E35" s="95">
        <v>5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8</v>
      </c>
      <c r="D38" s="49">
        <v>10</v>
      </c>
      <c r="E38" s="41">
        <v>18</v>
      </c>
      <c r="F38" s="42">
        <v>9.1836734693877556E-2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5</v>
      </c>
      <c r="D44" s="49">
        <v>4</v>
      </c>
      <c r="E44" s="41">
        <v>9</v>
      </c>
      <c r="F44" s="42">
        <v>4.5918367346938778E-2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3</v>
      </c>
      <c r="D50" s="49">
        <v>5</v>
      </c>
      <c r="E50" s="41">
        <v>8</v>
      </c>
      <c r="F50" s="42">
        <v>4.0816326530612242E-2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4</v>
      </c>
      <c r="D56" s="49">
        <v>0</v>
      </c>
      <c r="E56" s="41">
        <v>4</v>
      </c>
      <c r="F56" s="42">
        <v>2.0408163265306121E-2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1.5306122448979591E-2</v>
      </c>
    </row>
    <row r="63" spans="1:6" ht="15" customHeight="1" x14ac:dyDescent="0.15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4</v>
      </c>
      <c r="E66" s="95">
        <v>6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7</v>
      </c>
      <c r="D68" s="49">
        <v>10</v>
      </c>
      <c r="E68" s="41">
        <v>17</v>
      </c>
      <c r="F68" s="42">
        <v>8.673469387755102E-2</v>
      </c>
    </row>
    <row r="69" spans="1:6" ht="15" customHeight="1" x14ac:dyDescent="0.15">
      <c r="A69" s="12"/>
      <c r="B69" s="35">
        <v>55</v>
      </c>
      <c r="C69" s="94">
        <v>4</v>
      </c>
      <c r="D69" s="94">
        <v>1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3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10</v>
      </c>
      <c r="D74" s="49">
        <v>9</v>
      </c>
      <c r="E74" s="41">
        <v>19</v>
      </c>
      <c r="F74" s="42">
        <v>9.6938775510204078E-2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7</v>
      </c>
      <c r="D80" s="49">
        <v>9</v>
      </c>
      <c r="E80" s="41">
        <v>16</v>
      </c>
      <c r="F80" s="42">
        <v>8.1632653061224483E-2</v>
      </c>
    </row>
    <row r="81" spans="1:6" ht="15" customHeight="1" x14ac:dyDescent="0.15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8</v>
      </c>
      <c r="D86" s="71">
        <v>6</v>
      </c>
      <c r="E86" s="44">
        <v>14</v>
      </c>
      <c r="F86" s="45">
        <v>7.1428571428571425E-2</v>
      </c>
    </row>
    <row r="87" spans="1:6" ht="15" customHeight="1" x14ac:dyDescent="0.15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3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3</v>
      </c>
      <c r="D92" s="71">
        <v>7</v>
      </c>
      <c r="E92" s="44">
        <v>10</v>
      </c>
      <c r="F92" s="45">
        <v>5.1020408163265307E-2</v>
      </c>
    </row>
    <row r="93" spans="1:6" ht="15" customHeight="1" x14ac:dyDescent="0.15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5</v>
      </c>
      <c r="E94" s="95">
        <v>6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9</v>
      </c>
      <c r="D98" s="71">
        <v>9</v>
      </c>
      <c r="E98" s="44">
        <v>18</v>
      </c>
      <c r="F98" s="45">
        <v>9.1836734693877556E-2</v>
      </c>
    </row>
    <row r="99" spans="1:6" ht="15" customHeight="1" x14ac:dyDescent="0.15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4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0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7</v>
      </c>
      <c r="D104" s="71">
        <v>9</v>
      </c>
      <c r="E104" s="44">
        <v>16</v>
      </c>
      <c r="F104" s="45">
        <v>8.1632653061224483E-2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9</v>
      </c>
      <c r="E110" s="44">
        <v>12</v>
      </c>
      <c r="F110" s="45">
        <v>6.1224489795918366E-2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1.5306122448979591E-2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2.0408163265306121E-2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5.1020408163265302E-3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92</v>
      </c>
      <c r="D147" s="77">
        <v>104</v>
      </c>
      <c r="E147" s="62">
        <v>196</v>
      </c>
      <c r="F147" s="32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6</v>
      </c>
      <c r="D150" s="17">
        <v>3</v>
      </c>
      <c r="E150" s="17">
        <v>9</v>
      </c>
      <c r="F150" s="32">
        <v>4.5918367346938778E-2</v>
      </c>
    </row>
    <row r="151" spans="1:6" ht="15" customHeight="1" x14ac:dyDescent="0.15">
      <c r="A151" s="18"/>
      <c r="B151" s="18" t="s">
        <v>49</v>
      </c>
      <c r="C151" s="19">
        <v>55</v>
      </c>
      <c r="D151" s="19">
        <v>54</v>
      </c>
      <c r="E151" s="19">
        <v>109</v>
      </c>
      <c r="F151" s="32">
        <v>0.55612244897959184</v>
      </c>
    </row>
    <row r="152" spans="1:6" ht="15" customHeight="1" x14ac:dyDescent="0.15">
      <c r="A152" s="33"/>
      <c r="B152" s="20" t="s">
        <v>6</v>
      </c>
      <c r="C152" s="21">
        <v>31</v>
      </c>
      <c r="D152" s="21">
        <v>47</v>
      </c>
      <c r="E152" s="21">
        <v>78</v>
      </c>
      <c r="F152" s="32">
        <v>0.39795918367346939</v>
      </c>
    </row>
    <row r="153" spans="1:6" ht="15" customHeight="1" x14ac:dyDescent="0.15">
      <c r="B153" s="2" t="s">
        <v>8</v>
      </c>
      <c r="C153" s="1">
        <v>92</v>
      </c>
      <c r="D153" s="1">
        <v>104</v>
      </c>
      <c r="E153" s="1">
        <v>196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6</v>
      </c>
      <c r="D155" s="17">
        <v>3</v>
      </c>
      <c r="E155" s="17">
        <v>9</v>
      </c>
      <c r="F155" s="32">
        <v>4.5918367346938778E-2</v>
      </c>
    </row>
    <row r="156" spans="1:6" ht="15" customHeight="1" x14ac:dyDescent="0.15">
      <c r="A156" s="28"/>
      <c r="B156" s="18" t="s">
        <v>49</v>
      </c>
      <c r="C156" s="19">
        <v>55</v>
      </c>
      <c r="D156" s="19">
        <v>54</v>
      </c>
      <c r="E156" s="19">
        <v>109</v>
      </c>
      <c r="F156" s="32">
        <v>0.55612244897959184</v>
      </c>
    </row>
    <row r="157" spans="1:6" ht="15" customHeight="1" x14ac:dyDescent="0.15">
      <c r="A157" s="25"/>
      <c r="B157" s="20" t="s">
        <v>10</v>
      </c>
      <c r="C157" s="21">
        <v>11</v>
      </c>
      <c r="D157" s="21">
        <v>13</v>
      </c>
      <c r="E157" s="21">
        <v>24</v>
      </c>
      <c r="F157" s="32">
        <v>0.12244897959183673</v>
      </c>
    </row>
    <row r="158" spans="1:6" ht="15" customHeight="1" x14ac:dyDescent="0.15">
      <c r="A158" s="26"/>
      <c r="B158" s="29" t="s">
        <v>11</v>
      </c>
      <c r="C158" s="27">
        <v>20</v>
      </c>
      <c r="D158" s="27">
        <v>34</v>
      </c>
      <c r="E158" s="27">
        <v>54</v>
      </c>
      <c r="F158" s="32">
        <v>0.27551020408163263</v>
      </c>
    </row>
    <row r="159" spans="1:6" ht="15" customHeight="1" x14ac:dyDescent="0.15">
      <c r="B159" s="2" t="s">
        <v>8</v>
      </c>
      <c r="C159" s="1">
        <v>92</v>
      </c>
      <c r="D159" s="1">
        <v>104</v>
      </c>
      <c r="E159" s="1">
        <v>196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4</v>
      </c>
      <c r="D161" s="31">
        <v>16</v>
      </c>
      <c r="E161" s="31">
        <v>20</v>
      </c>
      <c r="F161" s="32">
        <v>0.10204081632653061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7</v>
      </c>
      <c r="E162" s="31">
        <v>8</v>
      </c>
      <c r="F162" s="32">
        <v>4.0816326530612242E-2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4</v>
      </c>
      <c r="E163" s="31">
        <v>5</v>
      </c>
      <c r="F163" s="32">
        <v>2.5510204081632654E-2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5.1020408163265302E-3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Sheet176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292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2</v>
      </c>
      <c r="E8" s="38">
        <v>2</v>
      </c>
      <c r="F8" s="39">
        <v>1.8518518518518517E-2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2</v>
      </c>
      <c r="E14" s="48">
        <v>4</v>
      </c>
      <c r="F14" s="39">
        <v>3.7037037037037035E-2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3</v>
      </c>
      <c r="E20" s="48">
        <v>3</v>
      </c>
      <c r="F20" s="39">
        <v>2.7777777777777776E-2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2.7777777777777776E-2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5.5555555555555552E-2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3</v>
      </c>
      <c r="E38" s="41">
        <v>5</v>
      </c>
      <c r="F38" s="42">
        <v>4.6296296296296294E-2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2</v>
      </c>
      <c r="E44" s="41">
        <v>2</v>
      </c>
      <c r="F44" s="42">
        <v>1.8518518518518517E-2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4</v>
      </c>
      <c r="D50" s="49">
        <v>0</v>
      </c>
      <c r="E50" s="41">
        <v>4</v>
      </c>
      <c r="F50" s="42">
        <v>3.7037037037037035E-2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4</v>
      </c>
      <c r="D56" s="49">
        <v>1</v>
      </c>
      <c r="E56" s="41">
        <v>5</v>
      </c>
      <c r="F56" s="42">
        <v>4.6296296296296294E-2</v>
      </c>
    </row>
    <row r="57" spans="1:6" ht="15" customHeight="1" x14ac:dyDescent="0.15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6</v>
      </c>
      <c r="D62" s="49">
        <v>4</v>
      </c>
      <c r="E62" s="41">
        <v>10</v>
      </c>
      <c r="F62" s="42">
        <v>9.2592592592592587E-2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4</v>
      </c>
      <c r="D68" s="49">
        <v>2</v>
      </c>
      <c r="E68" s="41">
        <v>6</v>
      </c>
      <c r="F68" s="42">
        <v>5.5555555555555552E-2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5.5555555555555552E-2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3</v>
      </c>
      <c r="D80" s="49">
        <v>0</v>
      </c>
      <c r="E80" s="41">
        <v>3</v>
      </c>
      <c r="F80" s="42">
        <v>2.7777777777777776E-2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2</v>
      </c>
      <c r="D86" s="71">
        <v>2</v>
      </c>
      <c r="E86" s="44">
        <v>4</v>
      </c>
      <c r="F86" s="45">
        <v>3.7037037037037035E-2</v>
      </c>
    </row>
    <row r="87" spans="1:6" ht="15" customHeight="1" x14ac:dyDescent="0.15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4</v>
      </c>
      <c r="D92" s="71">
        <v>5</v>
      </c>
      <c r="E92" s="44">
        <v>9</v>
      </c>
      <c r="F92" s="45">
        <v>8.3333333333333329E-2</v>
      </c>
    </row>
    <row r="93" spans="1:6" ht="15" customHeight="1" x14ac:dyDescent="0.15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3</v>
      </c>
      <c r="D98" s="71">
        <v>7</v>
      </c>
      <c r="E98" s="44">
        <v>10</v>
      </c>
      <c r="F98" s="45">
        <v>9.2592592592592587E-2</v>
      </c>
    </row>
    <row r="99" spans="1:6" ht="15" customHeight="1" x14ac:dyDescent="0.15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5</v>
      </c>
      <c r="E103" s="95">
        <v>6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10</v>
      </c>
      <c r="E104" s="44">
        <v>15</v>
      </c>
      <c r="F104" s="45">
        <v>0.1388888888888889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4</v>
      </c>
      <c r="E110" s="44">
        <v>5</v>
      </c>
      <c r="F110" s="45">
        <v>4.6296296296296294E-2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2</v>
      </c>
      <c r="E116" s="44">
        <v>5</v>
      </c>
      <c r="F116" s="45">
        <v>4.6296296296296294E-2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9.2592592592592587E-3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51</v>
      </c>
      <c r="D147" s="77">
        <v>57</v>
      </c>
      <c r="E147" s="62">
        <v>108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</v>
      </c>
      <c r="D150" s="17">
        <v>7</v>
      </c>
      <c r="E150" s="17">
        <v>9</v>
      </c>
      <c r="F150" s="32">
        <v>8.3333333333333329E-2</v>
      </c>
    </row>
    <row r="151" spans="1:6" ht="15" customHeight="1" x14ac:dyDescent="0.15">
      <c r="A151" s="18"/>
      <c r="B151" s="18" t="s">
        <v>49</v>
      </c>
      <c r="C151" s="19">
        <v>30</v>
      </c>
      <c r="D151" s="19">
        <v>20</v>
      </c>
      <c r="E151" s="19">
        <v>50</v>
      </c>
      <c r="F151" s="32">
        <v>0.46296296296296297</v>
      </c>
    </row>
    <row r="152" spans="1:6" ht="15" customHeight="1" x14ac:dyDescent="0.15">
      <c r="A152" s="33"/>
      <c r="B152" s="20" t="s">
        <v>6</v>
      </c>
      <c r="C152" s="21">
        <v>19</v>
      </c>
      <c r="D152" s="21">
        <v>30</v>
      </c>
      <c r="E152" s="21">
        <v>49</v>
      </c>
      <c r="F152" s="32">
        <v>0.45370370370370372</v>
      </c>
    </row>
    <row r="153" spans="1:6" ht="15" customHeight="1" x14ac:dyDescent="0.15">
      <c r="B153" s="2" t="s">
        <v>8</v>
      </c>
      <c r="C153" s="1">
        <v>51</v>
      </c>
      <c r="D153" s="1">
        <v>57</v>
      </c>
      <c r="E153" s="1">
        <v>108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</v>
      </c>
      <c r="D155" s="17">
        <v>7</v>
      </c>
      <c r="E155" s="17">
        <v>9</v>
      </c>
      <c r="F155" s="32">
        <v>8.3333333333333329E-2</v>
      </c>
    </row>
    <row r="156" spans="1:6" ht="15" customHeight="1" x14ac:dyDescent="0.15">
      <c r="A156" s="28"/>
      <c r="B156" s="18" t="s">
        <v>49</v>
      </c>
      <c r="C156" s="19">
        <v>30</v>
      </c>
      <c r="D156" s="19">
        <v>20</v>
      </c>
      <c r="E156" s="19">
        <v>50</v>
      </c>
      <c r="F156" s="32">
        <v>0.46296296296296297</v>
      </c>
    </row>
    <row r="157" spans="1:6" ht="15" customHeight="1" x14ac:dyDescent="0.15">
      <c r="A157" s="25"/>
      <c r="B157" s="20" t="s">
        <v>10</v>
      </c>
      <c r="C157" s="21">
        <v>6</v>
      </c>
      <c r="D157" s="21">
        <v>7</v>
      </c>
      <c r="E157" s="21">
        <v>13</v>
      </c>
      <c r="F157" s="32">
        <v>0.12037037037037036</v>
      </c>
    </row>
    <row r="158" spans="1:6" ht="15" customHeight="1" x14ac:dyDescent="0.15">
      <c r="A158" s="26"/>
      <c r="B158" s="29" t="s">
        <v>11</v>
      </c>
      <c r="C158" s="27">
        <v>13</v>
      </c>
      <c r="D158" s="27">
        <v>23</v>
      </c>
      <c r="E158" s="27">
        <v>36</v>
      </c>
      <c r="F158" s="32">
        <v>0.33333333333333331</v>
      </c>
    </row>
    <row r="159" spans="1:6" ht="15" customHeight="1" x14ac:dyDescent="0.15">
      <c r="B159" s="2" t="s">
        <v>8</v>
      </c>
      <c r="C159" s="1">
        <v>51</v>
      </c>
      <c r="D159" s="1">
        <v>57</v>
      </c>
      <c r="E159" s="1">
        <v>108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5</v>
      </c>
      <c r="D161" s="31">
        <v>6</v>
      </c>
      <c r="E161" s="31">
        <v>11</v>
      </c>
      <c r="F161" s="32">
        <v>0.10185185185185185</v>
      </c>
    </row>
    <row r="162" spans="1:6" ht="15" customHeight="1" x14ac:dyDescent="0.15">
      <c r="A162" s="30"/>
      <c r="B162" s="23" t="s">
        <v>15</v>
      </c>
      <c r="C162" s="31">
        <v>4</v>
      </c>
      <c r="D162" s="31">
        <v>2</v>
      </c>
      <c r="E162" s="31">
        <v>6</v>
      </c>
      <c r="F162" s="32">
        <v>5.5555555555555552E-2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9.2592592592592587E-3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Sheet177">
    <tabColor rgb="FF9999FF"/>
  </sheetPr>
  <dimension ref="A1:F167"/>
  <sheetViews>
    <sheetView zoomScaleNormal="100" workbookViewId="0">
      <selection activeCell="E2" sqref="E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293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3</v>
      </c>
      <c r="D4" s="94">
        <v>1</v>
      </c>
      <c r="E4" s="95">
        <v>4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7</v>
      </c>
      <c r="D8" s="70">
        <v>3</v>
      </c>
      <c r="E8" s="38">
        <v>10</v>
      </c>
      <c r="F8" s="39">
        <v>3.0769230769230771E-2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4</v>
      </c>
      <c r="D14" s="70">
        <v>6</v>
      </c>
      <c r="E14" s="48">
        <v>10</v>
      </c>
      <c r="F14" s="39">
        <v>3.0769230769230771E-2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7</v>
      </c>
      <c r="D20" s="70">
        <v>4</v>
      </c>
      <c r="E20" s="48">
        <v>11</v>
      </c>
      <c r="F20" s="39">
        <v>3.3846153846153845E-2</v>
      </c>
    </row>
    <row r="21" spans="1:6" ht="15" customHeight="1" x14ac:dyDescent="0.15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3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4</v>
      </c>
      <c r="D25" s="94">
        <v>1</v>
      </c>
      <c r="E25" s="95">
        <v>5</v>
      </c>
      <c r="F25" s="32"/>
    </row>
    <row r="26" spans="1:6" ht="15" customHeight="1" x14ac:dyDescent="0.15">
      <c r="A26" s="12"/>
      <c r="B26" s="40" t="s">
        <v>30</v>
      </c>
      <c r="C26" s="49">
        <v>6</v>
      </c>
      <c r="D26" s="49">
        <v>7</v>
      </c>
      <c r="E26" s="41">
        <v>13</v>
      </c>
      <c r="F26" s="42">
        <v>0.04</v>
      </c>
    </row>
    <row r="27" spans="1:6" ht="15" customHeight="1" x14ac:dyDescent="0.15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15">
      <c r="A29" s="12"/>
      <c r="B29" s="35">
        <v>22</v>
      </c>
      <c r="C29" s="94">
        <v>4</v>
      </c>
      <c r="D29" s="94">
        <v>2</v>
      </c>
      <c r="E29" s="95">
        <v>6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0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14</v>
      </c>
      <c r="D32" s="49">
        <v>7</v>
      </c>
      <c r="E32" s="41">
        <v>21</v>
      </c>
      <c r="F32" s="42">
        <v>6.4615384615384616E-2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v>5</v>
      </c>
      <c r="D38" s="49">
        <v>7</v>
      </c>
      <c r="E38" s="41">
        <v>12</v>
      </c>
      <c r="F38" s="42">
        <v>3.6923076923076927E-2</v>
      </c>
    </row>
    <row r="39" spans="1:6" ht="15" customHeight="1" x14ac:dyDescent="0.15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4</v>
      </c>
      <c r="D42" s="94">
        <v>0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4</v>
      </c>
      <c r="D43" s="94">
        <v>0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v>11</v>
      </c>
      <c r="D44" s="49">
        <v>3</v>
      </c>
      <c r="E44" s="41">
        <v>14</v>
      </c>
      <c r="F44" s="42">
        <v>4.3076923076923075E-2</v>
      </c>
    </row>
    <row r="45" spans="1:6" ht="15" customHeight="1" x14ac:dyDescent="0.15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9</v>
      </c>
      <c r="D50" s="49">
        <v>7</v>
      </c>
      <c r="E50" s="41">
        <v>16</v>
      </c>
      <c r="F50" s="42">
        <v>4.9230769230769231E-2</v>
      </c>
    </row>
    <row r="51" spans="1:6" ht="15" customHeight="1" x14ac:dyDescent="0.15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4</v>
      </c>
      <c r="D53" s="94">
        <v>2</v>
      </c>
      <c r="E53" s="95">
        <v>6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9</v>
      </c>
      <c r="D56" s="49">
        <v>5</v>
      </c>
      <c r="E56" s="41">
        <v>14</v>
      </c>
      <c r="F56" s="42">
        <v>4.3076923076923075E-2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15">
      <c r="A61" s="12"/>
      <c r="B61" s="35">
        <v>49</v>
      </c>
      <c r="C61" s="94">
        <v>4</v>
      </c>
      <c r="D61" s="94">
        <v>4</v>
      </c>
      <c r="E61" s="95">
        <v>8</v>
      </c>
      <c r="F61" s="32"/>
    </row>
    <row r="62" spans="1:6" ht="15" customHeight="1" x14ac:dyDescent="0.15">
      <c r="A62" s="12"/>
      <c r="B62" s="40" t="s">
        <v>36</v>
      </c>
      <c r="C62" s="49">
        <v>9</v>
      </c>
      <c r="D62" s="49">
        <v>7</v>
      </c>
      <c r="E62" s="41">
        <v>16</v>
      </c>
      <c r="F62" s="42">
        <v>4.9230769230769231E-2</v>
      </c>
    </row>
    <row r="63" spans="1:6" ht="15" customHeight="1" x14ac:dyDescent="0.15">
      <c r="A63" s="12"/>
      <c r="B63" s="35">
        <v>50</v>
      </c>
      <c r="C63" s="94">
        <v>1</v>
      </c>
      <c r="D63" s="94">
        <v>4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4</v>
      </c>
      <c r="E64" s="95">
        <v>6</v>
      </c>
      <c r="F64" s="32"/>
    </row>
    <row r="65" spans="1:6" ht="15" customHeight="1" x14ac:dyDescent="0.15">
      <c r="A65" s="12"/>
      <c r="B65" s="35">
        <v>52</v>
      </c>
      <c r="C65" s="94">
        <v>4</v>
      </c>
      <c r="D65" s="94">
        <v>3</v>
      </c>
      <c r="E65" s="95">
        <v>7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5</v>
      </c>
      <c r="D67" s="94">
        <v>2</v>
      </c>
      <c r="E67" s="95">
        <v>7</v>
      </c>
      <c r="F67" s="32"/>
    </row>
    <row r="68" spans="1:6" ht="15" customHeight="1" x14ac:dyDescent="0.15">
      <c r="A68" s="12"/>
      <c r="B68" s="40" t="s">
        <v>37</v>
      </c>
      <c r="C68" s="49">
        <v>14</v>
      </c>
      <c r="D68" s="49">
        <v>15</v>
      </c>
      <c r="E68" s="41">
        <v>29</v>
      </c>
      <c r="F68" s="42">
        <v>8.9230769230769225E-2</v>
      </c>
    </row>
    <row r="69" spans="1:6" ht="15" customHeight="1" x14ac:dyDescent="0.15">
      <c r="A69" s="12"/>
      <c r="B69" s="35">
        <v>55</v>
      </c>
      <c r="C69" s="94">
        <v>0</v>
      </c>
      <c r="D69" s="94">
        <v>6</v>
      </c>
      <c r="E69" s="95">
        <v>6</v>
      </c>
      <c r="F69" s="32"/>
    </row>
    <row r="70" spans="1:6" ht="15" customHeight="1" x14ac:dyDescent="0.15">
      <c r="A70" s="12"/>
      <c r="B70" s="35">
        <v>56</v>
      </c>
      <c r="C70" s="94">
        <v>4</v>
      </c>
      <c r="D70" s="94">
        <v>4</v>
      </c>
      <c r="E70" s="95">
        <v>8</v>
      </c>
      <c r="F70" s="32"/>
    </row>
    <row r="71" spans="1:6" ht="15" customHeight="1" x14ac:dyDescent="0.15">
      <c r="A71" s="12"/>
      <c r="B71" s="35">
        <v>57</v>
      </c>
      <c r="C71" s="94">
        <v>4</v>
      </c>
      <c r="D71" s="94">
        <v>5</v>
      </c>
      <c r="E71" s="95">
        <v>9</v>
      </c>
      <c r="F71" s="32"/>
    </row>
    <row r="72" spans="1:6" ht="15" customHeight="1" x14ac:dyDescent="0.15">
      <c r="A72" s="12"/>
      <c r="B72" s="35">
        <v>58</v>
      </c>
      <c r="C72" s="94">
        <v>5</v>
      </c>
      <c r="D72" s="94">
        <v>2</v>
      </c>
      <c r="E72" s="95">
        <v>7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15">
      <c r="A74" s="12"/>
      <c r="B74" s="40" t="s">
        <v>38</v>
      </c>
      <c r="C74" s="49">
        <v>16</v>
      </c>
      <c r="D74" s="49">
        <v>19</v>
      </c>
      <c r="E74" s="41">
        <v>35</v>
      </c>
      <c r="F74" s="42">
        <v>0.1076923076923077</v>
      </c>
    </row>
    <row r="75" spans="1:6" ht="15" customHeight="1" x14ac:dyDescent="0.15">
      <c r="A75" s="12"/>
      <c r="B75" s="35">
        <v>60</v>
      </c>
      <c r="C75" s="94">
        <v>7</v>
      </c>
      <c r="D75" s="94">
        <v>2</v>
      </c>
      <c r="E75" s="95">
        <v>9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2</v>
      </c>
      <c r="E78" s="95">
        <v>6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17</v>
      </c>
      <c r="D80" s="49">
        <v>6</v>
      </c>
      <c r="E80" s="41">
        <v>23</v>
      </c>
      <c r="F80" s="42">
        <v>7.0769230769230765E-2</v>
      </c>
    </row>
    <row r="81" spans="1:6" ht="15" customHeight="1" x14ac:dyDescent="0.15">
      <c r="A81" s="12"/>
      <c r="B81" s="35">
        <v>65</v>
      </c>
      <c r="C81" s="94">
        <v>0</v>
      </c>
      <c r="D81" s="94">
        <v>3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4</v>
      </c>
      <c r="D86" s="71">
        <v>10</v>
      </c>
      <c r="E86" s="44">
        <v>14</v>
      </c>
      <c r="F86" s="45">
        <v>4.3076923076923075E-2</v>
      </c>
    </row>
    <row r="87" spans="1:6" ht="15" customHeight="1" x14ac:dyDescent="0.15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3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6</v>
      </c>
      <c r="D92" s="71">
        <v>9</v>
      </c>
      <c r="E92" s="44">
        <v>15</v>
      </c>
      <c r="F92" s="45">
        <v>4.6153846153846156E-2</v>
      </c>
    </row>
    <row r="93" spans="1:6" ht="15" customHeight="1" x14ac:dyDescent="0.15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v>10</v>
      </c>
      <c r="D98" s="71">
        <v>9</v>
      </c>
      <c r="E98" s="44">
        <v>19</v>
      </c>
      <c r="F98" s="45">
        <v>5.8461538461538461E-2</v>
      </c>
    </row>
    <row r="99" spans="1:6" ht="15" customHeight="1" x14ac:dyDescent="0.15">
      <c r="A99" s="12"/>
      <c r="B99" s="35">
        <v>80</v>
      </c>
      <c r="C99" s="94">
        <v>0</v>
      </c>
      <c r="D99" s="94">
        <v>5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5</v>
      </c>
      <c r="E102" s="95">
        <v>7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4</v>
      </c>
      <c r="E103" s="95">
        <v>6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19</v>
      </c>
      <c r="E104" s="44">
        <v>24</v>
      </c>
      <c r="F104" s="45">
        <v>7.3846153846153853E-2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5</v>
      </c>
      <c r="E105" s="95">
        <v>6</v>
      </c>
      <c r="F105" s="32"/>
    </row>
    <row r="106" spans="1:6" ht="15" customHeight="1" x14ac:dyDescent="0.15">
      <c r="A106" s="12"/>
      <c r="B106" s="35">
        <v>86</v>
      </c>
      <c r="C106" s="94">
        <v>7</v>
      </c>
      <c r="D106" s="94">
        <v>1</v>
      </c>
      <c r="E106" s="95">
        <v>8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12</v>
      </c>
      <c r="D110" s="71">
        <v>9</v>
      </c>
      <c r="E110" s="44">
        <v>21</v>
      </c>
      <c r="F110" s="45">
        <v>6.4615384615384616E-2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1.5384615384615385E-2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9.2307692307692316E-3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166</v>
      </c>
      <c r="D147" s="77">
        <v>159</v>
      </c>
      <c r="E147" s="62">
        <v>325</v>
      </c>
      <c r="F147" s="32"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18</v>
      </c>
      <c r="D150" s="17">
        <v>13</v>
      </c>
      <c r="E150" s="17">
        <v>31</v>
      </c>
      <c r="F150" s="32">
        <v>9.5384615384615387E-2</v>
      </c>
    </row>
    <row r="151" spans="1:6" ht="15" customHeight="1" x14ac:dyDescent="0.15">
      <c r="A151" s="18"/>
      <c r="B151" s="18" t="s">
        <v>49</v>
      </c>
      <c r="C151" s="19">
        <v>110</v>
      </c>
      <c r="D151" s="19">
        <v>83</v>
      </c>
      <c r="E151" s="19">
        <v>193</v>
      </c>
      <c r="F151" s="32">
        <v>0.5938461538461538</v>
      </c>
    </row>
    <row r="152" spans="1:6" ht="15" customHeight="1" x14ac:dyDescent="0.15">
      <c r="A152" s="33"/>
      <c r="B152" s="20" t="s">
        <v>6</v>
      </c>
      <c r="C152" s="21">
        <v>38</v>
      </c>
      <c r="D152" s="21">
        <v>63</v>
      </c>
      <c r="E152" s="21">
        <v>101</v>
      </c>
      <c r="F152" s="32">
        <v>0.31076923076923074</v>
      </c>
    </row>
    <row r="153" spans="1:6" ht="15" customHeight="1" x14ac:dyDescent="0.15">
      <c r="B153" s="2" t="s">
        <v>8</v>
      </c>
      <c r="C153" s="1">
        <v>166</v>
      </c>
      <c r="D153" s="1">
        <v>159</v>
      </c>
      <c r="E153" s="1">
        <v>325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18</v>
      </c>
      <c r="D155" s="17">
        <v>13</v>
      </c>
      <c r="E155" s="17">
        <v>31</v>
      </c>
      <c r="F155" s="32">
        <v>9.5384615384615387E-2</v>
      </c>
    </row>
    <row r="156" spans="1:6" ht="15" customHeight="1" x14ac:dyDescent="0.15">
      <c r="A156" s="28"/>
      <c r="B156" s="18" t="s">
        <v>49</v>
      </c>
      <c r="C156" s="19">
        <v>110</v>
      </c>
      <c r="D156" s="19">
        <v>83</v>
      </c>
      <c r="E156" s="19">
        <v>193</v>
      </c>
      <c r="F156" s="32">
        <v>0.5938461538461538</v>
      </c>
    </row>
    <row r="157" spans="1:6" ht="15" customHeight="1" x14ac:dyDescent="0.15">
      <c r="A157" s="25"/>
      <c r="B157" s="20" t="s">
        <v>10</v>
      </c>
      <c r="C157" s="21">
        <v>10</v>
      </c>
      <c r="D157" s="21">
        <v>19</v>
      </c>
      <c r="E157" s="21">
        <v>29</v>
      </c>
      <c r="F157" s="32">
        <v>8.9230769230769225E-2</v>
      </c>
    </row>
    <row r="158" spans="1:6" ht="15" customHeight="1" x14ac:dyDescent="0.15">
      <c r="A158" s="26"/>
      <c r="B158" s="29" t="s">
        <v>11</v>
      </c>
      <c r="C158" s="27">
        <v>28</v>
      </c>
      <c r="D158" s="27">
        <v>44</v>
      </c>
      <c r="E158" s="27">
        <v>72</v>
      </c>
      <c r="F158" s="32">
        <v>0.22153846153846155</v>
      </c>
    </row>
    <row r="159" spans="1:6" ht="15" customHeight="1" x14ac:dyDescent="0.15">
      <c r="B159" s="2" t="s">
        <v>8</v>
      </c>
      <c r="C159" s="1">
        <v>166</v>
      </c>
      <c r="D159" s="1">
        <v>159</v>
      </c>
      <c r="E159" s="1">
        <v>325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13</v>
      </c>
      <c r="D161" s="31">
        <v>16</v>
      </c>
      <c r="E161" s="31">
        <v>29</v>
      </c>
      <c r="F161" s="32">
        <v>8.9230769230769225E-2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7</v>
      </c>
      <c r="E162" s="31">
        <v>8</v>
      </c>
      <c r="F162" s="32">
        <v>2.4615384615384615E-2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9.2307692307692316E-3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>
    <tabColor rgb="FF660066"/>
  </sheetPr>
  <dimension ref="A1:F167"/>
  <sheetViews>
    <sheetView zoomScaleNormal="100" workbookViewId="0">
      <selection activeCell="D2" sqref="D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">
      <c r="A2" s="66" t="s">
        <v>372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浅間地区!C3+野沢地区!C3+中込地区!C3+東地区!C3</f>
        <v>232</v>
      </c>
      <c r="D3" s="74">
        <f>浅間地区!D3+野沢地区!D3+中込地区!D3+東地区!D3</f>
        <v>223</v>
      </c>
      <c r="E3" s="9">
        <f>浅間地区!E3+野沢地区!E3+中込地区!E3+東地区!E3</f>
        <v>455</v>
      </c>
      <c r="F3" s="32"/>
    </row>
    <row r="4" spans="1:6" ht="15" customHeight="1" x14ac:dyDescent="0.15">
      <c r="A4" s="12"/>
      <c r="B4" s="35">
        <v>1</v>
      </c>
      <c r="C4" s="75">
        <f>浅間地区!C4+野沢地区!C4+中込地区!C4+東地区!C4</f>
        <v>299</v>
      </c>
      <c r="D4" s="75">
        <f>浅間地区!D4+野沢地区!D4+中込地区!D4+東地区!D4</f>
        <v>250</v>
      </c>
      <c r="E4" s="10">
        <f>浅間地区!E4+野沢地区!E4+中込地区!E4+東地区!E4</f>
        <v>549</v>
      </c>
      <c r="F4" s="32"/>
    </row>
    <row r="5" spans="1:6" ht="15" customHeight="1" x14ac:dyDescent="0.15">
      <c r="A5" s="12"/>
      <c r="B5" s="35">
        <v>2</v>
      </c>
      <c r="C5" s="75">
        <f>浅間地区!C5+野沢地区!C5+中込地区!C5+東地区!C5</f>
        <v>273</v>
      </c>
      <c r="D5" s="75">
        <f>浅間地区!D5+野沢地区!D5+中込地区!D5+東地区!D5</f>
        <v>297</v>
      </c>
      <c r="E5" s="10">
        <f>浅間地区!E5+野沢地区!E5+中込地区!E5+東地区!E5</f>
        <v>570</v>
      </c>
      <c r="F5" s="32"/>
    </row>
    <row r="6" spans="1:6" ht="15" customHeight="1" x14ac:dyDescent="0.15">
      <c r="A6" s="12"/>
      <c r="B6" s="35">
        <v>3</v>
      </c>
      <c r="C6" s="75">
        <f>浅間地区!C6+野沢地区!C6+中込地区!C6+東地区!C6</f>
        <v>317</v>
      </c>
      <c r="D6" s="75">
        <f>浅間地区!D6+野沢地区!D6+中込地区!D6+東地区!D6</f>
        <v>299</v>
      </c>
      <c r="E6" s="10">
        <f>浅間地区!E6+野沢地区!E6+中込地区!E6+東地区!E6</f>
        <v>616</v>
      </c>
      <c r="F6" s="32"/>
    </row>
    <row r="7" spans="1:6" ht="15" customHeight="1" x14ac:dyDescent="0.15">
      <c r="A7" s="12"/>
      <c r="B7" s="35">
        <v>4</v>
      </c>
      <c r="C7" s="75">
        <f>浅間地区!C7+野沢地区!C7+中込地区!C7+東地区!C7</f>
        <v>308</v>
      </c>
      <c r="D7" s="75">
        <f>浅間地区!D7+野沢地区!D7+中込地区!D7+東地区!D7</f>
        <v>321</v>
      </c>
      <c r="E7" s="10">
        <f>浅間地区!E7+野沢地区!E7+中込地区!E7+東地区!E7</f>
        <v>629</v>
      </c>
      <c r="F7" s="32"/>
    </row>
    <row r="8" spans="1:6" ht="15" customHeight="1" x14ac:dyDescent="0.15">
      <c r="A8" s="12"/>
      <c r="B8" s="37" t="s">
        <v>27</v>
      </c>
      <c r="C8" s="70">
        <f>浅間地区!C8+野沢地区!C8+中込地区!C8+東地区!C8</f>
        <v>1429</v>
      </c>
      <c r="D8" s="70">
        <f>浅間地区!D8+野沢地区!D8+中込地区!D8+東地区!D8</f>
        <v>1390</v>
      </c>
      <c r="E8" s="38">
        <f>浅間地区!E8+野沢地区!E8+中込地区!E8+東地区!E8</f>
        <v>2819</v>
      </c>
      <c r="F8" s="39">
        <f>E8/E147</f>
        <v>3.95860248272763E-2</v>
      </c>
    </row>
    <row r="9" spans="1:6" ht="15" customHeight="1" x14ac:dyDescent="0.15">
      <c r="A9" s="12"/>
      <c r="B9" s="35">
        <v>5</v>
      </c>
      <c r="C9" s="75">
        <f>浅間地区!C9+野沢地区!C9+中込地区!C9+東地区!C9</f>
        <v>326</v>
      </c>
      <c r="D9" s="75">
        <f>浅間地区!D9+野沢地区!D9+中込地区!D9+東地区!D9</f>
        <v>279</v>
      </c>
      <c r="E9" s="10">
        <f>浅間地区!E9+野沢地区!E9+中込地区!E9+東地区!E9</f>
        <v>605</v>
      </c>
      <c r="F9" s="32"/>
    </row>
    <row r="10" spans="1:6" ht="15" customHeight="1" x14ac:dyDescent="0.15">
      <c r="A10" s="12"/>
      <c r="B10" s="35">
        <v>6</v>
      </c>
      <c r="C10" s="75">
        <f>浅間地区!C10+野沢地区!C10+中込地区!C10+東地区!C10</f>
        <v>334</v>
      </c>
      <c r="D10" s="75">
        <f>浅間地区!D10+野沢地区!D10+中込地区!D10+東地区!D10</f>
        <v>337</v>
      </c>
      <c r="E10" s="10">
        <f>浅間地区!E10+野沢地区!E10+中込地区!E10+東地区!E10</f>
        <v>671</v>
      </c>
      <c r="F10" s="32"/>
    </row>
    <row r="11" spans="1:6" ht="15" customHeight="1" x14ac:dyDescent="0.15">
      <c r="A11" s="12"/>
      <c r="B11" s="35">
        <v>7</v>
      </c>
      <c r="C11" s="75">
        <f>浅間地区!C11+野沢地区!C11+中込地区!C11+東地区!C11</f>
        <v>352</v>
      </c>
      <c r="D11" s="75">
        <f>浅間地区!D11+野沢地区!D11+中込地区!D11+東地区!D11</f>
        <v>293</v>
      </c>
      <c r="E11" s="10">
        <f>浅間地区!E11+野沢地区!E11+中込地区!E11+東地区!E11</f>
        <v>645</v>
      </c>
      <c r="F11" s="32"/>
    </row>
    <row r="12" spans="1:6" ht="15" customHeight="1" x14ac:dyDescent="0.15">
      <c r="A12" s="12"/>
      <c r="B12" s="35">
        <v>8</v>
      </c>
      <c r="C12" s="75">
        <f>浅間地区!C12+野沢地区!C12+中込地区!C12+東地区!C12</f>
        <v>351</v>
      </c>
      <c r="D12" s="75">
        <f>浅間地区!D12+野沢地区!D12+中込地区!D12+東地区!D12</f>
        <v>325</v>
      </c>
      <c r="E12" s="10">
        <f>浅間地区!E12+野沢地区!E12+中込地区!E12+東地区!E12</f>
        <v>676</v>
      </c>
      <c r="F12" s="32"/>
    </row>
    <row r="13" spans="1:6" ht="15" customHeight="1" x14ac:dyDescent="0.15">
      <c r="A13" s="12"/>
      <c r="B13" s="35">
        <v>9</v>
      </c>
      <c r="C13" s="75">
        <f>浅間地区!C13+野沢地区!C13+中込地区!C13+東地区!C13</f>
        <v>310</v>
      </c>
      <c r="D13" s="75">
        <f>浅間地区!D13+野沢地区!D13+中込地区!D13+東地区!D13</f>
        <v>318</v>
      </c>
      <c r="E13" s="10">
        <f>浅間地区!E13+野沢地区!E13+中込地区!E13+東地区!E13</f>
        <v>628</v>
      </c>
      <c r="F13" s="32"/>
    </row>
    <row r="14" spans="1:6" ht="15" customHeight="1" x14ac:dyDescent="0.15">
      <c r="A14" s="12"/>
      <c r="B14" s="37" t="s">
        <v>28</v>
      </c>
      <c r="C14" s="70">
        <f>浅間地区!C14+野沢地区!C14+中込地区!C14+東地区!C14</f>
        <v>1673</v>
      </c>
      <c r="D14" s="70">
        <f>浅間地区!D14+野沢地区!D14+中込地区!D14+東地区!D14</f>
        <v>1552</v>
      </c>
      <c r="E14" s="48">
        <f>浅間地区!E14+野沢地区!E14+中込地区!E14+東地区!E14</f>
        <v>3225</v>
      </c>
      <c r="F14" s="39">
        <f>E14/E147</f>
        <v>4.5287311127338088E-2</v>
      </c>
    </row>
    <row r="15" spans="1:6" ht="15" customHeight="1" x14ac:dyDescent="0.15">
      <c r="A15" s="12"/>
      <c r="B15" s="35">
        <v>10</v>
      </c>
      <c r="C15" s="75">
        <f>浅間地区!C15+野沢地区!C15+中込地区!C15+東地区!C15</f>
        <v>385</v>
      </c>
      <c r="D15" s="75">
        <f>浅間地区!D15+野沢地区!D15+中込地区!D15+東地区!D15</f>
        <v>306</v>
      </c>
      <c r="E15" s="10">
        <f>浅間地区!E15+野沢地区!E15+中込地区!E15+東地区!E15</f>
        <v>691</v>
      </c>
      <c r="F15" s="32"/>
    </row>
    <row r="16" spans="1:6" ht="15" customHeight="1" x14ac:dyDescent="0.15">
      <c r="A16" s="12"/>
      <c r="B16" s="35">
        <v>11</v>
      </c>
      <c r="C16" s="75">
        <f>浅間地区!C16+野沢地区!C16+中込地区!C16+東地区!C16</f>
        <v>320</v>
      </c>
      <c r="D16" s="75">
        <f>浅間地区!D16+野沢地区!D16+中込地区!D16+東地区!D16</f>
        <v>342</v>
      </c>
      <c r="E16" s="10">
        <f>浅間地区!E16+野沢地区!E16+中込地区!E16+東地区!E16</f>
        <v>662</v>
      </c>
      <c r="F16" s="32"/>
    </row>
    <row r="17" spans="1:6" ht="15" customHeight="1" x14ac:dyDescent="0.15">
      <c r="A17" s="12"/>
      <c r="B17" s="35">
        <v>12</v>
      </c>
      <c r="C17" s="75">
        <f>浅間地区!C17+野沢地区!C17+中込地区!C17+東地区!C17</f>
        <v>347</v>
      </c>
      <c r="D17" s="75">
        <f>浅間地区!D17+野沢地区!D17+中込地区!D17+東地区!D17</f>
        <v>325</v>
      </c>
      <c r="E17" s="10">
        <f>浅間地区!E17+野沢地区!E17+中込地区!E17+東地区!E17</f>
        <v>672</v>
      </c>
      <c r="F17" s="32"/>
    </row>
    <row r="18" spans="1:6" ht="15" customHeight="1" x14ac:dyDescent="0.15">
      <c r="A18" s="12"/>
      <c r="B18" s="35">
        <v>13</v>
      </c>
      <c r="C18" s="75">
        <f>浅間地区!C18+野沢地区!C18+中込地区!C18+東地区!C18</f>
        <v>334</v>
      </c>
      <c r="D18" s="75">
        <f>浅間地区!D18+野沢地区!D18+中込地区!D18+東地区!D18</f>
        <v>379</v>
      </c>
      <c r="E18" s="10">
        <f>浅間地区!E18+野沢地区!E18+中込地区!E18+東地区!E18</f>
        <v>713</v>
      </c>
      <c r="F18" s="32"/>
    </row>
    <row r="19" spans="1:6" ht="15" customHeight="1" x14ac:dyDescent="0.15">
      <c r="A19" s="12"/>
      <c r="B19" s="35">
        <v>14</v>
      </c>
      <c r="C19" s="75">
        <f>浅間地区!C19+野沢地区!C19+中込地区!C19+東地区!C19</f>
        <v>343</v>
      </c>
      <c r="D19" s="75">
        <f>浅間地区!D19+野沢地区!D19+中込地区!D19+東地区!D19</f>
        <v>293</v>
      </c>
      <c r="E19" s="10">
        <f>浅間地区!E19+野沢地区!E19+中込地区!E19+東地区!E19</f>
        <v>636</v>
      </c>
      <c r="F19" s="32"/>
    </row>
    <row r="20" spans="1:6" ht="15" customHeight="1" x14ac:dyDescent="0.15">
      <c r="A20" s="12"/>
      <c r="B20" s="37" t="s">
        <v>29</v>
      </c>
      <c r="C20" s="70">
        <f>浅間地区!C20+野沢地区!C20+中込地区!C20+東地区!C20</f>
        <v>1729</v>
      </c>
      <c r="D20" s="70">
        <f>浅間地区!D20+野沢地区!D20+中込地区!D20+東地区!D20</f>
        <v>1645</v>
      </c>
      <c r="E20" s="48">
        <f>浅間地区!E20+野沢地区!E20+中込地区!E20+東地区!E20</f>
        <v>3374</v>
      </c>
      <c r="F20" s="39">
        <f>E20/E147</f>
        <v>4.7379655114306578E-2</v>
      </c>
    </row>
    <row r="21" spans="1:6" ht="15" customHeight="1" x14ac:dyDescent="0.15">
      <c r="A21" s="12"/>
      <c r="B21" s="35">
        <v>15</v>
      </c>
      <c r="C21" s="75">
        <f>浅間地区!C21+野沢地区!C21+中込地区!C21+東地区!C21</f>
        <v>336</v>
      </c>
      <c r="D21" s="75">
        <f>浅間地区!D21+野沢地区!D21+中込地区!D21+東地区!D21</f>
        <v>338</v>
      </c>
      <c r="E21" s="10">
        <f>浅間地区!E21+野沢地区!E21+中込地区!E21+東地区!E21</f>
        <v>674</v>
      </c>
      <c r="F21" s="32"/>
    </row>
    <row r="22" spans="1:6" ht="15" customHeight="1" x14ac:dyDescent="0.15">
      <c r="A22" s="12"/>
      <c r="B22" s="35">
        <v>16</v>
      </c>
      <c r="C22" s="75">
        <f>浅間地区!C22+野沢地区!C22+中込地区!C22+東地区!C22</f>
        <v>356</v>
      </c>
      <c r="D22" s="75">
        <f>浅間地区!D22+野沢地区!D22+中込地区!D22+東地区!D22</f>
        <v>309</v>
      </c>
      <c r="E22" s="10">
        <f>浅間地区!E22+野沢地区!E22+中込地区!E22+東地区!E22</f>
        <v>665</v>
      </c>
      <c r="F22" s="32"/>
    </row>
    <row r="23" spans="1:6" ht="15" customHeight="1" x14ac:dyDescent="0.15">
      <c r="A23" s="12"/>
      <c r="B23" s="35">
        <v>17</v>
      </c>
      <c r="C23" s="75">
        <f>浅間地区!C23+野沢地区!C23+中込地区!C23+東地区!C23</f>
        <v>330</v>
      </c>
      <c r="D23" s="75">
        <f>浅間地区!D23+野沢地区!D23+中込地区!D23+東地区!D23</f>
        <v>368</v>
      </c>
      <c r="E23" s="10">
        <f>浅間地区!E23+野沢地区!E23+中込地区!E23+東地区!E23</f>
        <v>698</v>
      </c>
      <c r="F23" s="32"/>
    </row>
    <row r="24" spans="1:6" ht="15" customHeight="1" x14ac:dyDescent="0.15">
      <c r="A24" s="12"/>
      <c r="B24" s="35">
        <v>18</v>
      </c>
      <c r="C24" s="75">
        <f>浅間地区!C24+野沢地区!C24+中込地区!C24+東地区!C24</f>
        <v>322</v>
      </c>
      <c r="D24" s="75">
        <f>浅間地区!D24+野沢地区!D24+中込地区!D24+東地区!D24</f>
        <v>297</v>
      </c>
      <c r="E24" s="10">
        <f>浅間地区!E24+野沢地区!E24+中込地区!E24+東地区!E24</f>
        <v>619</v>
      </c>
      <c r="F24" s="32"/>
    </row>
    <row r="25" spans="1:6" ht="15" customHeight="1" x14ac:dyDescent="0.15">
      <c r="A25" s="12"/>
      <c r="B25" s="35">
        <v>19</v>
      </c>
      <c r="C25" s="75">
        <f>浅間地区!C25+野沢地区!C25+中込地区!C25+東地区!C25</f>
        <v>347</v>
      </c>
      <c r="D25" s="75">
        <f>浅間地区!D25+野沢地区!D25+中込地区!D25+東地区!D25</f>
        <v>313</v>
      </c>
      <c r="E25" s="10">
        <f>浅間地区!E25+野沢地区!E25+中込地区!E25+東地区!E25</f>
        <v>660</v>
      </c>
      <c r="F25" s="32"/>
    </row>
    <row r="26" spans="1:6" ht="15" customHeight="1" x14ac:dyDescent="0.15">
      <c r="A26" s="12"/>
      <c r="B26" s="40" t="s">
        <v>30</v>
      </c>
      <c r="C26" s="49">
        <f>浅間地区!C26+野沢地区!C26+中込地区!C26+東地区!C26</f>
        <v>1691</v>
      </c>
      <c r="D26" s="49">
        <f>浅間地区!D26+野沢地区!D26+中込地区!D26+東地区!D26</f>
        <v>1625</v>
      </c>
      <c r="E26" s="41">
        <f>浅間地区!E26+野沢地区!E26+中込地区!E26+東地区!E26</f>
        <v>3316</v>
      </c>
      <c r="F26" s="42">
        <f>E26/E147</f>
        <v>4.6565185642869177E-2</v>
      </c>
    </row>
    <row r="27" spans="1:6" ht="15" customHeight="1" x14ac:dyDescent="0.15">
      <c r="A27" s="12"/>
      <c r="B27" s="35">
        <v>20</v>
      </c>
      <c r="C27" s="75">
        <f>浅間地区!C27+野沢地区!C27+中込地区!C27+東地区!C27</f>
        <v>306</v>
      </c>
      <c r="D27" s="75">
        <f>浅間地区!D27+野沢地区!D27+中込地区!D27+東地区!D27</f>
        <v>324</v>
      </c>
      <c r="E27" s="10">
        <f>浅間地区!E27+野沢地区!E27+中込地区!E27+東地区!E27</f>
        <v>630</v>
      </c>
      <c r="F27" s="32"/>
    </row>
    <row r="28" spans="1:6" ht="15" customHeight="1" x14ac:dyDescent="0.15">
      <c r="A28" s="12"/>
      <c r="B28" s="35">
        <v>21</v>
      </c>
      <c r="C28" s="75">
        <f>浅間地区!C28+野沢地区!C28+中込地区!C28+東地区!C28</f>
        <v>307</v>
      </c>
      <c r="D28" s="75">
        <f>浅間地区!D28+野沢地区!D28+中込地区!D28+東地区!D28</f>
        <v>295</v>
      </c>
      <c r="E28" s="10">
        <f>浅間地区!E28+野沢地区!E28+中込地区!E28+東地区!E28</f>
        <v>602</v>
      </c>
      <c r="F28" s="32"/>
    </row>
    <row r="29" spans="1:6" ht="15" customHeight="1" x14ac:dyDescent="0.15">
      <c r="A29" s="12"/>
      <c r="B29" s="35">
        <v>22</v>
      </c>
      <c r="C29" s="75">
        <f>浅間地区!C29+野沢地区!C29+中込地区!C29+東地区!C29</f>
        <v>315</v>
      </c>
      <c r="D29" s="75">
        <f>浅間地区!D29+野沢地区!D29+中込地区!D29+東地区!D29</f>
        <v>307</v>
      </c>
      <c r="E29" s="10">
        <f>浅間地区!E29+野沢地区!E29+中込地区!E29+東地区!E29</f>
        <v>622</v>
      </c>
      <c r="F29" s="32"/>
    </row>
    <row r="30" spans="1:6" ht="15" customHeight="1" x14ac:dyDescent="0.15">
      <c r="A30" s="12"/>
      <c r="B30" s="35">
        <v>23</v>
      </c>
      <c r="C30" s="75">
        <f>浅間地区!C30+野沢地区!C30+中込地区!C30+東地区!C30</f>
        <v>325</v>
      </c>
      <c r="D30" s="75">
        <f>浅間地区!D30+野沢地区!D30+中込地区!D30+東地区!D30</f>
        <v>264</v>
      </c>
      <c r="E30" s="10">
        <f>浅間地区!E30+野沢地区!E30+中込地区!E30+東地区!E30</f>
        <v>589</v>
      </c>
      <c r="F30" s="32"/>
    </row>
    <row r="31" spans="1:6" ht="15" customHeight="1" x14ac:dyDescent="0.15">
      <c r="A31" s="12"/>
      <c r="B31" s="35">
        <v>24</v>
      </c>
      <c r="C31" s="75">
        <f>浅間地区!C31+野沢地区!C31+中込地区!C31+東地区!C31</f>
        <v>346</v>
      </c>
      <c r="D31" s="75">
        <f>浅間地区!D31+野沢地区!D31+中込地区!D31+東地区!D31</f>
        <v>309</v>
      </c>
      <c r="E31" s="10">
        <f>浅間地区!E31+野沢地区!E31+中込地区!E31+東地区!E31</f>
        <v>655</v>
      </c>
      <c r="F31" s="32"/>
    </row>
    <row r="32" spans="1:6" ht="15" customHeight="1" x14ac:dyDescent="0.15">
      <c r="A32" s="12"/>
      <c r="B32" s="40" t="s">
        <v>31</v>
      </c>
      <c r="C32" s="49">
        <f>浅間地区!C32+野沢地区!C32+中込地区!C32+東地区!C32</f>
        <v>1599</v>
      </c>
      <c r="D32" s="49">
        <f>浅間地区!D32+野沢地区!D32+中込地区!D32+東地区!D32</f>
        <v>1499</v>
      </c>
      <c r="E32" s="41">
        <f>浅間地区!E32+野沢地区!E32+中込地区!E32+東地区!E32</f>
        <v>3098</v>
      </c>
      <c r="F32" s="42">
        <f>E32/E147</f>
        <v>4.3503903836432059E-2</v>
      </c>
    </row>
    <row r="33" spans="1:6" ht="15" customHeight="1" x14ac:dyDescent="0.15">
      <c r="A33" s="12"/>
      <c r="B33" s="35">
        <v>25</v>
      </c>
      <c r="C33" s="75">
        <f>浅間地区!C33+野沢地区!C33+中込地区!C33+東地区!C33</f>
        <v>332</v>
      </c>
      <c r="D33" s="75">
        <f>浅間地区!D33+野沢地区!D33+中込地区!D33+東地区!D33</f>
        <v>298</v>
      </c>
      <c r="E33" s="10">
        <f>浅間地区!E33+野沢地区!E33+中込地区!E33+東地区!E33</f>
        <v>630</v>
      </c>
      <c r="F33" s="32"/>
    </row>
    <row r="34" spans="1:6" ht="15" customHeight="1" x14ac:dyDescent="0.15">
      <c r="A34" s="12"/>
      <c r="B34" s="35">
        <v>26</v>
      </c>
      <c r="C34" s="75">
        <f>浅間地区!C34+野沢地区!C34+中込地区!C34+東地区!C34</f>
        <v>370</v>
      </c>
      <c r="D34" s="75">
        <f>浅間地区!D34+野沢地区!D34+中込地区!D34+東地区!D34</f>
        <v>294</v>
      </c>
      <c r="E34" s="10">
        <f>浅間地区!E34+野沢地区!E34+中込地区!E34+東地区!E34</f>
        <v>664</v>
      </c>
      <c r="F34" s="32"/>
    </row>
    <row r="35" spans="1:6" ht="15" customHeight="1" x14ac:dyDescent="0.15">
      <c r="A35" s="12"/>
      <c r="B35" s="35">
        <v>27</v>
      </c>
      <c r="C35" s="75">
        <f>浅間地区!C35+野沢地区!C35+中込地区!C35+東地区!C35</f>
        <v>383</v>
      </c>
      <c r="D35" s="75">
        <f>浅間地区!D35+野沢地区!D35+中込地区!D35+東地区!D35</f>
        <v>329</v>
      </c>
      <c r="E35" s="10">
        <f>浅間地区!E35+野沢地区!E35+中込地区!E35+東地区!E35</f>
        <v>712</v>
      </c>
      <c r="F35" s="32"/>
    </row>
    <row r="36" spans="1:6" ht="15" customHeight="1" x14ac:dyDescent="0.15">
      <c r="A36" s="12"/>
      <c r="B36" s="35">
        <v>28</v>
      </c>
      <c r="C36" s="75">
        <f>浅間地区!C36+野沢地区!C36+中込地区!C36+東地区!C36</f>
        <v>330</v>
      </c>
      <c r="D36" s="75">
        <f>浅間地区!D36+野沢地区!D36+中込地区!D36+東地区!D36</f>
        <v>332</v>
      </c>
      <c r="E36" s="10">
        <f>浅間地区!E36+野沢地区!E36+中込地区!E36+東地区!E36</f>
        <v>662</v>
      </c>
      <c r="F36" s="32"/>
    </row>
    <row r="37" spans="1:6" ht="15" customHeight="1" x14ac:dyDescent="0.15">
      <c r="A37" s="12"/>
      <c r="B37" s="35">
        <v>29</v>
      </c>
      <c r="C37" s="75">
        <f>浅間地区!C37+野沢地区!C37+中込地区!C37+東地区!C37</f>
        <v>356</v>
      </c>
      <c r="D37" s="75">
        <f>浅間地区!D37+野沢地区!D37+中込地区!D37+東地区!D37</f>
        <v>388</v>
      </c>
      <c r="E37" s="10">
        <f>浅間地区!E37+野沢地区!E37+中込地区!E37+東地区!E37</f>
        <v>744</v>
      </c>
      <c r="F37" s="32"/>
    </row>
    <row r="38" spans="1:6" ht="15" customHeight="1" x14ac:dyDescent="0.15">
      <c r="A38" s="12"/>
      <c r="B38" s="40" t="s">
        <v>32</v>
      </c>
      <c r="C38" s="49">
        <f>浅間地区!C38+野沢地区!C38+中込地区!C38+東地区!C38</f>
        <v>1771</v>
      </c>
      <c r="D38" s="49">
        <f>浅間地区!D38+野沢地区!D38+中込地区!D38+東地区!D38</f>
        <v>1641</v>
      </c>
      <c r="E38" s="41">
        <f>浅間地区!E38+野沢地区!E38+中込地区!E38+東地区!E38</f>
        <v>3412</v>
      </c>
      <c r="F38" s="42">
        <f>E38/E147</f>
        <v>4.7913273043869012E-2</v>
      </c>
    </row>
    <row r="39" spans="1:6" ht="15" customHeight="1" x14ac:dyDescent="0.15">
      <c r="A39" s="12"/>
      <c r="B39" s="35">
        <v>30</v>
      </c>
      <c r="C39" s="75">
        <f>浅間地区!C39+野沢地区!C39+中込地区!C39+東地区!C39</f>
        <v>363</v>
      </c>
      <c r="D39" s="75">
        <f>浅間地区!D39+野沢地区!D39+中込地区!D39+東地区!D39</f>
        <v>330</v>
      </c>
      <c r="E39" s="10">
        <f>浅間地区!E39+野沢地区!E39+中込地区!E39+東地区!E39</f>
        <v>693</v>
      </c>
      <c r="F39" s="32"/>
    </row>
    <row r="40" spans="1:6" ht="15" customHeight="1" x14ac:dyDescent="0.15">
      <c r="A40" s="12"/>
      <c r="B40" s="35">
        <v>31</v>
      </c>
      <c r="C40" s="75">
        <f>浅間地区!C40+野沢地区!C40+中込地区!C40+東地区!C40</f>
        <v>410</v>
      </c>
      <c r="D40" s="75">
        <f>浅間地区!D40+野沢地区!D40+中込地区!D40+東地区!D40</f>
        <v>366</v>
      </c>
      <c r="E40" s="10">
        <f>浅間地区!E40+野沢地区!E40+中込地区!E40+東地区!E40</f>
        <v>776</v>
      </c>
      <c r="F40" s="32"/>
    </row>
    <row r="41" spans="1:6" ht="15" customHeight="1" x14ac:dyDescent="0.15">
      <c r="A41" s="12"/>
      <c r="B41" s="35">
        <v>32</v>
      </c>
      <c r="C41" s="75">
        <f>浅間地区!C41+野沢地区!C41+中込地区!C41+東地区!C41</f>
        <v>369</v>
      </c>
      <c r="D41" s="75">
        <f>浅間地区!D41+野沢地区!D41+中込地区!D41+東地区!D41</f>
        <v>343</v>
      </c>
      <c r="E41" s="10">
        <f>浅間地区!E41+野沢地区!E41+中込地区!E41+東地区!E41</f>
        <v>712</v>
      </c>
      <c r="F41" s="32"/>
    </row>
    <row r="42" spans="1:6" ht="15" customHeight="1" x14ac:dyDescent="0.15">
      <c r="A42" s="12"/>
      <c r="B42" s="35">
        <v>33</v>
      </c>
      <c r="C42" s="75">
        <f>浅間地区!C42+野沢地区!C42+中込地区!C42+東地区!C42</f>
        <v>349</v>
      </c>
      <c r="D42" s="75">
        <f>浅間地区!D42+野沢地区!D42+中込地区!D42+東地区!D42</f>
        <v>385</v>
      </c>
      <c r="E42" s="10">
        <f>浅間地区!E42+野沢地区!E42+中込地区!E42+東地区!E42</f>
        <v>734</v>
      </c>
      <c r="F42" s="32"/>
    </row>
    <row r="43" spans="1:6" ht="15" customHeight="1" x14ac:dyDescent="0.15">
      <c r="A43" s="12"/>
      <c r="B43" s="35">
        <v>34</v>
      </c>
      <c r="C43" s="75">
        <f>浅間地区!C43+野沢地区!C43+中込地区!C43+東地区!C43</f>
        <v>409</v>
      </c>
      <c r="D43" s="75">
        <f>浅間地区!D43+野沢地区!D43+中込地区!D43+東地区!D43</f>
        <v>380</v>
      </c>
      <c r="E43" s="10">
        <f>浅間地区!E43+野沢地区!E43+中込地区!E43+東地区!E43</f>
        <v>789</v>
      </c>
      <c r="F43" s="32"/>
    </row>
    <row r="44" spans="1:6" ht="15" customHeight="1" x14ac:dyDescent="0.15">
      <c r="A44" s="12"/>
      <c r="B44" s="40" t="s">
        <v>33</v>
      </c>
      <c r="C44" s="49">
        <f>浅間地区!C44+野沢地区!C44+中込地区!C44+東地区!C44</f>
        <v>1900</v>
      </c>
      <c r="D44" s="49">
        <f>浅間地区!D44+野沢地区!D44+中込地区!D44+東地区!D44</f>
        <v>1804</v>
      </c>
      <c r="E44" s="41">
        <f>浅間地区!E44+野沢地区!E44+中込地区!E44+東地区!E44</f>
        <v>3704</v>
      </c>
      <c r="F44" s="42">
        <f>E44/E147</f>
        <v>5.2013705555243497E-2</v>
      </c>
    </row>
    <row r="45" spans="1:6" ht="15" customHeight="1" x14ac:dyDescent="0.15">
      <c r="A45" s="12"/>
      <c r="B45" s="35">
        <v>35</v>
      </c>
      <c r="C45" s="75">
        <f>浅間地区!C45+野沢地区!C45+中込地区!C45+東地区!C45</f>
        <v>407</v>
      </c>
      <c r="D45" s="75">
        <f>浅間地区!D45+野沢地区!D45+中込地区!D45+東地区!D45</f>
        <v>404</v>
      </c>
      <c r="E45" s="10">
        <f>浅間地区!E45+野沢地区!E45+中込地区!E45+東地区!E45</f>
        <v>811</v>
      </c>
      <c r="F45" s="32"/>
    </row>
    <row r="46" spans="1:6" ht="15" customHeight="1" x14ac:dyDescent="0.15">
      <c r="A46" s="12"/>
      <c r="B46" s="35">
        <v>36</v>
      </c>
      <c r="C46" s="75">
        <f>浅間地区!C46+野沢地区!C46+中込地区!C46+東地区!C46</f>
        <v>446</v>
      </c>
      <c r="D46" s="75">
        <f>浅間地区!D46+野沢地区!D46+中込地区!D46+東地区!D46</f>
        <v>432</v>
      </c>
      <c r="E46" s="10">
        <f>浅間地区!E46+野沢地区!E46+中込地区!E46+東地区!E46</f>
        <v>878</v>
      </c>
      <c r="F46" s="32"/>
    </row>
    <row r="47" spans="1:6" ht="15" customHeight="1" x14ac:dyDescent="0.15">
      <c r="A47" s="12"/>
      <c r="B47" s="35">
        <v>37</v>
      </c>
      <c r="C47" s="75">
        <f>浅間地区!C47+野沢地区!C47+中込地区!C47+東地区!C47</f>
        <v>445</v>
      </c>
      <c r="D47" s="75">
        <f>浅間地区!D47+野沢地区!D47+中込地区!D47+東地区!D47</f>
        <v>422</v>
      </c>
      <c r="E47" s="10">
        <f>浅間地区!E47+野沢地区!E47+中込地区!E47+東地区!E47</f>
        <v>867</v>
      </c>
      <c r="F47" s="32"/>
    </row>
    <row r="48" spans="1:6" ht="15" customHeight="1" x14ac:dyDescent="0.15">
      <c r="A48" s="12"/>
      <c r="B48" s="35">
        <v>38</v>
      </c>
      <c r="C48" s="75">
        <f>浅間地区!C48+野沢地区!C48+中込地区!C48+東地区!C48</f>
        <v>408</v>
      </c>
      <c r="D48" s="75">
        <f>浅間地区!D48+野沢地区!D48+中込地区!D48+東地区!D48</f>
        <v>398</v>
      </c>
      <c r="E48" s="10">
        <f>浅間地区!E48+野沢地区!E48+中込地区!E48+東地区!E48</f>
        <v>806</v>
      </c>
      <c r="F48" s="32"/>
    </row>
    <row r="49" spans="1:6" ht="15" customHeight="1" x14ac:dyDescent="0.15">
      <c r="A49" s="12"/>
      <c r="B49" s="35">
        <v>39</v>
      </c>
      <c r="C49" s="75">
        <f>浅間地区!C49+野沢地区!C49+中込地区!C49+東地区!C49</f>
        <v>451</v>
      </c>
      <c r="D49" s="75">
        <f>浅間地区!D49+野沢地区!D49+中込地区!D49+東地区!D49</f>
        <v>409</v>
      </c>
      <c r="E49" s="10">
        <f>浅間地区!E49+野沢地区!E49+中込地区!E49+東地区!E49</f>
        <v>860</v>
      </c>
      <c r="F49" s="32"/>
    </row>
    <row r="50" spans="1:6" ht="15" customHeight="1" x14ac:dyDescent="0.15">
      <c r="A50" s="12"/>
      <c r="B50" s="40" t="s">
        <v>34</v>
      </c>
      <c r="C50" s="49">
        <f>浅間地区!C50+野沢地区!C50+中込地区!C50+東地区!C50</f>
        <v>2157</v>
      </c>
      <c r="D50" s="49">
        <f>浅間地区!D50+野沢地区!D50+中込地区!D50+東地区!D50</f>
        <v>2065</v>
      </c>
      <c r="E50" s="41">
        <f>浅間地区!E50+野沢地区!E50+中込地区!E50+東地区!E50</f>
        <v>4222</v>
      </c>
      <c r="F50" s="42">
        <f>E50/E147</f>
        <v>5.9287760489805087E-2</v>
      </c>
    </row>
    <row r="51" spans="1:6" ht="15" customHeight="1" x14ac:dyDescent="0.15">
      <c r="A51" s="12"/>
      <c r="B51" s="35">
        <v>40</v>
      </c>
      <c r="C51" s="75">
        <f>浅間地区!C51+野沢地区!C51+中込地区!C51+東地区!C51</f>
        <v>450</v>
      </c>
      <c r="D51" s="75">
        <f>浅間地区!D51+野沢地区!D51+中込地区!D51+東地区!D51</f>
        <v>459</v>
      </c>
      <c r="E51" s="10">
        <f>浅間地区!E51+野沢地区!E51+中込地区!E51+東地区!E51</f>
        <v>909</v>
      </c>
      <c r="F51" s="32"/>
    </row>
    <row r="52" spans="1:6" ht="15" customHeight="1" x14ac:dyDescent="0.15">
      <c r="A52" s="12"/>
      <c r="B52" s="35">
        <v>41</v>
      </c>
      <c r="C52" s="75">
        <f>浅間地区!C52+野沢地区!C52+中込地区!C52+東地区!C52</f>
        <v>469</v>
      </c>
      <c r="D52" s="75">
        <f>浅間地区!D52+野沢地区!D52+中込地区!D52+東地区!D52</f>
        <v>420</v>
      </c>
      <c r="E52" s="10">
        <f>浅間地区!E52+野沢地区!E52+中込地区!E52+東地区!E52</f>
        <v>889</v>
      </c>
      <c r="F52" s="32"/>
    </row>
    <row r="53" spans="1:6" ht="15" customHeight="1" x14ac:dyDescent="0.15">
      <c r="A53" s="12"/>
      <c r="B53" s="35">
        <v>42</v>
      </c>
      <c r="C53" s="75">
        <f>浅間地区!C53+野沢地区!C53+中込地区!C53+東地区!C53</f>
        <v>481</v>
      </c>
      <c r="D53" s="75">
        <f>浅間地区!D53+野沢地区!D53+中込地区!D53+東地区!D53</f>
        <v>450</v>
      </c>
      <c r="E53" s="10">
        <f>浅間地区!E53+野沢地区!E53+中込地区!E53+東地区!E53</f>
        <v>931</v>
      </c>
      <c r="F53" s="32"/>
    </row>
    <row r="54" spans="1:6" ht="15" customHeight="1" x14ac:dyDescent="0.15">
      <c r="A54" s="12"/>
      <c r="B54" s="35">
        <v>43</v>
      </c>
      <c r="C54" s="75">
        <f>浅間地区!C54+野沢地区!C54+中込地区!C54+東地区!C54</f>
        <v>471</v>
      </c>
      <c r="D54" s="75">
        <f>浅間地区!D54+野沢地区!D54+中込地区!D54+東地区!D54</f>
        <v>456</v>
      </c>
      <c r="E54" s="10">
        <f>浅間地区!E54+野沢地区!E54+中込地区!E54+東地区!E54</f>
        <v>927</v>
      </c>
      <c r="F54" s="32"/>
    </row>
    <row r="55" spans="1:6" ht="15" customHeight="1" x14ac:dyDescent="0.15">
      <c r="A55" s="12"/>
      <c r="B55" s="35">
        <v>44</v>
      </c>
      <c r="C55" s="75">
        <f>浅間地区!C55+野沢地区!C55+中込地区!C55+東地区!C55</f>
        <v>526</v>
      </c>
      <c r="D55" s="75">
        <f>浅間地区!D55+野沢地区!D55+中込地区!D55+東地区!D55</f>
        <v>484</v>
      </c>
      <c r="E55" s="10">
        <f>浅間地区!E55+野沢地区!E55+中込地区!E55+東地区!E55</f>
        <v>1010</v>
      </c>
      <c r="F55" s="32"/>
    </row>
    <row r="56" spans="1:6" ht="15" customHeight="1" x14ac:dyDescent="0.15">
      <c r="A56" s="12"/>
      <c r="B56" s="40" t="s">
        <v>35</v>
      </c>
      <c r="C56" s="49">
        <f>浅間地区!C56+野沢地区!C56+中込地区!C56+東地区!C56</f>
        <v>2397</v>
      </c>
      <c r="D56" s="49">
        <f>浅間地区!D56+野沢地区!D56+中込地区!D56+東地区!D56</f>
        <v>2269</v>
      </c>
      <c r="E56" s="41">
        <f>浅間地区!E56+野沢地区!E56+中込地区!E56+東地区!E56</f>
        <v>4666</v>
      </c>
      <c r="F56" s="42">
        <f>E56/E147</f>
        <v>6.5522664719429316E-2</v>
      </c>
    </row>
    <row r="57" spans="1:6" ht="15" customHeight="1" x14ac:dyDescent="0.15">
      <c r="A57" s="12"/>
      <c r="B57" s="35">
        <v>45</v>
      </c>
      <c r="C57" s="75">
        <f>浅間地区!C57+野沢地区!C57+中込地区!C57+東地区!C57</f>
        <v>502</v>
      </c>
      <c r="D57" s="75">
        <f>浅間地区!D57+野沢地区!D57+中込地区!D57+東地区!D57</f>
        <v>499</v>
      </c>
      <c r="E57" s="10">
        <f>浅間地区!E57+野沢地区!E57+中込地区!E57+東地区!E57</f>
        <v>1001</v>
      </c>
      <c r="F57" s="32"/>
    </row>
    <row r="58" spans="1:6" ht="15" customHeight="1" x14ac:dyDescent="0.15">
      <c r="A58" s="12"/>
      <c r="B58" s="35">
        <v>46</v>
      </c>
      <c r="C58" s="75">
        <f>浅間地区!C58+野沢地区!C58+中込地区!C58+東地区!C58</f>
        <v>532</v>
      </c>
      <c r="D58" s="75">
        <f>浅間地区!D58+野沢地区!D58+中込地区!D58+東地区!D58</f>
        <v>475</v>
      </c>
      <c r="E58" s="10">
        <f>浅間地区!E58+野沢地区!E58+中込地区!E58+東地区!E58</f>
        <v>1007</v>
      </c>
      <c r="F58" s="32"/>
    </row>
    <row r="59" spans="1:6" ht="15" customHeight="1" x14ac:dyDescent="0.15">
      <c r="A59" s="12"/>
      <c r="B59" s="35">
        <v>47</v>
      </c>
      <c r="C59" s="75">
        <f>浅間地区!C59+野沢地区!C59+中込地区!C59+東地区!C59</f>
        <v>524</v>
      </c>
      <c r="D59" s="75">
        <f>浅間地区!D59+野沢地区!D59+中込地区!D59+東地区!D59</f>
        <v>463</v>
      </c>
      <c r="E59" s="10">
        <f>浅間地区!E59+野沢地区!E59+中込地区!E59+東地区!E59</f>
        <v>987</v>
      </c>
      <c r="F59" s="32"/>
    </row>
    <row r="60" spans="1:6" ht="15" customHeight="1" x14ac:dyDescent="0.15">
      <c r="A60" s="12"/>
      <c r="B60" s="35">
        <v>48</v>
      </c>
      <c r="C60" s="75">
        <f>浅間地区!C60+野沢地区!C60+中込地区!C60+東地区!C60</f>
        <v>478</v>
      </c>
      <c r="D60" s="75">
        <f>浅間地区!D60+野沢地区!D60+中込地区!D60+東地区!D60</f>
        <v>498</v>
      </c>
      <c r="E60" s="10">
        <f>浅間地区!E60+野沢地区!E60+中込地区!E60+東地区!E60</f>
        <v>976</v>
      </c>
      <c r="F60" s="32"/>
    </row>
    <row r="61" spans="1:6" ht="15" customHeight="1" x14ac:dyDescent="0.15">
      <c r="A61" s="12"/>
      <c r="B61" s="35">
        <v>49</v>
      </c>
      <c r="C61" s="75">
        <f>浅間地区!C61+野沢地区!C61+中込地区!C61+東地区!C61</f>
        <v>532</v>
      </c>
      <c r="D61" s="75">
        <f>浅間地区!D61+野沢地区!D61+中込地区!D61+東地区!D61</f>
        <v>528</v>
      </c>
      <c r="E61" s="10">
        <f>浅間地区!E61+野沢地区!E61+中込地区!E61+東地区!E61</f>
        <v>1060</v>
      </c>
      <c r="F61" s="32"/>
    </row>
    <row r="62" spans="1:6" ht="15" customHeight="1" x14ac:dyDescent="0.15">
      <c r="A62" s="12"/>
      <c r="B62" s="40" t="s">
        <v>36</v>
      </c>
      <c r="C62" s="49">
        <f>浅間地区!C62+野沢地区!C62+中込地区!C62+東地区!C62</f>
        <v>2568</v>
      </c>
      <c r="D62" s="49">
        <f>浅間地区!D62+野沢地区!D62+中込地区!D62+東地区!D62</f>
        <v>2463</v>
      </c>
      <c r="E62" s="41">
        <f>浅間地区!E62+野沢地区!E62+中込地区!E62+東地区!E62</f>
        <v>5031</v>
      </c>
      <c r="F62" s="42">
        <f>E62/E147</f>
        <v>7.0648205358647423E-2</v>
      </c>
    </row>
    <row r="63" spans="1:6" ht="15" customHeight="1" x14ac:dyDescent="0.15">
      <c r="A63" s="12"/>
      <c r="B63" s="35">
        <v>50</v>
      </c>
      <c r="C63" s="75">
        <f>浅間地区!C63+野沢地区!C63+中込地区!C63+東地区!C63</f>
        <v>578</v>
      </c>
      <c r="D63" s="75">
        <f>浅間地区!D63+野沢地区!D63+中込地区!D63+東地区!D63</f>
        <v>529</v>
      </c>
      <c r="E63" s="10">
        <f>浅間地区!E63+野沢地区!E63+中込地区!E63+東地区!E63</f>
        <v>1107</v>
      </c>
      <c r="F63" s="32"/>
    </row>
    <row r="64" spans="1:6" ht="15" customHeight="1" x14ac:dyDescent="0.15">
      <c r="A64" s="12"/>
      <c r="B64" s="35">
        <v>51</v>
      </c>
      <c r="C64" s="75">
        <f>浅間地区!C64+野沢地区!C64+中込地区!C64+東地区!C64</f>
        <v>539</v>
      </c>
      <c r="D64" s="75">
        <f>浅間地区!D64+野沢地区!D64+中込地区!D64+東地区!D64</f>
        <v>503</v>
      </c>
      <c r="E64" s="10">
        <f>浅間地区!E64+野沢地区!E64+中込地区!E64+東地区!E64</f>
        <v>1042</v>
      </c>
      <c r="F64" s="32"/>
    </row>
    <row r="65" spans="1:6" ht="15" customHeight="1" x14ac:dyDescent="0.15">
      <c r="A65" s="12"/>
      <c r="B65" s="35">
        <v>52</v>
      </c>
      <c r="C65" s="75">
        <f>浅間地区!C65+野沢地区!C65+中込地区!C65+東地区!C65</f>
        <v>512</v>
      </c>
      <c r="D65" s="75">
        <f>浅間地区!D65+野沢地区!D65+中込地区!D65+東地区!D65</f>
        <v>500</v>
      </c>
      <c r="E65" s="10">
        <f>浅間地区!E65+野沢地区!E65+中込地区!E65+東地区!E65</f>
        <v>1012</v>
      </c>
      <c r="F65" s="32"/>
    </row>
    <row r="66" spans="1:6" ht="15" customHeight="1" x14ac:dyDescent="0.15">
      <c r="A66" s="12"/>
      <c r="B66" s="35">
        <v>53</v>
      </c>
      <c r="C66" s="75">
        <f>浅間地区!C66+野沢地区!C66+中込地区!C66+東地区!C66</f>
        <v>493</v>
      </c>
      <c r="D66" s="75">
        <f>浅間地区!D66+野沢地区!D66+中込地区!D66+東地区!D66</f>
        <v>515</v>
      </c>
      <c r="E66" s="10">
        <f>浅間地区!E66+野沢地区!E66+中込地区!E66+東地区!E66</f>
        <v>1008</v>
      </c>
      <c r="F66" s="32"/>
    </row>
    <row r="67" spans="1:6" ht="15" customHeight="1" x14ac:dyDescent="0.15">
      <c r="A67" s="12"/>
      <c r="B67" s="35">
        <v>54</v>
      </c>
      <c r="C67" s="75">
        <f>浅間地区!C67+野沢地区!C67+中込地区!C67+東地区!C67</f>
        <v>495</v>
      </c>
      <c r="D67" s="75">
        <f>浅間地区!D67+野沢地区!D67+中込地区!D67+東地区!D67</f>
        <v>475</v>
      </c>
      <c r="E67" s="10">
        <f>浅間地区!E67+野沢地区!E67+中込地区!E67+東地区!E67</f>
        <v>970</v>
      </c>
      <c r="F67" s="32"/>
    </row>
    <row r="68" spans="1:6" ht="15" customHeight="1" x14ac:dyDescent="0.15">
      <c r="A68" s="12"/>
      <c r="B68" s="40" t="s">
        <v>37</v>
      </c>
      <c r="C68" s="49">
        <f>浅間地区!C68+野沢地区!C68+中込地区!C68+東地区!C68</f>
        <v>2617</v>
      </c>
      <c r="D68" s="49">
        <f>浅間地区!D68+野沢地区!D68+中込地区!D68+東地区!D68</f>
        <v>2522</v>
      </c>
      <c r="E68" s="41">
        <f>浅間地区!E68+野沢地区!E68+中込地区!E68+東地区!E68</f>
        <v>5139</v>
      </c>
      <c r="F68" s="42">
        <f>E68/E147</f>
        <v>7.2164803684772225E-2</v>
      </c>
    </row>
    <row r="69" spans="1:6" ht="15" customHeight="1" x14ac:dyDescent="0.15">
      <c r="A69" s="12"/>
      <c r="B69" s="35">
        <v>55</v>
      </c>
      <c r="C69" s="75">
        <f>浅間地区!C69+野沢地区!C69+中込地区!C69+東地区!C69</f>
        <v>447</v>
      </c>
      <c r="D69" s="75">
        <f>浅間地区!D69+野沢地区!D69+中込地区!D69+東地区!D69</f>
        <v>489</v>
      </c>
      <c r="E69" s="10">
        <f>浅間地区!E69+野沢地区!E69+中込地区!E69+東地区!E69</f>
        <v>936</v>
      </c>
      <c r="F69" s="32"/>
    </row>
    <row r="70" spans="1:6" ht="15" customHeight="1" x14ac:dyDescent="0.15">
      <c r="A70" s="12"/>
      <c r="B70" s="35">
        <v>56</v>
      </c>
      <c r="C70" s="75">
        <f>浅間地区!C70+野沢地区!C70+中込地区!C70+東地区!C70</f>
        <v>458</v>
      </c>
      <c r="D70" s="75">
        <f>浅間地区!D70+野沢地区!D70+中込地区!D70+東地区!D70</f>
        <v>491</v>
      </c>
      <c r="E70" s="10">
        <f>浅間地区!E70+野沢地区!E70+中込地区!E70+東地区!E70</f>
        <v>949</v>
      </c>
      <c r="F70" s="32"/>
    </row>
    <row r="71" spans="1:6" ht="15" customHeight="1" x14ac:dyDescent="0.15">
      <c r="A71" s="12"/>
      <c r="B71" s="35">
        <v>57</v>
      </c>
      <c r="C71" s="75">
        <f>浅間地区!C71+野沢地区!C71+中込地区!C71+東地区!C71</f>
        <v>410</v>
      </c>
      <c r="D71" s="75">
        <f>浅間地区!D71+野沢地区!D71+中込地区!D71+東地区!D71</f>
        <v>401</v>
      </c>
      <c r="E71" s="10">
        <f>浅間地区!E71+野沢地区!E71+中込地区!E71+東地区!E71</f>
        <v>811</v>
      </c>
      <c r="F71" s="32"/>
    </row>
    <row r="72" spans="1:6" ht="15" customHeight="1" x14ac:dyDescent="0.15">
      <c r="A72" s="12"/>
      <c r="B72" s="35">
        <v>58</v>
      </c>
      <c r="C72" s="75">
        <f>浅間地区!C72+野沢地区!C72+中込地区!C72+東地区!C72</f>
        <v>461</v>
      </c>
      <c r="D72" s="75">
        <f>浅間地区!D72+野沢地区!D72+中込地区!D72+東地区!D72</f>
        <v>411</v>
      </c>
      <c r="E72" s="10">
        <f>浅間地区!E72+野沢地区!E72+中込地区!E72+東地区!E72</f>
        <v>872</v>
      </c>
      <c r="F72" s="32"/>
    </row>
    <row r="73" spans="1:6" ht="15" customHeight="1" x14ac:dyDescent="0.15">
      <c r="A73" s="12"/>
      <c r="B73" s="35">
        <v>59</v>
      </c>
      <c r="C73" s="75">
        <f>浅間地区!C73+野沢地区!C73+中込地区!C73+東地区!C73</f>
        <v>466</v>
      </c>
      <c r="D73" s="75">
        <f>浅間地区!D73+野沢地区!D73+中込地区!D73+東地区!D73</f>
        <v>457</v>
      </c>
      <c r="E73" s="10">
        <f>浅間地区!E73+野沢地区!E73+中込地区!E73+東地区!E73</f>
        <v>923</v>
      </c>
      <c r="F73" s="32"/>
    </row>
    <row r="74" spans="1:6" ht="15" customHeight="1" x14ac:dyDescent="0.15">
      <c r="A74" s="12"/>
      <c r="B74" s="40" t="s">
        <v>38</v>
      </c>
      <c r="C74" s="49">
        <f>浅間地区!C74+野沢地区!C74+中込地区!C74+東地区!C74</f>
        <v>2242</v>
      </c>
      <c r="D74" s="49">
        <f>浅間地区!D74+野沢地区!D74+中込地区!D74+東地区!D74</f>
        <v>2249</v>
      </c>
      <c r="E74" s="41">
        <f>浅間地区!E74+野沢地区!E74+中込地区!E74+東地区!E74</f>
        <v>4491</v>
      </c>
      <c r="F74" s="42">
        <f>E74/E147</f>
        <v>6.3065213728023373E-2</v>
      </c>
    </row>
    <row r="75" spans="1:6" ht="15" customHeight="1" x14ac:dyDescent="0.15">
      <c r="A75" s="12"/>
      <c r="B75" s="35">
        <v>60</v>
      </c>
      <c r="C75" s="75">
        <f>浅間地区!C75+野沢地区!C75+中込地区!C75+東地区!C75</f>
        <v>422</v>
      </c>
      <c r="D75" s="75">
        <f>浅間地区!D75+野沢地区!D75+中込地区!D75+東地区!D75</f>
        <v>425</v>
      </c>
      <c r="E75" s="10">
        <f>浅間地区!E75+野沢地区!E75+中込地区!E75+東地区!E75</f>
        <v>847</v>
      </c>
      <c r="F75" s="32"/>
    </row>
    <row r="76" spans="1:6" ht="15" customHeight="1" x14ac:dyDescent="0.15">
      <c r="A76" s="12"/>
      <c r="B76" s="35">
        <v>61</v>
      </c>
      <c r="C76" s="75">
        <f>浅間地区!C76+野沢地区!C76+中込地区!C76+東地区!C76</f>
        <v>426</v>
      </c>
      <c r="D76" s="75">
        <f>浅間地区!D76+野沢地区!D76+中込地区!D76+東地区!D76</f>
        <v>423</v>
      </c>
      <c r="E76" s="10">
        <f>浅間地区!E76+野沢地区!E76+中込地区!E76+東地区!E76</f>
        <v>849</v>
      </c>
      <c r="F76" s="32"/>
    </row>
    <row r="77" spans="1:6" ht="15" customHeight="1" x14ac:dyDescent="0.15">
      <c r="A77" s="12"/>
      <c r="B77" s="35">
        <v>62</v>
      </c>
      <c r="C77" s="75">
        <f>浅間地区!C77+野沢地区!C77+中込地区!C77+東地区!C77</f>
        <v>421</v>
      </c>
      <c r="D77" s="75">
        <f>浅間地区!D77+野沢地区!D77+中込地区!D77+東地区!D77</f>
        <v>448</v>
      </c>
      <c r="E77" s="10">
        <f>浅間地区!E77+野沢地区!E77+中込地区!E77+東地区!E77</f>
        <v>869</v>
      </c>
      <c r="F77" s="32"/>
    </row>
    <row r="78" spans="1:6" ht="15" customHeight="1" x14ac:dyDescent="0.15">
      <c r="A78" s="12"/>
      <c r="B78" s="35">
        <v>63</v>
      </c>
      <c r="C78" s="75">
        <f>浅間地区!C78+野沢地区!C78+中込地区!C78+東地区!C78</f>
        <v>450</v>
      </c>
      <c r="D78" s="75">
        <f>浅間地区!D78+野沢地区!D78+中込地区!D78+東地区!D78</f>
        <v>468</v>
      </c>
      <c r="E78" s="10">
        <f>浅間地区!E78+野沢地区!E78+中込地区!E78+東地区!E78</f>
        <v>918</v>
      </c>
      <c r="F78" s="32"/>
    </row>
    <row r="79" spans="1:6" ht="15" customHeight="1" x14ac:dyDescent="0.15">
      <c r="A79" s="12"/>
      <c r="B79" s="35">
        <v>64</v>
      </c>
      <c r="C79" s="75">
        <f>浅間地区!C79+野沢地区!C79+中込地区!C79+東地区!C79</f>
        <v>423</v>
      </c>
      <c r="D79" s="75">
        <f>浅間地区!D79+野沢地区!D79+中込地区!D79+東地区!D79</f>
        <v>436</v>
      </c>
      <c r="E79" s="10">
        <f>浅間地区!E79+野沢地区!E79+中込地区!E79+東地区!E79</f>
        <v>859</v>
      </c>
      <c r="F79" s="32"/>
    </row>
    <row r="80" spans="1:6" ht="15" customHeight="1" x14ac:dyDescent="0.15">
      <c r="A80" s="12"/>
      <c r="B80" s="40" t="s">
        <v>39</v>
      </c>
      <c r="C80" s="49">
        <f>浅間地区!C80+野沢地区!C80+中込地区!C80+東地区!C80</f>
        <v>2142</v>
      </c>
      <c r="D80" s="49">
        <f>浅間地区!D80+野沢地区!D80+中込地区!D80+東地区!D80</f>
        <v>2200</v>
      </c>
      <c r="E80" s="41">
        <f>浅間地区!E80+野沢地区!E80+中込地区!E80+東地区!E80</f>
        <v>4342</v>
      </c>
      <c r="F80" s="42">
        <f>E80/E147</f>
        <v>6.0972869741054876E-2</v>
      </c>
    </row>
    <row r="81" spans="1:6" ht="15" customHeight="1" x14ac:dyDescent="0.15">
      <c r="A81" s="12"/>
      <c r="B81" s="35">
        <v>65</v>
      </c>
      <c r="C81" s="75">
        <f>浅間地区!C81+野沢地区!C81+中込地区!C81+東地区!C81</f>
        <v>432</v>
      </c>
      <c r="D81" s="75">
        <f>浅間地区!D81+野沢地区!D81+中込地区!D81+東地区!D81</f>
        <v>425</v>
      </c>
      <c r="E81" s="10">
        <f>浅間地区!E81+野沢地区!E81+中込地区!E81+東地区!E81</f>
        <v>857</v>
      </c>
      <c r="F81" s="32"/>
    </row>
    <row r="82" spans="1:6" ht="15" customHeight="1" x14ac:dyDescent="0.15">
      <c r="A82" s="12"/>
      <c r="B82" s="35">
        <v>66</v>
      </c>
      <c r="C82" s="75">
        <f>浅間地区!C82+野沢地区!C82+中込地区!C82+東地区!C82</f>
        <v>393</v>
      </c>
      <c r="D82" s="75">
        <f>浅間地区!D82+野沢地区!D82+中込地区!D82+東地区!D82</f>
        <v>412</v>
      </c>
      <c r="E82" s="10">
        <f>浅間地区!E82+野沢地区!E82+中込地区!E82+東地区!E82</f>
        <v>805</v>
      </c>
      <c r="F82" s="32"/>
    </row>
    <row r="83" spans="1:6" ht="15" customHeight="1" x14ac:dyDescent="0.15">
      <c r="A83" s="12"/>
      <c r="B83" s="35">
        <v>67</v>
      </c>
      <c r="C83" s="75">
        <f>浅間地区!C83+野沢地区!C83+中込地区!C83+東地区!C83</f>
        <v>421</v>
      </c>
      <c r="D83" s="75">
        <f>浅間地区!D83+野沢地区!D83+中込地区!D83+東地区!D83</f>
        <v>423</v>
      </c>
      <c r="E83" s="10">
        <f>浅間地区!E83+野沢地区!E83+中込地区!E83+東地区!E83</f>
        <v>844</v>
      </c>
      <c r="F83" s="32"/>
    </row>
    <row r="84" spans="1:6" ht="15" customHeight="1" x14ac:dyDescent="0.15">
      <c r="A84" s="12"/>
      <c r="B84" s="35">
        <v>68</v>
      </c>
      <c r="C84" s="75">
        <f>浅間地区!C84+野沢地区!C84+中込地区!C84+東地区!C84</f>
        <v>422</v>
      </c>
      <c r="D84" s="75">
        <f>浅間地区!D84+野沢地区!D84+中込地区!D84+東地区!D84</f>
        <v>433</v>
      </c>
      <c r="E84" s="10">
        <f>浅間地区!E84+野沢地区!E84+中込地区!E84+東地区!E84</f>
        <v>855</v>
      </c>
      <c r="F84" s="32"/>
    </row>
    <row r="85" spans="1:6" ht="15" customHeight="1" x14ac:dyDescent="0.15">
      <c r="A85" s="12"/>
      <c r="B85" s="35">
        <v>69</v>
      </c>
      <c r="C85" s="75">
        <f>浅間地区!C85+野沢地区!C85+中込地区!C85+東地区!C85</f>
        <v>460</v>
      </c>
      <c r="D85" s="75">
        <f>浅間地区!D85+野沢地区!D85+中込地区!D85+東地区!D85</f>
        <v>421</v>
      </c>
      <c r="E85" s="10">
        <f>浅間地区!E85+野沢地区!E85+中込地区!E85+東地区!E85</f>
        <v>881</v>
      </c>
      <c r="F85" s="32"/>
    </row>
    <row r="86" spans="1:6" ht="15" customHeight="1" x14ac:dyDescent="0.15">
      <c r="A86" s="12"/>
      <c r="B86" s="43" t="s">
        <v>40</v>
      </c>
      <c r="C86" s="71">
        <f>浅間地区!C86+野沢地区!C86+中込地区!C86+東地区!C86</f>
        <v>2128</v>
      </c>
      <c r="D86" s="71">
        <f>浅間地区!D86+野沢地区!D86+中込地区!D86+東地区!D86</f>
        <v>2114</v>
      </c>
      <c r="E86" s="44">
        <f>浅間地区!E86+野沢地区!E86+中込地区!E86+東地区!E86</f>
        <v>4242</v>
      </c>
      <c r="F86" s="45">
        <f>E86/E147</f>
        <v>5.9568612031680054E-2</v>
      </c>
    </row>
    <row r="87" spans="1:6" ht="15" customHeight="1" x14ac:dyDescent="0.15">
      <c r="A87" s="12"/>
      <c r="B87" s="35">
        <v>70</v>
      </c>
      <c r="C87" s="75">
        <f>浅間地区!C87+野沢地区!C87+中込地区!C87+東地区!C87</f>
        <v>430</v>
      </c>
      <c r="D87" s="75">
        <f>浅間地区!D87+野沢地区!D87+中込地区!D87+東地区!D87</f>
        <v>433</v>
      </c>
      <c r="E87" s="10">
        <f>浅間地区!E87+野沢地区!E87+中込地区!E87+東地区!E87</f>
        <v>863</v>
      </c>
      <c r="F87" s="32"/>
    </row>
    <row r="88" spans="1:6" ht="15" customHeight="1" x14ac:dyDescent="0.15">
      <c r="A88" s="12"/>
      <c r="B88" s="35">
        <v>71</v>
      </c>
      <c r="C88" s="75">
        <f>浅間地区!C88+野沢地区!C88+中込地区!C88+東地区!C88</f>
        <v>420</v>
      </c>
      <c r="D88" s="75">
        <f>浅間地区!D88+野沢地区!D88+中込地区!D88+東地区!D88</f>
        <v>461</v>
      </c>
      <c r="E88" s="10">
        <f>浅間地区!E88+野沢地区!E88+中込地区!E88+東地区!E88</f>
        <v>881</v>
      </c>
      <c r="F88" s="32"/>
    </row>
    <row r="89" spans="1:6" ht="15" customHeight="1" x14ac:dyDescent="0.15">
      <c r="A89" s="12"/>
      <c r="B89" s="35">
        <v>72</v>
      </c>
      <c r="C89" s="75">
        <f>浅間地区!C89+野沢地区!C89+中込地区!C89+東地区!C89</f>
        <v>459</v>
      </c>
      <c r="D89" s="75">
        <f>浅間地区!D89+野沢地区!D89+中込地区!D89+東地区!D89</f>
        <v>488</v>
      </c>
      <c r="E89" s="10">
        <f>浅間地区!E89+野沢地区!E89+中込地区!E89+東地区!E89</f>
        <v>947</v>
      </c>
      <c r="F89" s="32"/>
    </row>
    <row r="90" spans="1:6" ht="15" customHeight="1" x14ac:dyDescent="0.15">
      <c r="A90" s="12"/>
      <c r="B90" s="35">
        <v>73</v>
      </c>
      <c r="C90" s="75">
        <f>浅間地区!C90+野沢地区!C90+中込地区!C90+東地区!C90</f>
        <v>486</v>
      </c>
      <c r="D90" s="75">
        <f>浅間地区!D90+野沢地区!D90+中込地区!D90+東地区!D90</f>
        <v>562</v>
      </c>
      <c r="E90" s="10">
        <f>浅間地区!E90+野沢地区!E90+中込地区!E90+東地区!E90</f>
        <v>1048</v>
      </c>
      <c r="F90" s="32"/>
    </row>
    <row r="91" spans="1:6" ht="15" customHeight="1" x14ac:dyDescent="0.15">
      <c r="A91" s="12"/>
      <c r="B91" s="35">
        <v>74</v>
      </c>
      <c r="C91" s="75">
        <f>浅間地区!C91+野沢地区!C91+中込地区!C91+東地区!C91</f>
        <v>496</v>
      </c>
      <c r="D91" s="75">
        <f>浅間地区!D91+野沢地区!D91+中込地区!D91+東地区!D91</f>
        <v>543</v>
      </c>
      <c r="E91" s="10">
        <f>浅間地区!E91+野沢地区!E91+中込地区!E91+東地区!E91</f>
        <v>1039</v>
      </c>
      <c r="F91" s="32"/>
    </row>
    <row r="92" spans="1:6" ht="15" customHeight="1" x14ac:dyDescent="0.15">
      <c r="A92" s="12"/>
      <c r="B92" s="43" t="s">
        <v>41</v>
      </c>
      <c r="C92" s="71">
        <f>浅間地区!C92+野沢地区!C92+中込地区!C92+東地区!C92</f>
        <v>2291</v>
      </c>
      <c r="D92" s="71">
        <f>浅間地区!D92+野沢地区!D92+中込地区!D92+東地区!D92</f>
        <v>2487</v>
      </c>
      <c r="E92" s="44">
        <f>浅間地区!E92+野沢地区!E92+中込地区!E92+東地区!E92</f>
        <v>4778</v>
      </c>
      <c r="F92" s="45">
        <f>E92/E147</f>
        <v>6.7095433353929118E-2</v>
      </c>
    </row>
    <row r="93" spans="1:6" ht="15" customHeight="1" x14ac:dyDescent="0.15">
      <c r="A93" s="12"/>
      <c r="B93" s="35">
        <v>75</v>
      </c>
      <c r="C93" s="75">
        <f>浅間地区!C93+野沢地区!C93+中込地区!C93+東地区!C93</f>
        <v>496</v>
      </c>
      <c r="D93" s="75">
        <f>浅間地区!D93+野沢地区!D93+中込地区!D93+東地区!D93</f>
        <v>492</v>
      </c>
      <c r="E93" s="10">
        <f>浅間地区!E93+野沢地区!E93+中込地区!E93+東地区!E93</f>
        <v>988</v>
      </c>
      <c r="F93" s="32"/>
    </row>
    <row r="94" spans="1:6" ht="15" customHeight="1" x14ac:dyDescent="0.15">
      <c r="A94" s="12"/>
      <c r="B94" s="35">
        <v>76</v>
      </c>
      <c r="C94" s="75">
        <f>浅間地区!C94+野沢地区!C94+中込地区!C94+東地区!C94</f>
        <v>459</v>
      </c>
      <c r="D94" s="75">
        <f>浅間地区!D94+野沢地区!D94+中込地区!D94+東地区!D94</f>
        <v>562</v>
      </c>
      <c r="E94" s="10">
        <f>浅間地区!E94+野沢地区!E94+中込地区!E94+東地区!E94</f>
        <v>1021</v>
      </c>
      <c r="F94" s="32"/>
    </row>
    <row r="95" spans="1:6" ht="15" customHeight="1" x14ac:dyDescent="0.15">
      <c r="A95" s="12"/>
      <c r="B95" s="35">
        <v>77</v>
      </c>
      <c r="C95" s="75">
        <f>浅間地区!C95+野沢地区!C95+中込地区!C95+東地区!C95</f>
        <v>368</v>
      </c>
      <c r="D95" s="75">
        <f>浅間地区!D95+野沢地区!D95+中込地区!D95+東地区!D95</f>
        <v>385</v>
      </c>
      <c r="E95" s="10">
        <f>浅間地区!E95+野沢地区!E95+中込地区!E95+東地区!E95</f>
        <v>753</v>
      </c>
      <c r="F95" s="32"/>
    </row>
    <row r="96" spans="1:6" ht="15" customHeight="1" x14ac:dyDescent="0.15">
      <c r="A96" s="12"/>
      <c r="B96" s="35">
        <v>78</v>
      </c>
      <c r="C96" s="75">
        <f>浅間地区!C96+野沢地区!C96+中込地区!C96+東地区!C96</f>
        <v>250</v>
      </c>
      <c r="D96" s="75">
        <f>浅間地区!D96+野沢地区!D96+中込地区!D96+東地区!D96</f>
        <v>295</v>
      </c>
      <c r="E96" s="10">
        <f>浅間地区!E96+野沢地区!E96+中込地区!E96+東地区!E96</f>
        <v>545</v>
      </c>
      <c r="F96" s="32"/>
    </row>
    <row r="97" spans="1:6" ht="15" customHeight="1" x14ac:dyDescent="0.15">
      <c r="A97" s="12"/>
      <c r="B97" s="35">
        <v>79</v>
      </c>
      <c r="C97" s="75">
        <f>浅間地区!C97+野沢地区!C97+中込地区!C97+東地区!C97</f>
        <v>302</v>
      </c>
      <c r="D97" s="75">
        <f>浅間地区!D97+野沢地区!D97+中込地区!D97+東地区!D97</f>
        <v>420</v>
      </c>
      <c r="E97" s="10">
        <f>浅間地区!E97+野沢地区!E97+中込地区!E97+東地区!E97</f>
        <v>722</v>
      </c>
      <c r="F97" s="32"/>
    </row>
    <row r="98" spans="1:6" ht="15" customHeight="1" x14ac:dyDescent="0.15">
      <c r="A98" s="12"/>
      <c r="B98" s="43" t="s">
        <v>42</v>
      </c>
      <c r="C98" s="71">
        <f>浅間地区!C98+野沢地区!C98+中込地区!C98+東地区!C98</f>
        <v>1875</v>
      </c>
      <c r="D98" s="71">
        <f>浅間地区!D98+野沢地区!D98+中込地区!D98+東地区!D98</f>
        <v>2154</v>
      </c>
      <c r="E98" s="44">
        <f>浅間地区!E98+野沢地区!E98+中込地区!E98+東地区!E98</f>
        <v>4029</v>
      </c>
      <c r="F98" s="45">
        <f>E98/E147</f>
        <v>5.6577543110711677E-2</v>
      </c>
    </row>
    <row r="99" spans="1:6" ht="15" customHeight="1" x14ac:dyDescent="0.15">
      <c r="A99" s="12"/>
      <c r="B99" s="35">
        <v>80</v>
      </c>
      <c r="C99" s="75">
        <f>浅間地区!C99+野沢地区!C99+中込地区!C99+東地区!C99</f>
        <v>353</v>
      </c>
      <c r="D99" s="75">
        <f>浅間地区!D99+野沢地区!D99+中込地区!D99+東地区!D99</f>
        <v>389</v>
      </c>
      <c r="E99" s="10">
        <f>浅間地区!E99+野沢地区!E99+中込地区!E99+東地区!E99</f>
        <v>742</v>
      </c>
      <c r="F99" s="32"/>
    </row>
    <row r="100" spans="1:6" ht="15" customHeight="1" x14ac:dyDescent="0.15">
      <c r="A100" s="12"/>
      <c r="B100" s="35">
        <v>81</v>
      </c>
      <c r="C100" s="75">
        <f>浅間地区!C100+野沢地区!C100+中込地区!C100+東地区!C100</f>
        <v>288</v>
      </c>
      <c r="D100" s="75">
        <f>浅間地区!D100+野沢地区!D100+中込地区!D100+東地区!D100</f>
        <v>348</v>
      </c>
      <c r="E100" s="10">
        <f>浅間地区!E100+野沢地区!E100+中込地区!E100+東地区!E100</f>
        <v>636</v>
      </c>
      <c r="F100" s="32"/>
    </row>
    <row r="101" spans="1:6" ht="15" customHeight="1" x14ac:dyDescent="0.15">
      <c r="A101" s="12"/>
      <c r="B101" s="35">
        <v>82</v>
      </c>
      <c r="C101" s="75">
        <f>浅間地区!C101+野沢地区!C101+中込地区!C101+東地区!C101</f>
        <v>323</v>
      </c>
      <c r="D101" s="75">
        <f>浅間地区!D101+野沢地区!D101+中込地区!D101+東地区!D101</f>
        <v>337</v>
      </c>
      <c r="E101" s="10">
        <f>浅間地区!E101+野沢地区!E101+中込地区!E101+東地区!E101</f>
        <v>660</v>
      </c>
      <c r="F101" s="32"/>
    </row>
    <row r="102" spans="1:6" ht="15" customHeight="1" x14ac:dyDescent="0.15">
      <c r="A102" s="12"/>
      <c r="B102" s="35">
        <v>83</v>
      </c>
      <c r="C102" s="75">
        <f>浅間地区!C102+野沢地区!C102+中込地区!C102+東地区!C102</f>
        <v>240</v>
      </c>
      <c r="D102" s="75">
        <f>浅間地区!D102+野沢地区!D102+中込地区!D102+東地区!D102</f>
        <v>364</v>
      </c>
      <c r="E102" s="10">
        <f>浅間地区!E102+野沢地区!E102+中込地区!E102+東地区!E102</f>
        <v>604</v>
      </c>
      <c r="F102" s="32"/>
    </row>
    <row r="103" spans="1:6" ht="15" customHeight="1" x14ac:dyDescent="0.15">
      <c r="A103" s="12"/>
      <c r="B103" s="35">
        <v>84</v>
      </c>
      <c r="C103" s="75">
        <f>浅間地区!C103+野沢地区!C103+中込地区!C103+東地区!C103</f>
        <v>201</v>
      </c>
      <c r="D103" s="75">
        <f>浅間地区!D103+野沢地区!D103+中込地区!D103+東地区!D103</f>
        <v>278</v>
      </c>
      <c r="E103" s="10">
        <f>浅間地区!E103+野沢地区!E103+中込地区!E103+東地区!E103</f>
        <v>479</v>
      </c>
      <c r="F103" s="32"/>
    </row>
    <row r="104" spans="1:6" ht="15" customHeight="1" x14ac:dyDescent="0.15">
      <c r="A104" s="12"/>
      <c r="B104" s="43" t="s">
        <v>43</v>
      </c>
      <c r="C104" s="71">
        <f>浅間地区!C104+野沢地区!C104+中込地区!C104+東地区!C104</f>
        <v>1405</v>
      </c>
      <c r="D104" s="71">
        <f>浅間地区!D104+野沢地区!D104+中込地区!D104+東地区!D104</f>
        <v>1716</v>
      </c>
      <c r="E104" s="44">
        <f>浅間地区!E104+野沢地区!E104+中込地区!E104+東地区!E104</f>
        <v>3121</v>
      </c>
      <c r="F104" s="45">
        <f>E104/E147</f>
        <v>4.3826883109588273E-2</v>
      </c>
    </row>
    <row r="105" spans="1:6" ht="15" customHeight="1" x14ac:dyDescent="0.15">
      <c r="A105" s="12"/>
      <c r="B105" s="35">
        <v>85</v>
      </c>
      <c r="C105" s="75">
        <f>浅間地区!C105+野沢地区!C105+中込地区!C105+東地区!C105</f>
        <v>199</v>
      </c>
      <c r="D105" s="75">
        <f>浅間地区!D105+野沢地区!D105+中込地区!D105+東地区!D105</f>
        <v>271</v>
      </c>
      <c r="E105" s="10">
        <f>浅間地区!E105+野沢地区!E105+中込地区!E105+東地区!E105</f>
        <v>470</v>
      </c>
      <c r="F105" s="32"/>
    </row>
    <row r="106" spans="1:6" ht="15" customHeight="1" x14ac:dyDescent="0.15">
      <c r="A106" s="12"/>
      <c r="B106" s="35">
        <v>86</v>
      </c>
      <c r="C106" s="75">
        <f>浅間地区!C106+野沢地区!C106+中込地区!C106+東地区!C106</f>
        <v>187</v>
      </c>
      <c r="D106" s="75">
        <f>浅間地区!D106+野沢地区!D106+中込地区!D106+東地区!D106</f>
        <v>319</v>
      </c>
      <c r="E106" s="10">
        <f>浅間地区!E106+野沢地区!E106+中込地区!E106+東地区!E106</f>
        <v>506</v>
      </c>
      <c r="F106" s="32"/>
    </row>
    <row r="107" spans="1:6" ht="15" customHeight="1" x14ac:dyDescent="0.15">
      <c r="A107" s="12"/>
      <c r="B107" s="35">
        <v>87</v>
      </c>
      <c r="C107" s="75">
        <f>浅間地区!C107+野沢地区!C107+中込地区!C107+東地区!C107</f>
        <v>172</v>
      </c>
      <c r="D107" s="75">
        <f>浅間地区!D107+野沢地区!D107+中込地区!D107+東地区!D107</f>
        <v>275</v>
      </c>
      <c r="E107" s="10">
        <f>浅間地区!E107+野沢地区!E107+中込地区!E107+東地区!E107</f>
        <v>447</v>
      </c>
      <c r="F107" s="32"/>
    </row>
    <row r="108" spans="1:6" ht="15" customHeight="1" x14ac:dyDescent="0.15">
      <c r="A108" s="12"/>
      <c r="B108" s="35">
        <v>88</v>
      </c>
      <c r="C108" s="75">
        <f>浅間地区!C108+野沢地区!C108+中込地区!C108+東地区!C108</f>
        <v>142</v>
      </c>
      <c r="D108" s="75">
        <f>浅間地区!D108+野沢地区!D108+中込地区!D108+東地区!D108</f>
        <v>287</v>
      </c>
      <c r="E108" s="10">
        <f>浅間地区!E108+野沢地区!E108+中込地区!E108+東地区!E108</f>
        <v>429</v>
      </c>
      <c r="F108" s="32"/>
    </row>
    <row r="109" spans="1:6" ht="15" customHeight="1" x14ac:dyDescent="0.15">
      <c r="A109" s="12"/>
      <c r="B109" s="35">
        <v>89</v>
      </c>
      <c r="C109" s="75">
        <f>浅間地区!C109+野沢地区!C109+中込地区!C109+東地区!C109</f>
        <v>142</v>
      </c>
      <c r="D109" s="75">
        <f>浅間地区!D109+野沢地区!D109+中込地区!D109+東地区!D109</f>
        <v>234</v>
      </c>
      <c r="E109" s="10">
        <f>浅間地区!E109+野沢地区!E109+中込地区!E109+東地区!E109</f>
        <v>376</v>
      </c>
      <c r="F109" s="32"/>
    </row>
    <row r="110" spans="1:6" ht="15" customHeight="1" x14ac:dyDescent="0.15">
      <c r="A110" s="12"/>
      <c r="B110" s="43" t="s">
        <v>44</v>
      </c>
      <c r="C110" s="71">
        <f>浅間地区!C110+野沢地区!C110+中込地区!C110+東地区!C110</f>
        <v>842</v>
      </c>
      <c r="D110" s="71">
        <f>浅間地区!D110+野沢地区!D110+中込地区!D110+東地区!D110</f>
        <v>1386</v>
      </c>
      <c r="E110" s="44">
        <f>浅間地区!E110+野沢地区!E110+中込地区!E110+東地区!E110</f>
        <v>2228</v>
      </c>
      <c r="F110" s="45">
        <f>E110/E147</f>
        <v>3.1286861764871089E-2</v>
      </c>
    </row>
    <row r="111" spans="1:6" ht="15" customHeight="1" x14ac:dyDescent="0.15">
      <c r="A111" s="12"/>
      <c r="B111" s="35">
        <v>90</v>
      </c>
      <c r="C111" s="75">
        <f>浅間地区!C111+野沢地区!C111+中込地区!C111+東地区!C111</f>
        <v>104</v>
      </c>
      <c r="D111" s="75">
        <f>浅間地区!D111+野沢地区!D111+中込地区!D111+東地区!D111</f>
        <v>214</v>
      </c>
      <c r="E111" s="10">
        <f>浅間地区!E111+野沢地区!E111+中込地区!E111+東地区!E111</f>
        <v>318</v>
      </c>
      <c r="F111" s="32"/>
    </row>
    <row r="112" spans="1:6" ht="15" customHeight="1" x14ac:dyDescent="0.15">
      <c r="A112" s="12"/>
      <c r="B112" s="35">
        <v>91</v>
      </c>
      <c r="C112" s="75">
        <f>浅間地区!C112+野沢地区!C112+中込地区!C112+東地区!C112</f>
        <v>97</v>
      </c>
      <c r="D112" s="75">
        <f>浅間地区!D112+野沢地区!D112+中込地区!D112+東地区!D112</f>
        <v>217</v>
      </c>
      <c r="E112" s="10">
        <f>浅間地区!E112+野沢地区!E112+中込地区!E112+東地区!E112</f>
        <v>314</v>
      </c>
      <c r="F112" s="32"/>
    </row>
    <row r="113" spans="1:6" ht="15" customHeight="1" x14ac:dyDescent="0.15">
      <c r="A113" s="12"/>
      <c r="B113" s="35">
        <v>92</v>
      </c>
      <c r="C113" s="75">
        <f>浅間地区!C113+野沢地区!C113+中込地区!C113+東地区!C113</f>
        <v>79</v>
      </c>
      <c r="D113" s="75">
        <f>浅間地区!D113+野沢地区!D113+中込地区!D113+東地区!D113</f>
        <v>191</v>
      </c>
      <c r="E113" s="10">
        <f>浅間地区!E113+野沢地区!E113+中込地区!E113+東地区!E113</f>
        <v>270</v>
      </c>
      <c r="F113" s="32"/>
    </row>
    <row r="114" spans="1:6" ht="15" customHeight="1" x14ac:dyDescent="0.15">
      <c r="A114" s="12"/>
      <c r="B114" s="35">
        <v>93</v>
      </c>
      <c r="C114" s="75">
        <f>浅間地区!C114+野沢地区!C114+中込地区!C114+東地区!C114</f>
        <v>76</v>
      </c>
      <c r="D114" s="75">
        <f>浅間地区!D114+野沢地区!D114+中込地区!D114+東地区!D114</f>
        <v>158</v>
      </c>
      <c r="E114" s="10">
        <f>浅間地区!E114+野沢地区!E114+中込地区!E114+東地区!E114</f>
        <v>234</v>
      </c>
      <c r="F114" s="32"/>
    </row>
    <row r="115" spans="1:6" ht="15" customHeight="1" x14ac:dyDescent="0.15">
      <c r="A115" s="12"/>
      <c r="B115" s="35">
        <v>94</v>
      </c>
      <c r="C115" s="75">
        <f>浅間地区!C115+野沢地区!C115+中込地区!C115+東地区!C115</f>
        <v>44</v>
      </c>
      <c r="D115" s="75">
        <f>浅間地区!D115+野沢地区!D115+中込地区!D115+東地区!D115</f>
        <v>129</v>
      </c>
      <c r="E115" s="10">
        <f>浅間地区!E115+野沢地区!E115+中込地区!E115+東地区!E115</f>
        <v>173</v>
      </c>
      <c r="F115" s="32"/>
    </row>
    <row r="116" spans="1:6" ht="15" customHeight="1" x14ac:dyDescent="0.15">
      <c r="A116" s="12"/>
      <c r="B116" s="43" t="s">
        <v>45</v>
      </c>
      <c r="C116" s="71">
        <f>浅間地区!C116+野沢地区!C116+中込地区!C116+東地区!C116</f>
        <v>400</v>
      </c>
      <c r="D116" s="71">
        <f>浅間地区!D116+野沢地区!D116+中込地区!D116+東地区!D116</f>
        <v>909</v>
      </c>
      <c r="E116" s="44">
        <f>浅間地区!E116+野沢地区!E116+中込地区!E116+東地区!E116</f>
        <v>1309</v>
      </c>
      <c r="F116" s="45">
        <f>E116/E147</f>
        <v>1.8381733415716452E-2</v>
      </c>
    </row>
    <row r="117" spans="1:6" ht="15" customHeight="1" x14ac:dyDescent="0.15">
      <c r="A117" s="12"/>
      <c r="B117" s="35">
        <v>95</v>
      </c>
      <c r="C117" s="75">
        <f>浅間地区!C117+野沢地区!C117+中込地区!C117+東地区!C117</f>
        <v>46</v>
      </c>
      <c r="D117" s="75">
        <f>浅間地区!D117+野沢地区!D117+中込地区!D117+東地区!D117</f>
        <v>148</v>
      </c>
      <c r="E117" s="10">
        <f>浅間地区!E117+野沢地区!E117+中込地区!E117+東地区!E117</f>
        <v>194</v>
      </c>
      <c r="F117" s="32"/>
    </row>
    <row r="118" spans="1:6" ht="15" customHeight="1" x14ac:dyDescent="0.15">
      <c r="A118" s="12"/>
      <c r="B118" s="35">
        <v>96</v>
      </c>
      <c r="C118" s="75">
        <f>浅間地区!C118+野沢地区!C118+中込地区!C118+東地区!C118</f>
        <v>20</v>
      </c>
      <c r="D118" s="75">
        <f>浅間地区!D118+野沢地区!D118+中込地区!D118+東地区!D118</f>
        <v>97</v>
      </c>
      <c r="E118" s="10">
        <f>浅間地区!E118+野沢地区!E118+中込地区!E118+東地区!E118</f>
        <v>117</v>
      </c>
      <c r="F118" s="32"/>
    </row>
    <row r="119" spans="1:6" ht="15" customHeight="1" x14ac:dyDescent="0.15">
      <c r="A119" s="12"/>
      <c r="B119" s="35">
        <v>97</v>
      </c>
      <c r="C119" s="75">
        <f>浅間地区!C119+野沢地区!C119+中込地区!C119+東地区!C119</f>
        <v>23</v>
      </c>
      <c r="D119" s="75">
        <f>浅間地区!D119+野沢地区!D119+中込地区!D119+東地区!D119</f>
        <v>96</v>
      </c>
      <c r="E119" s="10">
        <f>浅間地区!E119+野沢地区!E119+中込地区!E119+東地区!E119</f>
        <v>119</v>
      </c>
      <c r="F119" s="32"/>
    </row>
    <row r="120" spans="1:6" ht="15" customHeight="1" x14ac:dyDescent="0.15">
      <c r="A120" s="12"/>
      <c r="B120" s="35">
        <v>98</v>
      </c>
      <c r="C120" s="75">
        <f>浅間地区!C120+野沢地区!C120+中込地区!C120+東地区!C120</f>
        <v>14</v>
      </c>
      <c r="D120" s="75">
        <f>浅間地区!D120+野沢地区!D120+中込地区!D120+東地区!D120</f>
        <v>61</v>
      </c>
      <c r="E120" s="10">
        <f>浅間地区!E120+野沢地区!E120+中込地区!E120+東地区!E120</f>
        <v>75</v>
      </c>
      <c r="F120" s="32"/>
    </row>
    <row r="121" spans="1:6" ht="15" customHeight="1" x14ac:dyDescent="0.15">
      <c r="A121" s="12"/>
      <c r="B121" s="35">
        <v>99</v>
      </c>
      <c r="C121" s="75">
        <f>浅間地区!C121+野沢地区!C121+中込地区!C121+東地区!C121</f>
        <v>12</v>
      </c>
      <c r="D121" s="75">
        <f>浅間地区!D121+野沢地区!D121+中込地区!D121+東地区!D121</f>
        <v>54</v>
      </c>
      <c r="E121" s="10">
        <f>浅間地区!E121+野沢地区!E121+中込地区!E121+東地区!E121</f>
        <v>66</v>
      </c>
      <c r="F121" s="32"/>
    </row>
    <row r="122" spans="1:6" ht="15" customHeight="1" x14ac:dyDescent="0.15">
      <c r="A122" s="12"/>
      <c r="B122" s="43" t="s">
        <v>46</v>
      </c>
      <c r="C122" s="71">
        <f>浅間地区!C122+野沢地区!C122+中込地区!C122+東地区!C122</f>
        <v>115</v>
      </c>
      <c r="D122" s="71">
        <f>浅間地区!D122+野沢地区!D122+中込地区!D122+東地区!D122</f>
        <v>456</v>
      </c>
      <c r="E122" s="44">
        <f>浅間地区!E122+野沢地区!E122+中込地区!E122+東地区!E122</f>
        <v>571</v>
      </c>
      <c r="F122" s="45">
        <f>E122/E147</f>
        <v>8.0183115205302476E-3</v>
      </c>
    </row>
    <row r="123" spans="1:6" ht="15" customHeight="1" x14ac:dyDescent="0.15">
      <c r="A123" s="12"/>
      <c r="B123" s="35">
        <v>100</v>
      </c>
      <c r="C123" s="75">
        <f>浅間地区!C123+野沢地区!C123+中込地区!C123+東地区!C123</f>
        <v>6</v>
      </c>
      <c r="D123" s="75">
        <f>浅間地区!D123+野沢地区!D123+中込地区!D123+東地区!D123</f>
        <v>32</v>
      </c>
      <c r="E123" s="10">
        <f>浅間地区!E123+野沢地区!E123+中込地区!E123+東地区!E123</f>
        <v>38</v>
      </c>
      <c r="F123" s="32"/>
    </row>
    <row r="124" spans="1:6" ht="15" customHeight="1" x14ac:dyDescent="0.15">
      <c r="A124" s="12"/>
      <c r="B124" s="35">
        <v>101</v>
      </c>
      <c r="C124" s="75">
        <f>浅間地区!C124+野沢地区!C124+中込地区!C124+東地区!C124</f>
        <v>4</v>
      </c>
      <c r="D124" s="75">
        <f>浅間地区!D124+野沢地区!D124+中込地区!D124+東地区!D124</f>
        <v>17</v>
      </c>
      <c r="E124" s="10">
        <f>浅間地区!E124+野沢地区!E124+中込地区!E124+東地区!E124</f>
        <v>21</v>
      </c>
      <c r="F124" s="32"/>
    </row>
    <row r="125" spans="1:6" ht="15" customHeight="1" x14ac:dyDescent="0.15">
      <c r="A125" s="12"/>
      <c r="B125" s="35">
        <v>102</v>
      </c>
      <c r="C125" s="75">
        <f>浅間地区!C125+野沢地区!C125+中込地区!C125+東地区!C125</f>
        <v>1</v>
      </c>
      <c r="D125" s="75">
        <f>浅間地区!D125+野沢地区!D125+中込地区!D125+東地区!D125</f>
        <v>13</v>
      </c>
      <c r="E125" s="10">
        <f>浅間地区!E125+野沢地区!E125+中込地区!E125+東地区!E125</f>
        <v>14</v>
      </c>
      <c r="F125" s="32"/>
    </row>
    <row r="126" spans="1:6" ht="15" customHeight="1" x14ac:dyDescent="0.15">
      <c r="A126" s="12"/>
      <c r="B126" s="35">
        <v>103</v>
      </c>
      <c r="C126" s="75">
        <f>浅間地区!C126+野沢地区!C126+中込地区!C126+東地区!C126</f>
        <v>3</v>
      </c>
      <c r="D126" s="75">
        <f>浅間地区!D126+野沢地区!D126+中込地区!D126+東地区!D126</f>
        <v>11</v>
      </c>
      <c r="E126" s="10">
        <f>浅間地区!E126+野沢地区!E126+中込地区!E126+東地区!E126</f>
        <v>14</v>
      </c>
      <c r="F126" s="32"/>
    </row>
    <row r="127" spans="1:6" ht="15" customHeight="1" x14ac:dyDescent="0.15">
      <c r="A127" s="12"/>
      <c r="B127" s="35">
        <v>104</v>
      </c>
      <c r="C127" s="75">
        <f>浅間地区!C127+野沢地区!C127+中込地区!C127+東地区!C127</f>
        <v>3</v>
      </c>
      <c r="D127" s="75">
        <f>浅間地区!D127+野沢地区!D127+中込地区!D127+東地区!D127</f>
        <v>1</v>
      </c>
      <c r="E127" s="10">
        <f>浅間地区!E127+野沢地区!E127+中込地区!E127+東地区!E127</f>
        <v>4</v>
      </c>
      <c r="F127" s="32"/>
    </row>
    <row r="128" spans="1:6" ht="15" customHeight="1" x14ac:dyDescent="0.15">
      <c r="A128" s="12"/>
      <c r="B128" s="43" t="s">
        <v>47</v>
      </c>
      <c r="C128" s="71">
        <f>浅間地区!C128+野沢地区!C128+中込地区!C128+東地区!C128</f>
        <v>17</v>
      </c>
      <c r="D128" s="71">
        <f>浅間地区!D128+野沢地区!D128+中込地区!D128+東地区!D128</f>
        <v>74</v>
      </c>
      <c r="E128" s="44">
        <f>浅間地区!E128+野沢地区!E128+中込地区!E128+東地区!E128</f>
        <v>91</v>
      </c>
      <c r="F128" s="45">
        <f>E128/E147</f>
        <v>1.2778745155310903E-3</v>
      </c>
    </row>
    <row r="129" spans="1:6" ht="15" customHeight="1" x14ac:dyDescent="0.15">
      <c r="A129" s="12"/>
      <c r="B129" s="35">
        <v>105</v>
      </c>
      <c r="C129" s="75">
        <f>浅間地区!C129+野沢地区!C129+中込地区!C129+東地区!C129</f>
        <v>0</v>
      </c>
      <c r="D129" s="75">
        <f>浅間地区!D129+野沢地区!D129+中込地区!D129+東地区!D129</f>
        <v>2</v>
      </c>
      <c r="E129" s="10">
        <f>浅間地区!E129+野沢地区!E129+中込地区!E129+東地区!E129</f>
        <v>2</v>
      </c>
      <c r="F129" s="32"/>
    </row>
    <row r="130" spans="1:6" ht="15" customHeight="1" x14ac:dyDescent="0.15">
      <c r="A130" s="12"/>
      <c r="B130" s="35">
        <v>106</v>
      </c>
      <c r="C130" s="75">
        <f>浅間地区!C130+野沢地区!C130+中込地区!C130+東地区!C130</f>
        <v>1</v>
      </c>
      <c r="D130" s="75">
        <f>浅間地区!D130+野沢地区!D130+中込地区!D130+東地区!D130</f>
        <v>0</v>
      </c>
      <c r="E130" s="10">
        <f>浅間地区!E130+野沢地区!E130+中込地区!E130+東地区!E130</f>
        <v>1</v>
      </c>
      <c r="F130" s="32"/>
    </row>
    <row r="131" spans="1:6" ht="15" customHeight="1" x14ac:dyDescent="0.15">
      <c r="A131" s="12"/>
      <c r="B131" s="35">
        <v>107</v>
      </c>
      <c r="C131" s="75">
        <f>浅間地区!C131+野沢地区!C131+中込地区!C131+東地区!C131</f>
        <v>0</v>
      </c>
      <c r="D131" s="75">
        <f>浅間地区!D131+野沢地区!D131+中込地区!D131+東地区!D131</f>
        <v>1</v>
      </c>
      <c r="E131" s="10">
        <f>浅間地区!E131+野沢地区!E131+中込地区!E131+東地区!E131</f>
        <v>1</v>
      </c>
      <c r="F131" s="32"/>
    </row>
    <row r="132" spans="1:6" ht="15" customHeight="1" x14ac:dyDescent="0.15">
      <c r="A132" s="12"/>
      <c r="B132" s="35">
        <v>108</v>
      </c>
      <c r="C132" s="75">
        <f>浅間地区!C132+野沢地区!C132+中込地区!C132+東地区!C132</f>
        <v>0</v>
      </c>
      <c r="D132" s="75">
        <f>浅間地区!D132+野沢地区!D132+中込地区!D132+東地区!D132</f>
        <v>0</v>
      </c>
      <c r="E132" s="10">
        <f>浅間地区!E132+野沢地区!E132+中込地区!E132+東地区!E132</f>
        <v>0</v>
      </c>
      <c r="F132" s="32"/>
    </row>
    <row r="133" spans="1:6" ht="15" customHeight="1" x14ac:dyDescent="0.15">
      <c r="A133" s="12"/>
      <c r="B133" s="35">
        <v>109</v>
      </c>
      <c r="C133" s="75">
        <f>浅間地区!C133+野沢地区!C133+中込地区!C133+東地区!C133</f>
        <v>0</v>
      </c>
      <c r="D133" s="75">
        <f>浅間地区!D133+野沢地区!D133+中込地区!D133+東地区!D133</f>
        <v>0</v>
      </c>
      <c r="E133" s="10">
        <f>浅間地区!E133+野沢地区!E133+中込地区!E133+東地区!E133</f>
        <v>0</v>
      </c>
      <c r="F133" s="32"/>
    </row>
    <row r="134" spans="1:6" ht="15" customHeight="1" x14ac:dyDescent="0.15">
      <c r="A134" s="36"/>
      <c r="B134" s="46" t="s">
        <v>48</v>
      </c>
      <c r="C134" s="76">
        <f>浅間地区!C134+野沢地区!C134+中込地区!C134+東地区!C134</f>
        <v>1</v>
      </c>
      <c r="D134" s="76">
        <f>浅間地区!D134+野沢地区!D134+中込地区!D134+東地区!D134</f>
        <v>3</v>
      </c>
      <c r="E134" s="47">
        <f>浅間地区!E134+野沢地区!E134+中込地区!E134+東地区!E134</f>
        <v>4</v>
      </c>
      <c r="F134" s="45">
        <f>E134/E147</f>
        <v>5.617030837499298E-5</v>
      </c>
    </row>
    <row r="135" spans="1:6" ht="15" customHeight="1" x14ac:dyDescent="0.15">
      <c r="A135" s="36"/>
      <c r="B135" s="35">
        <v>110</v>
      </c>
      <c r="C135" s="75">
        <f>浅間地区!C135+野沢地区!C135+中込地区!C135+東地区!C135</f>
        <v>0</v>
      </c>
      <c r="D135" s="75">
        <f>浅間地区!D135+野沢地区!D135+中込地区!D135+東地区!D135</f>
        <v>0</v>
      </c>
      <c r="E135" s="10">
        <f>浅間地区!E135+野沢地区!E135+中込地区!E135+東地区!E135</f>
        <v>0</v>
      </c>
      <c r="F135" s="32"/>
    </row>
    <row r="136" spans="1:6" ht="15" customHeight="1" x14ac:dyDescent="0.15">
      <c r="A136" s="36"/>
      <c r="B136" s="35">
        <v>111</v>
      </c>
      <c r="C136" s="75">
        <f>浅間地区!C136+野沢地区!C136+中込地区!C136+東地区!C136</f>
        <v>0</v>
      </c>
      <c r="D136" s="75">
        <f>浅間地区!D136+野沢地区!D136+中込地区!D136+東地区!D136</f>
        <v>0</v>
      </c>
      <c r="E136" s="10">
        <f>浅間地区!E136+野沢地区!E136+中込地区!E136+東地区!E136</f>
        <v>0</v>
      </c>
      <c r="F136" s="32"/>
    </row>
    <row r="137" spans="1:6" ht="15" customHeight="1" x14ac:dyDescent="0.15">
      <c r="A137" s="36"/>
      <c r="B137" s="35">
        <v>112</v>
      </c>
      <c r="C137" s="75">
        <f>浅間地区!C137+野沢地区!C137+中込地区!C137+東地区!C137</f>
        <v>0</v>
      </c>
      <c r="D137" s="75">
        <f>浅間地区!D137+野沢地区!D137+中込地区!D137+東地区!D137</f>
        <v>0</v>
      </c>
      <c r="E137" s="10">
        <f>浅間地区!E137+野沢地区!E137+中込地区!E137+東地区!E137</f>
        <v>0</v>
      </c>
      <c r="F137" s="32"/>
    </row>
    <row r="138" spans="1:6" ht="15" customHeight="1" x14ac:dyDescent="0.15">
      <c r="A138" s="36"/>
      <c r="B138" s="35">
        <v>113</v>
      </c>
      <c r="C138" s="75">
        <f>浅間地区!C138+野沢地区!C138+中込地区!C138+東地区!C138</f>
        <v>0</v>
      </c>
      <c r="D138" s="75">
        <f>浅間地区!D138+野沢地区!D138+中込地区!D138+東地区!D138</f>
        <v>0</v>
      </c>
      <c r="E138" s="10">
        <f>浅間地区!E138+野沢地区!E138+中込地区!E138+東地区!E138</f>
        <v>0</v>
      </c>
      <c r="F138" s="32"/>
    </row>
    <row r="139" spans="1:6" ht="15" customHeight="1" x14ac:dyDescent="0.15">
      <c r="A139" s="36"/>
      <c r="B139" s="35">
        <v>114</v>
      </c>
      <c r="C139" s="75">
        <f>浅間地区!C139+野沢地区!C139+中込地区!C139+東地区!C139</f>
        <v>0</v>
      </c>
      <c r="D139" s="75">
        <f>浅間地区!D139+野沢地区!D139+中込地区!D139+東地区!D139</f>
        <v>0</v>
      </c>
      <c r="E139" s="10">
        <f>浅間地区!E139+野沢地区!E139+中込地区!E139+東地区!E139</f>
        <v>0</v>
      </c>
      <c r="F139" s="32"/>
    </row>
    <row r="140" spans="1:6" ht="15" customHeight="1" x14ac:dyDescent="0.15">
      <c r="A140" s="36"/>
      <c r="B140" s="43" t="s">
        <v>378</v>
      </c>
      <c r="C140" s="71">
        <f>浅間地区!C140+野沢地区!C140+中込地区!C140+東地区!C140</f>
        <v>0</v>
      </c>
      <c r="D140" s="71">
        <f>浅間地区!D140+野沢地区!D140+中込地区!D140+東地区!D140</f>
        <v>0</v>
      </c>
      <c r="E140" s="44">
        <f>浅間地区!E140+野沢地区!E140+中込地区!E140+東地区!E140</f>
        <v>0</v>
      </c>
      <c r="F140" s="45">
        <f>E140/E147</f>
        <v>0</v>
      </c>
    </row>
    <row r="141" spans="1:6" ht="15" customHeight="1" x14ac:dyDescent="0.15">
      <c r="A141" s="36"/>
      <c r="B141" s="35">
        <v>115</v>
      </c>
      <c r="C141" s="75">
        <f>浅間地区!C141+野沢地区!C141+中込地区!C141+東地区!C141</f>
        <v>0</v>
      </c>
      <c r="D141" s="75">
        <f>浅間地区!D141+野沢地区!D141+中込地区!D141+東地区!D141</f>
        <v>0</v>
      </c>
      <c r="E141" s="10">
        <f>浅間地区!E141+野沢地区!E141+中込地区!E141+東地区!E141</f>
        <v>0</v>
      </c>
      <c r="F141" s="32"/>
    </row>
    <row r="142" spans="1:6" ht="15" customHeight="1" x14ac:dyDescent="0.15">
      <c r="A142" s="36"/>
      <c r="B142" s="35">
        <v>116</v>
      </c>
      <c r="C142" s="75">
        <f>浅間地区!C142+野沢地区!C142+中込地区!C142+東地区!C142</f>
        <v>0</v>
      </c>
      <c r="D142" s="75">
        <f>浅間地区!D142+野沢地区!D142+中込地区!D142+東地区!D142</f>
        <v>0</v>
      </c>
      <c r="E142" s="10">
        <f>浅間地区!E142+野沢地区!E142+中込地区!E142+東地区!E142</f>
        <v>0</v>
      </c>
      <c r="F142" s="32"/>
    </row>
    <row r="143" spans="1:6" ht="15" customHeight="1" x14ac:dyDescent="0.15">
      <c r="A143" s="36"/>
      <c r="B143" s="35">
        <v>117</v>
      </c>
      <c r="C143" s="75">
        <f>浅間地区!C143+野沢地区!C143+中込地区!C143+東地区!C143</f>
        <v>0</v>
      </c>
      <c r="D143" s="75">
        <f>浅間地区!D143+野沢地区!D143+中込地区!D143+東地区!D143</f>
        <v>0</v>
      </c>
      <c r="E143" s="10">
        <f>浅間地区!E143+野沢地区!E143+中込地区!E143+東地区!E143</f>
        <v>0</v>
      </c>
      <c r="F143" s="32"/>
    </row>
    <row r="144" spans="1:6" ht="15" customHeight="1" x14ac:dyDescent="0.15">
      <c r="A144" s="36"/>
      <c r="B144" s="35">
        <v>118</v>
      </c>
      <c r="C144" s="75">
        <f>浅間地区!C144+野沢地区!C144+中込地区!C144+東地区!C144</f>
        <v>0</v>
      </c>
      <c r="D144" s="75">
        <f>浅間地区!D144+野沢地区!D144+中込地区!D144+東地区!D144</f>
        <v>0</v>
      </c>
      <c r="E144" s="10">
        <f>浅間地区!E144+野沢地区!E144+中込地区!E144+東地区!E144</f>
        <v>0</v>
      </c>
      <c r="F144" s="32"/>
    </row>
    <row r="145" spans="1:6" ht="15" customHeight="1" x14ac:dyDescent="0.15">
      <c r="A145" s="36"/>
      <c r="B145" s="35">
        <v>119</v>
      </c>
      <c r="C145" s="75">
        <f>浅間地区!C145+野沢地区!C145+中込地区!C145+東地区!C145</f>
        <v>0</v>
      </c>
      <c r="D145" s="75">
        <f>浅間地区!D145+野沢地区!D145+中込地区!D145+東地区!D145</f>
        <v>0</v>
      </c>
      <c r="E145" s="10">
        <f>浅間地区!E145+野沢地区!E145+中込地区!E145+東地区!E145</f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f>浅間地区!C146+野沢地区!C146+中込地区!C146+東地区!C146</f>
        <v>0</v>
      </c>
      <c r="D146" s="76">
        <f>浅間地区!D146+野沢地区!D146+中込地区!D146+東地区!D146</f>
        <v>0</v>
      </c>
      <c r="E146" s="47">
        <f>浅間地区!E146+野沢地区!E146+中込地区!E146+東地区!E146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7">
        <f>浅間地区!C147+野沢地区!C147+中込地区!C147+東地区!C147</f>
        <v>34989</v>
      </c>
      <c r="D147" s="77">
        <f>浅間地区!D147+野沢地区!D147+中込地区!D147+東地区!D147</f>
        <v>36223</v>
      </c>
      <c r="E147" s="8">
        <f>浅間地区!E147+野沢地区!E147+中込地区!E147+東地区!E147</f>
        <v>71212</v>
      </c>
      <c r="F147" s="32">
        <f>SUM(F3:F134)</f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f>C8+C14+C20</f>
        <v>4831</v>
      </c>
      <c r="D150" s="17">
        <f>D8+D14+D20</f>
        <v>4587</v>
      </c>
      <c r="E150" s="17">
        <f>E8+E14+E20</f>
        <v>9418</v>
      </c>
      <c r="F150" s="32">
        <f>E150/E153</f>
        <v>0.13225299106892097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21084</v>
      </c>
      <c r="D151" s="19">
        <f>D26+D32+D38+D44+D50+D56+D62+D68+D74+D80</f>
        <v>20337</v>
      </c>
      <c r="E151" s="19">
        <f>E26+E32+E38+E44+E50+E56+E62+E68+E74+E80</f>
        <v>41421</v>
      </c>
      <c r="F151" s="32">
        <f>E151/E153</f>
        <v>0.58165758580014604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9074</v>
      </c>
      <c r="D152" s="21">
        <f t="shared" ref="D152:E152" si="0">D86+D92+D98+D104+D110+D116+D122+D128+D134+D140+D146</f>
        <v>11299</v>
      </c>
      <c r="E152" s="21">
        <f t="shared" si="0"/>
        <v>20373</v>
      </c>
      <c r="F152" s="32">
        <f>E152/E153</f>
        <v>0.286089423130933</v>
      </c>
    </row>
    <row r="153" spans="1:6" ht="15" customHeight="1" x14ac:dyDescent="0.15">
      <c r="B153" s="2" t="s">
        <v>8</v>
      </c>
      <c r="C153" s="1">
        <f>SUM(C150:C152)</f>
        <v>34989</v>
      </c>
      <c r="D153" s="1">
        <f>SUM(D150:D152)</f>
        <v>36223</v>
      </c>
      <c r="E153" s="1">
        <f>SUM(E150:E152)</f>
        <v>71212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4831</v>
      </c>
      <c r="D155" s="17">
        <f>D8+D14+D20</f>
        <v>4587</v>
      </c>
      <c r="E155" s="17">
        <f>E8+E14+E20</f>
        <v>9418</v>
      </c>
      <c r="F155" s="32">
        <f>E155/E159</f>
        <v>0.13225299106892097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21084</v>
      </c>
      <c r="D156" s="19">
        <f>D26+D32+D38+D44+D50+D56+D62+D68+D74+D80</f>
        <v>20337</v>
      </c>
      <c r="E156" s="19">
        <f>E26+E32+E38+E44+E50+E56+E62+E68+E74+E80</f>
        <v>41421</v>
      </c>
      <c r="F156" s="32">
        <f>E156/E159</f>
        <v>0.58165758580014604</v>
      </c>
    </row>
    <row r="157" spans="1:6" ht="15" customHeight="1" x14ac:dyDescent="0.15">
      <c r="A157" s="25"/>
      <c r="B157" s="20" t="s">
        <v>10</v>
      </c>
      <c r="C157" s="21">
        <f>C86+C92</f>
        <v>4419</v>
      </c>
      <c r="D157" s="21">
        <f>D86+D92</f>
        <v>4601</v>
      </c>
      <c r="E157" s="21">
        <f>E86+E92</f>
        <v>9020</v>
      </c>
      <c r="F157" s="32">
        <f>E157/E159</f>
        <v>0.12666404538560916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4655</v>
      </c>
      <c r="D158" s="27">
        <f t="shared" ref="D158:E158" si="1">D98+D104+D110+D116+D122+D128+D134+D140+D146</f>
        <v>6698</v>
      </c>
      <c r="E158" s="27">
        <f t="shared" si="1"/>
        <v>11353</v>
      </c>
      <c r="F158" s="32">
        <f>E158/E159</f>
        <v>0.15942537774532381</v>
      </c>
    </row>
    <row r="159" spans="1:6" ht="15" customHeight="1" x14ac:dyDescent="0.15">
      <c r="B159" s="2" t="s">
        <v>8</v>
      </c>
      <c r="C159" s="1">
        <f>SUM(C155:C158)</f>
        <v>34989</v>
      </c>
      <c r="D159" s="1">
        <f>SUM(D155:D158)</f>
        <v>36223</v>
      </c>
      <c r="E159" s="1">
        <f>SUM(E155:E158)</f>
        <v>71212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1375</v>
      </c>
      <c r="D161" s="31">
        <f t="shared" ref="D161:E161" si="2">D110+D116+D122+D128+D134+D140+D146</f>
        <v>2828</v>
      </c>
      <c r="E161" s="31">
        <f t="shared" si="2"/>
        <v>4203</v>
      </c>
      <c r="F161" s="32">
        <f>E161/E159</f>
        <v>5.9020951525023874E-2</v>
      </c>
    </row>
    <row r="162" spans="1:6" ht="15" customHeight="1" x14ac:dyDescent="0.15">
      <c r="A162" s="30"/>
      <c r="B162" s="23" t="s">
        <v>15</v>
      </c>
      <c r="C162" s="31">
        <f>C116+C122+C128+C134+C140+C146</f>
        <v>533</v>
      </c>
      <c r="D162" s="31">
        <f t="shared" ref="D162:E162" si="3">D116+D122+D128+D134+D140+D146</f>
        <v>1442</v>
      </c>
      <c r="E162" s="31">
        <f t="shared" si="3"/>
        <v>1975</v>
      </c>
      <c r="F162" s="32">
        <f>E162/E159</f>
        <v>2.7734089760152784E-2</v>
      </c>
    </row>
    <row r="163" spans="1:6" ht="15" customHeight="1" x14ac:dyDescent="0.15">
      <c r="A163" s="30"/>
      <c r="B163" s="23" t="s">
        <v>13</v>
      </c>
      <c r="C163" s="31">
        <f>C122+C128+C134+C140+C146</f>
        <v>133</v>
      </c>
      <c r="D163" s="31">
        <f t="shared" ref="D163:E163" si="4">D122+D128+D134+D140+D146</f>
        <v>533</v>
      </c>
      <c r="E163" s="31">
        <f t="shared" si="4"/>
        <v>666</v>
      </c>
      <c r="F163" s="32">
        <f>E163/E159</f>
        <v>9.3523563444363311E-3</v>
      </c>
    </row>
    <row r="164" spans="1:6" ht="15" customHeight="1" x14ac:dyDescent="0.15">
      <c r="B164" s="4" t="s">
        <v>14</v>
      </c>
      <c r="C164" s="1">
        <f>C128+C134+C140+C146</f>
        <v>18</v>
      </c>
      <c r="D164" s="1">
        <f t="shared" ref="D164:E164" si="5">D128+D134+D140+D146</f>
        <v>77</v>
      </c>
      <c r="E164" s="1">
        <f t="shared" si="5"/>
        <v>95</v>
      </c>
      <c r="F164" s="32">
        <f>E164/E159</f>
        <v>1.3340448239060833E-3</v>
      </c>
    </row>
    <row r="165" spans="1:6" ht="15" customHeight="1" x14ac:dyDescent="0.15">
      <c r="B165" s="4" t="s">
        <v>16</v>
      </c>
      <c r="C165" s="1">
        <f>C134+C140+C146</f>
        <v>1</v>
      </c>
      <c r="D165" s="1">
        <f t="shared" ref="D165:E165" si="6">D134+D140+D146</f>
        <v>3</v>
      </c>
      <c r="E165" s="1">
        <f t="shared" si="6"/>
        <v>4</v>
      </c>
      <c r="F165" s="32">
        <f>E165/E159</f>
        <v>5.617030837499298E-5</v>
      </c>
    </row>
    <row r="166" spans="1:6" x14ac:dyDescent="0.15">
      <c r="B166" s="4" t="s">
        <v>396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397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9">
    <tabColor theme="9" tint="0.39997558519241921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136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4</v>
      </c>
      <c r="E3" s="95">
        <v>6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4</v>
      </c>
      <c r="E5" s="95">
        <v>6</v>
      </c>
      <c r="F5" s="32"/>
    </row>
    <row r="6" spans="1:6" ht="15" customHeight="1" x14ac:dyDescent="0.15">
      <c r="A6" s="12"/>
      <c r="B6" s="35">
        <v>3</v>
      </c>
      <c r="C6" s="94">
        <v>3</v>
      </c>
      <c r="D6" s="94">
        <v>2</v>
      </c>
      <c r="E6" s="95">
        <v>5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v>8</v>
      </c>
      <c r="D8" s="70">
        <v>14</v>
      </c>
      <c r="E8" s="38">
        <v>22</v>
      </c>
      <c r="F8" s="39">
        <v>4.1984732824427481E-2</v>
      </c>
    </row>
    <row r="9" spans="1:6" ht="15" customHeight="1" x14ac:dyDescent="0.15">
      <c r="A9" s="12"/>
      <c r="B9" s="35">
        <v>5</v>
      </c>
      <c r="C9" s="94">
        <v>5</v>
      </c>
      <c r="D9" s="94">
        <v>1</v>
      </c>
      <c r="E9" s="95">
        <v>6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4</v>
      </c>
      <c r="E10" s="95">
        <v>6</v>
      </c>
      <c r="F10" s="32"/>
    </row>
    <row r="11" spans="1:6" ht="15" customHeight="1" x14ac:dyDescent="0.15">
      <c r="A11" s="12"/>
      <c r="B11" s="35">
        <v>7</v>
      </c>
      <c r="C11" s="94">
        <v>4</v>
      </c>
      <c r="D11" s="94">
        <v>3</v>
      </c>
      <c r="E11" s="95">
        <v>7</v>
      </c>
      <c r="F11" s="32"/>
    </row>
    <row r="12" spans="1:6" ht="15" customHeight="1" x14ac:dyDescent="0.15">
      <c r="A12" s="12"/>
      <c r="B12" s="35">
        <v>8</v>
      </c>
      <c r="C12" s="94">
        <v>4</v>
      </c>
      <c r="D12" s="94">
        <v>0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v>16</v>
      </c>
      <c r="D14" s="70">
        <v>11</v>
      </c>
      <c r="E14" s="48">
        <v>27</v>
      </c>
      <c r="F14" s="39">
        <v>5.1526717557251911E-2</v>
      </c>
    </row>
    <row r="15" spans="1:6" ht="15" customHeight="1" x14ac:dyDescent="0.15">
      <c r="A15" s="12"/>
      <c r="B15" s="35">
        <v>10</v>
      </c>
      <c r="C15" s="94">
        <v>4</v>
      </c>
      <c r="D15" s="94">
        <v>4</v>
      </c>
      <c r="E15" s="95">
        <v>8</v>
      </c>
      <c r="F15" s="32"/>
    </row>
    <row r="16" spans="1:6" ht="15" customHeight="1" x14ac:dyDescent="0.15">
      <c r="A16" s="12"/>
      <c r="B16" s="35">
        <v>11</v>
      </c>
      <c r="C16" s="94">
        <v>5</v>
      </c>
      <c r="D16" s="94">
        <v>2</v>
      </c>
      <c r="E16" s="95">
        <v>7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8</v>
      </c>
      <c r="E18" s="95">
        <v>10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4</v>
      </c>
      <c r="E19" s="95">
        <v>7</v>
      </c>
      <c r="F19" s="32"/>
    </row>
    <row r="20" spans="1:6" ht="15" customHeight="1" x14ac:dyDescent="0.15">
      <c r="A20" s="12"/>
      <c r="B20" s="37" t="s">
        <v>29</v>
      </c>
      <c r="C20" s="70">
        <v>15</v>
      </c>
      <c r="D20" s="70">
        <v>19</v>
      </c>
      <c r="E20" s="48">
        <v>34</v>
      </c>
      <c r="F20" s="39">
        <v>6.4885496183206104E-2</v>
      </c>
    </row>
    <row r="21" spans="1:6" ht="15" customHeight="1" x14ac:dyDescent="0.15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6</v>
      </c>
      <c r="E22" s="95">
        <v>8</v>
      </c>
      <c r="F22" s="32"/>
    </row>
    <row r="23" spans="1:6" ht="15" customHeight="1" x14ac:dyDescent="0.15">
      <c r="A23" s="12"/>
      <c r="B23" s="35">
        <v>17</v>
      </c>
      <c r="C23" s="94">
        <v>5</v>
      </c>
      <c r="D23" s="94">
        <v>2</v>
      </c>
      <c r="E23" s="95">
        <v>7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3</v>
      </c>
      <c r="E25" s="95">
        <v>6</v>
      </c>
      <c r="F25" s="32"/>
    </row>
    <row r="26" spans="1:6" ht="15" customHeight="1" x14ac:dyDescent="0.15">
      <c r="A26" s="12"/>
      <c r="B26" s="40" t="s">
        <v>30</v>
      </c>
      <c r="C26" s="49">
        <v>15</v>
      </c>
      <c r="D26" s="49">
        <v>17</v>
      </c>
      <c r="E26" s="41">
        <v>32</v>
      </c>
      <c r="F26" s="42">
        <v>6.1068702290076333E-2</v>
      </c>
    </row>
    <row r="27" spans="1:6" ht="15" customHeight="1" x14ac:dyDescent="0.15">
      <c r="A27" s="12"/>
      <c r="B27" s="35">
        <v>20</v>
      </c>
      <c r="C27" s="94">
        <v>5</v>
      </c>
      <c r="D27" s="94">
        <v>6</v>
      </c>
      <c r="E27" s="95">
        <v>11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4</v>
      </c>
      <c r="E28" s="95">
        <v>7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4</v>
      </c>
      <c r="E30" s="95">
        <v>5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13</v>
      </c>
      <c r="D32" s="49">
        <v>15</v>
      </c>
      <c r="E32" s="41">
        <v>28</v>
      </c>
      <c r="F32" s="42">
        <v>5.3435114503816793E-2</v>
      </c>
    </row>
    <row r="33" spans="1:6" ht="15" customHeight="1" x14ac:dyDescent="0.15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4</v>
      </c>
      <c r="D34" s="94">
        <v>2</v>
      </c>
      <c r="E34" s="95">
        <v>6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5</v>
      </c>
      <c r="E36" s="95">
        <v>6</v>
      </c>
      <c r="F36" s="32"/>
    </row>
    <row r="37" spans="1:6" ht="15" customHeight="1" x14ac:dyDescent="0.15">
      <c r="A37" s="12"/>
      <c r="B37" s="35">
        <v>29</v>
      </c>
      <c r="C37" s="94">
        <v>4</v>
      </c>
      <c r="D37" s="94">
        <v>1</v>
      </c>
      <c r="E37" s="95">
        <v>5</v>
      </c>
      <c r="F37" s="32"/>
    </row>
    <row r="38" spans="1:6" ht="15" customHeight="1" x14ac:dyDescent="0.15">
      <c r="A38" s="12"/>
      <c r="B38" s="40" t="s">
        <v>32</v>
      </c>
      <c r="C38" s="49">
        <v>13</v>
      </c>
      <c r="D38" s="49">
        <v>11</v>
      </c>
      <c r="E38" s="41">
        <v>24</v>
      </c>
      <c r="F38" s="42">
        <v>4.5801526717557252E-2</v>
      </c>
    </row>
    <row r="39" spans="1:6" ht="15" customHeight="1" x14ac:dyDescent="0.15">
      <c r="A39" s="12"/>
      <c r="B39" s="35">
        <v>30</v>
      </c>
      <c r="C39" s="94">
        <v>3</v>
      </c>
      <c r="D39" s="94">
        <v>2</v>
      </c>
      <c r="E39" s="95">
        <v>5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3</v>
      </c>
      <c r="E40" s="95">
        <v>4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3</v>
      </c>
      <c r="E41" s="95">
        <v>6</v>
      </c>
      <c r="F41" s="32"/>
    </row>
    <row r="42" spans="1:6" ht="15" customHeight="1" x14ac:dyDescent="0.15">
      <c r="A42" s="12"/>
      <c r="B42" s="35">
        <v>33</v>
      </c>
      <c r="C42" s="94">
        <v>5</v>
      </c>
      <c r="D42" s="94">
        <v>1</v>
      </c>
      <c r="E42" s="95">
        <v>6</v>
      </c>
      <c r="F42" s="32"/>
    </row>
    <row r="43" spans="1:6" ht="15" customHeight="1" x14ac:dyDescent="0.15">
      <c r="A43" s="12"/>
      <c r="B43" s="35">
        <v>34</v>
      </c>
      <c r="C43" s="94">
        <v>5</v>
      </c>
      <c r="D43" s="94">
        <v>3</v>
      </c>
      <c r="E43" s="95">
        <v>8</v>
      </c>
      <c r="F43" s="32"/>
    </row>
    <row r="44" spans="1:6" ht="15" customHeight="1" x14ac:dyDescent="0.15">
      <c r="A44" s="12"/>
      <c r="B44" s="40" t="s">
        <v>33</v>
      </c>
      <c r="C44" s="49">
        <v>17</v>
      </c>
      <c r="D44" s="49">
        <v>12</v>
      </c>
      <c r="E44" s="41">
        <v>29</v>
      </c>
      <c r="F44" s="42">
        <v>5.5343511450381681E-2</v>
      </c>
    </row>
    <row r="45" spans="1:6" ht="15" customHeight="1" x14ac:dyDescent="0.15">
      <c r="A45" s="12"/>
      <c r="B45" s="35">
        <v>35</v>
      </c>
      <c r="C45" s="94">
        <v>3</v>
      </c>
      <c r="D45" s="94">
        <v>3</v>
      </c>
      <c r="E45" s="95">
        <v>6</v>
      </c>
      <c r="F45" s="32"/>
    </row>
    <row r="46" spans="1:6" ht="15" customHeight="1" x14ac:dyDescent="0.15">
      <c r="A46" s="12"/>
      <c r="B46" s="35">
        <v>36</v>
      </c>
      <c r="C46" s="94">
        <v>7</v>
      </c>
      <c r="D46" s="94">
        <v>4</v>
      </c>
      <c r="E46" s="95">
        <v>11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15">
      <c r="A48" s="12"/>
      <c r="B48" s="35">
        <v>38</v>
      </c>
      <c r="C48" s="94">
        <v>5</v>
      </c>
      <c r="D48" s="94">
        <v>2</v>
      </c>
      <c r="E48" s="95">
        <v>7</v>
      </c>
      <c r="F48" s="32"/>
    </row>
    <row r="49" spans="1:6" ht="15" customHeight="1" x14ac:dyDescent="0.15">
      <c r="A49" s="12"/>
      <c r="B49" s="35">
        <v>39</v>
      </c>
      <c r="C49" s="94">
        <v>6</v>
      </c>
      <c r="D49" s="94">
        <v>3</v>
      </c>
      <c r="E49" s="95">
        <v>9</v>
      </c>
      <c r="F49" s="32"/>
    </row>
    <row r="50" spans="1:6" ht="15" customHeight="1" x14ac:dyDescent="0.15">
      <c r="A50" s="12"/>
      <c r="B50" s="40" t="s">
        <v>34</v>
      </c>
      <c r="C50" s="49">
        <v>23</v>
      </c>
      <c r="D50" s="49">
        <v>15</v>
      </c>
      <c r="E50" s="41">
        <v>38</v>
      </c>
      <c r="F50" s="42">
        <v>7.2519083969465645E-2</v>
      </c>
    </row>
    <row r="51" spans="1:6" ht="15" customHeight="1" x14ac:dyDescent="0.15">
      <c r="A51" s="12"/>
      <c r="B51" s="35">
        <v>40</v>
      </c>
      <c r="C51" s="94">
        <v>2</v>
      </c>
      <c r="D51" s="94">
        <v>5</v>
      </c>
      <c r="E51" s="95">
        <v>7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4</v>
      </c>
      <c r="E52" s="95">
        <v>6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7</v>
      </c>
      <c r="E53" s="95">
        <v>9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3</v>
      </c>
      <c r="E54" s="95">
        <v>6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3</v>
      </c>
      <c r="E55" s="95">
        <v>6</v>
      </c>
      <c r="F55" s="32"/>
    </row>
    <row r="56" spans="1:6" ht="15" customHeight="1" x14ac:dyDescent="0.15">
      <c r="A56" s="12"/>
      <c r="B56" s="40" t="s">
        <v>35</v>
      </c>
      <c r="C56" s="49">
        <v>12</v>
      </c>
      <c r="D56" s="49">
        <v>22</v>
      </c>
      <c r="E56" s="41">
        <v>34</v>
      </c>
      <c r="F56" s="42">
        <v>6.4885496183206104E-2</v>
      </c>
    </row>
    <row r="57" spans="1:6" ht="15" customHeight="1" x14ac:dyDescent="0.15">
      <c r="A57" s="12"/>
      <c r="B57" s="35">
        <v>45</v>
      </c>
      <c r="C57" s="94">
        <v>4</v>
      </c>
      <c r="D57" s="94">
        <v>5</v>
      </c>
      <c r="E57" s="95">
        <v>9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5</v>
      </c>
      <c r="E58" s="95">
        <v>6</v>
      </c>
      <c r="F58" s="32"/>
    </row>
    <row r="59" spans="1:6" ht="15" customHeight="1" x14ac:dyDescent="0.15">
      <c r="A59" s="12"/>
      <c r="B59" s="35">
        <v>47</v>
      </c>
      <c r="C59" s="94">
        <v>6</v>
      </c>
      <c r="D59" s="94">
        <v>7</v>
      </c>
      <c r="E59" s="95">
        <v>13</v>
      </c>
      <c r="F59" s="32"/>
    </row>
    <row r="60" spans="1:6" ht="15" customHeight="1" x14ac:dyDescent="0.15">
      <c r="A60" s="12"/>
      <c r="B60" s="35">
        <v>48</v>
      </c>
      <c r="C60" s="94">
        <v>4</v>
      </c>
      <c r="D60" s="94">
        <v>6</v>
      </c>
      <c r="E60" s="95">
        <v>10</v>
      </c>
      <c r="F60" s="32"/>
    </row>
    <row r="61" spans="1:6" ht="15" customHeight="1" x14ac:dyDescent="0.15">
      <c r="A61" s="12"/>
      <c r="B61" s="35">
        <v>49</v>
      </c>
      <c r="C61" s="94">
        <v>4</v>
      </c>
      <c r="D61" s="94">
        <v>3</v>
      </c>
      <c r="E61" s="95">
        <v>7</v>
      </c>
      <c r="F61" s="32"/>
    </row>
    <row r="62" spans="1:6" ht="15" customHeight="1" x14ac:dyDescent="0.15">
      <c r="A62" s="12"/>
      <c r="B62" s="40" t="s">
        <v>36</v>
      </c>
      <c r="C62" s="49">
        <v>19</v>
      </c>
      <c r="D62" s="49">
        <v>26</v>
      </c>
      <c r="E62" s="41">
        <v>45</v>
      </c>
      <c r="F62" s="42">
        <v>8.5877862595419852E-2</v>
      </c>
    </row>
    <row r="63" spans="1:6" ht="15" customHeight="1" x14ac:dyDescent="0.15">
      <c r="A63" s="12"/>
      <c r="B63" s="35">
        <v>50</v>
      </c>
      <c r="C63" s="94">
        <v>5</v>
      </c>
      <c r="D63" s="94">
        <v>6</v>
      </c>
      <c r="E63" s="95">
        <v>11</v>
      </c>
      <c r="F63" s="32"/>
    </row>
    <row r="64" spans="1:6" ht="15" customHeight="1" x14ac:dyDescent="0.15">
      <c r="A64" s="12"/>
      <c r="B64" s="35">
        <v>51</v>
      </c>
      <c r="C64" s="94">
        <v>9</v>
      </c>
      <c r="D64" s="94">
        <v>3</v>
      </c>
      <c r="E64" s="95">
        <v>12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5</v>
      </c>
      <c r="E65" s="95">
        <v>7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21</v>
      </c>
      <c r="D68" s="49">
        <v>17</v>
      </c>
      <c r="E68" s="41">
        <v>38</v>
      </c>
      <c r="F68" s="42">
        <v>7.2519083969465645E-2</v>
      </c>
    </row>
    <row r="69" spans="1:6" ht="15" customHeight="1" x14ac:dyDescent="0.15">
      <c r="A69" s="12"/>
      <c r="B69" s="35">
        <v>55</v>
      </c>
      <c r="C69" s="94">
        <v>5</v>
      </c>
      <c r="D69" s="94">
        <v>1</v>
      </c>
      <c r="E69" s="95">
        <v>6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3</v>
      </c>
      <c r="E73" s="95">
        <v>7</v>
      </c>
      <c r="F73" s="32"/>
    </row>
    <row r="74" spans="1:6" ht="15" customHeight="1" x14ac:dyDescent="0.15">
      <c r="A74" s="12"/>
      <c r="B74" s="40" t="s">
        <v>38</v>
      </c>
      <c r="C74" s="49">
        <v>13</v>
      </c>
      <c r="D74" s="49">
        <v>11</v>
      </c>
      <c r="E74" s="41">
        <v>24</v>
      </c>
      <c r="F74" s="42">
        <v>4.5801526717557252E-2</v>
      </c>
    </row>
    <row r="75" spans="1:6" ht="15" customHeight="1" x14ac:dyDescent="0.15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3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6</v>
      </c>
      <c r="D80" s="49">
        <v>10</v>
      </c>
      <c r="E80" s="41">
        <v>16</v>
      </c>
      <c r="F80" s="42">
        <v>3.0534351145038167E-2</v>
      </c>
    </row>
    <row r="81" spans="1:6" ht="15" customHeight="1" x14ac:dyDescent="0.15">
      <c r="A81" s="12"/>
      <c r="B81" s="35">
        <v>65</v>
      </c>
      <c r="C81" s="94">
        <v>4</v>
      </c>
      <c r="D81" s="94">
        <v>1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v>16</v>
      </c>
      <c r="D86" s="71">
        <v>11</v>
      </c>
      <c r="E86" s="44">
        <v>27</v>
      </c>
      <c r="F86" s="45">
        <v>5.1526717557251911E-2</v>
      </c>
    </row>
    <row r="87" spans="1:6" ht="15" customHeight="1" x14ac:dyDescent="0.15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6</v>
      </c>
      <c r="D91" s="94">
        <v>7</v>
      </c>
      <c r="E91" s="95">
        <v>13</v>
      </c>
      <c r="F91" s="32"/>
    </row>
    <row r="92" spans="1:6" ht="15" customHeight="1" x14ac:dyDescent="0.15">
      <c r="A92" s="12"/>
      <c r="B92" s="43" t="s">
        <v>41</v>
      </c>
      <c r="C92" s="71">
        <v>17</v>
      </c>
      <c r="D92" s="71">
        <v>15</v>
      </c>
      <c r="E92" s="44">
        <v>32</v>
      </c>
      <c r="F92" s="45">
        <v>6.1068702290076333E-2</v>
      </c>
    </row>
    <row r="93" spans="1:6" ht="15" customHeight="1" x14ac:dyDescent="0.15">
      <c r="A93" s="12"/>
      <c r="B93" s="35">
        <v>75</v>
      </c>
      <c r="C93" s="94">
        <v>4</v>
      </c>
      <c r="D93" s="94">
        <v>4</v>
      </c>
      <c r="E93" s="95">
        <v>8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8</v>
      </c>
      <c r="E94" s="95">
        <v>11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14</v>
      </c>
      <c r="D98" s="71">
        <v>19</v>
      </c>
      <c r="E98" s="44">
        <v>33</v>
      </c>
      <c r="F98" s="45">
        <v>6.2977099236641215E-2</v>
      </c>
    </row>
    <row r="99" spans="1:6" ht="15" customHeight="1" x14ac:dyDescent="0.15">
      <c r="A99" s="12"/>
      <c r="B99" s="35">
        <v>80</v>
      </c>
      <c r="C99" s="94">
        <v>4</v>
      </c>
      <c r="D99" s="94">
        <v>4</v>
      </c>
      <c r="E99" s="95">
        <v>8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4</v>
      </c>
      <c r="D101" s="94">
        <v>3</v>
      </c>
      <c r="E101" s="95">
        <v>7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12</v>
      </c>
      <c r="D104" s="71">
        <v>11</v>
      </c>
      <c r="E104" s="44">
        <v>23</v>
      </c>
      <c r="F104" s="45">
        <v>4.3893129770992363E-2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4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10</v>
      </c>
      <c r="E110" s="44">
        <v>12</v>
      </c>
      <c r="F110" s="45">
        <v>2.2900763358778626E-2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1.1450381679389313E-2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253</v>
      </c>
      <c r="D147" s="77">
        <v>271</v>
      </c>
      <c r="E147" s="77">
        <v>524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39</v>
      </c>
      <c r="D150" s="17">
        <v>44</v>
      </c>
      <c r="E150" s="17">
        <v>83</v>
      </c>
      <c r="F150" s="32">
        <v>0.15839694656488548</v>
      </c>
    </row>
    <row r="151" spans="1:6" ht="15" customHeight="1" x14ac:dyDescent="0.15">
      <c r="A151" s="18"/>
      <c r="B151" s="18" t="s">
        <v>49</v>
      </c>
      <c r="C151" s="19">
        <v>152</v>
      </c>
      <c r="D151" s="19">
        <v>156</v>
      </c>
      <c r="E151" s="19">
        <v>308</v>
      </c>
      <c r="F151" s="32">
        <v>0.58778625954198471</v>
      </c>
    </row>
    <row r="152" spans="1:6" ht="15" customHeight="1" x14ac:dyDescent="0.15">
      <c r="A152" s="33"/>
      <c r="B152" s="20" t="s">
        <v>6</v>
      </c>
      <c r="C152" s="21">
        <v>62</v>
      </c>
      <c r="D152" s="21">
        <v>71</v>
      </c>
      <c r="E152" s="21">
        <v>133</v>
      </c>
      <c r="F152" s="32">
        <v>0.25381679389312978</v>
      </c>
    </row>
    <row r="153" spans="1:6" ht="15" customHeight="1" x14ac:dyDescent="0.15">
      <c r="B153" s="2" t="s">
        <v>8</v>
      </c>
      <c r="C153" s="1">
        <v>253</v>
      </c>
      <c r="D153" s="1">
        <v>271</v>
      </c>
      <c r="E153" s="1">
        <v>524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39</v>
      </c>
      <c r="D155" s="17">
        <v>44</v>
      </c>
      <c r="E155" s="17">
        <v>83</v>
      </c>
      <c r="F155" s="32">
        <v>0.15839694656488548</v>
      </c>
    </row>
    <row r="156" spans="1:6" ht="15" customHeight="1" x14ac:dyDescent="0.15">
      <c r="A156" s="28"/>
      <c r="B156" s="18" t="s">
        <v>49</v>
      </c>
      <c r="C156" s="19">
        <v>152</v>
      </c>
      <c r="D156" s="19">
        <v>156</v>
      </c>
      <c r="E156" s="19">
        <v>308</v>
      </c>
      <c r="F156" s="32">
        <v>0.58778625954198471</v>
      </c>
    </row>
    <row r="157" spans="1:6" ht="15" customHeight="1" x14ac:dyDescent="0.15">
      <c r="A157" s="25"/>
      <c r="B157" s="20" t="s">
        <v>10</v>
      </c>
      <c r="C157" s="21">
        <v>33</v>
      </c>
      <c r="D157" s="21">
        <v>26</v>
      </c>
      <c r="E157" s="21">
        <v>59</v>
      </c>
      <c r="F157" s="32">
        <v>0.11259541984732824</v>
      </c>
    </row>
    <row r="158" spans="1:6" ht="15" customHeight="1" x14ac:dyDescent="0.15">
      <c r="A158" s="26"/>
      <c r="B158" s="29" t="s">
        <v>11</v>
      </c>
      <c r="C158" s="27">
        <v>29</v>
      </c>
      <c r="D158" s="27">
        <v>45</v>
      </c>
      <c r="E158" s="27">
        <v>74</v>
      </c>
      <c r="F158" s="32">
        <v>0.14122137404580154</v>
      </c>
    </row>
    <row r="159" spans="1:6" ht="15" customHeight="1" x14ac:dyDescent="0.15">
      <c r="B159" s="2" t="s">
        <v>8</v>
      </c>
      <c r="C159" s="1">
        <v>253</v>
      </c>
      <c r="D159" s="1">
        <v>271</v>
      </c>
      <c r="E159" s="1">
        <v>524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3</v>
      </c>
      <c r="D161" s="31">
        <v>15</v>
      </c>
      <c r="E161" s="31">
        <v>18</v>
      </c>
      <c r="F161" s="32">
        <v>3.4351145038167941E-2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5</v>
      </c>
      <c r="E162" s="31">
        <v>6</v>
      </c>
      <c r="F162" s="32">
        <v>1.1450381679389313E-2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178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294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3</v>
      </c>
      <c r="E8" s="38">
        <v>6</v>
      </c>
      <c r="F8" s="39">
        <v>1.5748031496062992E-2</v>
      </c>
    </row>
    <row r="9" spans="1:6" ht="15" customHeight="1" x14ac:dyDescent="0.15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4</v>
      </c>
      <c r="D12" s="94">
        <v>1</v>
      </c>
      <c r="E12" s="95">
        <v>5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11</v>
      </c>
      <c r="D14" s="70">
        <v>6</v>
      </c>
      <c r="E14" s="48">
        <v>17</v>
      </c>
      <c r="F14" s="39">
        <v>4.4619422572178477E-2</v>
      </c>
    </row>
    <row r="15" spans="1:6" ht="15" customHeight="1" x14ac:dyDescent="0.15">
      <c r="A15" s="12"/>
      <c r="B15" s="35">
        <v>10</v>
      </c>
      <c r="C15" s="94">
        <v>3</v>
      </c>
      <c r="D15" s="94">
        <v>4</v>
      </c>
      <c r="E15" s="95">
        <v>7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3</v>
      </c>
      <c r="E16" s="95">
        <v>6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3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8</v>
      </c>
      <c r="D20" s="70">
        <v>14</v>
      </c>
      <c r="E20" s="48">
        <v>22</v>
      </c>
      <c r="F20" s="39">
        <v>5.774278215223097E-2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0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5</v>
      </c>
      <c r="E25" s="95">
        <v>6</v>
      </c>
      <c r="F25" s="32"/>
    </row>
    <row r="26" spans="1:6" ht="15" customHeight="1" x14ac:dyDescent="0.15">
      <c r="A26" s="12"/>
      <c r="B26" s="40" t="s">
        <v>30</v>
      </c>
      <c r="C26" s="49">
        <v>9</v>
      </c>
      <c r="D26" s="49">
        <v>6</v>
      </c>
      <c r="E26" s="41">
        <v>15</v>
      </c>
      <c r="F26" s="42">
        <v>3.937007874015748E-2</v>
      </c>
    </row>
    <row r="27" spans="1:6" ht="15" customHeight="1" x14ac:dyDescent="0.15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4</v>
      </c>
      <c r="D29" s="94">
        <v>6</v>
      </c>
      <c r="E29" s="95">
        <v>10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15">
      <c r="A32" s="12"/>
      <c r="B32" s="40" t="s">
        <v>31</v>
      </c>
      <c r="C32" s="49">
        <v>11</v>
      </c>
      <c r="D32" s="49">
        <v>11</v>
      </c>
      <c r="E32" s="41">
        <v>22</v>
      </c>
      <c r="F32" s="42">
        <v>5.774278215223097E-2</v>
      </c>
    </row>
    <row r="33" spans="1:6" ht="15" customHeight="1" x14ac:dyDescent="0.15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4</v>
      </c>
      <c r="D34" s="94">
        <v>4</v>
      </c>
      <c r="E34" s="95">
        <v>8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7</v>
      </c>
      <c r="D38" s="49">
        <v>7</v>
      </c>
      <c r="E38" s="41">
        <v>14</v>
      </c>
      <c r="F38" s="42">
        <v>3.6745406824146981E-2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3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5</v>
      </c>
      <c r="D44" s="49">
        <v>9</v>
      </c>
      <c r="E44" s="41">
        <v>14</v>
      </c>
      <c r="F44" s="42">
        <v>3.6745406824146981E-2</v>
      </c>
    </row>
    <row r="45" spans="1:6" ht="15" customHeight="1" x14ac:dyDescent="0.15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4</v>
      </c>
      <c r="D47" s="94">
        <v>2</v>
      </c>
      <c r="E47" s="95">
        <v>6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4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v>10</v>
      </c>
      <c r="D50" s="49">
        <v>12</v>
      </c>
      <c r="E50" s="41">
        <v>22</v>
      </c>
      <c r="F50" s="42">
        <v>5.774278215223097E-2</v>
      </c>
    </row>
    <row r="51" spans="1:6" ht="15" customHeight="1" x14ac:dyDescent="0.15">
      <c r="A51" s="12"/>
      <c r="B51" s="35">
        <v>40</v>
      </c>
      <c r="C51" s="94">
        <v>0</v>
      </c>
      <c r="D51" s="94">
        <v>4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4</v>
      </c>
      <c r="D52" s="94">
        <v>2</v>
      </c>
      <c r="E52" s="95">
        <v>6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9</v>
      </c>
      <c r="D56" s="49">
        <v>9</v>
      </c>
      <c r="E56" s="41">
        <v>18</v>
      </c>
      <c r="F56" s="42">
        <v>4.7244094488188976E-2</v>
      </c>
    </row>
    <row r="57" spans="1:6" ht="15" customHeight="1" x14ac:dyDescent="0.15">
      <c r="A57" s="12"/>
      <c r="B57" s="35">
        <v>45</v>
      </c>
      <c r="C57" s="94">
        <v>4</v>
      </c>
      <c r="D57" s="94">
        <v>5</v>
      </c>
      <c r="E57" s="95">
        <v>9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15">
      <c r="A60" s="12"/>
      <c r="B60" s="35">
        <v>48</v>
      </c>
      <c r="C60" s="94">
        <v>7</v>
      </c>
      <c r="D60" s="94">
        <v>3</v>
      </c>
      <c r="E60" s="95">
        <v>10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v>19</v>
      </c>
      <c r="D62" s="49">
        <v>15</v>
      </c>
      <c r="E62" s="41">
        <v>34</v>
      </c>
      <c r="F62" s="42">
        <v>8.9238845144356954E-2</v>
      </c>
    </row>
    <row r="63" spans="1:6" ht="15" customHeight="1" x14ac:dyDescent="0.15">
      <c r="A63" s="12"/>
      <c r="B63" s="35">
        <v>50</v>
      </c>
      <c r="C63" s="94">
        <v>0</v>
      </c>
      <c r="D63" s="94">
        <v>3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6</v>
      </c>
      <c r="E66" s="95">
        <v>9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v>7</v>
      </c>
      <c r="D68" s="49">
        <v>15</v>
      </c>
      <c r="E68" s="41">
        <v>22</v>
      </c>
      <c r="F68" s="42">
        <v>5.774278215223097E-2</v>
      </c>
    </row>
    <row r="69" spans="1:6" ht="15" customHeight="1" x14ac:dyDescent="0.15">
      <c r="A69" s="12"/>
      <c r="B69" s="35">
        <v>55</v>
      </c>
      <c r="C69" s="94">
        <v>4</v>
      </c>
      <c r="D69" s="94">
        <v>2</v>
      </c>
      <c r="E69" s="95">
        <v>6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10</v>
      </c>
      <c r="D74" s="49">
        <v>8</v>
      </c>
      <c r="E74" s="41">
        <v>18</v>
      </c>
      <c r="F74" s="42">
        <v>4.7244094488188976E-2</v>
      </c>
    </row>
    <row r="75" spans="1:6" ht="15" customHeight="1" x14ac:dyDescent="0.15">
      <c r="A75" s="12"/>
      <c r="B75" s="35">
        <v>60</v>
      </c>
      <c r="C75" s="94">
        <v>0</v>
      </c>
      <c r="D75" s="94">
        <v>5</v>
      </c>
      <c r="E75" s="95">
        <v>5</v>
      </c>
      <c r="F75" s="32"/>
    </row>
    <row r="76" spans="1:6" ht="15" customHeight="1" x14ac:dyDescent="0.15">
      <c r="A76" s="12"/>
      <c r="B76" s="35">
        <v>61</v>
      </c>
      <c r="C76" s="94">
        <v>8</v>
      </c>
      <c r="D76" s="94">
        <v>8</v>
      </c>
      <c r="E76" s="95">
        <v>16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2</v>
      </c>
      <c r="E77" s="95">
        <v>6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5</v>
      </c>
      <c r="D79" s="94">
        <v>7</v>
      </c>
      <c r="E79" s="95">
        <v>12</v>
      </c>
      <c r="F79" s="32"/>
    </row>
    <row r="80" spans="1:6" ht="15" customHeight="1" x14ac:dyDescent="0.15">
      <c r="A80" s="12"/>
      <c r="B80" s="40" t="s">
        <v>39</v>
      </c>
      <c r="C80" s="49">
        <v>19</v>
      </c>
      <c r="D80" s="49">
        <v>24</v>
      </c>
      <c r="E80" s="41">
        <v>43</v>
      </c>
      <c r="F80" s="42">
        <v>0.11286089238845144</v>
      </c>
    </row>
    <row r="81" spans="1:6" ht="15" customHeight="1" x14ac:dyDescent="0.15">
      <c r="A81" s="12"/>
      <c r="B81" s="35">
        <v>65</v>
      </c>
      <c r="C81" s="94">
        <v>4</v>
      </c>
      <c r="D81" s="94">
        <v>1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5</v>
      </c>
      <c r="E82" s="95">
        <v>7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v>13</v>
      </c>
      <c r="D86" s="71">
        <v>12</v>
      </c>
      <c r="E86" s="44">
        <v>25</v>
      </c>
      <c r="F86" s="45">
        <v>6.5616797900262466E-2</v>
      </c>
    </row>
    <row r="87" spans="1:6" ht="15" customHeight="1" x14ac:dyDescent="0.15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4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9</v>
      </c>
      <c r="D92" s="71">
        <v>13</v>
      </c>
      <c r="E92" s="44">
        <v>22</v>
      </c>
      <c r="F92" s="45">
        <v>5.774278215223097E-2</v>
      </c>
    </row>
    <row r="93" spans="1:6" ht="15" customHeight="1" x14ac:dyDescent="0.15">
      <c r="A93" s="12"/>
      <c r="B93" s="35">
        <v>75</v>
      </c>
      <c r="C93" s="94">
        <v>4</v>
      </c>
      <c r="D93" s="94">
        <v>0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11</v>
      </c>
      <c r="D98" s="71">
        <v>4</v>
      </c>
      <c r="E98" s="44">
        <v>15</v>
      </c>
      <c r="F98" s="45">
        <v>3.937007874015748E-2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4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10</v>
      </c>
      <c r="E104" s="44">
        <v>12</v>
      </c>
      <c r="F104" s="45">
        <v>3.1496062992125984E-2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5</v>
      </c>
      <c r="E107" s="95">
        <v>7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5</v>
      </c>
      <c r="E108" s="95">
        <v>7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8</v>
      </c>
      <c r="D110" s="71">
        <v>16</v>
      </c>
      <c r="E110" s="44">
        <v>24</v>
      </c>
      <c r="F110" s="45">
        <v>6.2992125984251968E-2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2</v>
      </c>
      <c r="D115" s="94">
        <v>2</v>
      </c>
      <c r="E115" s="95">
        <v>4</v>
      </c>
      <c r="F115" s="32"/>
    </row>
    <row r="116" spans="1:6" ht="15" customHeight="1" x14ac:dyDescent="0.15">
      <c r="A116" s="12"/>
      <c r="B116" s="43" t="s">
        <v>45</v>
      </c>
      <c r="C116" s="71">
        <v>6</v>
      </c>
      <c r="D116" s="71">
        <v>7</v>
      </c>
      <c r="E116" s="44">
        <v>13</v>
      </c>
      <c r="F116" s="45">
        <v>3.4120734908136482E-2</v>
      </c>
    </row>
    <row r="117" spans="1:6" ht="15" customHeight="1" x14ac:dyDescent="0.15">
      <c r="A117" s="12"/>
      <c r="B117" s="35">
        <v>95</v>
      </c>
      <c r="C117" s="94">
        <v>2</v>
      </c>
      <c r="D117" s="94">
        <v>0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3</v>
      </c>
      <c r="D122" s="71">
        <v>0</v>
      </c>
      <c r="E122" s="44">
        <v>3</v>
      </c>
      <c r="F122" s="45">
        <v>7.874015748031496E-3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180</v>
      </c>
      <c r="D147" s="77">
        <v>201</v>
      </c>
      <c r="E147" s="62">
        <v>381</v>
      </c>
      <c r="F147" s="32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22</v>
      </c>
      <c r="D150" s="17">
        <v>23</v>
      </c>
      <c r="E150" s="17">
        <v>45</v>
      </c>
      <c r="F150" s="32">
        <v>0.11811023622047244</v>
      </c>
    </row>
    <row r="151" spans="1:6" ht="15" customHeight="1" x14ac:dyDescent="0.15">
      <c r="A151" s="18"/>
      <c r="B151" s="18" t="s">
        <v>49</v>
      </c>
      <c r="C151" s="19">
        <v>106</v>
      </c>
      <c r="D151" s="19">
        <v>116</v>
      </c>
      <c r="E151" s="19">
        <v>222</v>
      </c>
      <c r="F151" s="32">
        <v>0.58267716535433067</v>
      </c>
    </row>
    <row r="152" spans="1:6" ht="15" customHeight="1" x14ac:dyDescent="0.15">
      <c r="A152" s="33"/>
      <c r="B152" s="20" t="s">
        <v>6</v>
      </c>
      <c r="C152" s="21">
        <v>52</v>
      </c>
      <c r="D152" s="21">
        <v>62</v>
      </c>
      <c r="E152" s="21">
        <v>114</v>
      </c>
      <c r="F152" s="32">
        <v>0.29921259842519687</v>
      </c>
    </row>
    <row r="153" spans="1:6" ht="15" customHeight="1" x14ac:dyDescent="0.15">
      <c r="B153" s="2" t="s">
        <v>8</v>
      </c>
      <c r="C153" s="1">
        <v>180</v>
      </c>
      <c r="D153" s="1">
        <v>201</v>
      </c>
      <c r="E153" s="1">
        <v>381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22</v>
      </c>
      <c r="D155" s="17">
        <v>23</v>
      </c>
      <c r="E155" s="17">
        <v>45</v>
      </c>
      <c r="F155" s="32">
        <v>0.11811023622047244</v>
      </c>
    </row>
    <row r="156" spans="1:6" ht="15" customHeight="1" x14ac:dyDescent="0.15">
      <c r="A156" s="28"/>
      <c r="B156" s="18" t="s">
        <v>49</v>
      </c>
      <c r="C156" s="19">
        <v>106</v>
      </c>
      <c r="D156" s="19">
        <v>116</v>
      </c>
      <c r="E156" s="19">
        <v>222</v>
      </c>
      <c r="F156" s="32">
        <v>0.58267716535433067</v>
      </c>
    </row>
    <row r="157" spans="1:6" ht="15" customHeight="1" x14ac:dyDescent="0.15">
      <c r="A157" s="25"/>
      <c r="B157" s="20" t="s">
        <v>10</v>
      </c>
      <c r="C157" s="21">
        <v>22</v>
      </c>
      <c r="D157" s="21">
        <v>25</v>
      </c>
      <c r="E157" s="21">
        <v>47</v>
      </c>
      <c r="F157" s="32">
        <v>0.12335958005249344</v>
      </c>
    </row>
    <row r="158" spans="1:6" ht="15" customHeight="1" x14ac:dyDescent="0.15">
      <c r="A158" s="26"/>
      <c r="B158" s="29" t="s">
        <v>11</v>
      </c>
      <c r="C158" s="27">
        <v>30</v>
      </c>
      <c r="D158" s="27">
        <v>37</v>
      </c>
      <c r="E158" s="27">
        <v>67</v>
      </c>
      <c r="F158" s="32">
        <v>0.17585301837270342</v>
      </c>
    </row>
    <row r="159" spans="1:6" ht="15" customHeight="1" x14ac:dyDescent="0.15">
      <c r="B159" s="2" t="s">
        <v>8</v>
      </c>
      <c r="C159" s="1">
        <v>180</v>
      </c>
      <c r="D159" s="1">
        <v>201</v>
      </c>
      <c r="E159" s="1">
        <v>381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17</v>
      </c>
      <c r="D161" s="31">
        <v>23</v>
      </c>
      <c r="E161" s="31">
        <v>40</v>
      </c>
      <c r="F161" s="32">
        <v>0.10498687664041995</v>
      </c>
    </row>
    <row r="162" spans="1:6" ht="15" customHeight="1" x14ac:dyDescent="0.15">
      <c r="A162" s="30"/>
      <c r="B162" s="23" t="s">
        <v>15</v>
      </c>
      <c r="C162" s="31">
        <v>9</v>
      </c>
      <c r="D162" s="31">
        <v>7</v>
      </c>
      <c r="E162" s="31">
        <v>16</v>
      </c>
      <c r="F162" s="32">
        <v>4.1994750656167978E-2</v>
      </c>
    </row>
    <row r="163" spans="1:6" ht="15" customHeight="1" x14ac:dyDescent="0.15">
      <c r="A163" s="30"/>
      <c r="B163" s="23" t="s">
        <v>13</v>
      </c>
      <c r="C163" s="31">
        <v>3</v>
      </c>
      <c r="D163" s="31">
        <v>0</v>
      </c>
      <c r="E163" s="31">
        <v>3</v>
      </c>
      <c r="F163" s="32">
        <v>7.874015748031496E-3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Sheet180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295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4</v>
      </c>
      <c r="D5" s="94">
        <v>2</v>
      </c>
      <c r="E5" s="95">
        <v>6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9</v>
      </c>
      <c r="D8" s="70">
        <v>5</v>
      </c>
      <c r="E8" s="38">
        <v>14</v>
      </c>
      <c r="F8" s="39">
        <v>4.1297935103244837E-2</v>
      </c>
    </row>
    <row r="9" spans="1:6" ht="15" customHeight="1" x14ac:dyDescent="0.15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5</v>
      </c>
      <c r="D10" s="94">
        <v>4</v>
      </c>
      <c r="E10" s="95">
        <v>9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3</v>
      </c>
      <c r="E12" s="95">
        <v>6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11</v>
      </c>
      <c r="D14" s="70">
        <v>13</v>
      </c>
      <c r="E14" s="48">
        <v>24</v>
      </c>
      <c r="F14" s="39">
        <v>7.0796460176991149E-2</v>
      </c>
    </row>
    <row r="15" spans="1:6" ht="15" customHeight="1" x14ac:dyDescent="0.15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6</v>
      </c>
      <c r="D20" s="70">
        <v>10</v>
      </c>
      <c r="E20" s="48">
        <v>16</v>
      </c>
      <c r="F20" s="39">
        <v>4.71976401179941E-2</v>
      </c>
    </row>
    <row r="21" spans="1:6" ht="15" customHeight="1" x14ac:dyDescent="0.15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0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5</v>
      </c>
      <c r="D25" s="94">
        <v>0</v>
      </c>
      <c r="E25" s="95">
        <v>5</v>
      </c>
      <c r="F25" s="32"/>
    </row>
    <row r="26" spans="1:6" ht="15" customHeight="1" x14ac:dyDescent="0.15">
      <c r="A26" s="12"/>
      <c r="B26" s="40" t="s">
        <v>30</v>
      </c>
      <c r="C26" s="49">
        <v>11</v>
      </c>
      <c r="D26" s="49">
        <v>4</v>
      </c>
      <c r="E26" s="41">
        <v>15</v>
      </c>
      <c r="F26" s="42">
        <v>4.4247787610619468E-2</v>
      </c>
    </row>
    <row r="27" spans="1:6" ht="15" customHeight="1" x14ac:dyDescent="0.15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5</v>
      </c>
      <c r="D32" s="49">
        <v>8</v>
      </c>
      <c r="E32" s="41">
        <v>13</v>
      </c>
      <c r="F32" s="42">
        <v>3.8348082595870206E-2</v>
      </c>
    </row>
    <row r="33" spans="1:6" ht="15" customHeight="1" x14ac:dyDescent="0.15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0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0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10</v>
      </c>
      <c r="D38" s="49">
        <v>4</v>
      </c>
      <c r="E38" s="41">
        <v>14</v>
      </c>
      <c r="F38" s="42">
        <v>4.1297935103244837E-2</v>
      </c>
    </row>
    <row r="39" spans="1:6" ht="15" customHeight="1" x14ac:dyDescent="0.15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5</v>
      </c>
      <c r="D41" s="94">
        <v>2</v>
      </c>
      <c r="E41" s="95">
        <v>7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3</v>
      </c>
      <c r="E42" s="95">
        <v>6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8</v>
      </c>
      <c r="D44" s="49">
        <v>8</v>
      </c>
      <c r="E44" s="41">
        <v>16</v>
      </c>
      <c r="F44" s="42">
        <v>4.71976401179941E-2</v>
      </c>
    </row>
    <row r="45" spans="1:6" ht="15" customHeight="1" x14ac:dyDescent="0.15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7</v>
      </c>
      <c r="D50" s="49">
        <v>9</v>
      </c>
      <c r="E50" s="41">
        <v>16</v>
      </c>
      <c r="F50" s="42">
        <v>4.71976401179941E-2</v>
      </c>
    </row>
    <row r="51" spans="1:6" ht="15" customHeight="1" x14ac:dyDescent="0.15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15">
      <c r="A52" s="12"/>
      <c r="B52" s="35">
        <v>41</v>
      </c>
      <c r="C52" s="94">
        <v>7</v>
      </c>
      <c r="D52" s="94">
        <v>2</v>
      </c>
      <c r="E52" s="95">
        <v>9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4</v>
      </c>
      <c r="E55" s="95">
        <v>5</v>
      </c>
      <c r="F55" s="32"/>
    </row>
    <row r="56" spans="1:6" ht="15" customHeight="1" x14ac:dyDescent="0.15">
      <c r="A56" s="12"/>
      <c r="B56" s="40" t="s">
        <v>35</v>
      </c>
      <c r="C56" s="49">
        <v>14</v>
      </c>
      <c r="D56" s="49">
        <v>12</v>
      </c>
      <c r="E56" s="41">
        <v>26</v>
      </c>
      <c r="F56" s="42">
        <v>7.6696165191740412E-2</v>
      </c>
    </row>
    <row r="57" spans="1:6" ht="15" customHeight="1" x14ac:dyDescent="0.15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v>12</v>
      </c>
      <c r="D62" s="49">
        <v>7</v>
      </c>
      <c r="E62" s="41">
        <v>19</v>
      </c>
      <c r="F62" s="42">
        <v>5.6047197640117993E-2</v>
      </c>
    </row>
    <row r="63" spans="1:6" ht="15" customHeight="1" x14ac:dyDescent="0.15">
      <c r="A63" s="12"/>
      <c r="B63" s="35">
        <v>50</v>
      </c>
      <c r="C63" s="94">
        <v>4</v>
      </c>
      <c r="D63" s="94">
        <v>5</v>
      </c>
      <c r="E63" s="95">
        <v>9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4</v>
      </c>
      <c r="D65" s="94">
        <v>0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11</v>
      </c>
      <c r="D68" s="49">
        <v>9</v>
      </c>
      <c r="E68" s="41">
        <v>20</v>
      </c>
      <c r="F68" s="42">
        <v>5.8997050147492625E-2</v>
      </c>
    </row>
    <row r="69" spans="1:6" ht="15" customHeight="1" x14ac:dyDescent="0.15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5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8</v>
      </c>
      <c r="D74" s="49">
        <v>12</v>
      </c>
      <c r="E74" s="41">
        <v>20</v>
      </c>
      <c r="F74" s="42">
        <v>5.8997050147492625E-2</v>
      </c>
    </row>
    <row r="75" spans="1:6" ht="15" customHeight="1" x14ac:dyDescent="0.15">
      <c r="A75" s="12"/>
      <c r="B75" s="35">
        <v>60</v>
      </c>
      <c r="C75" s="94">
        <v>4</v>
      </c>
      <c r="D75" s="94">
        <v>1</v>
      </c>
      <c r="E75" s="95">
        <v>5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1</v>
      </c>
      <c r="E78" s="95">
        <v>5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15">
      <c r="A80" s="12"/>
      <c r="B80" s="40" t="s">
        <v>39</v>
      </c>
      <c r="C80" s="49">
        <v>14</v>
      </c>
      <c r="D80" s="49">
        <v>8</v>
      </c>
      <c r="E80" s="41">
        <v>22</v>
      </c>
      <c r="F80" s="42">
        <v>6.4896755162241887E-2</v>
      </c>
    </row>
    <row r="81" spans="1:6" ht="15" customHeight="1" x14ac:dyDescent="0.15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4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8</v>
      </c>
      <c r="D86" s="71">
        <v>10</v>
      </c>
      <c r="E86" s="44">
        <v>18</v>
      </c>
      <c r="F86" s="45">
        <v>5.3097345132743362E-2</v>
      </c>
    </row>
    <row r="87" spans="1:6" ht="15" customHeight="1" x14ac:dyDescent="0.15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6</v>
      </c>
      <c r="E90" s="95">
        <v>10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15">
      <c r="A92" s="12"/>
      <c r="B92" s="43" t="s">
        <v>41</v>
      </c>
      <c r="C92" s="71">
        <v>7</v>
      </c>
      <c r="D92" s="71">
        <v>16</v>
      </c>
      <c r="E92" s="44">
        <v>23</v>
      </c>
      <c r="F92" s="45">
        <v>6.7846607669616518E-2</v>
      </c>
    </row>
    <row r="93" spans="1:6" ht="15" customHeight="1" x14ac:dyDescent="0.15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2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v>12</v>
      </c>
      <c r="D98" s="71">
        <v>9</v>
      </c>
      <c r="E98" s="44">
        <v>21</v>
      </c>
      <c r="F98" s="45">
        <v>6.1946902654867256E-2</v>
      </c>
    </row>
    <row r="99" spans="1:6" ht="15" customHeight="1" x14ac:dyDescent="0.15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6</v>
      </c>
      <c r="E102" s="95">
        <v>7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2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v>9</v>
      </c>
      <c r="D104" s="71">
        <v>15</v>
      </c>
      <c r="E104" s="44">
        <v>24</v>
      </c>
      <c r="F104" s="45">
        <v>7.0796460176991149E-2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4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6</v>
      </c>
      <c r="E110" s="44">
        <v>8</v>
      </c>
      <c r="F110" s="45">
        <v>2.359882005899705E-2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1.7699115044247787E-2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5.8997050147492625E-3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2.9498525073746312E-3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1</v>
      </c>
      <c r="E131" s="95">
        <v>1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2.9498525073746312E-3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167</v>
      </c>
      <c r="D147" s="77">
        <v>172</v>
      </c>
      <c r="E147" s="62">
        <v>339</v>
      </c>
      <c r="F147" s="32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26</v>
      </c>
      <c r="D150" s="17">
        <v>28</v>
      </c>
      <c r="E150" s="17">
        <v>54</v>
      </c>
      <c r="F150" s="32">
        <v>0.15929203539823009</v>
      </c>
    </row>
    <row r="151" spans="1:6" ht="15" customHeight="1" x14ac:dyDescent="0.15">
      <c r="A151" s="18"/>
      <c r="B151" s="18" t="s">
        <v>49</v>
      </c>
      <c r="C151" s="19">
        <v>100</v>
      </c>
      <c r="D151" s="19">
        <v>81</v>
      </c>
      <c r="E151" s="19">
        <v>181</v>
      </c>
      <c r="F151" s="32">
        <v>0.53392330383480824</v>
      </c>
    </row>
    <row r="152" spans="1:6" ht="15" customHeight="1" x14ac:dyDescent="0.15">
      <c r="A152" s="33"/>
      <c r="B152" s="20" t="s">
        <v>6</v>
      </c>
      <c r="C152" s="21">
        <v>41</v>
      </c>
      <c r="D152" s="21">
        <v>63</v>
      </c>
      <c r="E152" s="21">
        <v>104</v>
      </c>
      <c r="F152" s="32">
        <v>0.30678466076696165</v>
      </c>
    </row>
    <row r="153" spans="1:6" ht="15" customHeight="1" x14ac:dyDescent="0.15">
      <c r="B153" s="2" t="s">
        <v>8</v>
      </c>
      <c r="C153" s="1">
        <v>167</v>
      </c>
      <c r="D153" s="1">
        <v>172</v>
      </c>
      <c r="E153" s="1">
        <v>339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26</v>
      </c>
      <c r="D155" s="17">
        <v>28</v>
      </c>
      <c r="E155" s="17">
        <v>54</v>
      </c>
      <c r="F155" s="32">
        <v>0.15929203539823009</v>
      </c>
    </row>
    <row r="156" spans="1:6" ht="15" customHeight="1" x14ac:dyDescent="0.15">
      <c r="A156" s="28"/>
      <c r="B156" s="18" t="s">
        <v>49</v>
      </c>
      <c r="C156" s="19">
        <v>100</v>
      </c>
      <c r="D156" s="19">
        <v>81</v>
      </c>
      <c r="E156" s="19">
        <v>181</v>
      </c>
      <c r="F156" s="32">
        <v>0.53392330383480824</v>
      </c>
    </row>
    <row r="157" spans="1:6" ht="15" customHeight="1" x14ac:dyDescent="0.15">
      <c r="A157" s="25"/>
      <c r="B157" s="20" t="s">
        <v>10</v>
      </c>
      <c r="C157" s="21">
        <v>15</v>
      </c>
      <c r="D157" s="21">
        <v>26</v>
      </c>
      <c r="E157" s="21">
        <v>41</v>
      </c>
      <c r="F157" s="32">
        <v>0.12094395280235988</v>
      </c>
    </row>
    <row r="158" spans="1:6" ht="15" customHeight="1" x14ac:dyDescent="0.15">
      <c r="A158" s="26"/>
      <c r="B158" s="29" t="s">
        <v>11</v>
      </c>
      <c r="C158" s="27">
        <v>26</v>
      </c>
      <c r="D158" s="27">
        <v>37</v>
      </c>
      <c r="E158" s="27">
        <v>63</v>
      </c>
      <c r="F158" s="32">
        <v>0.18584070796460178</v>
      </c>
    </row>
    <row r="159" spans="1:6" ht="15" customHeight="1" x14ac:dyDescent="0.15">
      <c r="B159" s="2" t="s">
        <v>8</v>
      </c>
      <c r="C159" s="1">
        <v>167</v>
      </c>
      <c r="D159" s="1">
        <v>172</v>
      </c>
      <c r="E159" s="1">
        <v>339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5</v>
      </c>
      <c r="D161" s="31">
        <v>13</v>
      </c>
      <c r="E161" s="31">
        <v>18</v>
      </c>
      <c r="F161" s="32">
        <v>5.3097345132743362E-2</v>
      </c>
    </row>
    <row r="162" spans="1:6" ht="15" customHeight="1" x14ac:dyDescent="0.15">
      <c r="A162" s="30"/>
      <c r="B162" s="23" t="s">
        <v>15</v>
      </c>
      <c r="C162" s="31">
        <v>3</v>
      </c>
      <c r="D162" s="31">
        <v>7</v>
      </c>
      <c r="E162" s="31">
        <v>10</v>
      </c>
      <c r="F162" s="32">
        <v>2.9498525073746312E-2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1.1799410029498525E-2</v>
      </c>
    </row>
    <row r="164" spans="1:6" ht="15" customHeight="1" x14ac:dyDescent="0.15">
      <c r="B164" s="4" t="s">
        <v>14</v>
      </c>
      <c r="C164" s="1">
        <v>0</v>
      </c>
      <c r="D164" s="1">
        <v>2</v>
      </c>
      <c r="E164" s="1">
        <v>2</v>
      </c>
      <c r="F164" s="32">
        <v>5.8997050147492625E-3</v>
      </c>
    </row>
    <row r="165" spans="1:6" ht="15" customHeight="1" x14ac:dyDescent="0.15">
      <c r="B165" s="4" t="s">
        <v>16</v>
      </c>
      <c r="C165" s="1">
        <v>0</v>
      </c>
      <c r="D165" s="1">
        <v>1</v>
      </c>
      <c r="E165" s="1">
        <v>1</v>
      </c>
      <c r="F165" s="32">
        <v>2.9498525073746312E-3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 codeName="Sheet181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296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2</v>
      </c>
      <c r="D8" s="70">
        <v>3</v>
      </c>
      <c r="E8" s="38">
        <v>5</v>
      </c>
      <c r="F8" s="39">
        <v>5.5555555555555552E-2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3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5</v>
      </c>
      <c r="E14" s="48">
        <v>5</v>
      </c>
      <c r="F14" s="39">
        <v>5.5555555555555552E-2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3</v>
      </c>
      <c r="E20" s="48">
        <v>5</v>
      </c>
      <c r="F20" s="39">
        <v>5.5555555555555552E-2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3</v>
      </c>
      <c r="D26" s="49">
        <v>0</v>
      </c>
      <c r="E26" s="41">
        <v>3</v>
      </c>
      <c r="F26" s="42">
        <v>3.3333333333333333E-2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4.4444444444444446E-2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0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4</v>
      </c>
      <c r="D38" s="49">
        <v>1</v>
      </c>
      <c r="E38" s="41">
        <v>5</v>
      </c>
      <c r="F38" s="42">
        <v>5.5555555555555552E-2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3.3333333333333333E-2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3.3333333333333333E-2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4</v>
      </c>
      <c r="D56" s="49">
        <v>2</v>
      </c>
      <c r="E56" s="41">
        <v>6</v>
      </c>
      <c r="F56" s="42">
        <v>6.6666666666666666E-2</v>
      </c>
    </row>
    <row r="57" spans="1:6" ht="15" customHeight="1" x14ac:dyDescent="0.15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2</v>
      </c>
      <c r="D62" s="49">
        <v>4</v>
      </c>
      <c r="E62" s="41">
        <v>6</v>
      </c>
      <c r="F62" s="42">
        <v>6.6666666666666666E-2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3</v>
      </c>
      <c r="D68" s="49">
        <v>0</v>
      </c>
      <c r="E68" s="41">
        <v>3</v>
      </c>
      <c r="F68" s="42">
        <v>3.3333333333333333E-2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3</v>
      </c>
      <c r="D74" s="49">
        <v>4</v>
      </c>
      <c r="E74" s="41">
        <v>7</v>
      </c>
      <c r="F74" s="42">
        <v>7.7777777777777779E-2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2</v>
      </c>
      <c r="E80" s="41">
        <v>6</v>
      </c>
      <c r="F80" s="42">
        <v>6.6666666666666666E-2</v>
      </c>
    </row>
    <row r="81" spans="1:6" ht="15" customHeight="1" x14ac:dyDescent="0.15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3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3</v>
      </c>
      <c r="D86" s="71">
        <v>3</v>
      </c>
      <c r="E86" s="44">
        <v>6</v>
      </c>
      <c r="F86" s="45">
        <v>6.6666666666666666E-2</v>
      </c>
    </row>
    <row r="87" spans="1:6" ht="15" customHeight="1" x14ac:dyDescent="0.15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2</v>
      </c>
      <c r="D92" s="71">
        <v>3</v>
      </c>
      <c r="E92" s="44">
        <v>5</v>
      </c>
      <c r="F92" s="45">
        <v>5.5555555555555552E-2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5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v>3</v>
      </c>
      <c r="D98" s="71">
        <v>7</v>
      </c>
      <c r="E98" s="44">
        <v>10</v>
      </c>
      <c r="F98" s="45">
        <v>0.1111111111111111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3.3333333333333333E-2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3.3333333333333333E-2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2.2222222222222223E-2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43</v>
      </c>
      <c r="D147" s="77">
        <v>47</v>
      </c>
      <c r="E147" s="62">
        <v>90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4</v>
      </c>
      <c r="D150" s="17">
        <v>11</v>
      </c>
      <c r="E150" s="17">
        <v>15</v>
      </c>
      <c r="F150" s="32">
        <v>0.16666666666666666</v>
      </c>
    </row>
    <row r="151" spans="1:6" ht="15" customHeight="1" x14ac:dyDescent="0.15">
      <c r="A151" s="18"/>
      <c r="B151" s="18" t="s">
        <v>49</v>
      </c>
      <c r="C151" s="19">
        <v>29</v>
      </c>
      <c r="D151" s="19">
        <v>17</v>
      </c>
      <c r="E151" s="19">
        <v>46</v>
      </c>
      <c r="F151" s="32">
        <v>0.51111111111111107</v>
      </c>
    </row>
    <row r="152" spans="1:6" ht="15" customHeight="1" x14ac:dyDescent="0.15">
      <c r="A152" s="33"/>
      <c r="B152" s="20" t="s">
        <v>6</v>
      </c>
      <c r="C152" s="21">
        <v>10</v>
      </c>
      <c r="D152" s="21">
        <v>19</v>
      </c>
      <c r="E152" s="21">
        <v>29</v>
      </c>
      <c r="F152" s="32">
        <v>0.32222222222222224</v>
      </c>
    </row>
    <row r="153" spans="1:6" ht="15" customHeight="1" x14ac:dyDescent="0.15">
      <c r="B153" s="2" t="s">
        <v>8</v>
      </c>
      <c r="C153" s="1">
        <v>43</v>
      </c>
      <c r="D153" s="1">
        <v>47</v>
      </c>
      <c r="E153" s="1">
        <v>90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4</v>
      </c>
      <c r="D155" s="17">
        <v>11</v>
      </c>
      <c r="E155" s="17">
        <v>15</v>
      </c>
      <c r="F155" s="32">
        <v>0.16666666666666666</v>
      </c>
    </row>
    <row r="156" spans="1:6" ht="15" customHeight="1" x14ac:dyDescent="0.15">
      <c r="A156" s="28"/>
      <c r="B156" s="18" t="s">
        <v>49</v>
      </c>
      <c r="C156" s="19">
        <v>29</v>
      </c>
      <c r="D156" s="19">
        <v>17</v>
      </c>
      <c r="E156" s="19">
        <v>46</v>
      </c>
      <c r="F156" s="32">
        <v>0.51111111111111107</v>
      </c>
    </row>
    <row r="157" spans="1:6" ht="15" customHeight="1" x14ac:dyDescent="0.15">
      <c r="A157" s="25"/>
      <c r="B157" s="20" t="s">
        <v>10</v>
      </c>
      <c r="C157" s="21">
        <v>5</v>
      </c>
      <c r="D157" s="21">
        <v>6</v>
      </c>
      <c r="E157" s="21">
        <v>11</v>
      </c>
      <c r="F157" s="32">
        <v>0.12222222222222222</v>
      </c>
    </row>
    <row r="158" spans="1:6" ht="15" customHeight="1" x14ac:dyDescent="0.15">
      <c r="A158" s="26"/>
      <c r="B158" s="29" t="s">
        <v>11</v>
      </c>
      <c r="C158" s="27">
        <v>5</v>
      </c>
      <c r="D158" s="27">
        <v>13</v>
      </c>
      <c r="E158" s="27">
        <v>18</v>
      </c>
      <c r="F158" s="32">
        <v>0.2</v>
      </c>
    </row>
    <row r="159" spans="1:6" ht="15" customHeight="1" x14ac:dyDescent="0.15">
      <c r="B159" s="2" t="s">
        <v>8</v>
      </c>
      <c r="C159" s="1">
        <v>43</v>
      </c>
      <c r="D159" s="1">
        <v>47</v>
      </c>
      <c r="E159" s="1">
        <v>90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</v>
      </c>
      <c r="D161" s="31">
        <v>4</v>
      </c>
      <c r="E161" s="31">
        <v>5</v>
      </c>
      <c r="F161" s="32">
        <v>5.5555555555555552E-2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2</v>
      </c>
      <c r="E162" s="31">
        <v>2</v>
      </c>
      <c r="F162" s="32">
        <v>2.2222222222222223E-2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 codeName="Sheet182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297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2.0833333333333332E-2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8.3333333333333329E-2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4.1666666666666664E-2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2</v>
      </c>
      <c r="E32" s="41">
        <v>4</v>
      </c>
      <c r="F32" s="42">
        <v>8.3333333333333329E-2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2.0833333333333332E-2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0</v>
      </c>
      <c r="D56" s="49">
        <v>2</v>
      </c>
      <c r="E56" s="41">
        <v>2</v>
      </c>
      <c r="F56" s="42">
        <v>4.1666666666666664E-2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2.0833333333333332E-2</v>
      </c>
    </row>
    <row r="63" spans="1:6" ht="15" customHeight="1" x14ac:dyDescent="0.15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2</v>
      </c>
      <c r="D68" s="49">
        <v>4</v>
      </c>
      <c r="E68" s="41">
        <v>6</v>
      </c>
      <c r="F68" s="42">
        <v>0.125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0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4</v>
      </c>
      <c r="D74" s="49">
        <v>2</v>
      </c>
      <c r="E74" s="41">
        <v>6</v>
      </c>
      <c r="F74" s="42">
        <v>0.125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0</v>
      </c>
      <c r="D80" s="49">
        <v>2</v>
      </c>
      <c r="E80" s="41">
        <v>2</v>
      </c>
      <c r="F80" s="42">
        <v>4.1666666666666664E-2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0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3</v>
      </c>
      <c r="D86" s="71">
        <v>0</v>
      </c>
      <c r="E86" s="44">
        <v>3</v>
      </c>
      <c r="F86" s="45">
        <v>6.25E-2</v>
      </c>
    </row>
    <row r="87" spans="1:6" ht="15" customHeight="1" x14ac:dyDescent="0.15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v>2</v>
      </c>
      <c r="D92" s="71">
        <v>0</v>
      </c>
      <c r="E92" s="44">
        <v>2</v>
      </c>
      <c r="F92" s="45">
        <v>4.1666666666666664E-2</v>
      </c>
    </row>
    <row r="93" spans="1:6" ht="15" customHeight="1" x14ac:dyDescent="0.15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1</v>
      </c>
      <c r="D98" s="71">
        <v>3</v>
      </c>
      <c r="E98" s="44">
        <v>4</v>
      </c>
      <c r="F98" s="45">
        <v>8.3333333333333329E-2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3</v>
      </c>
      <c r="E104" s="44">
        <v>4</v>
      </c>
      <c r="F104" s="45">
        <v>8.3333333333333329E-2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8.3333333333333329E-2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2.0833333333333332E-2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2.0833333333333332E-2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22</v>
      </c>
      <c r="D147" s="77">
        <v>26</v>
      </c>
      <c r="E147" s="62">
        <v>48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3</v>
      </c>
      <c r="D150" s="17">
        <v>2</v>
      </c>
      <c r="E150" s="17">
        <v>5</v>
      </c>
      <c r="F150" s="32">
        <v>0.10416666666666667</v>
      </c>
    </row>
    <row r="151" spans="1:6" ht="15" customHeight="1" x14ac:dyDescent="0.15">
      <c r="A151" s="18"/>
      <c r="B151" s="18" t="s">
        <v>49</v>
      </c>
      <c r="C151" s="19">
        <v>10</v>
      </c>
      <c r="D151" s="19">
        <v>14</v>
      </c>
      <c r="E151" s="19">
        <v>24</v>
      </c>
      <c r="F151" s="32">
        <v>0.5</v>
      </c>
    </row>
    <row r="152" spans="1:6" ht="15" customHeight="1" x14ac:dyDescent="0.15">
      <c r="A152" s="33"/>
      <c r="B152" s="20" t="s">
        <v>6</v>
      </c>
      <c r="C152" s="21">
        <v>9</v>
      </c>
      <c r="D152" s="21">
        <v>10</v>
      </c>
      <c r="E152" s="21">
        <v>19</v>
      </c>
      <c r="F152" s="32">
        <v>0.39583333333333331</v>
      </c>
    </row>
    <row r="153" spans="1:6" ht="15" customHeight="1" x14ac:dyDescent="0.15">
      <c r="B153" s="2" t="s">
        <v>8</v>
      </c>
      <c r="C153" s="1">
        <v>22</v>
      </c>
      <c r="D153" s="1">
        <v>26</v>
      </c>
      <c r="E153" s="1">
        <v>48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3</v>
      </c>
      <c r="D155" s="17">
        <v>2</v>
      </c>
      <c r="E155" s="17">
        <v>5</v>
      </c>
      <c r="F155" s="32">
        <v>0.10416666666666667</v>
      </c>
    </row>
    <row r="156" spans="1:6" ht="15" customHeight="1" x14ac:dyDescent="0.15">
      <c r="A156" s="28"/>
      <c r="B156" s="18" t="s">
        <v>49</v>
      </c>
      <c r="C156" s="19">
        <v>10</v>
      </c>
      <c r="D156" s="19">
        <v>14</v>
      </c>
      <c r="E156" s="19">
        <v>24</v>
      </c>
      <c r="F156" s="32">
        <v>0.5</v>
      </c>
    </row>
    <row r="157" spans="1:6" ht="15" customHeight="1" x14ac:dyDescent="0.15">
      <c r="A157" s="25"/>
      <c r="B157" s="20" t="s">
        <v>10</v>
      </c>
      <c r="C157" s="21">
        <v>5</v>
      </c>
      <c r="D157" s="21">
        <v>0</v>
      </c>
      <c r="E157" s="21">
        <v>5</v>
      </c>
      <c r="F157" s="32">
        <v>0.10416666666666667</v>
      </c>
    </row>
    <row r="158" spans="1:6" ht="15" customHeight="1" x14ac:dyDescent="0.15">
      <c r="A158" s="26"/>
      <c r="B158" s="29" t="s">
        <v>11</v>
      </c>
      <c r="C158" s="27">
        <v>4</v>
      </c>
      <c r="D158" s="27">
        <v>10</v>
      </c>
      <c r="E158" s="27">
        <v>14</v>
      </c>
      <c r="F158" s="32">
        <v>0.29166666666666669</v>
      </c>
    </row>
    <row r="159" spans="1:6" ht="15" customHeight="1" x14ac:dyDescent="0.15">
      <c r="B159" s="2" t="s">
        <v>8</v>
      </c>
      <c r="C159" s="1">
        <v>22</v>
      </c>
      <c r="D159" s="1">
        <v>26</v>
      </c>
      <c r="E159" s="1">
        <v>48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</v>
      </c>
      <c r="D161" s="31">
        <v>4</v>
      </c>
      <c r="E161" s="31">
        <v>6</v>
      </c>
      <c r="F161" s="32">
        <v>0.125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1</v>
      </c>
      <c r="E162" s="31">
        <v>2</v>
      </c>
      <c r="F162" s="32">
        <v>4.1666666666666664E-2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2.0833333333333332E-2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2.0833333333333332E-2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 codeName="Sheet183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298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3</v>
      </c>
      <c r="E8" s="38">
        <v>4</v>
      </c>
      <c r="F8" s="39">
        <v>1.8518518518518517E-2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3</v>
      </c>
      <c r="D14" s="70">
        <v>4</v>
      </c>
      <c r="E14" s="48">
        <v>7</v>
      </c>
      <c r="F14" s="39">
        <v>3.2407407407407406E-2</v>
      </c>
    </row>
    <row r="15" spans="1:6" ht="15" customHeight="1" x14ac:dyDescent="0.15">
      <c r="A15" s="12"/>
      <c r="B15" s="35">
        <v>10</v>
      </c>
      <c r="C15" s="94">
        <v>3</v>
      </c>
      <c r="D15" s="94">
        <v>0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7</v>
      </c>
      <c r="D20" s="70">
        <v>2</v>
      </c>
      <c r="E20" s="48">
        <v>9</v>
      </c>
      <c r="F20" s="39">
        <v>4.1666666666666664E-2</v>
      </c>
    </row>
    <row r="21" spans="1:6" ht="15" customHeight="1" x14ac:dyDescent="0.15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3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5</v>
      </c>
      <c r="E26" s="41">
        <v>5</v>
      </c>
      <c r="F26" s="42">
        <v>2.3148148148148147E-2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1</v>
      </c>
      <c r="E30" s="95">
        <v>4</v>
      </c>
      <c r="F30" s="32"/>
    </row>
    <row r="31" spans="1:6" ht="15" customHeight="1" x14ac:dyDescent="0.15">
      <c r="A31" s="12"/>
      <c r="B31" s="35">
        <v>24</v>
      </c>
      <c r="C31" s="94">
        <v>4</v>
      </c>
      <c r="D31" s="94">
        <v>1</v>
      </c>
      <c r="E31" s="95">
        <v>5</v>
      </c>
      <c r="F31" s="32"/>
    </row>
    <row r="32" spans="1:6" ht="15" customHeight="1" x14ac:dyDescent="0.15">
      <c r="A32" s="12"/>
      <c r="B32" s="40" t="s">
        <v>31</v>
      </c>
      <c r="C32" s="49">
        <v>8</v>
      </c>
      <c r="D32" s="49">
        <v>3</v>
      </c>
      <c r="E32" s="41">
        <v>11</v>
      </c>
      <c r="F32" s="42">
        <v>5.0925925925925923E-2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4</v>
      </c>
      <c r="D38" s="49">
        <v>2</v>
      </c>
      <c r="E38" s="41">
        <v>6</v>
      </c>
      <c r="F38" s="42">
        <v>2.7777777777777776E-2</v>
      </c>
    </row>
    <row r="39" spans="1:6" ht="15" customHeight="1" x14ac:dyDescent="0.15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5</v>
      </c>
      <c r="E44" s="41">
        <v>7</v>
      </c>
      <c r="F44" s="42">
        <v>3.2407407407407406E-2</v>
      </c>
    </row>
    <row r="45" spans="1:6" ht="15" customHeight="1" x14ac:dyDescent="0.15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6</v>
      </c>
      <c r="D49" s="94">
        <v>3</v>
      </c>
      <c r="E49" s="95">
        <v>9</v>
      </c>
      <c r="F49" s="32"/>
    </row>
    <row r="50" spans="1:6" ht="15" customHeight="1" x14ac:dyDescent="0.15">
      <c r="A50" s="12"/>
      <c r="B50" s="40" t="s">
        <v>34</v>
      </c>
      <c r="C50" s="49">
        <v>8</v>
      </c>
      <c r="D50" s="49">
        <v>7</v>
      </c>
      <c r="E50" s="41">
        <v>15</v>
      </c>
      <c r="F50" s="42">
        <v>6.9444444444444448E-2</v>
      </c>
    </row>
    <row r="51" spans="1:6" ht="15" customHeight="1" x14ac:dyDescent="0.15">
      <c r="A51" s="12"/>
      <c r="B51" s="35">
        <v>40</v>
      </c>
      <c r="C51" s="94">
        <v>0</v>
      </c>
      <c r="D51" s="94">
        <v>3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3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v>5</v>
      </c>
      <c r="D56" s="49">
        <v>7</v>
      </c>
      <c r="E56" s="41">
        <v>12</v>
      </c>
      <c r="F56" s="42">
        <v>5.5555555555555552E-2</v>
      </c>
    </row>
    <row r="57" spans="1:6" ht="15" customHeight="1" x14ac:dyDescent="0.15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4</v>
      </c>
      <c r="D62" s="49">
        <v>4</v>
      </c>
      <c r="E62" s="41">
        <v>8</v>
      </c>
      <c r="F62" s="42">
        <v>3.7037037037037035E-2</v>
      </c>
    </row>
    <row r="63" spans="1:6" ht="15" customHeight="1" x14ac:dyDescent="0.15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4</v>
      </c>
      <c r="D67" s="94">
        <v>1</v>
      </c>
      <c r="E67" s="95">
        <v>5</v>
      </c>
      <c r="F67" s="32"/>
    </row>
    <row r="68" spans="1:6" ht="15" customHeight="1" x14ac:dyDescent="0.15">
      <c r="A68" s="12"/>
      <c r="B68" s="40" t="s">
        <v>37</v>
      </c>
      <c r="C68" s="49">
        <v>9</v>
      </c>
      <c r="D68" s="49">
        <v>5</v>
      </c>
      <c r="E68" s="41">
        <v>14</v>
      </c>
      <c r="F68" s="42">
        <v>6.4814814814814811E-2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0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9</v>
      </c>
      <c r="D74" s="49">
        <v>3</v>
      </c>
      <c r="E74" s="41">
        <v>12</v>
      </c>
      <c r="F74" s="42">
        <v>5.5555555555555552E-2</v>
      </c>
    </row>
    <row r="75" spans="1:6" ht="15" customHeight="1" x14ac:dyDescent="0.15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1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v>6</v>
      </c>
      <c r="D80" s="49">
        <v>6</v>
      </c>
      <c r="E80" s="41">
        <v>12</v>
      </c>
      <c r="F80" s="42">
        <v>5.5555555555555552E-2</v>
      </c>
    </row>
    <row r="81" spans="1:6" ht="15" customHeight="1" x14ac:dyDescent="0.15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8</v>
      </c>
      <c r="D86" s="71">
        <v>6</v>
      </c>
      <c r="E86" s="44">
        <v>14</v>
      </c>
      <c r="F86" s="45">
        <v>6.4814814814814811E-2</v>
      </c>
    </row>
    <row r="87" spans="1:6" ht="15" customHeight="1" x14ac:dyDescent="0.15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5</v>
      </c>
      <c r="E90" s="95">
        <v>6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15">
      <c r="A92" s="12"/>
      <c r="B92" s="43" t="s">
        <v>41</v>
      </c>
      <c r="C92" s="71">
        <v>10</v>
      </c>
      <c r="D92" s="71">
        <v>17</v>
      </c>
      <c r="E92" s="44">
        <v>27</v>
      </c>
      <c r="F92" s="45">
        <v>0.125</v>
      </c>
    </row>
    <row r="93" spans="1:6" ht="15" customHeight="1" x14ac:dyDescent="0.15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5</v>
      </c>
      <c r="E94" s="95">
        <v>6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8</v>
      </c>
      <c r="D98" s="71">
        <v>8</v>
      </c>
      <c r="E98" s="44">
        <v>16</v>
      </c>
      <c r="F98" s="45">
        <v>7.407407407407407E-2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0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6</v>
      </c>
      <c r="D104" s="71">
        <v>6</v>
      </c>
      <c r="E104" s="44">
        <v>12</v>
      </c>
      <c r="F104" s="45">
        <v>5.5555555555555552E-2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4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v>6</v>
      </c>
      <c r="D110" s="71">
        <v>10</v>
      </c>
      <c r="E110" s="44">
        <v>16</v>
      </c>
      <c r="F110" s="45">
        <v>7.407407407407407E-2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3</v>
      </c>
      <c r="E116" s="44">
        <v>6</v>
      </c>
      <c r="F116" s="45">
        <v>2.7777777777777776E-2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1.3888888888888888E-2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108</v>
      </c>
      <c r="D147" s="77">
        <v>108</v>
      </c>
      <c r="E147" s="62">
        <v>216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11</v>
      </c>
      <c r="D150" s="17">
        <v>9</v>
      </c>
      <c r="E150" s="17">
        <v>20</v>
      </c>
      <c r="F150" s="32">
        <v>9.2592592592592587E-2</v>
      </c>
    </row>
    <row r="151" spans="1:6" ht="15" customHeight="1" x14ac:dyDescent="0.15">
      <c r="A151" s="18"/>
      <c r="B151" s="18" t="s">
        <v>49</v>
      </c>
      <c r="C151" s="19">
        <v>55</v>
      </c>
      <c r="D151" s="19">
        <v>47</v>
      </c>
      <c r="E151" s="19">
        <v>102</v>
      </c>
      <c r="F151" s="32">
        <v>0.47222222222222221</v>
      </c>
    </row>
    <row r="152" spans="1:6" ht="15" customHeight="1" x14ac:dyDescent="0.15">
      <c r="A152" s="33"/>
      <c r="B152" s="20" t="s">
        <v>6</v>
      </c>
      <c r="C152" s="21">
        <v>42</v>
      </c>
      <c r="D152" s="21">
        <v>52</v>
      </c>
      <c r="E152" s="21">
        <v>94</v>
      </c>
      <c r="F152" s="32">
        <v>0.43518518518518517</v>
      </c>
    </row>
    <row r="153" spans="1:6" ht="15" customHeight="1" x14ac:dyDescent="0.15">
      <c r="B153" s="2" t="s">
        <v>8</v>
      </c>
      <c r="C153" s="1">
        <v>108</v>
      </c>
      <c r="D153" s="1">
        <v>108</v>
      </c>
      <c r="E153" s="1">
        <v>216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11</v>
      </c>
      <c r="D155" s="17">
        <v>9</v>
      </c>
      <c r="E155" s="17">
        <v>20</v>
      </c>
      <c r="F155" s="32">
        <v>9.2592592592592587E-2</v>
      </c>
    </row>
    <row r="156" spans="1:6" ht="15" customHeight="1" x14ac:dyDescent="0.15">
      <c r="A156" s="28"/>
      <c r="B156" s="18" t="s">
        <v>49</v>
      </c>
      <c r="C156" s="19">
        <v>55</v>
      </c>
      <c r="D156" s="19">
        <v>47</v>
      </c>
      <c r="E156" s="19">
        <v>102</v>
      </c>
      <c r="F156" s="32">
        <v>0.47222222222222221</v>
      </c>
    </row>
    <row r="157" spans="1:6" ht="15" customHeight="1" x14ac:dyDescent="0.15">
      <c r="A157" s="25"/>
      <c r="B157" s="20" t="s">
        <v>10</v>
      </c>
      <c r="C157" s="21">
        <v>18</v>
      </c>
      <c r="D157" s="21">
        <v>23</v>
      </c>
      <c r="E157" s="21">
        <v>41</v>
      </c>
      <c r="F157" s="32">
        <v>0.18981481481481483</v>
      </c>
    </row>
    <row r="158" spans="1:6" ht="15" customHeight="1" x14ac:dyDescent="0.15">
      <c r="A158" s="26"/>
      <c r="B158" s="29" t="s">
        <v>11</v>
      </c>
      <c r="C158" s="27">
        <v>24</v>
      </c>
      <c r="D158" s="27">
        <v>29</v>
      </c>
      <c r="E158" s="27">
        <v>53</v>
      </c>
      <c r="F158" s="32">
        <v>0.24537037037037038</v>
      </c>
    </row>
    <row r="159" spans="1:6" ht="15" customHeight="1" x14ac:dyDescent="0.15">
      <c r="B159" s="2" t="s">
        <v>8</v>
      </c>
      <c r="C159" s="1">
        <v>108</v>
      </c>
      <c r="D159" s="1">
        <v>108</v>
      </c>
      <c r="E159" s="1">
        <v>216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10</v>
      </c>
      <c r="D161" s="31">
        <v>15</v>
      </c>
      <c r="E161" s="31">
        <v>25</v>
      </c>
      <c r="F161" s="32">
        <v>0.11574074074074074</v>
      </c>
    </row>
    <row r="162" spans="1:6" ht="15" customHeight="1" x14ac:dyDescent="0.15">
      <c r="A162" s="30"/>
      <c r="B162" s="23" t="s">
        <v>15</v>
      </c>
      <c r="C162" s="31">
        <v>4</v>
      </c>
      <c r="D162" s="31">
        <v>5</v>
      </c>
      <c r="E162" s="31">
        <v>9</v>
      </c>
      <c r="F162" s="32">
        <v>4.1666666666666664E-2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1.3888888888888888E-2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 codeName="Sheet184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299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4</v>
      </c>
      <c r="E3" s="95">
        <v>6</v>
      </c>
      <c r="F3" s="32"/>
    </row>
    <row r="4" spans="1:6" ht="15" customHeight="1" x14ac:dyDescent="0.15">
      <c r="A4" s="12"/>
      <c r="B4" s="35">
        <v>1</v>
      </c>
      <c r="C4" s="94">
        <v>3</v>
      </c>
      <c r="D4" s="94">
        <v>2</v>
      </c>
      <c r="E4" s="95">
        <v>5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9</v>
      </c>
      <c r="D6" s="94">
        <v>2</v>
      </c>
      <c r="E6" s="95">
        <v>11</v>
      </c>
      <c r="F6" s="32"/>
    </row>
    <row r="7" spans="1:6" ht="15" customHeight="1" x14ac:dyDescent="0.15">
      <c r="A7" s="12"/>
      <c r="B7" s="35">
        <v>4</v>
      </c>
      <c r="C7" s="94">
        <v>8</v>
      </c>
      <c r="D7" s="94">
        <v>3</v>
      </c>
      <c r="E7" s="95">
        <v>11</v>
      </c>
      <c r="F7" s="32"/>
    </row>
    <row r="8" spans="1:6" ht="15" customHeight="1" x14ac:dyDescent="0.15">
      <c r="A8" s="12"/>
      <c r="B8" s="37" t="s">
        <v>27</v>
      </c>
      <c r="C8" s="70">
        <v>23</v>
      </c>
      <c r="D8" s="70">
        <v>13</v>
      </c>
      <c r="E8" s="38">
        <v>36</v>
      </c>
      <c r="F8" s="39">
        <v>4.1237113402061855E-2</v>
      </c>
    </row>
    <row r="9" spans="1:6" ht="15" customHeight="1" x14ac:dyDescent="0.15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4</v>
      </c>
      <c r="D10" s="94">
        <v>6</v>
      </c>
      <c r="E10" s="95">
        <v>10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4</v>
      </c>
      <c r="E11" s="95">
        <v>7</v>
      </c>
      <c r="F11" s="32"/>
    </row>
    <row r="12" spans="1:6" ht="15" customHeight="1" x14ac:dyDescent="0.15">
      <c r="A12" s="12"/>
      <c r="B12" s="35">
        <v>8</v>
      </c>
      <c r="C12" s="94">
        <v>4</v>
      </c>
      <c r="D12" s="94">
        <v>6</v>
      </c>
      <c r="E12" s="95">
        <v>10</v>
      </c>
      <c r="F12" s="32"/>
    </row>
    <row r="13" spans="1:6" ht="15" customHeight="1" x14ac:dyDescent="0.15">
      <c r="A13" s="12"/>
      <c r="B13" s="35">
        <v>9</v>
      </c>
      <c r="C13" s="94">
        <v>9</v>
      </c>
      <c r="D13" s="94">
        <v>2</v>
      </c>
      <c r="E13" s="95">
        <v>11</v>
      </c>
      <c r="F13" s="32"/>
    </row>
    <row r="14" spans="1:6" ht="15" customHeight="1" x14ac:dyDescent="0.15">
      <c r="A14" s="12"/>
      <c r="B14" s="37" t="s">
        <v>28</v>
      </c>
      <c r="C14" s="70">
        <v>21</v>
      </c>
      <c r="D14" s="70">
        <v>20</v>
      </c>
      <c r="E14" s="48">
        <v>41</v>
      </c>
      <c r="F14" s="39">
        <v>4.6964490263459335E-2</v>
      </c>
    </row>
    <row r="15" spans="1:6" ht="15" customHeight="1" x14ac:dyDescent="0.15">
      <c r="A15" s="12"/>
      <c r="B15" s="35">
        <v>10</v>
      </c>
      <c r="C15" s="94">
        <v>7</v>
      </c>
      <c r="D15" s="94">
        <v>3</v>
      </c>
      <c r="E15" s="95">
        <v>10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5</v>
      </c>
      <c r="E16" s="95">
        <v>8</v>
      </c>
      <c r="F16" s="32"/>
    </row>
    <row r="17" spans="1:6" ht="15" customHeight="1" x14ac:dyDescent="0.15">
      <c r="A17" s="12"/>
      <c r="B17" s="35">
        <v>12</v>
      </c>
      <c r="C17" s="94">
        <v>7</v>
      </c>
      <c r="D17" s="94">
        <v>2</v>
      </c>
      <c r="E17" s="95">
        <v>9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7</v>
      </c>
      <c r="E18" s="95">
        <v>10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15">
      <c r="A20" s="12"/>
      <c r="B20" s="37" t="s">
        <v>29</v>
      </c>
      <c r="C20" s="70">
        <v>23</v>
      </c>
      <c r="D20" s="70">
        <v>18</v>
      </c>
      <c r="E20" s="48">
        <v>41</v>
      </c>
      <c r="F20" s="39">
        <v>4.6964490263459335E-2</v>
      </c>
    </row>
    <row r="21" spans="1:6" ht="15" customHeight="1" x14ac:dyDescent="0.15">
      <c r="A21" s="12"/>
      <c r="B21" s="35">
        <v>15</v>
      </c>
      <c r="C21" s="94">
        <v>2</v>
      </c>
      <c r="D21" s="94">
        <v>4</v>
      </c>
      <c r="E21" s="95">
        <v>6</v>
      </c>
      <c r="F21" s="32"/>
    </row>
    <row r="22" spans="1:6" ht="15" customHeight="1" x14ac:dyDescent="0.15">
      <c r="A22" s="12"/>
      <c r="B22" s="35">
        <v>16</v>
      </c>
      <c r="C22" s="94">
        <v>8</v>
      </c>
      <c r="D22" s="94">
        <v>3</v>
      </c>
      <c r="E22" s="95">
        <v>11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5</v>
      </c>
      <c r="D24" s="94">
        <v>3</v>
      </c>
      <c r="E24" s="95">
        <v>8</v>
      </c>
      <c r="F24" s="32"/>
    </row>
    <row r="25" spans="1:6" ht="15" customHeight="1" x14ac:dyDescent="0.15">
      <c r="A25" s="12"/>
      <c r="B25" s="35">
        <v>19</v>
      </c>
      <c r="C25" s="94">
        <v>6</v>
      </c>
      <c r="D25" s="94">
        <v>3</v>
      </c>
      <c r="E25" s="95">
        <v>9</v>
      </c>
      <c r="F25" s="32"/>
    </row>
    <row r="26" spans="1:6" ht="15" customHeight="1" x14ac:dyDescent="0.15">
      <c r="A26" s="12"/>
      <c r="B26" s="40" t="s">
        <v>30</v>
      </c>
      <c r="C26" s="49">
        <v>23</v>
      </c>
      <c r="D26" s="49">
        <v>15</v>
      </c>
      <c r="E26" s="41">
        <v>38</v>
      </c>
      <c r="F26" s="42">
        <v>4.3528064146620846E-2</v>
      </c>
    </row>
    <row r="27" spans="1:6" ht="15" customHeight="1" x14ac:dyDescent="0.15">
      <c r="A27" s="12"/>
      <c r="B27" s="35">
        <v>20</v>
      </c>
      <c r="C27" s="94">
        <v>4</v>
      </c>
      <c r="D27" s="94">
        <v>2</v>
      </c>
      <c r="E27" s="95">
        <v>6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4</v>
      </c>
      <c r="E29" s="95">
        <v>7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4</v>
      </c>
      <c r="E30" s="95">
        <v>6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5</v>
      </c>
      <c r="E31" s="95">
        <v>8</v>
      </c>
      <c r="F31" s="32"/>
    </row>
    <row r="32" spans="1:6" ht="15" customHeight="1" x14ac:dyDescent="0.15">
      <c r="A32" s="12"/>
      <c r="B32" s="40" t="s">
        <v>31</v>
      </c>
      <c r="C32" s="49">
        <v>15</v>
      </c>
      <c r="D32" s="49">
        <v>16</v>
      </c>
      <c r="E32" s="41">
        <v>31</v>
      </c>
      <c r="F32" s="42">
        <v>3.5509736540664374E-2</v>
      </c>
    </row>
    <row r="33" spans="1:6" ht="15" customHeight="1" x14ac:dyDescent="0.15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15">
      <c r="A34" s="12"/>
      <c r="B34" s="35">
        <v>26</v>
      </c>
      <c r="C34" s="94">
        <v>7</v>
      </c>
      <c r="D34" s="94">
        <v>2</v>
      </c>
      <c r="E34" s="95">
        <v>9</v>
      </c>
      <c r="F34" s="32"/>
    </row>
    <row r="35" spans="1:6" ht="15" customHeight="1" x14ac:dyDescent="0.15">
      <c r="A35" s="12"/>
      <c r="B35" s="35">
        <v>27</v>
      </c>
      <c r="C35" s="94">
        <v>5</v>
      </c>
      <c r="D35" s="94">
        <v>4</v>
      </c>
      <c r="E35" s="95">
        <v>9</v>
      </c>
      <c r="F35" s="32"/>
    </row>
    <row r="36" spans="1:6" ht="15" customHeight="1" x14ac:dyDescent="0.15">
      <c r="A36" s="12"/>
      <c r="B36" s="35">
        <v>28</v>
      </c>
      <c r="C36" s="94">
        <v>8</v>
      </c>
      <c r="D36" s="94">
        <v>2</v>
      </c>
      <c r="E36" s="95">
        <v>10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15">
      <c r="A38" s="12"/>
      <c r="B38" s="40" t="s">
        <v>32</v>
      </c>
      <c r="C38" s="49">
        <v>26</v>
      </c>
      <c r="D38" s="49">
        <v>12</v>
      </c>
      <c r="E38" s="41">
        <v>38</v>
      </c>
      <c r="F38" s="42">
        <v>4.3528064146620846E-2</v>
      </c>
    </row>
    <row r="39" spans="1:6" ht="15" customHeight="1" x14ac:dyDescent="0.15">
      <c r="A39" s="12"/>
      <c r="B39" s="35">
        <v>30</v>
      </c>
      <c r="C39" s="94">
        <v>6</v>
      </c>
      <c r="D39" s="94">
        <v>4</v>
      </c>
      <c r="E39" s="95">
        <v>10</v>
      </c>
      <c r="F39" s="32"/>
    </row>
    <row r="40" spans="1:6" ht="15" customHeight="1" x14ac:dyDescent="0.15">
      <c r="A40" s="12"/>
      <c r="B40" s="35">
        <v>31</v>
      </c>
      <c r="C40" s="94">
        <v>5</v>
      </c>
      <c r="D40" s="94">
        <v>8</v>
      </c>
      <c r="E40" s="95">
        <v>13</v>
      </c>
      <c r="F40" s="32"/>
    </row>
    <row r="41" spans="1:6" ht="15" customHeight="1" x14ac:dyDescent="0.15">
      <c r="A41" s="12"/>
      <c r="B41" s="35">
        <v>32</v>
      </c>
      <c r="C41" s="94">
        <v>7</v>
      </c>
      <c r="D41" s="94">
        <v>5</v>
      </c>
      <c r="E41" s="95">
        <v>12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15">
      <c r="A43" s="12"/>
      <c r="B43" s="35">
        <v>34</v>
      </c>
      <c r="C43" s="94">
        <v>4</v>
      </c>
      <c r="D43" s="94">
        <v>2</v>
      </c>
      <c r="E43" s="95">
        <v>6</v>
      </c>
      <c r="F43" s="32"/>
    </row>
    <row r="44" spans="1:6" ht="15" customHeight="1" x14ac:dyDescent="0.15">
      <c r="A44" s="12"/>
      <c r="B44" s="40" t="s">
        <v>33</v>
      </c>
      <c r="C44" s="49">
        <v>24</v>
      </c>
      <c r="D44" s="49">
        <v>22</v>
      </c>
      <c r="E44" s="41">
        <v>46</v>
      </c>
      <c r="F44" s="42">
        <v>5.2691867124856816E-2</v>
      </c>
    </row>
    <row r="45" spans="1:6" ht="15" customHeight="1" x14ac:dyDescent="0.15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15">
      <c r="A46" s="12"/>
      <c r="B46" s="35">
        <v>36</v>
      </c>
      <c r="C46" s="94">
        <v>8</v>
      </c>
      <c r="D46" s="94">
        <v>4</v>
      </c>
      <c r="E46" s="95">
        <v>12</v>
      </c>
      <c r="F46" s="32"/>
    </row>
    <row r="47" spans="1:6" ht="15" customHeight="1" x14ac:dyDescent="0.15">
      <c r="A47" s="12"/>
      <c r="B47" s="35">
        <v>37</v>
      </c>
      <c r="C47" s="94">
        <v>5</v>
      </c>
      <c r="D47" s="94">
        <v>8</v>
      </c>
      <c r="E47" s="95">
        <v>13</v>
      </c>
      <c r="F47" s="32"/>
    </row>
    <row r="48" spans="1:6" ht="15" customHeight="1" x14ac:dyDescent="0.15">
      <c r="A48" s="12"/>
      <c r="B48" s="35">
        <v>38</v>
      </c>
      <c r="C48" s="94">
        <v>7</v>
      </c>
      <c r="D48" s="94">
        <v>4</v>
      </c>
      <c r="E48" s="95">
        <v>11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4</v>
      </c>
      <c r="E49" s="95">
        <v>7</v>
      </c>
      <c r="F49" s="32"/>
    </row>
    <row r="50" spans="1:6" ht="15" customHeight="1" x14ac:dyDescent="0.15">
      <c r="A50" s="12"/>
      <c r="B50" s="40" t="s">
        <v>34</v>
      </c>
      <c r="C50" s="49">
        <v>26</v>
      </c>
      <c r="D50" s="49">
        <v>22</v>
      </c>
      <c r="E50" s="41">
        <v>48</v>
      </c>
      <c r="F50" s="42">
        <v>5.4982817869415807E-2</v>
      </c>
    </row>
    <row r="51" spans="1:6" ht="15" customHeight="1" x14ac:dyDescent="0.15">
      <c r="A51" s="12"/>
      <c r="B51" s="35">
        <v>40</v>
      </c>
      <c r="C51" s="94">
        <v>5</v>
      </c>
      <c r="D51" s="94">
        <v>4</v>
      </c>
      <c r="E51" s="95">
        <v>9</v>
      </c>
      <c r="F51" s="32"/>
    </row>
    <row r="52" spans="1:6" ht="15" customHeight="1" x14ac:dyDescent="0.15">
      <c r="A52" s="12"/>
      <c r="B52" s="35">
        <v>41</v>
      </c>
      <c r="C52" s="94">
        <v>7</v>
      </c>
      <c r="D52" s="94">
        <v>9</v>
      </c>
      <c r="E52" s="95">
        <v>16</v>
      </c>
      <c r="F52" s="32"/>
    </row>
    <row r="53" spans="1:6" ht="15" customHeight="1" x14ac:dyDescent="0.15">
      <c r="A53" s="12"/>
      <c r="B53" s="35">
        <v>42</v>
      </c>
      <c r="C53" s="94">
        <v>4</v>
      </c>
      <c r="D53" s="94">
        <v>3</v>
      </c>
      <c r="E53" s="95">
        <v>7</v>
      </c>
      <c r="F53" s="32"/>
    </row>
    <row r="54" spans="1:6" ht="15" customHeight="1" x14ac:dyDescent="0.15">
      <c r="A54" s="12"/>
      <c r="B54" s="35">
        <v>43</v>
      </c>
      <c r="C54" s="94">
        <v>9</v>
      </c>
      <c r="D54" s="94">
        <v>5</v>
      </c>
      <c r="E54" s="95">
        <v>14</v>
      </c>
      <c r="F54" s="32"/>
    </row>
    <row r="55" spans="1:6" ht="15" customHeight="1" x14ac:dyDescent="0.15">
      <c r="A55" s="12"/>
      <c r="B55" s="35">
        <v>44</v>
      </c>
      <c r="C55" s="94">
        <v>9</v>
      </c>
      <c r="D55" s="94">
        <v>8</v>
      </c>
      <c r="E55" s="95">
        <v>17</v>
      </c>
      <c r="F55" s="32"/>
    </row>
    <row r="56" spans="1:6" ht="15" customHeight="1" x14ac:dyDescent="0.15">
      <c r="A56" s="12"/>
      <c r="B56" s="40" t="s">
        <v>35</v>
      </c>
      <c r="C56" s="49">
        <v>34</v>
      </c>
      <c r="D56" s="49">
        <v>29</v>
      </c>
      <c r="E56" s="41">
        <v>63</v>
      </c>
      <c r="F56" s="42">
        <v>7.2164948453608241E-2</v>
      </c>
    </row>
    <row r="57" spans="1:6" ht="15" customHeight="1" x14ac:dyDescent="0.15">
      <c r="A57" s="12"/>
      <c r="B57" s="35">
        <v>45</v>
      </c>
      <c r="C57" s="94">
        <v>5</v>
      </c>
      <c r="D57" s="94">
        <v>6</v>
      </c>
      <c r="E57" s="95">
        <v>11</v>
      </c>
      <c r="F57" s="32"/>
    </row>
    <row r="58" spans="1:6" ht="15" customHeight="1" x14ac:dyDescent="0.15">
      <c r="A58" s="12"/>
      <c r="B58" s="35">
        <v>46</v>
      </c>
      <c r="C58" s="94">
        <v>8</v>
      </c>
      <c r="D58" s="94">
        <v>5</v>
      </c>
      <c r="E58" s="95">
        <v>13</v>
      </c>
      <c r="F58" s="32"/>
    </row>
    <row r="59" spans="1:6" ht="15" customHeight="1" x14ac:dyDescent="0.15">
      <c r="A59" s="12"/>
      <c r="B59" s="35">
        <v>47</v>
      </c>
      <c r="C59" s="94">
        <v>6</v>
      </c>
      <c r="D59" s="94">
        <v>2</v>
      </c>
      <c r="E59" s="95">
        <v>8</v>
      </c>
      <c r="F59" s="32"/>
    </row>
    <row r="60" spans="1:6" ht="15" customHeight="1" x14ac:dyDescent="0.15">
      <c r="A60" s="12"/>
      <c r="B60" s="35">
        <v>48</v>
      </c>
      <c r="C60" s="94">
        <v>4</v>
      </c>
      <c r="D60" s="94">
        <v>9</v>
      </c>
      <c r="E60" s="95">
        <v>13</v>
      </c>
      <c r="F60" s="32"/>
    </row>
    <row r="61" spans="1:6" ht="15" customHeight="1" x14ac:dyDescent="0.15">
      <c r="A61" s="12"/>
      <c r="B61" s="35">
        <v>49</v>
      </c>
      <c r="C61" s="94">
        <v>4</v>
      </c>
      <c r="D61" s="94">
        <v>5</v>
      </c>
      <c r="E61" s="95">
        <v>9</v>
      </c>
      <c r="F61" s="32"/>
    </row>
    <row r="62" spans="1:6" ht="15" customHeight="1" x14ac:dyDescent="0.15">
      <c r="A62" s="12"/>
      <c r="B62" s="40" t="s">
        <v>36</v>
      </c>
      <c r="C62" s="49">
        <v>27</v>
      </c>
      <c r="D62" s="49">
        <v>27</v>
      </c>
      <c r="E62" s="41">
        <v>54</v>
      </c>
      <c r="F62" s="42">
        <v>6.1855670103092786E-2</v>
      </c>
    </row>
    <row r="63" spans="1:6" ht="15" customHeight="1" x14ac:dyDescent="0.15">
      <c r="A63" s="12"/>
      <c r="B63" s="35">
        <v>50</v>
      </c>
      <c r="C63" s="94">
        <v>6</v>
      </c>
      <c r="D63" s="94">
        <v>4</v>
      </c>
      <c r="E63" s="95">
        <v>10</v>
      </c>
      <c r="F63" s="32"/>
    </row>
    <row r="64" spans="1:6" ht="15" customHeight="1" x14ac:dyDescent="0.15">
      <c r="A64" s="12"/>
      <c r="B64" s="35">
        <v>51</v>
      </c>
      <c r="C64" s="94">
        <v>5</v>
      </c>
      <c r="D64" s="94">
        <v>4</v>
      </c>
      <c r="E64" s="95">
        <v>9</v>
      </c>
      <c r="F64" s="32"/>
    </row>
    <row r="65" spans="1:6" ht="15" customHeight="1" x14ac:dyDescent="0.15">
      <c r="A65" s="12"/>
      <c r="B65" s="35">
        <v>52</v>
      </c>
      <c r="C65" s="94">
        <v>8</v>
      </c>
      <c r="D65" s="94">
        <v>4</v>
      </c>
      <c r="E65" s="95">
        <v>12</v>
      </c>
      <c r="F65" s="32"/>
    </row>
    <row r="66" spans="1:6" ht="15" customHeight="1" x14ac:dyDescent="0.15">
      <c r="A66" s="12"/>
      <c r="B66" s="35">
        <v>53</v>
      </c>
      <c r="C66" s="94">
        <v>8</v>
      </c>
      <c r="D66" s="94">
        <v>10</v>
      </c>
      <c r="E66" s="95">
        <v>18</v>
      </c>
      <c r="F66" s="32"/>
    </row>
    <row r="67" spans="1:6" ht="15" customHeight="1" x14ac:dyDescent="0.15">
      <c r="A67" s="12"/>
      <c r="B67" s="35">
        <v>54</v>
      </c>
      <c r="C67" s="94">
        <v>6</v>
      </c>
      <c r="D67" s="94">
        <v>5</v>
      </c>
      <c r="E67" s="95">
        <v>11</v>
      </c>
      <c r="F67" s="32"/>
    </row>
    <row r="68" spans="1:6" ht="15" customHeight="1" x14ac:dyDescent="0.15">
      <c r="A68" s="12"/>
      <c r="B68" s="40" t="s">
        <v>37</v>
      </c>
      <c r="C68" s="49">
        <v>33</v>
      </c>
      <c r="D68" s="49">
        <v>27</v>
      </c>
      <c r="E68" s="41">
        <v>60</v>
      </c>
      <c r="F68" s="42">
        <v>6.8728522336769765E-2</v>
      </c>
    </row>
    <row r="69" spans="1:6" ht="15" customHeight="1" x14ac:dyDescent="0.15">
      <c r="A69" s="12"/>
      <c r="B69" s="35">
        <v>55</v>
      </c>
      <c r="C69" s="94">
        <v>6</v>
      </c>
      <c r="D69" s="94">
        <v>6</v>
      </c>
      <c r="E69" s="95">
        <v>12</v>
      </c>
      <c r="F69" s="32"/>
    </row>
    <row r="70" spans="1:6" ht="15" customHeight="1" x14ac:dyDescent="0.15">
      <c r="A70" s="12"/>
      <c r="B70" s="35">
        <v>56</v>
      </c>
      <c r="C70" s="94">
        <v>9</v>
      </c>
      <c r="D70" s="94">
        <v>4</v>
      </c>
      <c r="E70" s="95">
        <v>13</v>
      </c>
      <c r="F70" s="32"/>
    </row>
    <row r="71" spans="1:6" ht="15" customHeight="1" x14ac:dyDescent="0.15">
      <c r="A71" s="12"/>
      <c r="B71" s="35">
        <v>57</v>
      </c>
      <c r="C71" s="94">
        <v>6</v>
      </c>
      <c r="D71" s="94">
        <v>6</v>
      </c>
      <c r="E71" s="95">
        <v>12</v>
      </c>
      <c r="F71" s="32"/>
    </row>
    <row r="72" spans="1:6" ht="15" customHeight="1" x14ac:dyDescent="0.15">
      <c r="A72" s="12"/>
      <c r="B72" s="35">
        <v>58</v>
      </c>
      <c r="C72" s="94">
        <v>6</v>
      </c>
      <c r="D72" s="94">
        <v>8</v>
      </c>
      <c r="E72" s="95">
        <v>14</v>
      </c>
      <c r="F72" s="32"/>
    </row>
    <row r="73" spans="1:6" ht="15" customHeight="1" x14ac:dyDescent="0.15">
      <c r="A73" s="12"/>
      <c r="B73" s="35">
        <v>59</v>
      </c>
      <c r="C73" s="94">
        <v>7</v>
      </c>
      <c r="D73" s="94">
        <v>6</v>
      </c>
      <c r="E73" s="95">
        <v>13</v>
      </c>
      <c r="F73" s="32"/>
    </row>
    <row r="74" spans="1:6" ht="15" customHeight="1" x14ac:dyDescent="0.15">
      <c r="A74" s="12"/>
      <c r="B74" s="40" t="s">
        <v>38</v>
      </c>
      <c r="C74" s="49">
        <v>34</v>
      </c>
      <c r="D74" s="49">
        <v>30</v>
      </c>
      <c r="E74" s="41">
        <v>64</v>
      </c>
      <c r="F74" s="42">
        <v>7.3310423825887747E-2</v>
      </c>
    </row>
    <row r="75" spans="1:6" ht="15" customHeight="1" x14ac:dyDescent="0.15">
      <c r="A75" s="12"/>
      <c r="B75" s="35">
        <v>60</v>
      </c>
      <c r="C75" s="94">
        <v>10</v>
      </c>
      <c r="D75" s="94">
        <v>4</v>
      </c>
      <c r="E75" s="95">
        <v>14</v>
      </c>
      <c r="F75" s="32"/>
    </row>
    <row r="76" spans="1:6" ht="15" customHeight="1" x14ac:dyDescent="0.15">
      <c r="A76" s="12"/>
      <c r="B76" s="35">
        <v>61</v>
      </c>
      <c r="C76" s="94">
        <v>5</v>
      </c>
      <c r="D76" s="94">
        <v>8</v>
      </c>
      <c r="E76" s="95">
        <v>13</v>
      </c>
      <c r="F76" s="32"/>
    </row>
    <row r="77" spans="1:6" ht="15" customHeight="1" x14ac:dyDescent="0.15">
      <c r="A77" s="12"/>
      <c r="B77" s="35">
        <v>62</v>
      </c>
      <c r="C77" s="94">
        <v>9</v>
      </c>
      <c r="D77" s="94">
        <v>5</v>
      </c>
      <c r="E77" s="95">
        <v>14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15">
      <c r="A79" s="12"/>
      <c r="B79" s="35">
        <v>64</v>
      </c>
      <c r="C79" s="94">
        <v>6</v>
      </c>
      <c r="D79" s="94">
        <v>11</v>
      </c>
      <c r="E79" s="95">
        <v>17</v>
      </c>
      <c r="F79" s="32"/>
    </row>
    <row r="80" spans="1:6" ht="15" customHeight="1" x14ac:dyDescent="0.15">
      <c r="A80" s="12"/>
      <c r="B80" s="40" t="s">
        <v>39</v>
      </c>
      <c r="C80" s="49">
        <v>33</v>
      </c>
      <c r="D80" s="49">
        <v>31</v>
      </c>
      <c r="E80" s="41">
        <v>64</v>
      </c>
      <c r="F80" s="42">
        <v>7.3310423825887747E-2</v>
      </c>
    </row>
    <row r="81" spans="1:6" ht="15" customHeight="1" x14ac:dyDescent="0.15">
      <c r="A81" s="12"/>
      <c r="B81" s="35">
        <v>65</v>
      </c>
      <c r="C81" s="94">
        <v>5</v>
      </c>
      <c r="D81" s="94">
        <v>7</v>
      </c>
      <c r="E81" s="95">
        <v>12</v>
      </c>
      <c r="F81" s="32"/>
    </row>
    <row r="82" spans="1:6" ht="15" customHeight="1" x14ac:dyDescent="0.15">
      <c r="A82" s="12"/>
      <c r="B82" s="35">
        <v>66</v>
      </c>
      <c r="C82" s="94">
        <v>6</v>
      </c>
      <c r="D82" s="94">
        <v>10</v>
      </c>
      <c r="E82" s="95">
        <v>16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4</v>
      </c>
      <c r="E83" s="95">
        <v>8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7</v>
      </c>
      <c r="E84" s="95">
        <v>11</v>
      </c>
      <c r="F84" s="32"/>
    </row>
    <row r="85" spans="1:6" ht="15" customHeight="1" x14ac:dyDescent="0.15">
      <c r="A85" s="12"/>
      <c r="B85" s="35">
        <v>69</v>
      </c>
      <c r="C85" s="94">
        <v>6</v>
      </c>
      <c r="D85" s="94">
        <v>9</v>
      </c>
      <c r="E85" s="95">
        <v>15</v>
      </c>
      <c r="F85" s="32"/>
    </row>
    <row r="86" spans="1:6" ht="15" customHeight="1" x14ac:dyDescent="0.15">
      <c r="A86" s="12"/>
      <c r="B86" s="43" t="s">
        <v>40</v>
      </c>
      <c r="C86" s="71">
        <v>25</v>
      </c>
      <c r="D86" s="71">
        <v>37</v>
      </c>
      <c r="E86" s="44">
        <v>62</v>
      </c>
      <c r="F86" s="45">
        <v>7.1019473081328749E-2</v>
      </c>
    </row>
    <row r="87" spans="1:6" ht="15" customHeight="1" x14ac:dyDescent="0.15">
      <c r="A87" s="12"/>
      <c r="B87" s="35">
        <v>70</v>
      </c>
      <c r="C87" s="94">
        <v>6</v>
      </c>
      <c r="D87" s="94">
        <v>9</v>
      </c>
      <c r="E87" s="95">
        <v>15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7</v>
      </c>
      <c r="E88" s="95">
        <v>10</v>
      </c>
      <c r="F88" s="32"/>
    </row>
    <row r="89" spans="1:6" ht="15" customHeight="1" x14ac:dyDescent="0.15">
      <c r="A89" s="12"/>
      <c r="B89" s="35">
        <v>72</v>
      </c>
      <c r="C89" s="94">
        <v>8</v>
      </c>
      <c r="D89" s="94">
        <v>8</v>
      </c>
      <c r="E89" s="95">
        <v>16</v>
      </c>
      <c r="F89" s="32"/>
    </row>
    <row r="90" spans="1:6" ht="15" customHeight="1" x14ac:dyDescent="0.15">
      <c r="A90" s="12"/>
      <c r="B90" s="35">
        <v>73</v>
      </c>
      <c r="C90" s="94">
        <v>5</v>
      </c>
      <c r="D90" s="94">
        <v>6</v>
      </c>
      <c r="E90" s="95">
        <v>11</v>
      </c>
      <c r="F90" s="32"/>
    </row>
    <row r="91" spans="1:6" ht="15" customHeight="1" x14ac:dyDescent="0.15">
      <c r="A91" s="12"/>
      <c r="B91" s="35">
        <v>74</v>
      </c>
      <c r="C91" s="94">
        <v>9</v>
      </c>
      <c r="D91" s="94">
        <v>5</v>
      </c>
      <c r="E91" s="95">
        <v>14</v>
      </c>
      <c r="F91" s="32"/>
    </row>
    <row r="92" spans="1:6" ht="15" customHeight="1" x14ac:dyDescent="0.15">
      <c r="A92" s="12"/>
      <c r="B92" s="43" t="s">
        <v>41</v>
      </c>
      <c r="C92" s="71">
        <v>31</v>
      </c>
      <c r="D92" s="71">
        <v>35</v>
      </c>
      <c r="E92" s="44">
        <v>66</v>
      </c>
      <c r="F92" s="45">
        <v>7.560137457044673E-2</v>
      </c>
    </row>
    <row r="93" spans="1:6" ht="15" customHeight="1" x14ac:dyDescent="0.15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7</v>
      </c>
      <c r="E94" s="95">
        <v>10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5</v>
      </c>
      <c r="E96" s="95">
        <v>8</v>
      </c>
      <c r="F96" s="32"/>
    </row>
    <row r="97" spans="1:6" ht="15" customHeight="1" x14ac:dyDescent="0.15">
      <c r="A97" s="12"/>
      <c r="B97" s="35">
        <v>79</v>
      </c>
      <c r="C97" s="94">
        <v>7</v>
      </c>
      <c r="D97" s="94">
        <v>1</v>
      </c>
      <c r="E97" s="95">
        <v>8</v>
      </c>
      <c r="F97" s="32"/>
    </row>
    <row r="98" spans="1:6" ht="15" customHeight="1" x14ac:dyDescent="0.15">
      <c r="A98" s="12"/>
      <c r="B98" s="43" t="s">
        <v>42</v>
      </c>
      <c r="C98" s="71">
        <v>18</v>
      </c>
      <c r="D98" s="71">
        <v>19</v>
      </c>
      <c r="E98" s="44">
        <v>37</v>
      </c>
      <c r="F98" s="45">
        <v>4.2382588774341354E-2</v>
      </c>
    </row>
    <row r="99" spans="1:6" ht="15" customHeight="1" x14ac:dyDescent="0.15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4</v>
      </c>
      <c r="D100" s="94">
        <v>4</v>
      </c>
      <c r="E100" s="95">
        <v>8</v>
      </c>
      <c r="F100" s="32"/>
    </row>
    <row r="101" spans="1:6" ht="15" customHeight="1" x14ac:dyDescent="0.15">
      <c r="A101" s="12"/>
      <c r="B101" s="35">
        <v>82</v>
      </c>
      <c r="C101" s="94">
        <v>5</v>
      </c>
      <c r="D101" s="94">
        <v>4</v>
      </c>
      <c r="E101" s="95">
        <v>9</v>
      </c>
      <c r="F101" s="32"/>
    </row>
    <row r="102" spans="1:6" ht="15" customHeight="1" x14ac:dyDescent="0.15">
      <c r="A102" s="12"/>
      <c r="B102" s="35">
        <v>83</v>
      </c>
      <c r="C102" s="94">
        <v>5</v>
      </c>
      <c r="D102" s="94">
        <v>3</v>
      </c>
      <c r="E102" s="95">
        <v>8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v>18</v>
      </c>
      <c r="D104" s="71">
        <v>14</v>
      </c>
      <c r="E104" s="44">
        <v>32</v>
      </c>
      <c r="F104" s="45">
        <v>3.6655211912943873E-2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4</v>
      </c>
      <c r="E105" s="95">
        <v>7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4</v>
      </c>
      <c r="E106" s="95">
        <v>6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7</v>
      </c>
      <c r="E108" s="95">
        <v>9</v>
      </c>
      <c r="F108" s="32"/>
    </row>
    <row r="109" spans="1:6" ht="15" customHeight="1" x14ac:dyDescent="0.15">
      <c r="A109" s="12"/>
      <c r="B109" s="35">
        <v>89</v>
      </c>
      <c r="C109" s="94">
        <v>3</v>
      </c>
      <c r="D109" s="94">
        <v>2</v>
      </c>
      <c r="E109" s="95">
        <v>5</v>
      </c>
      <c r="F109" s="32"/>
    </row>
    <row r="110" spans="1:6" ht="15" customHeight="1" x14ac:dyDescent="0.15">
      <c r="A110" s="12"/>
      <c r="B110" s="43" t="s">
        <v>44</v>
      </c>
      <c r="C110" s="71">
        <v>12</v>
      </c>
      <c r="D110" s="71">
        <v>19</v>
      </c>
      <c r="E110" s="44">
        <v>31</v>
      </c>
      <c r="F110" s="45">
        <v>3.5509736540664374E-2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4</v>
      </c>
      <c r="E113" s="95">
        <v>5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6</v>
      </c>
      <c r="D116" s="71">
        <v>11</v>
      </c>
      <c r="E116" s="44">
        <v>17</v>
      </c>
      <c r="F116" s="45">
        <v>1.9473081328751432E-2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3.4364261168384879E-3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1</v>
      </c>
      <c r="D125" s="94">
        <v>0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1.145475372279496E-3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454</v>
      </c>
      <c r="D147" s="77">
        <v>419</v>
      </c>
      <c r="E147" s="62">
        <v>873</v>
      </c>
      <c r="F147" s="32">
        <v>0.99999999999999967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67</v>
      </c>
      <c r="D150" s="17">
        <v>51</v>
      </c>
      <c r="E150" s="17">
        <v>118</v>
      </c>
      <c r="F150" s="32">
        <v>0.13516609392898052</v>
      </c>
    </row>
    <row r="151" spans="1:6" ht="15" customHeight="1" x14ac:dyDescent="0.15">
      <c r="A151" s="18"/>
      <c r="B151" s="18" t="s">
        <v>49</v>
      </c>
      <c r="C151" s="19">
        <v>275</v>
      </c>
      <c r="D151" s="19">
        <v>231</v>
      </c>
      <c r="E151" s="19">
        <v>506</v>
      </c>
      <c r="F151" s="32">
        <v>0.57961053837342502</v>
      </c>
    </row>
    <row r="152" spans="1:6" ht="15" customHeight="1" x14ac:dyDescent="0.15">
      <c r="A152" s="33"/>
      <c r="B152" s="20" t="s">
        <v>6</v>
      </c>
      <c r="C152" s="21">
        <v>112</v>
      </c>
      <c r="D152" s="21">
        <v>137</v>
      </c>
      <c r="E152" s="21">
        <v>249</v>
      </c>
      <c r="F152" s="32">
        <v>0.28522336769759449</v>
      </c>
    </row>
    <row r="153" spans="1:6" ht="15" customHeight="1" x14ac:dyDescent="0.15">
      <c r="B153" s="2" t="s">
        <v>8</v>
      </c>
      <c r="C153" s="1">
        <v>454</v>
      </c>
      <c r="D153" s="1">
        <v>419</v>
      </c>
      <c r="E153" s="1">
        <v>873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67</v>
      </c>
      <c r="D155" s="17">
        <v>51</v>
      </c>
      <c r="E155" s="17">
        <v>118</v>
      </c>
      <c r="F155" s="32">
        <v>0.13516609392898052</v>
      </c>
    </row>
    <row r="156" spans="1:6" ht="15" customHeight="1" x14ac:dyDescent="0.15">
      <c r="A156" s="28"/>
      <c r="B156" s="18" t="s">
        <v>49</v>
      </c>
      <c r="C156" s="19">
        <v>275</v>
      </c>
      <c r="D156" s="19">
        <v>231</v>
      </c>
      <c r="E156" s="19">
        <v>506</v>
      </c>
      <c r="F156" s="32">
        <v>0.57961053837342502</v>
      </c>
    </row>
    <row r="157" spans="1:6" ht="15" customHeight="1" x14ac:dyDescent="0.15">
      <c r="A157" s="25"/>
      <c r="B157" s="20" t="s">
        <v>10</v>
      </c>
      <c r="C157" s="21">
        <v>56</v>
      </c>
      <c r="D157" s="21">
        <v>72</v>
      </c>
      <c r="E157" s="21">
        <v>128</v>
      </c>
      <c r="F157" s="32">
        <v>0.14662084765177549</v>
      </c>
    </row>
    <row r="158" spans="1:6" ht="15" customHeight="1" x14ac:dyDescent="0.15">
      <c r="A158" s="26"/>
      <c r="B158" s="29" t="s">
        <v>11</v>
      </c>
      <c r="C158" s="27">
        <v>56</v>
      </c>
      <c r="D158" s="27">
        <v>65</v>
      </c>
      <c r="E158" s="27">
        <v>121</v>
      </c>
      <c r="F158" s="32">
        <v>0.13860252004581902</v>
      </c>
    </row>
    <row r="159" spans="1:6" ht="15" customHeight="1" x14ac:dyDescent="0.15">
      <c r="B159" s="2" t="s">
        <v>8</v>
      </c>
      <c r="C159" s="1">
        <v>454</v>
      </c>
      <c r="D159" s="1">
        <v>419</v>
      </c>
      <c r="E159" s="1">
        <v>873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20</v>
      </c>
      <c r="D161" s="31">
        <v>32</v>
      </c>
      <c r="E161" s="31">
        <v>52</v>
      </c>
      <c r="F161" s="32">
        <v>5.9564719358533788E-2</v>
      </c>
    </row>
    <row r="162" spans="1:6" ht="15" customHeight="1" x14ac:dyDescent="0.15">
      <c r="A162" s="30"/>
      <c r="B162" s="23" t="s">
        <v>15</v>
      </c>
      <c r="C162" s="31">
        <v>8</v>
      </c>
      <c r="D162" s="31">
        <v>13</v>
      </c>
      <c r="E162" s="31">
        <v>21</v>
      </c>
      <c r="F162" s="32">
        <v>2.4054982817869417E-2</v>
      </c>
    </row>
    <row r="163" spans="1:6" ht="15" customHeight="1" x14ac:dyDescent="0.15">
      <c r="A163" s="30"/>
      <c r="B163" s="23" t="s">
        <v>13</v>
      </c>
      <c r="C163" s="31">
        <v>2</v>
      </c>
      <c r="D163" s="31">
        <v>2</v>
      </c>
      <c r="E163" s="31">
        <v>4</v>
      </c>
      <c r="F163" s="32">
        <v>4.5819014891179842E-3</v>
      </c>
    </row>
    <row r="164" spans="1:6" ht="15" customHeight="1" x14ac:dyDescent="0.15">
      <c r="B164" s="4" t="s">
        <v>14</v>
      </c>
      <c r="C164" s="1">
        <v>1</v>
      </c>
      <c r="D164" s="1">
        <v>0</v>
      </c>
      <c r="E164" s="1">
        <v>1</v>
      </c>
      <c r="F164" s="32">
        <v>1.145475372279496E-3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 codeName="Sheet185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300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4</v>
      </c>
      <c r="E8" s="38">
        <v>7</v>
      </c>
      <c r="F8" s="39">
        <v>2.1874999999999999E-2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5</v>
      </c>
      <c r="D14" s="70">
        <v>5</v>
      </c>
      <c r="E14" s="48">
        <v>10</v>
      </c>
      <c r="F14" s="39">
        <v>3.125E-2</v>
      </c>
    </row>
    <row r="15" spans="1:6" ht="15" customHeight="1" x14ac:dyDescent="0.15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15">
      <c r="A20" s="12"/>
      <c r="B20" s="37" t="s">
        <v>29</v>
      </c>
      <c r="C20" s="70">
        <v>5</v>
      </c>
      <c r="D20" s="70">
        <v>6</v>
      </c>
      <c r="E20" s="48">
        <v>11</v>
      </c>
      <c r="F20" s="39">
        <v>3.4375000000000003E-2</v>
      </c>
    </row>
    <row r="21" spans="1:6" ht="15" customHeight="1" x14ac:dyDescent="0.15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7</v>
      </c>
      <c r="E26" s="41">
        <v>9</v>
      </c>
      <c r="F26" s="42">
        <v>2.8125000000000001E-2</v>
      </c>
    </row>
    <row r="27" spans="1:6" ht="15" customHeight="1" x14ac:dyDescent="0.15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4</v>
      </c>
      <c r="E28" s="95">
        <v>5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0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9</v>
      </c>
      <c r="D32" s="49">
        <v>5</v>
      </c>
      <c r="E32" s="41">
        <v>14</v>
      </c>
      <c r="F32" s="42">
        <v>4.3749999999999997E-2</v>
      </c>
    </row>
    <row r="33" spans="1:6" ht="15" customHeight="1" x14ac:dyDescent="0.15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0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0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8</v>
      </c>
      <c r="D38" s="49">
        <v>3</v>
      </c>
      <c r="E38" s="41">
        <v>11</v>
      </c>
      <c r="F38" s="42">
        <v>3.4375000000000003E-2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0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v>6</v>
      </c>
      <c r="D44" s="49">
        <v>3</v>
      </c>
      <c r="E44" s="41">
        <v>9</v>
      </c>
      <c r="F44" s="42">
        <v>2.8125000000000001E-2</v>
      </c>
    </row>
    <row r="45" spans="1:6" ht="15" customHeight="1" x14ac:dyDescent="0.15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6</v>
      </c>
      <c r="D50" s="49">
        <v>7</v>
      </c>
      <c r="E50" s="41">
        <v>13</v>
      </c>
      <c r="F50" s="42">
        <v>4.0625000000000001E-2</v>
      </c>
    </row>
    <row r="51" spans="1:6" ht="15" customHeight="1" x14ac:dyDescent="0.15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3</v>
      </c>
      <c r="E53" s="95">
        <v>5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3</v>
      </c>
      <c r="E54" s="95">
        <v>6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11</v>
      </c>
      <c r="D56" s="49">
        <v>10</v>
      </c>
      <c r="E56" s="41">
        <v>21</v>
      </c>
      <c r="F56" s="42">
        <v>6.5625000000000003E-2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6</v>
      </c>
      <c r="D60" s="94">
        <v>3</v>
      </c>
      <c r="E60" s="95">
        <v>9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4</v>
      </c>
      <c r="E61" s="95">
        <v>7</v>
      </c>
      <c r="F61" s="32"/>
    </row>
    <row r="62" spans="1:6" ht="15" customHeight="1" x14ac:dyDescent="0.15">
      <c r="A62" s="12"/>
      <c r="B62" s="40" t="s">
        <v>36</v>
      </c>
      <c r="C62" s="49">
        <v>13</v>
      </c>
      <c r="D62" s="49">
        <v>11</v>
      </c>
      <c r="E62" s="41">
        <v>24</v>
      </c>
      <c r="F62" s="42">
        <v>7.4999999999999997E-2</v>
      </c>
    </row>
    <row r="63" spans="1:6" ht="15" customHeight="1" x14ac:dyDescent="0.15">
      <c r="A63" s="12"/>
      <c r="B63" s="35">
        <v>50</v>
      </c>
      <c r="C63" s="94">
        <v>1</v>
      </c>
      <c r="D63" s="94">
        <v>5</v>
      </c>
      <c r="E63" s="95">
        <v>6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2</v>
      </c>
      <c r="E64" s="95">
        <v>6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5</v>
      </c>
      <c r="D66" s="94">
        <v>2</v>
      </c>
      <c r="E66" s="95">
        <v>7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v>12</v>
      </c>
      <c r="D68" s="49">
        <v>13</v>
      </c>
      <c r="E68" s="41">
        <v>25</v>
      </c>
      <c r="F68" s="42">
        <v>7.8125E-2</v>
      </c>
    </row>
    <row r="69" spans="1:6" ht="15" customHeight="1" x14ac:dyDescent="0.15">
      <c r="A69" s="12"/>
      <c r="B69" s="35">
        <v>55</v>
      </c>
      <c r="C69" s="94">
        <v>1</v>
      </c>
      <c r="D69" s="94">
        <v>3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5</v>
      </c>
      <c r="D71" s="94">
        <v>3</v>
      </c>
      <c r="E71" s="95">
        <v>8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6</v>
      </c>
      <c r="E73" s="95">
        <v>7</v>
      </c>
      <c r="F73" s="32"/>
    </row>
    <row r="74" spans="1:6" ht="15" customHeight="1" x14ac:dyDescent="0.15">
      <c r="A74" s="12"/>
      <c r="B74" s="40" t="s">
        <v>38</v>
      </c>
      <c r="C74" s="49">
        <v>12</v>
      </c>
      <c r="D74" s="49">
        <v>16</v>
      </c>
      <c r="E74" s="41">
        <v>28</v>
      </c>
      <c r="F74" s="42">
        <v>8.7499999999999994E-2</v>
      </c>
    </row>
    <row r="75" spans="1:6" ht="15" customHeight="1" x14ac:dyDescent="0.15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1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2</v>
      </c>
      <c r="E79" s="95">
        <v>6</v>
      </c>
      <c r="F79" s="32"/>
    </row>
    <row r="80" spans="1:6" ht="15" customHeight="1" x14ac:dyDescent="0.15">
      <c r="A80" s="12"/>
      <c r="B80" s="40" t="s">
        <v>39</v>
      </c>
      <c r="C80" s="49">
        <v>15</v>
      </c>
      <c r="D80" s="49">
        <v>7</v>
      </c>
      <c r="E80" s="41">
        <v>22</v>
      </c>
      <c r="F80" s="42">
        <v>6.8750000000000006E-2</v>
      </c>
    </row>
    <row r="81" spans="1:6" ht="15" customHeight="1" x14ac:dyDescent="0.15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5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v>6</v>
      </c>
      <c r="D86" s="71">
        <v>12</v>
      </c>
      <c r="E86" s="44">
        <v>18</v>
      </c>
      <c r="F86" s="45">
        <v>5.6250000000000001E-2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5</v>
      </c>
      <c r="D89" s="94">
        <v>4</v>
      </c>
      <c r="E89" s="95">
        <v>9</v>
      </c>
      <c r="F89" s="32"/>
    </row>
    <row r="90" spans="1:6" ht="15" customHeight="1" x14ac:dyDescent="0.15">
      <c r="A90" s="12"/>
      <c r="B90" s="35">
        <v>73</v>
      </c>
      <c r="C90" s="94">
        <v>6</v>
      </c>
      <c r="D90" s="94">
        <v>2</v>
      </c>
      <c r="E90" s="95">
        <v>8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7</v>
      </c>
      <c r="E91" s="95">
        <v>10</v>
      </c>
      <c r="F91" s="32"/>
    </row>
    <row r="92" spans="1:6" ht="15" customHeight="1" x14ac:dyDescent="0.15">
      <c r="A92" s="12"/>
      <c r="B92" s="43" t="s">
        <v>41</v>
      </c>
      <c r="C92" s="71">
        <v>14</v>
      </c>
      <c r="D92" s="71">
        <v>14</v>
      </c>
      <c r="E92" s="44">
        <v>28</v>
      </c>
      <c r="F92" s="45">
        <v>8.7499999999999994E-2</v>
      </c>
    </row>
    <row r="93" spans="1:6" ht="15" customHeight="1" x14ac:dyDescent="0.15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v>8</v>
      </c>
      <c r="D98" s="71">
        <v>16</v>
      </c>
      <c r="E98" s="44">
        <v>24</v>
      </c>
      <c r="F98" s="45">
        <v>7.4999999999999997E-2</v>
      </c>
    </row>
    <row r="99" spans="1:6" ht="15" customHeight="1" x14ac:dyDescent="0.15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5</v>
      </c>
      <c r="E100" s="95">
        <v>6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v>8</v>
      </c>
      <c r="D104" s="71">
        <v>15</v>
      </c>
      <c r="E104" s="44">
        <v>23</v>
      </c>
      <c r="F104" s="45">
        <v>7.1874999999999994E-2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v>8</v>
      </c>
      <c r="D110" s="71">
        <v>9</v>
      </c>
      <c r="E110" s="44">
        <v>17</v>
      </c>
      <c r="F110" s="45">
        <v>5.3124999999999999E-2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1.5625E-2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3.1250000000000002E-3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153</v>
      </c>
      <c r="D147" s="77">
        <v>167</v>
      </c>
      <c r="E147" s="62">
        <v>320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13</v>
      </c>
      <c r="D150" s="17">
        <v>15</v>
      </c>
      <c r="E150" s="17">
        <v>28</v>
      </c>
      <c r="F150" s="32">
        <v>8.7499999999999994E-2</v>
      </c>
    </row>
    <row r="151" spans="1:6" ht="15" customHeight="1" x14ac:dyDescent="0.15">
      <c r="A151" s="18"/>
      <c r="B151" s="18" t="s">
        <v>49</v>
      </c>
      <c r="C151" s="19">
        <v>94</v>
      </c>
      <c r="D151" s="19">
        <v>82</v>
      </c>
      <c r="E151" s="19">
        <v>176</v>
      </c>
      <c r="F151" s="32">
        <v>0.55000000000000004</v>
      </c>
    </row>
    <row r="152" spans="1:6" ht="15" customHeight="1" x14ac:dyDescent="0.15">
      <c r="A152" s="33"/>
      <c r="B152" s="20" t="s">
        <v>6</v>
      </c>
      <c r="C152" s="21">
        <v>46</v>
      </c>
      <c r="D152" s="21">
        <v>70</v>
      </c>
      <c r="E152" s="21">
        <v>116</v>
      </c>
      <c r="F152" s="32">
        <v>0.36249999999999999</v>
      </c>
    </row>
    <row r="153" spans="1:6" ht="15" customHeight="1" x14ac:dyDescent="0.15">
      <c r="B153" s="2" t="s">
        <v>8</v>
      </c>
      <c r="C153" s="1">
        <v>153</v>
      </c>
      <c r="D153" s="1">
        <v>167</v>
      </c>
      <c r="E153" s="1">
        <v>320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13</v>
      </c>
      <c r="D155" s="17">
        <v>15</v>
      </c>
      <c r="E155" s="17">
        <v>28</v>
      </c>
      <c r="F155" s="32">
        <v>8.7499999999999994E-2</v>
      </c>
    </row>
    <row r="156" spans="1:6" ht="15" customHeight="1" x14ac:dyDescent="0.15">
      <c r="A156" s="28"/>
      <c r="B156" s="18" t="s">
        <v>49</v>
      </c>
      <c r="C156" s="19">
        <v>94</v>
      </c>
      <c r="D156" s="19">
        <v>82</v>
      </c>
      <c r="E156" s="19">
        <v>176</v>
      </c>
      <c r="F156" s="32">
        <v>0.55000000000000004</v>
      </c>
    </row>
    <row r="157" spans="1:6" ht="15" customHeight="1" x14ac:dyDescent="0.15">
      <c r="A157" s="25"/>
      <c r="B157" s="20" t="s">
        <v>10</v>
      </c>
      <c r="C157" s="21">
        <v>20</v>
      </c>
      <c r="D157" s="21">
        <v>26</v>
      </c>
      <c r="E157" s="21">
        <v>46</v>
      </c>
      <c r="F157" s="32">
        <v>0.14374999999999999</v>
      </c>
    </row>
    <row r="158" spans="1:6" ht="15" customHeight="1" x14ac:dyDescent="0.15">
      <c r="A158" s="26"/>
      <c r="B158" s="29" t="s">
        <v>11</v>
      </c>
      <c r="C158" s="27">
        <v>26</v>
      </c>
      <c r="D158" s="27">
        <v>44</v>
      </c>
      <c r="E158" s="27">
        <v>70</v>
      </c>
      <c r="F158" s="32">
        <v>0.21875</v>
      </c>
    </row>
    <row r="159" spans="1:6" ht="15" customHeight="1" x14ac:dyDescent="0.15">
      <c r="B159" s="2" t="s">
        <v>8</v>
      </c>
      <c r="C159" s="1">
        <v>153</v>
      </c>
      <c r="D159" s="1">
        <v>167</v>
      </c>
      <c r="E159" s="1">
        <v>320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10</v>
      </c>
      <c r="D161" s="31">
        <v>13</v>
      </c>
      <c r="E161" s="31">
        <v>23</v>
      </c>
      <c r="F161" s="32">
        <v>7.1874999999999994E-2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4</v>
      </c>
      <c r="E162" s="31">
        <v>6</v>
      </c>
      <c r="F162" s="32">
        <v>1.8749999999999999E-2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3.1250000000000002E-3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 codeName="Sheet186">
    <tabColor rgb="FF99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301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1</v>
      </c>
      <c r="D68" s="49">
        <v>0</v>
      </c>
      <c r="E68" s="41">
        <v>1</v>
      </c>
      <c r="F68" s="42">
        <v>0.2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0</v>
      </c>
      <c r="D86" s="71">
        <v>0</v>
      </c>
      <c r="E86" s="44">
        <v>0</v>
      </c>
      <c r="F86" s="45">
        <v>0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v>0</v>
      </c>
      <c r="D92" s="71">
        <v>0</v>
      </c>
      <c r="E92" s="44">
        <v>0</v>
      </c>
      <c r="F92" s="45">
        <v>0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0</v>
      </c>
      <c r="D98" s="71">
        <v>0</v>
      </c>
      <c r="E98" s="44">
        <v>0</v>
      </c>
      <c r="F98" s="45">
        <v>0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0</v>
      </c>
      <c r="D104" s="71">
        <v>1</v>
      </c>
      <c r="E104" s="44">
        <v>1</v>
      </c>
      <c r="F104" s="45">
        <v>0.2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0</v>
      </c>
      <c r="D110" s="71">
        <v>0</v>
      </c>
      <c r="E110" s="44">
        <v>0</v>
      </c>
      <c r="F110" s="45">
        <v>0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0.4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0.2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3</v>
      </c>
      <c r="D147" s="77">
        <v>2</v>
      </c>
      <c r="E147" s="62">
        <v>5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15">
      <c r="A151" s="18"/>
      <c r="B151" s="18" t="s">
        <v>49</v>
      </c>
      <c r="C151" s="19">
        <v>1</v>
      </c>
      <c r="D151" s="19">
        <v>0</v>
      </c>
      <c r="E151" s="19">
        <v>1</v>
      </c>
      <c r="F151" s="32">
        <v>0.2</v>
      </c>
    </row>
    <row r="152" spans="1:6" ht="15" customHeight="1" x14ac:dyDescent="0.15">
      <c r="A152" s="33"/>
      <c r="B152" s="20" t="s">
        <v>6</v>
      </c>
      <c r="C152" s="21">
        <v>2</v>
      </c>
      <c r="D152" s="21">
        <v>2</v>
      </c>
      <c r="E152" s="21">
        <v>4</v>
      </c>
      <c r="F152" s="32">
        <v>0.8</v>
      </c>
    </row>
    <row r="153" spans="1:6" ht="15" customHeight="1" x14ac:dyDescent="0.15">
      <c r="B153" s="2" t="s">
        <v>8</v>
      </c>
      <c r="C153" s="1">
        <v>3</v>
      </c>
      <c r="D153" s="1">
        <v>2</v>
      </c>
      <c r="E153" s="1">
        <v>5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15">
      <c r="A156" s="28"/>
      <c r="B156" s="18" t="s">
        <v>49</v>
      </c>
      <c r="C156" s="19">
        <v>1</v>
      </c>
      <c r="D156" s="19">
        <v>0</v>
      </c>
      <c r="E156" s="19">
        <v>1</v>
      </c>
      <c r="F156" s="32">
        <v>0.2</v>
      </c>
    </row>
    <row r="157" spans="1:6" ht="15" customHeight="1" x14ac:dyDescent="0.15">
      <c r="A157" s="25"/>
      <c r="B157" s="20" t="s">
        <v>10</v>
      </c>
      <c r="C157" s="21">
        <v>0</v>
      </c>
      <c r="D157" s="21">
        <v>0</v>
      </c>
      <c r="E157" s="21">
        <v>0</v>
      </c>
      <c r="F157" s="32">
        <v>0</v>
      </c>
    </row>
    <row r="158" spans="1:6" ht="15" customHeight="1" x14ac:dyDescent="0.15">
      <c r="A158" s="26"/>
      <c r="B158" s="29" t="s">
        <v>11</v>
      </c>
      <c r="C158" s="27">
        <v>2</v>
      </c>
      <c r="D158" s="27">
        <v>2</v>
      </c>
      <c r="E158" s="27">
        <v>4</v>
      </c>
      <c r="F158" s="32">
        <v>0.8</v>
      </c>
    </row>
    <row r="159" spans="1:6" ht="15" customHeight="1" x14ac:dyDescent="0.15">
      <c r="B159" s="2" t="s">
        <v>8</v>
      </c>
      <c r="C159" s="1">
        <v>3</v>
      </c>
      <c r="D159" s="1">
        <v>2</v>
      </c>
      <c r="E159" s="1">
        <v>5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</v>
      </c>
      <c r="D161" s="31">
        <v>1</v>
      </c>
      <c r="E161" s="31">
        <v>3</v>
      </c>
      <c r="F161" s="32">
        <v>0.6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1</v>
      </c>
      <c r="E162" s="31">
        <v>3</v>
      </c>
      <c r="F162" s="32">
        <v>0.6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0.2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 codeName="Sheet256">
    <tabColor indexed="10"/>
  </sheetPr>
  <dimension ref="A1:F167"/>
  <sheetViews>
    <sheetView zoomScaleNormal="100" workbookViewId="0">
      <selection activeCell="B2" sqref="B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">
      <c r="A2" s="66" t="s">
        <v>99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中津地区!C3+甲地区!C3+南御牧地区!C3</f>
        <v>9</v>
      </c>
      <c r="D3" s="74">
        <f>中津地区!D3+甲地区!D3+南御牧地区!D3</f>
        <v>12</v>
      </c>
      <c r="E3" s="57">
        <f>中津地区!E3+甲地区!E3+南御牧地区!E3</f>
        <v>21</v>
      </c>
      <c r="F3" s="32"/>
    </row>
    <row r="4" spans="1:6" ht="15" customHeight="1" x14ac:dyDescent="0.15">
      <c r="A4" s="12"/>
      <c r="B4" s="35">
        <v>1</v>
      </c>
      <c r="C4" s="75">
        <f>中津地区!C4+甲地区!C4+南御牧地区!C4</f>
        <v>11</v>
      </c>
      <c r="D4" s="75">
        <f>中津地区!D4+甲地区!D4+南御牧地区!D4</f>
        <v>13</v>
      </c>
      <c r="E4" s="10">
        <f>中津地区!E4+甲地区!E4+南御牧地区!E4</f>
        <v>24</v>
      </c>
      <c r="F4" s="32"/>
    </row>
    <row r="5" spans="1:6" ht="15" customHeight="1" x14ac:dyDescent="0.15">
      <c r="A5" s="12"/>
      <c r="B5" s="35">
        <v>2</v>
      </c>
      <c r="C5" s="75">
        <f>中津地区!C5+甲地区!C5+南御牧地区!C5</f>
        <v>20</v>
      </c>
      <c r="D5" s="75">
        <f>中津地区!D5+甲地区!D5+南御牧地区!D5</f>
        <v>12</v>
      </c>
      <c r="E5" s="58">
        <f>中津地区!E5+甲地区!E5+南御牧地区!E5</f>
        <v>32</v>
      </c>
      <c r="F5" s="32"/>
    </row>
    <row r="6" spans="1:6" ht="15" customHeight="1" x14ac:dyDescent="0.15">
      <c r="A6" s="12"/>
      <c r="B6" s="35">
        <v>3</v>
      </c>
      <c r="C6" s="75">
        <f>中津地区!C6+甲地区!C6+南御牧地区!C6</f>
        <v>16</v>
      </c>
      <c r="D6" s="75">
        <f>中津地区!D6+甲地区!D6+南御牧地区!D6</f>
        <v>20</v>
      </c>
      <c r="E6" s="10">
        <f>中津地区!E6+甲地区!E6+南御牧地区!E6</f>
        <v>36</v>
      </c>
      <c r="F6" s="32"/>
    </row>
    <row r="7" spans="1:6" ht="15" customHeight="1" x14ac:dyDescent="0.15">
      <c r="A7" s="12"/>
      <c r="B7" s="35">
        <v>4</v>
      </c>
      <c r="C7" s="75">
        <f>中津地区!C7+甲地区!C7+南御牧地区!C7</f>
        <v>13</v>
      </c>
      <c r="D7" s="75">
        <f>中津地区!D7+甲地区!D7+南御牧地区!D7</f>
        <v>18</v>
      </c>
      <c r="E7" s="10">
        <f>中津地区!E7+甲地区!E7+南御牧地区!E7</f>
        <v>31</v>
      </c>
      <c r="F7" s="32"/>
    </row>
    <row r="8" spans="1:6" ht="15" customHeight="1" x14ac:dyDescent="0.15">
      <c r="A8" s="12"/>
      <c r="B8" s="37" t="s">
        <v>50</v>
      </c>
      <c r="C8" s="70">
        <f>中津地区!C8+甲地区!C8+南御牧地区!C8</f>
        <v>69</v>
      </c>
      <c r="D8" s="70">
        <f>中津地区!D8+甲地区!D8+南御牧地区!D8</f>
        <v>75</v>
      </c>
      <c r="E8" s="38">
        <f>中津地区!E8+甲地区!E8+南御牧地区!E8</f>
        <v>144</v>
      </c>
      <c r="F8" s="39">
        <f>E8/E147</f>
        <v>2.5144054478784705E-2</v>
      </c>
    </row>
    <row r="9" spans="1:6" ht="15" customHeight="1" x14ac:dyDescent="0.15">
      <c r="A9" s="12"/>
      <c r="B9" s="35">
        <v>5</v>
      </c>
      <c r="C9" s="75">
        <f>中津地区!C9+甲地区!C9+南御牧地区!C9</f>
        <v>10</v>
      </c>
      <c r="D9" s="75">
        <f>中津地区!D9+甲地区!D9+南御牧地区!D9</f>
        <v>23</v>
      </c>
      <c r="E9" s="58">
        <f>中津地区!E9+甲地区!E9+南御牧地区!E9</f>
        <v>33</v>
      </c>
      <c r="F9" s="32"/>
    </row>
    <row r="10" spans="1:6" ht="15" customHeight="1" x14ac:dyDescent="0.15">
      <c r="A10" s="12"/>
      <c r="B10" s="35">
        <v>6</v>
      </c>
      <c r="C10" s="75">
        <f>中津地区!C10+甲地区!C10+南御牧地区!C10</f>
        <v>27</v>
      </c>
      <c r="D10" s="75">
        <f>中津地区!D10+甲地区!D10+南御牧地区!D10</f>
        <v>25</v>
      </c>
      <c r="E10" s="10">
        <f>中津地区!E10+甲地区!E10+南御牧地区!E10</f>
        <v>52</v>
      </c>
      <c r="F10" s="32"/>
    </row>
    <row r="11" spans="1:6" ht="15" customHeight="1" x14ac:dyDescent="0.15">
      <c r="A11" s="12"/>
      <c r="B11" s="35">
        <v>7</v>
      </c>
      <c r="C11" s="75">
        <f>中津地区!C11+甲地区!C11+南御牧地区!C11</f>
        <v>29</v>
      </c>
      <c r="D11" s="75">
        <f>中津地区!D11+甲地区!D11+南御牧地区!D11</f>
        <v>19</v>
      </c>
      <c r="E11" s="58">
        <f>中津地区!E11+甲地区!E11+南御牧地区!E11</f>
        <v>48</v>
      </c>
      <c r="F11" s="32"/>
    </row>
    <row r="12" spans="1:6" ht="15" customHeight="1" x14ac:dyDescent="0.15">
      <c r="A12" s="12"/>
      <c r="B12" s="35">
        <v>8</v>
      </c>
      <c r="C12" s="75">
        <f>中津地区!C12+甲地区!C12+南御牧地区!C12</f>
        <v>20</v>
      </c>
      <c r="D12" s="75">
        <f>中津地区!D12+甲地区!D12+南御牧地区!D12</f>
        <v>19</v>
      </c>
      <c r="E12" s="10">
        <f>中津地区!E12+甲地区!E12+南御牧地区!E12</f>
        <v>39</v>
      </c>
      <c r="F12" s="32"/>
    </row>
    <row r="13" spans="1:6" ht="15" customHeight="1" x14ac:dyDescent="0.15">
      <c r="A13" s="12"/>
      <c r="B13" s="35">
        <v>9</v>
      </c>
      <c r="C13" s="75">
        <f>中津地区!C13+甲地区!C13+南御牧地区!C13</f>
        <v>31</v>
      </c>
      <c r="D13" s="75">
        <f>中津地区!D13+甲地区!D13+南御牧地区!D13</f>
        <v>23</v>
      </c>
      <c r="E13" s="10">
        <f>中津地区!E13+甲地区!E13+南御牧地区!E13</f>
        <v>54</v>
      </c>
      <c r="F13" s="32"/>
    </row>
    <row r="14" spans="1:6" ht="15" customHeight="1" x14ac:dyDescent="0.15">
      <c r="A14" s="12"/>
      <c r="B14" s="37" t="s">
        <v>51</v>
      </c>
      <c r="C14" s="70">
        <f>中津地区!C14+甲地区!C14+南御牧地区!C14</f>
        <v>117</v>
      </c>
      <c r="D14" s="70">
        <f>中津地区!D14+甲地区!D14+南御牧地区!D14</f>
        <v>109</v>
      </c>
      <c r="E14" s="48">
        <f>中津地区!E14+甲地区!E14+南御牧地区!E14</f>
        <v>226</v>
      </c>
      <c r="F14" s="39">
        <f>E14/E147</f>
        <v>3.9462196612537102E-2</v>
      </c>
    </row>
    <row r="15" spans="1:6" ht="15" customHeight="1" x14ac:dyDescent="0.15">
      <c r="A15" s="12"/>
      <c r="B15" s="35">
        <v>10</v>
      </c>
      <c r="C15" s="75">
        <f>中津地区!C15+甲地区!C15+南御牧地区!C15</f>
        <v>16</v>
      </c>
      <c r="D15" s="75">
        <f>中津地区!D15+甲地区!D15+南御牧地区!D15</f>
        <v>25</v>
      </c>
      <c r="E15" s="58">
        <f>中津地区!E15+甲地区!E15+南御牧地区!E15</f>
        <v>41</v>
      </c>
      <c r="F15" s="32"/>
    </row>
    <row r="16" spans="1:6" ht="15" customHeight="1" x14ac:dyDescent="0.15">
      <c r="A16" s="12"/>
      <c r="B16" s="35">
        <v>11</v>
      </c>
      <c r="C16" s="75">
        <f>中津地区!C16+甲地区!C16+南御牧地区!C16</f>
        <v>28</v>
      </c>
      <c r="D16" s="75">
        <f>中津地区!D16+甲地区!D16+南御牧地区!D16</f>
        <v>18</v>
      </c>
      <c r="E16" s="10">
        <f>中津地区!E16+甲地区!E16+南御牧地区!E16</f>
        <v>46</v>
      </c>
      <c r="F16" s="32"/>
    </row>
    <row r="17" spans="1:6" ht="15" customHeight="1" x14ac:dyDescent="0.15">
      <c r="A17" s="12"/>
      <c r="B17" s="35">
        <v>12</v>
      </c>
      <c r="C17" s="75">
        <f>中津地区!C17+甲地区!C17+南御牧地区!C17</f>
        <v>28</v>
      </c>
      <c r="D17" s="75">
        <f>中津地区!D17+甲地区!D17+南御牧地区!D17</f>
        <v>24</v>
      </c>
      <c r="E17" s="58">
        <f>中津地区!E17+甲地区!E17+南御牧地区!E17</f>
        <v>52</v>
      </c>
      <c r="F17" s="32"/>
    </row>
    <row r="18" spans="1:6" ht="15" customHeight="1" x14ac:dyDescent="0.15">
      <c r="A18" s="12"/>
      <c r="B18" s="35">
        <v>13</v>
      </c>
      <c r="C18" s="75">
        <f>中津地区!C18+甲地区!C18+南御牧地区!C18</f>
        <v>29</v>
      </c>
      <c r="D18" s="75">
        <f>中津地区!D18+甲地区!D18+南御牧地区!D18</f>
        <v>25</v>
      </c>
      <c r="E18" s="10">
        <f>中津地区!E18+甲地区!E18+南御牧地区!E18</f>
        <v>54</v>
      </c>
      <c r="F18" s="32"/>
    </row>
    <row r="19" spans="1:6" ht="15" customHeight="1" x14ac:dyDescent="0.15">
      <c r="A19" s="12"/>
      <c r="B19" s="35">
        <v>14</v>
      </c>
      <c r="C19" s="75">
        <f>中津地区!C19+甲地区!C19+南御牧地区!C19</f>
        <v>25</v>
      </c>
      <c r="D19" s="75">
        <f>中津地区!D19+甲地区!D19+南御牧地区!D19</f>
        <v>28</v>
      </c>
      <c r="E19" s="10">
        <f>中津地区!E19+甲地区!E19+南御牧地区!E19</f>
        <v>53</v>
      </c>
      <c r="F19" s="32"/>
    </row>
    <row r="20" spans="1:6" ht="15" customHeight="1" x14ac:dyDescent="0.15">
      <c r="A20" s="12"/>
      <c r="B20" s="37" t="s">
        <v>52</v>
      </c>
      <c r="C20" s="70">
        <f>中津地区!C20+甲地区!C20+南御牧地区!C20</f>
        <v>126</v>
      </c>
      <c r="D20" s="70">
        <f>中津地区!D20+甲地区!D20+南御牧地区!D20</f>
        <v>120</v>
      </c>
      <c r="E20" s="48">
        <f>中津地区!E20+甲地区!E20+南御牧地区!E20</f>
        <v>246</v>
      </c>
      <c r="F20" s="39">
        <f>E20/E147</f>
        <v>4.2954426401257205E-2</v>
      </c>
    </row>
    <row r="21" spans="1:6" ht="15" customHeight="1" x14ac:dyDescent="0.15">
      <c r="A21" s="12"/>
      <c r="B21" s="35">
        <v>15</v>
      </c>
      <c r="C21" s="75">
        <f>中津地区!C21+甲地区!C21+南御牧地区!C21</f>
        <v>22</v>
      </c>
      <c r="D21" s="75">
        <f>中津地区!D21+甲地区!D21+南御牧地区!D21</f>
        <v>28</v>
      </c>
      <c r="E21" s="58">
        <f>中津地区!E21+甲地区!E21+南御牧地区!E21</f>
        <v>50</v>
      </c>
      <c r="F21" s="32"/>
    </row>
    <row r="22" spans="1:6" ht="15" customHeight="1" x14ac:dyDescent="0.15">
      <c r="A22" s="12"/>
      <c r="B22" s="35">
        <v>16</v>
      </c>
      <c r="C22" s="75">
        <f>中津地区!C22+甲地区!C22+南御牧地区!C22</f>
        <v>25</v>
      </c>
      <c r="D22" s="75">
        <f>中津地区!D22+甲地区!D22+南御牧地区!D22</f>
        <v>22</v>
      </c>
      <c r="E22" s="10">
        <f>中津地区!E22+甲地区!E22+南御牧地区!E22</f>
        <v>47</v>
      </c>
      <c r="F22" s="32"/>
    </row>
    <row r="23" spans="1:6" ht="15" customHeight="1" x14ac:dyDescent="0.15">
      <c r="A23" s="12"/>
      <c r="B23" s="35">
        <v>17</v>
      </c>
      <c r="C23" s="75">
        <f>中津地区!C23+甲地区!C23+南御牧地区!C23</f>
        <v>32</v>
      </c>
      <c r="D23" s="75">
        <f>中津地区!D23+甲地区!D23+南御牧地区!D23</f>
        <v>31</v>
      </c>
      <c r="E23" s="58">
        <f>中津地区!E23+甲地区!E23+南御牧地区!E23</f>
        <v>63</v>
      </c>
      <c r="F23" s="32"/>
    </row>
    <row r="24" spans="1:6" ht="15" customHeight="1" x14ac:dyDescent="0.15">
      <c r="A24" s="12"/>
      <c r="B24" s="35">
        <v>18</v>
      </c>
      <c r="C24" s="75">
        <f>中津地区!C24+甲地区!C24+南御牧地区!C24</f>
        <v>26</v>
      </c>
      <c r="D24" s="75">
        <f>中津地区!D24+甲地区!D24+南御牧地区!D24</f>
        <v>15</v>
      </c>
      <c r="E24" s="10">
        <f>中津地区!E24+甲地区!E24+南御牧地区!E24</f>
        <v>41</v>
      </c>
      <c r="F24" s="32"/>
    </row>
    <row r="25" spans="1:6" ht="15" customHeight="1" x14ac:dyDescent="0.15">
      <c r="A25" s="12"/>
      <c r="B25" s="35">
        <v>19</v>
      </c>
      <c r="C25" s="75">
        <f>中津地区!C25+甲地区!C25+南御牧地区!C25</f>
        <v>17</v>
      </c>
      <c r="D25" s="75">
        <f>中津地区!D25+甲地区!D25+南御牧地区!D25</f>
        <v>16</v>
      </c>
      <c r="E25" s="10">
        <f>中津地区!E25+甲地区!E25+南御牧地区!E25</f>
        <v>33</v>
      </c>
      <c r="F25" s="32"/>
    </row>
    <row r="26" spans="1:6" ht="15" customHeight="1" x14ac:dyDescent="0.15">
      <c r="A26" s="12"/>
      <c r="B26" s="40" t="s">
        <v>53</v>
      </c>
      <c r="C26" s="49">
        <f>中津地区!C26+甲地区!C26+南御牧地区!C26</f>
        <v>122</v>
      </c>
      <c r="D26" s="49">
        <f>中津地区!D26+甲地区!D26+南御牧地区!D26</f>
        <v>112</v>
      </c>
      <c r="E26" s="41">
        <f>中津地区!E26+甲地区!E26+南御牧地区!E26</f>
        <v>234</v>
      </c>
      <c r="F26" s="42">
        <f>E26/E147</f>
        <v>4.0859088528025146E-2</v>
      </c>
    </row>
    <row r="27" spans="1:6" ht="15" customHeight="1" x14ac:dyDescent="0.15">
      <c r="A27" s="12"/>
      <c r="B27" s="35">
        <v>20</v>
      </c>
      <c r="C27" s="75">
        <f>中津地区!C27+甲地区!C27+南御牧地区!C27</f>
        <v>36</v>
      </c>
      <c r="D27" s="75">
        <f>中津地区!D27+甲地区!D27+南御牧地区!D27</f>
        <v>25</v>
      </c>
      <c r="E27" s="58">
        <f>中津地区!E27+甲地区!E27+南御牧地区!E27</f>
        <v>61</v>
      </c>
      <c r="F27" s="32"/>
    </row>
    <row r="28" spans="1:6" ht="15" customHeight="1" x14ac:dyDescent="0.15">
      <c r="A28" s="12"/>
      <c r="B28" s="35">
        <v>21</v>
      </c>
      <c r="C28" s="75">
        <f>中津地区!C28+甲地区!C28+南御牧地区!C28</f>
        <v>26</v>
      </c>
      <c r="D28" s="75">
        <f>中津地区!D28+甲地区!D28+南御牧地区!D28</f>
        <v>22</v>
      </c>
      <c r="E28" s="10">
        <f>中津地区!E28+甲地区!E28+南御牧地区!E28</f>
        <v>48</v>
      </c>
      <c r="F28" s="32"/>
    </row>
    <row r="29" spans="1:6" ht="15" customHeight="1" x14ac:dyDescent="0.15">
      <c r="A29" s="12"/>
      <c r="B29" s="35">
        <v>22</v>
      </c>
      <c r="C29" s="75">
        <f>中津地区!C29+甲地区!C29+南御牧地区!C29</f>
        <v>23</v>
      </c>
      <c r="D29" s="75">
        <f>中津地区!D29+甲地区!D29+南御牧地区!D29</f>
        <v>26</v>
      </c>
      <c r="E29" s="58">
        <f>中津地区!E29+甲地区!E29+南御牧地区!E29</f>
        <v>49</v>
      </c>
      <c r="F29" s="32"/>
    </row>
    <row r="30" spans="1:6" ht="15" customHeight="1" x14ac:dyDescent="0.15">
      <c r="A30" s="12"/>
      <c r="B30" s="35">
        <v>23</v>
      </c>
      <c r="C30" s="75">
        <f>中津地区!C30+甲地区!C30+南御牧地区!C30</f>
        <v>21</v>
      </c>
      <c r="D30" s="75">
        <f>中津地区!D30+甲地区!D30+南御牧地区!D30</f>
        <v>14</v>
      </c>
      <c r="E30" s="10">
        <f>中津地区!E30+甲地区!E30+南御牧地区!E30</f>
        <v>35</v>
      </c>
      <c r="F30" s="32"/>
    </row>
    <row r="31" spans="1:6" ht="15" customHeight="1" x14ac:dyDescent="0.15">
      <c r="A31" s="12"/>
      <c r="B31" s="35">
        <v>24</v>
      </c>
      <c r="C31" s="75">
        <f>中津地区!C31+甲地区!C31+南御牧地区!C31</f>
        <v>22</v>
      </c>
      <c r="D31" s="75">
        <f>中津地区!D31+甲地区!D31+南御牧地区!D31</f>
        <v>11</v>
      </c>
      <c r="E31" s="10">
        <f>中津地区!E31+甲地区!E31+南御牧地区!E31</f>
        <v>33</v>
      </c>
      <c r="F31" s="32"/>
    </row>
    <row r="32" spans="1:6" ht="15" customHeight="1" x14ac:dyDescent="0.15">
      <c r="A32" s="12"/>
      <c r="B32" s="40" t="s">
        <v>54</v>
      </c>
      <c r="C32" s="49">
        <f>中津地区!C32+甲地区!C32+南御牧地区!C32</f>
        <v>128</v>
      </c>
      <c r="D32" s="49">
        <f>中津地区!D32+甲地区!D32+南御牧地区!D32</f>
        <v>98</v>
      </c>
      <c r="E32" s="41">
        <f>中津地区!E32+甲地区!E32+南御牧地区!E32</f>
        <v>226</v>
      </c>
      <c r="F32" s="42">
        <f>E32/E147</f>
        <v>3.9462196612537102E-2</v>
      </c>
    </row>
    <row r="33" spans="1:6" ht="15" customHeight="1" x14ac:dyDescent="0.15">
      <c r="A33" s="12"/>
      <c r="B33" s="35">
        <v>25</v>
      </c>
      <c r="C33" s="75">
        <f>中津地区!C33+甲地区!C33+南御牧地区!C33</f>
        <v>20</v>
      </c>
      <c r="D33" s="75">
        <f>中津地区!D33+甲地区!D33+南御牧地区!D33</f>
        <v>15</v>
      </c>
      <c r="E33" s="58">
        <f>中津地区!E33+甲地区!E33+南御牧地区!E33</f>
        <v>35</v>
      </c>
      <c r="F33" s="32"/>
    </row>
    <row r="34" spans="1:6" ht="15" customHeight="1" x14ac:dyDescent="0.15">
      <c r="A34" s="12"/>
      <c r="B34" s="35">
        <v>26</v>
      </c>
      <c r="C34" s="75">
        <f>中津地区!C34+甲地区!C34+南御牧地区!C34</f>
        <v>20</v>
      </c>
      <c r="D34" s="75">
        <f>中津地区!D34+甲地区!D34+南御牧地区!D34</f>
        <v>15</v>
      </c>
      <c r="E34" s="10">
        <f>中津地区!E34+甲地区!E34+南御牧地区!E34</f>
        <v>35</v>
      </c>
      <c r="F34" s="32"/>
    </row>
    <row r="35" spans="1:6" ht="15" customHeight="1" x14ac:dyDescent="0.15">
      <c r="A35" s="12"/>
      <c r="B35" s="35">
        <v>27</v>
      </c>
      <c r="C35" s="75">
        <f>中津地区!C35+甲地区!C35+南御牧地区!C35</f>
        <v>29</v>
      </c>
      <c r="D35" s="75">
        <f>中津地区!D35+甲地区!D35+南御牧地区!D35</f>
        <v>13</v>
      </c>
      <c r="E35" s="58">
        <f>中津地区!E35+甲地区!E35+南御牧地区!E35</f>
        <v>42</v>
      </c>
      <c r="F35" s="32"/>
    </row>
    <row r="36" spans="1:6" ht="15" customHeight="1" x14ac:dyDescent="0.15">
      <c r="A36" s="12"/>
      <c r="B36" s="35">
        <v>28</v>
      </c>
      <c r="C36" s="75">
        <f>中津地区!C36+甲地区!C36+南御牧地区!C36</f>
        <v>19</v>
      </c>
      <c r="D36" s="75">
        <f>中津地区!D36+甲地区!D36+南御牧地区!D36</f>
        <v>14</v>
      </c>
      <c r="E36" s="10">
        <f>中津地区!E36+甲地区!E36+南御牧地区!E36</f>
        <v>33</v>
      </c>
      <c r="F36" s="32"/>
    </row>
    <row r="37" spans="1:6" ht="15" customHeight="1" x14ac:dyDescent="0.15">
      <c r="A37" s="12"/>
      <c r="B37" s="35">
        <v>29</v>
      </c>
      <c r="C37" s="75">
        <f>中津地区!C37+甲地区!C37+南御牧地区!C37</f>
        <v>29</v>
      </c>
      <c r="D37" s="75">
        <f>中津地区!D37+甲地区!D37+南御牧地区!D37</f>
        <v>18</v>
      </c>
      <c r="E37" s="10">
        <f>中津地区!E37+甲地区!E37+南御牧地区!E37</f>
        <v>47</v>
      </c>
      <c r="F37" s="32"/>
    </row>
    <row r="38" spans="1:6" ht="15" customHeight="1" x14ac:dyDescent="0.15">
      <c r="A38" s="12"/>
      <c r="B38" s="40" t="s">
        <v>55</v>
      </c>
      <c r="C38" s="49">
        <f>中津地区!C38+甲地区!C38+南御牧地区!C38</f>
        <v>117</v>
      </c>
      <c r="D38" s="49">
        <f>中津地区!D38+甲地区!D38+南御牧地区!D38</f>
        <v>75</v>
      </c>
      <c r="E38" s="41">
        <f>中津地区!E38+甲地区!E38+南御牧地区!E38</f>
        <v>192</v>
      </c>
      <c r="F38" s="42">
        <f>E38/E147</f>
        <v>3.352540597171294E-2</v>
      </c>
    </row>
    <row r="39" spans="1:6" ht="15" customHeight="1" x14ac:dyDescent="0.15">
      <c r="A39" s="12"/>
      <c r="B39" s="35">
        <v>30</v>
      </c>
      <c r="C39" s="75">
        <f>中津地区!C39+甲地区!C39+南御牧地区!C39</f>
        <v>27</v>
      </c>
      <c r="D39" s="75">
        <f>中津地区!D39+甲地区!D39+南御牧地区!D39</f>
        <v>17</v>
      </c>
      <c r="E39" s="58">
        <f>中津地区!E39+甲地区!E39+南御牧地区!E39</f>
        <v>44</v>
      </c>
      <c r="F39" s="32"/>
    </row>
    <row r="40" spans="1:6" ht="15" customHeight="1" x14ac:dyDescent="0.15">
      <c r="A40" s="12"/>
      <c r="B40" s="35">
        <v>31</v>
      </c>
      <c r="C40" s="75">
        <f>中津地区!C40+甲地区!C40+南御牧地区!C40</f>
        <v>14</v>
      </c>
      <c r="D40" s="75">
        <f>中津地区!D40+甲地区!D40+南御牧地区!D40</f>
        <v>19</v>
      </c>
      <c r="E40" s="10">
        <f>中津地区!E40+甲地区!E40+南御牧地区!E40</f>
        <v>33</v>
      </c>
      <c r="F40" s="32"/>
    </row>
    <row r="41" spans="1:6" ht="15" customHeight="1" x14ac:dyDescent="0.15">
      <c r="A41" s="12"/>
      <c r="B41" s="35">
        <v>32</v>
      </c>
      <c r="C41" s="75">
        <f>中津地区!C41+甲地区!C41+南御牧地区!C41</f>
        <v>21</v>
      </c>
      <c r="D41" s="75">
        <f>中津地区!D41+甲地区!D41+南御牧地区!D41</f>
        <v>29</v>
      </c>
      <c r="E41" s="58">
        <f>中津地区!E41+甲地区!E41+南御牧地区!E41</f>
        <v>50</v>
      </c>
      <c r="F41" s="32"/>
    </row>
    <row r="42" spans="1:6" ht="15" customHeight="1" x14ac:dyDescent="0.15">
      <c r="A42" s="12"/>
      <c r="B42" s="35">
        <v>33</v>
      </c>
      <c r="C42" s="75">
        <f>中津地区!C42+甲地区!C42+南御牧地区!C42</f>
        <v>20</v>
      </c>
      <c r="D42" s="75">
        <f>中津地区!D42+甲地区!D42+南御牧地区!D42</f>
        <v>21</v>
      </c>
      <c r="E42" s="10">
        <f>中津地区!E42+甲地区!E42+南御牧地区!E42</f>
        <v>41</v>
      </c>
      <c r="F42" s="32"/>
    </row>
    <row r="43" spans="1:6" ht="15" customHeight="1" x14ac:dyDescent="0.15">
      <c r="A43" s="12"/>
      <c r="B43" s="35">
        <v>34</v>
      </c>
      <c r="C43" s="75">
        <f>中津地区!C43+甲地区!C43+南御牧地区!C43</f>
        <v>28</v>
      </c>
      <c r="D43" s="75">
        <f>中津地区!D43+甲地区!D43+南御牧地区!D43</f>
        <v>20</v>
      </c>
      <c r="E43" s="10">
        <f>中津地区!E43+甲地区!E43+南御牧地区!E43</f>
        <v>48</v>
      </c>
      <c r="F43" s="32"/>
    </row>
    <row r="44" spans="1:6" ht="15" customHeight="1" x14ac:dyDescent="0.15">
      <c r="A44" s="12"/>
      <c r="B44" s="40" t="s">
        <v>56</v>
      </c>
      <c r="C44" s="49">
        <f>中津地区!C44+甲地区!C44+南御牧地区!C44</f>
        <v>110</v>
      </c>
      <c r="D44" s="49">
        <f>中津地区!D44+甲地区!D44+南御牧地区!D44</f>
        <v>106</v>
      </c>
      <c r="E44" s="41">
        <f>中津地区!E44+甲地区!E44+南御牧地区!E44</f>
        <v>216</v>
      </c>
      <c r="F44" s="42">
        <f>E44/E147</f>
        <v>3.7716081718177058E-2</v>
      </c>
    </row>
    <row r="45" spans="1:6" ht="15" customHeight="1" x14ac:dyDescent="0.15">
      <c r="A45" s="12"/>
      <c r="B45" s="35">
        <v>35</v>
      </c>
      <c r="C45" s="75">
        <f>中津地区!C45+甲地区!C45+南御牧地区!C45</f>
        <v>16</v>
      </c>
      <c r="D45" s="75">
        <f>中津地区!D45+甲地区!D45+南御牧地区!D45</f>
        <v>20</v>
      </c>
      <c r="E45" s="58">
        <f>中津地区!E45+甲地区!E45+南御牧地区!E45</f>
        <v>36</v>
      </c>
      <c r="F45" s="32"/>
    </row>
    <row r="46" spans="1:6" ht="15" customHeight="1" x14ac:dyDescent="0.15">
      <c r="A46" s="12"/>
      <c r="B46" s="35">
        <v>36</v>
      </c>
      <c r="C46" s="75">
        <f>中津地区!C46+甲地区!C46+南御牧地区!C46</f>
        <v>23</v>
      </c>
      <c r="D46" s="75">
        <f>中津地区!D46+甲地区!D46+南御牧地区!D46</f>
        <v>22</v>
      </c>
      <c r="E46" s="10">
        <f>中津地区!E46+甲地区!E46+南御牧地区!E46</f>
        <v>45</v>
      </c>
      <c r="F46" s="32"/>
    </row>
    <row r="47" spans="1:6" ht="15" customHeight="1" x14ac:dyDescent="0.15">
      <c r="A47" s="12"/>
      <c r="B47" s="35">
        <v>37</v>
      </c>
      <c r="C47" s="75">
        <f>中津地区!C47+甲地区!C47+南御牧地区!C47</f>
        <v>36</v>
      </c>
      <c r="D47" s="75">
        <f>中津地区!D47+甲地区!D47+南御牧地区!D47</f>
        <v>25</v>
      </c>
      <c r="E47" s="58">
        <f>中津地区!E47+甲地区!E47+南御牧地区!E47</f>
        <v>61</v>
      </c>
      <c r="F47" s="32"/>
    </row>
    <row r="48" spans="1:6" ht="15" customHeight="1" x14ac:dyDescent="0.15">
      <c r="A48" s="12"/>
      <c r="B48" s="35">
        <v>38</v>
      </c>
      <c r="C48" s="75">
        <f>中津地区!C48+甲地区!C48+南御牧地区!C48</f>
        <v>17</v>
      </c>
      <c r="D48" s="75">
        <f>中津地区!D48+甲地区!D48+南御牧地区!D48</f>
        <v>24</v>
      </c>
      <c r="E48" s="10">
        <f>中津地区!E48+甲地区!E48+南御牧地区!E48</f>
        <v>41</v>
      </c>
      <c r="F48" s="32"/>
    </row>
    <row r="49" spans="1:6" ht="15" customHeight="1" x14ac:dyDescent="0.15">
      <c r="A49" s="12"/>
      <c r="B49" s="35">
        <v>39</v>
      </c>
      <c r="C49" s="75">
        <f>中津地区!C49+甲地区!C49+南御牧地区!C49</f>
        <v>33</v>
      </c>
      <c r="D49" s="75">
        <f>中津地区!D49+甲地区!D49+南御牧地区!D49</f>
        <v>33</v>
      </c>
      <c r="E49" s="10">
        <f>中津地区!E49+甲地区!E49+南御牧地区!E49</f>
        <v>66</v>
      </c>
      <c r="F49" s="32"/>
    </row>
    <row r="50" spans="1:6" ht="15" customHeight="1" x14ac:dyDescent="0.15">
      <c r="A50" s="12"/>
      <c r="B50" s="40" t="s">
        <v>57</v>
      </c>
      <c r="C50" s="49">
        <f>中津地区!C50+甲地区!C50+南御牧地区!C50</f>
        <v>125</v>
      </c>
      <c r="D50" s="49">
        <f>中津地区!D50+甲地区!D50+南御牧地区!D50</f>
        <v>124</v>
      </c>
      <c r="E50" s="41">
        <f>中津地区!E50+甲地区!E50+南御牧地区!E50</f>
        <v>249</v>
      </c>
      <c r="F50" s="42">
        <f>E50/E147</f>
        <v>4.3478260869565216E-2</v>
      </c>
    </row>
    <row r="51" spans="1:6" ht="15" customHeight="1" x14ac:dyDescent="0.15">
      <c r="A51" s="12"/>
      <c r="B51" s="35">
        <v>40</v>
      </c>
      <c r="C51" s="75">
        <f>中津地区!C51+甲地区!C51+南御牧地区!C51</f>
        <v>21</v>
      </c>
      <c r="D51" s="75">
        <f>中津地区!D51+甲地区!D51+南御牧地区!D51</f>
        <v>29</v>
      </c>
      <c r="E51" s="58">
        <f>中津地区!E51+甲地区!E51+南御牧地区!E51</f>
        <v>50</v>
      </c>
      <c r="F51" s="32"/>
    </row>
    <row r="52" spans="1:6" ht="15" customHeight="1" x14ac:dyDescent="0.15">
      <c r="A52" s="12"/>
      <c r="B52" s="35">
        <v>41</v>
      </c>
      <c r="C52" s="75">
        <f>中津地区!C52+甲地区!C52+南御牧地区!C52</f>
        <v>41</v>
      </c>
      <c r="D52" s="75">
        <f>中津地区!D52+甲地区!D52+南御牧地区!D52</f>
        <v>21</v>
      </c>
      <c r="E52" s="10">
        <f>中津地区!E52+甲地区!E52+南御牧地区!E52</f>
        <v>62</v>
      </c>
      <c r="F52" s="32"/>
    </row>
    <row r="53" spans="1:6" ht="15" customHeight="1" x14ac:dyDescent="0.15">
      <c r="A53" s="12"/>
      <c r="B53" s="35">
        <v>42</v>
      </c>
      <c r="C53" s="75">
        <f>中津地区!C53+甲地区!C53+南御牧地区!C53</f>
        <v>35</v>
      </c>
      <c r="D53" s="75">
        <f>中津地区!D53+甲地区!D53+南御牧地区!D53</f>
        <v>37</v>
      </c>
      <c r="E53" s="58">
        <f>中津地区!E53+甲地区!E53+南御牧地区!E53</f>
        <v>72</v>
      </c>
      <c r="F53" s="32"/>
    </row>
    <row r="54" spans="1:6" ht="15" customHeight="1" x14ac:dyDescent="0.15">
      <c r="A54" s="12"/>
      <c r="B54" s="35">
        <v>43</v>
      </c>
      <c r="C54" s="75">
        <f>中津地区!C54+甲地区!C54+南御牧地区!C54</f>
        <v>33</v>
      </c>
      <c r="D54" s="75">
        <f>中津地区!D54+甲地区!D54+南御牧地区!D54</f>
        <v>26</v>
      </c>
      <c r="E54" s="10">
        <f>中津地区!E54+甲地区!E54+南御牧地区!E54</f>
        <v>59</v>
      </c>
      <c r="F54" s="32"/>
    </row>
    <row r="55" spans="1:6" ht="15" customHeight="1" x14ac:dyDescent="0.15">
      <c r="A55" s="12"/>
      <c r="B55" s="35">
        <v>44</v>
      </c>
      <c r="C55" s="75">
        <f>中津地区!C55+甲地区!C55+南御牧地区!C55</f>
        <v>33</v>
      </c>
      <c r="D55" s="75">
        <f>中津地区!D55+甲地区!D55+南御牧地区!D55</f>
        <v>30</v>
      </c>
      <c r="E55" s="10">
        <f>中津地区!E55+甲地区!E55+南御牧地区!E55</f>
        <v>63</v>
      </c>
      <c r="F55" s="32"/>
    </row>
    <row r="56" spans="1:6" ht="15" customHeight="1" x14ac:dyDescent="0.15">
      <c r="A56" s="12"/>
      <c r="B56" s="40" t="s">
        <v>58</v>
      </c>
      <c r="C56" s="49">
        <f>中津地区!C56+甲地区!C56+南御牧地区!C56</f>
        <v>163</v>
      </c>
      <c r="D56" s="49">
        <f>中津地区!D56+甲地区!D56+南御牧地区!D56</f>
        <v>143</v>
      </c>
      <c r="E56" s="41">
        <f>中津地区!E56+甲地区!E56+南御牧地区!E56</f>
        <v>306</v>
      </c>
      <c r="F56" s="42">
        <f>E56/E147</f>
        <v>5.3431115767417499E-2</v>
      </c>
    </row>
    <row r="57" spans="1:6" ht="15" customHeight="1" x14ac:dyDescent="0.15">
      <c r="A57" s="12"/>
      <c r="B57" s="35">
        <v>45</v>
      </c>
      <c r="C57" s="75">
        <f>中津地区!C57+甲地区!C57+南御牧地区!C57</f>
        <v>31</v>
      </c>
      <c r="D57" s="75">
        <f>中津地区!D57+甲地区!D57+南御牧地区!D57</f>
        <v>35</v>
      </c>
      <c r="E57" s="58">
        <f>中津地区!E57+甲地区!E57+南御牧地区!E57</f>
        <v>66</v>
      </c>
      <c r="F57" s="32"/>
    </row>
    <row r="58" spans="1:6" ht="15" customHeight="1" x14ac:dyDescent="0.15">
      <c r="A58" s="12"/>
      <c r="B58" s="35">
        <v>46</v>
      </c>
      <c r="C58" s="75">
        <f>中津地区!C58+甲地区!C58+南御牧地区!C58</f>
        <v>32</v>
      </c>
      <c r="D58" s="75">
        <f>中津地区!D58+甲地区!D58+南御牧地区!D58</f>
        <v>27</v>
      </c>
      <c r="E58" s="10">
        <f>中津地区!E58+甲地区!E58+南御牧地区!E58</f>
        <v>59</v>
      </c>
      <c r="F58" s="32"/>
    </row>
    <row r="59" spans="1:6" ht="15" customHeight="1" x14ac:dyDescent="0.15">
      <c r="A59" s="12"/>
      <c r="B59" s="35">
        <v>47</v>
      </c>
      <c r="C59" s="75">
        <f>中津地区!C59+甲地区!C59+南御牧地区!C59</f>
        <v>37</v>
      </c>
      <c r="D59" s="75">
        <f>中津地区!D59+甲地区!D59+南御牧地区!D59</f>
        <v>32</v>
      </c>
      <c r="E59" s="58">
        <f>中津地区!E59+甲地区!E59+南御牧地区!E59</f>
        <v>69</v>
      </c>
      <c r="F59" s="32"/>
    </row>
    <row r="60" spans="1:6" ht="15" customHeight="1" x14ac:dyDescent="0.15">
      <c r="A60" s="12"/>
      <c r="B60" s="35">
        <v>48</v>
      </c>
      <c r="C60" s="75">
        <f>中津地区!C60+甲地区!C60+南御牧地区!C60</f>
        <v>30</v>
      </c>
      <c r="D60" s="75">
        <f>中津地区!D60+甲地区!D60+南御牧地区!D60</f>
        <v>35</v>
      </c>
      <c r="E60" s="10">
        <f>中津地区!E60+甲地区!E60+南御牧地区!E60</f>
        <v>65</v>
      </c>
      <c r="F60" s="32"/>
    </row>
    <row r="61" spans="1:6" ht="15" customHeight="1" x14ac:dyDescent="0.15">
      <c r="A61" s="12"/>
      <c r="B61" s="35">
        <v>49</v>
      </c>
      <c r="C61" s="75">
        <f>中津地区!C61+甲地区!C61+南御牧地区!C61</f>
        <v>35</v>
      </c>
      <c r="D61" s="75">
        <f>中津地区!D61+甲地区!D61+南御牧地区!D61</f>
        <v>41</v>
      </c>
      <c r="E61" s="10">
        <f>中津地区!E61+甲地区!E61+南御牧地区!E61</f>
        <v>76</v>
      </c>
      <c r="F61" s="32"/>
    </row>
    <row r="62" spans="1:6" ht="15" customHeight="1" x14ac:dyDescent="0.15">
      <c r="A62" s="12"/>
      <c r="B62" s="40" t="s">
        <v>59</v>
      </c>
      <c r="C62" s="49">
        <f>中津地区!C62+甲地区!C62+南御牧地区!C62</f>
        <v>165</v>
      </c>
      <c r="D62" s="49">
        <f>中津地区!D62+甲地区!D62+南御牧地区!D62</f>
        <v>170</v>
      </c>
      <c r="E62" s="41">
        <f>中津地区!E62+甲地区!E62+南御牧地区!E62</f>
        <v>335</v>
      </c>
      <c r="F62" s="42">
        <f>E62/E147</f>
        <v>5.8494848961061635E-2</v>
      </c>
    </row>
    <row r="63" spans="1:6" ht="15" customHeight="1" x14ac:dyDescent="0.15">
      <c r="A63" s="12"/>
      <c r="B63" s="35">
        <v>50</v>
      </c>
      <c r="C63" s="75">
        <f>中津地区!C63+甲地区!C63+南御牧地区!C63</f>
        <v>48</v>
      </c>
      <c r="D63" s="75">
        <f>中津地区!D63+甲地区!D63+南御牧地区!D63</f>
        <v>41</v>
      </c>
      <c r="E63" s="58">
        <f>中津地区!E63+甲地区!E63+南御牧地区!E63</f>
        <v>89</v>
      </c>
      <c r="F63" s="32"/>
    </row>
    <row r="64" spans="1:6" ht="15" customHeight="1" x14ac:dyDescent="0.15">
      <c r="A64" s="12"/>
      <c r="B64" s="35">
        <v>51</v>
      </c>
      <c r="C64" s="75">
        <f>中津地区!C64+甲地区!C64+南御牧地区!C64</f>
        <v>47</v>
      </c>
      <c r="D64" s="75">
        <f>中津地区!D64+甲地区!D64+南御牧地区!D64</f>
        <v>46</v>
      </c>
      <c r="E64" s="10">
        <f>中津地区!E64+甲地区!E64+南御牧地区!E64</f>
        <v>93</v>
      </c>
      <c r="F64" s="32"/>
    </row>
    <row r="65" spans="1:6" ht="15" customHeight="1" x14ac:dyDescent="0.15">
      <c r="A65" s="12"/>
      <c r="B65" s="35">
        <v>52</v>
      </c>
      <c r="C65" s="75">
        <f>中津地区!C65+甲地区!C65+南御牧地区!C65</f>
        <v>43</v>
      </c>
      <c r="D65" s="75">
        <f>中津地区!D65+甲地区!D65+南御牧地区!D65</f>
        <v>42</v>
      </c>
      <c r="E65" s="58">
        <f>中津地区!E65+甲地区!E65+南御牧地区!E65</f>
        <v>85</v>
      </c>
      <c r="F65" s="32"/>
    </row>
    <row r="66" spans="1:6" ht="15" customHeight="1" x14ac:dyDescent="0.15">
      <c r="A66" s="12"/>
      <c r="B66" s="35">
        <v>53</v>
      </c>
      <c r="C66" s="75">
        <f>中津地区!C66+甲地区!C66+南御牧地区!C66</f>
        <v>48</v>
      </c>
      <c r="D66" s="75">
        <f>中津地区!D66+甲地区!D66+南御牧地区!D66</f>
        <v>37</v>
      </c>
      <c r="E66" s="10">
        <f>中津地区!E66+甲地区!E66+南御牧地区!E66</f>
        <v>85</v>
      </c>
      <c r="F66" s="32"/>
    </row>
    <row r="67" spans="1:6" ht="15" customHeight="1" x14ac:dyDescent="0.15">
      <c r="A67" s="12"/>
      <c r="B67" s="35">
        <v>54</v>
      </c>
      <c r="C67" s="75">
        <f>中津地区!C67+甲地区!C67+南御牧地区!C67</f>
        <v>46</v>
      </c>
      <c r="D67" s="75">
        <f>中津地区!D67+甲地区!D67+南御牧地区!D67</f>
        <v>37</v>
      </c>
      <c r="E67" s="10">
        <f>中津地区!E67+甲地区!E67+南御牧地区!E67</f>
        <v>83</v>
      </c>
      <c r="F67" s="32"/>
    </row>
    <row r="68" spans="1:6" ht="15" customHeight="1" x14ac:dyDescent="0.15">
      <c r="A68" s="12"/>
      <c r="B68" s="40" t="s">
        <v>60</v>
      </c>
      <c r="C68" s="49">
        <f>中津地区!C68+甲地区!C68+南御牧地区!C68</f>
        <v>232</v>
      </c>
      <c r="D68" s="49">
        <f>中津地区!D68+甲地区!D68+南御牧地区!D68</f>
        <v>203</v>
      </c>
      <c r="E68" s="41">
        <f>中津地区!E68+甲地区!E68+南御牧地区!E68</f>
        <v>435</v>
      </c>
      <c r="F68" s="42">
        <f>E68/E147</f>
        <v>7.595599790466212E-2</v>
      </c>
    </row>
    <row r="69" spans="1:6" ht="15" customHeight="1" x14ac:dyDescent="0.15">
      <c r="A69" s="12"/>
      <c r="B69" s="35">
        <v>55</v>
      </c>
      <c r="C69" s="75">
        <f>中津地区!C69+甲地区!C69+南御牧地区!C69</f>
        <v>48</v>
      </c>
      <c r="D69" s="75">
        <f>中津地区!D69+甲地区!D69+南御牧地区!D69</f>
        <v>45</v>
      </c>
      <c r="E69" s="58">
        <f>中津地区!E69+甲地区!E69+南御牧地区!E69</f>
        <v>93</v>
      </c>
      <c r="F69" s="32"/>
    </row>
    <row r="70" spans="1:6" ht="15" customHeight="1" x14ac:dyDescent="0.15">
      <c r="A70" s="12"/>
      <c r="B70" s="35">
        <v>56</v>
      </c>
      <c r="C70" s="75">
        <f>中津地区!C70+甲地区!C70+南御牧地区!C70</f>
        <v>30</v>
      </c>
      <c r="D70" s="75">
        <f>中津地区!D70+甲地区!D70+南御牧地区!D70</f>
        <v>37</v>
      </c>
      <c r="E70" s="10">
        <f>中津地区!E70+甲地区!E70+南御牧地区!E70</f>
        <v>67</v>
      </c>
      <c r="F70" s="32"/>
    </row>
    <row r="71" spans="1:6" ht="15" customHeight="1" x14ac:dyDescent="0.15">
      <c r="A71" s="12"/>
      <c r="B71" s="35">
        <v>57</v>
      </c>
      <c r="C71" s="75">
        <f>中津地区!C71+甲地区!C71+南御牧地区!C71</f>
        <v>40</v>
      </c>
      <c r="D71" s="75">
        <f>中津地区!D71+甲地区!D71+南御牧地区!D71</f>
        <v>29</v>
      </c>
      <c r="E71" s="58">
        <f>中津地区!E71+甲地区!E71+南御牧地区!E71</f>
        <v>69</v>
      </c>
      <c r="F71" s="32"/>
    </row>
    <row r="72" spans="1:6" ht="15" customHeight="1" x14ac:dyDescent="0.15">
      <c r="A72" s="12"/>
      <c r="B72" s="35">
        <v>58</v>
      </c>
      <c r="C72" s="75">
        <f>中津地区!C72+甲地区!C72+南御牧地区!C72</f>
        <v>20</v>
      </c>
      <c r="D72" s="75">
        <f>中津地区!D72+甲地区!D72+南御牧地区!D72</f>
        <v>34</v>
      </c>
      <c r="E72" s="10">
        <f>中津地区!E72+甲地区!E72+南御牧地区!E72</f>
        <v>54</v>
      </c>
      <c r="F72" s="32"/>
    </row>
    <row r="73" spans="1:6" ht="15" customHeight="1" x14ac:dyDescent="0.15">
      <c r="A73" s="12"/>
      <c r="B73" s="35">
        <v>59</v>
      </c>
      <c r="C73" s="75">
        <f>中津地区!C73+甲地区!C73+南御牧地区!C73</f>
        <v>31</v>
      </c>
      <c r="D73" s="75">
        <f>中津地区!D73+甲地区!D73+南御牧地区!D73</f>
        <v>44</v>
      </c>
      <c r="E73" s="10">
        <f>中津地区!E73+甲地区!E73+南御牧地区!E73</f>
        <v>75</v>
      </c>
      <c r="F73" s="32"/>
    </row>
    <row r="74" spans="1:6" ht="15" customHeight="1" x14ac:dyDescent="0.15">
      <c r="A74" s="12"/>
      <c r="B74" s="40" t="s">
        <v>61</v>
      </c>
      <c r="C74" s="49">
        <f>中津地区!C74+甲地区!C74+南御牧地区!C74</f>
        <v>169</v>
      </c>
      <c r="D74" s="49">
        <f>中津地区!D74+甲地区!D74+南御牧地区!D74</f>
        <v>189</v>
      </c>
      <c r="E74" s="41">
        <f>中津地区!E74+甲地区!E74+南御牧地区!E74</f>
        <v>358</v>
      </c>
      <c r="F74" s="42">
        <f>E74/E147</f>
        <v>6.2510913218089756E-2</v>
      </c>
    </row>
    <row r="75" spans="1:6" ht="15" customHeight="1" x14ac:dyDescent="0.15">
      <c r="A75" s="12"/>
      <c r="B75" s="35">
        <v>60</v>
      </c>
      <c r="C75" s="75">
        <f>中津地区!C75+甲地区!C75+南御牧地区!C75</f>
        <v>38</v>
      </c>
      <c r="D75" s="75">
        <f>中津地区!D75+甲地区!D75+南御牧地区!D75</f>
        <v>38</v>
      </c>
      <c r="E75" s="58">
        <f>中津地区!E75+甲地区!E75+南御牧地区!E75</f>
        <v>76</v>
      </c>
      <c r="F75" s="32"/>
    </row>
    <row r="76" spans="1:6" ht="15" customHeight="1" x14ac:dyDescent="0.15">
      <c r="A76" s="12"/>
      <c r="B76" s="35">
        <v>61</v>
      </c>
      <c r="C76" s="75">
        <f>中津地区!C76+甲地区!C76+南御牧地区!C76</f>
        <v>45</v>
      </c>
      <c r="D76" s="75">
        <f>中津地区!D76+甲地区!D76+南御牧地区!D76</f>
        <v>37</v>
      </c>
      <c r="E76" s="10">
        <f>中津地区!E76+甲地区!E76+南御牧地区!E76</f>
        <v>82</v>
      </c>
      <c r="F76" s="32"/>
    </row>
    <row r="77" spans="1:6" ht="15" customHeight="1" x14ac:dyDescent="0.15">
      <c r="A77" s="12"/>
      <c r="B77" s="35">
        <v>62</v>
      </c>
      <c r="C77" s="75">
        <f>中津地区!C77+甲地区!C77+南御牧地区!C77</f>
        <v>33</v>
      </c>
      <c r="D77" s="75">
        <f>中津地区!D77+甲地区!D77+南御牧地区!D77</f>
        <v>42</v>
      </c>
      <c r="E77" s="58">
        <f>中津地区!E77+甲地区!E77+南御牧地区!E77</f>
        <v>75</v>
      </c>
      <c r="F77" s="32"/>
    </row>
    <row r="78" spans="1:6" ht="15" customHeight="1" x14ac:dyDescent="0.15">
      <c r="A78" s="12"/>
      <c r="B78" s="35">
        <v>63</v>
      </c>
      <c r="C78" s="75">
        <f>中津地区!C78+甲地区!C78+南御牧地区!C78</f>
        <v>46</v>
      </c>
      <c r="D78" s="75">
        <f>中津地区!D78+甲地区!D78+南御牧地区!D78</f>
        <v>52</v>
      </c>
      <c r="E78" s="10">
        <f>中津地区!E78+甲地区!E78+南御牧地区!E78</f>
        <v>98</v>
      </c>
      <c r="F78" s="32"/>
    </row>
    <row r="79" spans="1:6" ht="15" customHeight="1" x14ac:dyDescent="0.15">
      <c r="A79" s="12"/>
      <c r="B79" s="35">
        <v>64</v>
      </c>
      <c r="C79" s="75">
        <f>中津地区!C79+甲地区!C79+南御牧地区!C79</f>
        <v>38</v>
      </c>
      <c r="D79" s="75">
        <f>中津地区!D79+甲地区!D79+南御牧地区!D79</f>
        <v>31</v>
      </c>
      <c r="E79" s="10">
        <f>中津地区!E79+甲地区!E79+南御牧地区!E79</f>
        <v>69</v>
      </c>
      <c r="F79" s="32"/>
    </row>
    <row r="80" spans="1:6" ht="15" customHeight="1" x14ac:dyDescent="0.15">
      <c r="A80" s="12"/>
      <c r="B80" s="40" t="s">
        <v>62</v>
      </c>
      <c r="C80" s="49">
        <f>中津地区!C80+甲地区!C80+南御牧地区!C80</f>
        <v>200</v>
      </c>
      <c r="D80" s="49">
        <f>中津地区!D80+甲地区!D80+南御牧地区!D80</f>
        <v>200</v>
      </c>
      <c r="E80" s="41">
        <f>中津地区!E80+甲地区!E80+南御牧地区!E80</f>
        <v>400</v>
      </c>
      <c r="F80" s="42">
        <f>E80/E147</f>
        <v>6.9844595774401955E-2</v>
      </c>
    </row>
    <row r="81" spans="1:6" ht="15" customHeight="1" x14ac:dyDescent="0.15">
      <c r="A81" s="12"/>
      <c r="B81" s="35">
        <v>65</v>
      </c>
      <c r="C81" s="75">
        <f>中津地区!C81+甲地区!C81+南御牧地区!C81</f>
        <v>52</v>
      </c>
      <c r="D81" s="75">
        <f>中津地区!D81+甲地区!D81+南御牧地区!D81</f>
        <v>51</v>
      </c>
      <c r="E81" s="58">
        <f>中津地区!E81+甲地区!E81+南御牧地区!E81</f>
        <v>103</v>
      </c>
      <c r="F81" s="32"/>
    </row>
    <row r="82" spans="1:6" ht="15" customHeight="1" x14ac:dyDescent="0.15">
      <c r="A82" s="12"/>
      <c r="B82" s="35">
        <v>66</v>
      </c>
      <c r="C82" s="75">
        <f>中津地区!C82+甲地区!C82+南御牧地区!C82</f>
        <v>61</v>
      </c>
      <c r="D82" s="75">
        <f>中津地区!D82+甲地区!D82+南御牧地区!D82</f>
        <v>39</v>
      </c>
      <c r="E82" s="10">
        <f>中津地区!E82+甲地区!E82+南御牧地区!E82</f>
        <v>100</v>
      </c>
      <c r="F82" s="32"/>
    </row>
    <row r="83" spans="1:6" ht="15" customHeight="1" x14ac:dyDescent="0.15">
      <c r="A83" s="12"/>
      <c r="B83" s="35">
        <v>67</v>
      </c>
      <c r="C83" s="75">
        <f>中津地区!C83+甲地区!C83+南御牧地区!C83</f>
        <v>37</v>
      </c>
      <c r="D83" s="75">
        <f>中津地区!D83+甲地区!D83+南御牧地区!D83</f>
        <v>47</v>
      </c>
      <c r="E83" s="58">
        <f>中津地区!E83+甲地区!E83+南御牧地区!E83</f>
        <v>84</v>
      </c>
      <c r="F83" s="32"/>
    </row>
    <row r="84" spans="1:6" ht="15" customHeight="1" x14ac:dyDescent="0.15">
      <c r="A84" s="12"/>
      <c r="B84" s="35">
        <v>68</v>
      </c>
      <c r="C84" s="75">
        <f>中津地区!C84+甲地区!C84+南御牧地区!C84</f>
        <v>55</v>
      </c>
      <c r="D84" s="75">
        <f>中津地区!D84+甲地区!D84+南御牧地区!D84</f>
        <v>59</v>
      </c>
      <c r="E84" s="10">
        <f>中津地区!E84+甲地区!E84+南御牧地区!E84</f>
        <v>114</v>
      </c>
      <c r="F84" s="32"/>
    </row>
    <row r="85" spans="1:6" ht="15" customHeight="1" x14ac:dyDescent="0.15">
      <c r="A85" s="12"/>
      <c r="B85" s="35">
        <v>69</v>
      </c>
      <c r="C85" s="75">
        <f>中津地区!C85+甲地区!C85+南御牧地区!C85</f>
        <v>44</v>
      </c>
      <c r="D85" s="75">
        <f>中津地区!D85+甲地区!D85+南御牧地区!D85</f>
        <v>41</v>
      </c>
      <c r="E85" s="10">
        <f>中津地区!E85+甲地区!E85+南御牧地区!E85</f>
        <v>85</v>
      </c>
      <c r="F85" s="32"/>
    </row>
    <row r="86" spans="1:6" ht="15" customHeight="1" x14ac:dyDescent="0.15">
      <c r="A86" s="12"/>
      <c r="B86" s="43" t="s">
        <v>63</v>
      </c>
      <c r="C86" s="71">
        <f>中津地区!C86+甲地区!C86+南御牧地区!C86</f>
        <v>249</v>
      </c>
      <c r="D86" s="71">
        <f>中津地区!D86+甲地区!D86+南御牧地区!D86</f>
        <v>237</v>
      </c>
      <c r="E86" s="44">
        <f>中津地区!E86+甲地区!E86+南御牧地区!E86</f>
        <v>486</v>
      </c>
      <c r="F86" s="45">
        <f>E86/E147</f>
        <v>8.4861183865898374E-2</v>
      </c>
    </row>
    <row r="87" spans="1:6" ht="15" customHeight="1" x14ac:dyDescent="0.15">
      <c r="A87" s="12"/>
      <c r="B87" s="35">
        <v>70</v>
      </c>
      <c r="C87" s="75">
        <f>中津地区!C87+甲地区!C87+南御牧地区!C87</f>
        <v>48</v>
      </c>
      <c r="D87" s="75">
        <f>中津地区!D87+甲地区!D87+南御牧地区!D87</f>
        <v>58</v>
      </c>
      <c r="E87" s="58">
        <f>中津地区!E87+甲地区!E87+南御牧地区!E87</f>
        <v>106</v>
      </c>
      <c r="F87" s="32"/>
    </row>
    <row r="88" spans="1:6" ht="15" customHeight="1" x14ac:dyDescent="0.15">
      <c r="A88" s="12"/>
      <c r="B88" s="35">
        <v>71</v>
      </c>
      <c r="C88" s="75">
        <f>中津地区!C88+甲地区!C88+南御牧地区!C88</f>
        <v>53</v>
      </c>
      <c r="D88" s="75">
        <f>中津地区!D88+甲地区!D88+南御牧地区!D88</f>
        <v>45</v>
      </c>
      <c r="E88" s="10">
        <f>中津地区!E88+甲地区!E88+南御牧地区!E88</f>
        <v>98</v>
      </c>
      <c r="F88" s="32"/>
    </row>
    <row r="89" spans="1:6" ht="15" customHeight="1" x14ac:dyDescent="0.15">
      <c r="A89" s="12"/>
      <c r="B89" s="35">
        <v>72</v>
      </c>
      <c r="C89" s="75">
        <f>中津地区!C89+甲地区!C89+南御牧地区!C89</f>
        <v>55</v>
      </c>
      <c r="D89" s="75">
        <f>中津地区!D89+甲地区!D89+南御牧地区!D89</f>
        <v>50</v>
      </c>
      <c r="E89" s="58">
        <f>中津地区!E89+甲地区!E89+南御牧地区!E89</f>
        <v>105</v>
      </c>
      <c r="F89" s="32"/>
    </row>
    <row r="90" spans="1:6" ht="15" customHeight="1" x14ac:dyDescent="0.15">
      <c r="A90" s="12"/>
      <c r="B90" s="35">
        <v>73</v>
      </c>
      <c r="C90" s="75">
        <f>中津地区!C90+甲地区!C90+南御牧地区!C90</f>
        <v>64</v>
      </c>
      <c r="D90" s="75">
        <f>中津地区!D90+甲地区!D90+南御牧地区!D90</f>
        <v>59</v>
      </c>
      <c r="E90" s="10">
        <f>中津地区!E90+甲地区!E90+南御牧地区!E90</f>
        <v>123</v>
      </c>
      <c r="F90" s="32"/>
    </row>
    <row r="91" spans="1:6" ht="15" customHeight="1" x14ac:dyDescent="0.15">
      <c r="A91" s="12"/>
      <c r="B91" s="35">
        <v>74</v>
      </c>
      <c r="C91" s="75">
        <f>中津地区!C91+甲地区!C91+南御牧地区!C91</f>
        <v>54</v>
      </c>
      <c r="D91" s="75">
        <f>中津地区!D91+甲地区!D91+南御牧地区!D91</f>
        <v>53</v>
      </c>
      <c r="E91" s="10">
        <f>中津地区!E91+甲地区!E91+南御牧地区!E91</f>
        <v>107</v>
      </c>
      <c r="F91" s="32"/>
    </row>
    <row r="92" spans="1:6" ht="15" customHeight="1" x14ac:dyDescent="0.15">
      <c r="A92" s="12"/>
      <c r="B92" s="43" t="s">
        <v>64</v>
      </c>
      <c r="C92" s="71">
        <f>中津地区!C92+甲地区!C92+南御牧地区!C92</f>
        <v>274</v>
      </c>
      <c r="D92" s="71">
        <f>中津地区!D92+甲地区!D92+南御牧地区!D92</f>
        <v>265</v>
      </c>
      <c r="E92" s="44">
        <f>中津地区!E92+甲地区!E92+南御牧地区!E92</f>
        <v>539</v>
      </c>
      <c r="F92" s="45">
        <f>E92/E147</f>
        <v>9.4115592806006634E-2</v>
      </c>
    </row>
    <row r="93" spans="1:6" ht="15" customHeight="1" x14ac:dyDescent="0.15">
      <c r="A93" s="12"/>
      <c r="B93" s="35">
        <v>75</v>
      </c>
      <c r="C93" s="75">
        <f>中津地区!C93+甲地区!C93+南御牧地区!C93</f>
        <v>47</v>
      </c>
      <c r="D93" s="75">
        <f>中津地区!D93+甲地区!D93+南御牧地区!D93</f>
        <v>60</v>
      </c>
      <c r="E93" s="58">
        <f>中津地区!E93+甲地区!E93+南御牧地区!E93</f>
        <v>107</v>
      </c>
      <c r="F93" s="32"/>
    </row>
    <row r="94" spans="1:6" ht="15" customHeight="1" x14ac:dyDescent="0.15">
      <c r="A94" s="12"/>
      <c r="B94" s="35">
        <v>76</v>
      </c>
      <c r="C94" s="75">
        <f>中津地区!C94+甲地区!C94+南御牧地区!C94</f>
        <v>48</v>
      </c>
      <c r="D94" s="75">
        <f>中津地区!D94+甲地区!D94+南御牧地区!D94</f>
        <v>39</v>
      </c>
      <c r="E94" s="10">
        <f>中津地区!E94+甲地区!E94+南御牧地区!E94</f>
        <v>87</v>
      </c>
      <c r="F94" s="32"/>
    </row>
    <row r="95" spans="1:6" ht="15" customHeight="1" x14ac:dyDescent="0.15">
      <c r="A95" s="12"/>
      <c r="B95" s="35">
        <v>77</v>
      </c>
      <c r="C95" s="75">
        <f>中津地区!C95+甲地区!C95+南御牧地区!C95</f>
        <v>35</v>
      </c>
      <c r="D95" s="75">
        <f>中津地区!D95+甲地区!D95+南御牧地区!D95</f>
        <v>33</v>
      </c>
      <c r="E95" s="58">
        <f>中津地区!E95+甲地区!E95+南御牧地区!E95</f>
        <v>68</v>
      </c>
      <c r="F95" s="32"/>
    </row>
    <row r="96" spans="1:6" ht="15" customHeight="1" x14ac:dyDescent="0.15">
      <c r="A96" s="12"/>
      <c r="B96" s="35">
        <v>78</v>
      </c>
      <c r="C96" s="75">
        <f>中津地区!C96+甲地区!C96+南御牧地区!C96</f>
        <v>27</v>
      </c>
      <c r="D96" s="75">
        <f>中津地区!D96+甲地区!D96+南御牧地区!D96</f>
        <v>22</v>
      </c>
      <c r="E96" s="10">
        <f>中津地区!E96+甲地区!E96+南御牧地区!E96</f>
        <v>49</v>
      </c>
      <c r="F96" s="32"/>
    </row>
    <row r="97" spans="1:6" ht="15" customHeight="1" x14ac:dyDescent="0.15">
      <c r="A97" s="12"/>
      <c r="B97" s="35">
        <v>79</v>
      </c>
      <c r="C97" s="75">
        <f>中津地区!C97+甲地区!C97+南御牧地区!C97</f>
        <v>33</v>
      </c>
      <c r="D97" s="75">
        <f>中津地区!D97+甲地区!D97+南御牧地区!D97</f>
        <v>39</v>
      </c>
      <c r="E97" s="10">
        <f>中津地区!E97+甲地区!E97+南御牧地区!E97</f>
        <v>72</v>
      </c>
      <c r="F97" s="32"/>
    </row>
    <row r="98" spans="1:6" ht="15" customHeight="1" x14ac:dyDescent="0.15">
      <c r="A98" s="12"/>
      <c r="B98" s="43" t="s">
        <v>65</v>
      </c>
      <c r="C98" s="71">
        <f>中津地区!C98+甲地区!C98+南御牧地区!C98</f>
        <v>190</v>
      </c>
      <c r="D98" s="71">
        <f>中津地区!D98+甲地区!D98+南御牧地区!D98</f>
        <v>193</v>
      </c>
      <c r="E98" s="44">
        <f>中津地区!E98+甲地区!E98+南御牧地区!E98</f>
        <v>383</v>
      </c>
      <c r="F98" s="45">
        <f>E98/E147</f>
        <v>6.687620045398987E-2</v>
      </c>
    </row>
    <row r="99" spans="1:6" ht="15" customHeight="1" x14ac:dyDescent="0.15">
      <c r="A99" s="12"/>
      <c r="B99" s="35">
        <v>80</v>
      </c>
      <c r="C99" s="75">
        <f>中津地区!C99+甲地区!C99+南御牧地区!C99</f>
        <v>34</v>
      </c>
      <c r="D99" s="75">
        <f>中津地区!D99+甲地区!D99+南御牧地区!D99</f>
        <v>35</v>
      </c>
      <c r="E99" s="58">
        <f>中津地区!E99+甲地区!E99+南御牧地区!E99</f>
        <v>69</v>
      </c>
      <c r="F99" s="32"/>
    </row>
    <row r="100" spans="1:6" ht="15" customHeight="1" x14ac:dyDescent="0.15">
      <c r="A100" s="12"/>
      <c r="B100" s="35">
        <v>81</v>
      </c>
      <c r="C100" s="75">
        <f>中津地区!C100+甲地区!C100+南御牧地区!C100</f>
        <v>25</v>
      </c>
      <c r="D100" s="75">
        <f>中津地区!D100+甲地区!D100+南御牧地区!D100</f>
        <v>30</v>
      </c>
      <c r="E100" s="10">
        <f>中津地区!E100+甲地区!E100+南御牧地区!E100</f>
        <v>55</v>
      </c>
      <c r="F100" s="32"/>
    </row>
    <row r="101" spans="1:6" ht="15" customHeight="1" x14ac:dyDescent="0.15">
      <c r="A101" s="12"/>
      <c r="B101" s="35">
        <v>82</v>
      </c>
      <c r="C101" s="75">
        <f>中津地区!C101+甲地区!C101+南御牧地区!C101</f>
        <v>29</v>
      </c>
      <c r="D101" s="75">
        <f>中津地区!D101+甲地区!D101+南御牧地区!D101</f>
        <v>38</v>
      </c>
      <c r="E101" s="58">
        <f>中津地区!E101+甲地区!E101+南御牧地区!E101</f>
        <v>67</v>
      </c>
      <c r="F101" s="32"/>
    </row>
    <row r="102" spans="1:6" ht="15" customHeight="1" x14ac:dyDescent="0.15">
      <c r="A102" s="12"/>
      <c r="B102" s="35">
        <v>83</v>
      </c>
      <c r="C102" s="75">
        <f>中津地区!C102+甲地区!C102+南御牧地区!C102</f>
        <v>30</v>
      </c>
      <c r="D102" s="75">
        <f>中津地区!D102+甲地区!D102+南御牧地区!D102</f>
        <v>37</v>
      </c>
      <c r="E102" s="10">
        <f>中津地区!E102+甲地区!E102+南御牧地区!E102</f>
        <v>67</v>
      </c>
      <c r="F102" s="32"/>
    </row>
    <row r="103" spans="1:6" ht="15" customHeight="1" x14ac:dyDescent="0.15">
      <c r="A103" s="12"/>
      <c r="B103" s="35">
        <v>84</v>
      </c>
      <c r="C103" s="75">
        <f>中津地区!C103+甲地区!C103+南御牧地区!C103</f>
        <v>23</v>
      </c>
      <c r="D103" s="75">
        <f>中津地区!D103+甲地区!D103+南御牧地区!D103</f>
        <v>28</v>
      </c>
      <c r="E103" s="10">
        <f>中津地区!E103+甲地区!E103+南御牧地区!E103</f>
        <v>51</v>
      </c>
      <c r="F103" s="32"/>
    </row>
    <row r="104" spans="1:6" ht="15" customHeight="1" x14ac:dyDescent="0.15">
      <c r="A104" s="12"/>
      <c r="B104" s="43" t="s">
        <v>66</v>
      </c>
      <c r="C104" s="71">
        <f>中津地区!C104+甲地区!C104+南御牧地区!C104</f>
        <v>141</v>
      </c>
      <c r="D104" s="71">
        <f>中津地区!D104+甲地区!D104+南御牧地区!D104</f>
        <v>168</v>
      </c>
      <c r="E104" s="44">
        <f>中津地区!E104+甲地区!E104+南御牧地区!E104</f>
        <v>309</v>
      </c>
      <c r="F104" s="45">
        <f>E104/E147</f>
        <v>5.395495023572551E-2</v>
      </c>
    </row>
    <row r="105" spans="1:6" ht="15" customHeight="1" x14ac:dyDescent="0.15">
      <c r="A105" s="12"/>
      <c r="B105" s="35">
        <v>85</v>
      </c>
      <c r="C105" s="75">
        <f>中津地区!C105+甲地区!C105+南御牧地区!C105</f>
        <v>20</v>
      </c>
      <c r="D105" s="75">
        <f>中津地区!D105+甲地区!D105+南御牧地区!D105</f>
        <v>30</v>
      </c>
      <c r="E105" s="58">
        <f>中津地区!E105+甲地区!E105+南御牧地区!E105</f>
        <v>50</v>
      </c>
      <c r="F105" s="32"/>
    </row>
    <row r="106" spans="1:6" ht="15" customHeight="1" x14ac:dyDescent="0.15">
      <c r="A106" s="12"/>
      <c r="B106" s="35">
        <v>86</v>
      </c>
      <c r="C106" s="75">
        <f>中津地区!C106+甲地区!C106+南御牧地区!C106</f>
        <v>23</v>
      </c>
      <c r="D106" s="75">
        <f>中津地区!D106+甲地区!D106+南御牧地区!D106</f>
        <v>32</v>
      </c>
      <c r="E106" s="10">
        <f>中津地区!E106+甲地区!E106+南御牧地区!E106</f>
        <v>55</v>
      </c>
      <c r="F106" s="32"/>
    </row>
    <row r="107" spans="1:6" ht="15" customHeight="1" x14ac:dyDescent="0.15">
      <c r="A107" s="12"/>
      <c r="B107" s="35">
        <v>87</v>
      </c>
      <c r="C107" s="75">
        <f>中津地区!C107+甲地区!C107+南御牧地区!C107</f>
        <v>20</v>
      </c>
      <c r="D107" s="75">
        <f>中津地区!D107+甲地区!D107+南御牧地区!D107</f>
        <v>32</v>
      </c>
      <c r="E107" s="58">
        <f>中津地区!E107+甲地区!E107+南御牧地区!E107</f>
        <v>52</v>
      </c>
      <c r="F107" s="32"/>
    </row>
    <row r="108" spans="1:6" ht="15" customHeight="1" x14ac:dyDescent="0.15">
      <c r="A108" s="12"/>
      <c r="B108" s="35">
        <v>88</v>
      </c>
      <c r="C108" s="75">
        <f>中津地区!C108+甲地区!C108+南御牧地区!C108</f>
        <v>17</v>
      </c>
      <c r="D108" s="75">
        <f>中津地区!D108+甲地区!D108+南御牧地区!D108</f>
        <v>23</v>
      </c>
      <c r="E108" s="10">
        <f>中津地区!E108+甲地区!E108+南御牧地区!E108</f>
        <v>40</v>
      </c>
      <c r="F108" s="32"/>
    </row>
    <row r="109" spans="1:6" ht="15" customHeight="1" x14ac:dyDescent="0.15">
      <c r="A109" s="12"/>
      <c r="B109" s="35">
        <v>89</v>
      </c>
      <c r="C109" s="75">
        <f>中津地区!C109+甲地区!C109+南御牧地区!C109</f>
        <v>10</v>
      </c>
      <c r="D109" s="75">
        <f>中津地区!D109+甲地区!D109+南御牧地区!D109</f>
        <v>29</v>
      </c>
      <c r="E109" s="10">
        <f>中津地区!E109+甲地区!E109+南御牧地区!E109</f>
        <v>39</v>
      </c>
      <c r="F109" s="32"/>
    </row>
    <row r="110" spans="1:6" ht="15" customHeight="1" x14ac:dyDescent="0.15">
      <c r="A110" s="12"/>
      <c r="B110" s="43" t="s">
        <v>67</v>
      </c>
      <c r="C110" s="71">
        <f>中津地区!C110+甲地区!C110+南御牧地区!C110</f>
        <v>90</v>
      </c>
      <c r="D110" s="71">
        <f>中津地区!D110+甲地区!D110+南御牧地区!D110</f>
        <v>146</v>
      </c>
      <c r="E110" s="44">
        <f>中津地区!E110+甲地区!E110+南御牧地区!E110</f>
        <v>236</v>
      </c>
      <c r="F110" s="45">
        <f>E110/E147</f>
        <v>4.1208311506897154E-2</v>
      </c>
    </row>
    <row r="111" spans="1:6" ht="15" customHeight="1" x14ac:dyDescent="0.15">
      <c r="A111" s="12"/>
      <c r="B111" s="35">
        <v>90</v>
      </c>
      <c r="C111" s="75">
        <f>中津地区!C111+甲地区!C111+南御牧地区!C111</f>
        <v>5</v>
      </c>
      <c r="D111" s="75">
        <f>中津地区!D111+甲地区!D111+南御牧地区!D111</f>
        <v>22</v>
      </c>
      <c r="E111" s="58">
        <f>中津地区!E111+甲地区!E111+南御牧地区!E111</f>
        <v>27</v>
      </c>
      <c r="F111" s="32"/>
    </row>
    <row r="112" spans="1:6" ht="15" customHeight="1" x14ac:dyDescent="0.15">
      <c r="A112" s="12"/>
      <c r="B112" s="35">
        <v>91</v>
      </c>
      <c r="C112" s="75">
        <f>中津地区!C112+甲地区!C112+南御牧地区!C112</f>
        <v>7</v>
      </c>
      <c r="D112" s="75">
        <f>中津地区!D112+甲地区!D112+南御牧地区!D112</f>
        <v>21</v>
      </c>
      <c r="E112" s="10">
        <f>中津地区!E112+甲地区!E112+南御牧地区!E112</f>
        <v>28</v>
      </c>
      <c r="F112" s="32"/>
    </row>
    <row r="113" spans="1:6" ht="15" customHeight="1" x14ac:dyDescent="0.15">
      <c r="A113" s="12"/>
      <c r="B113" s="35">
        <v>92</v>
      </c>
      <c r="C113" s="75">
        <f>中津地区!C113+甲地区!C113+南御牧地区!C113</f>
        <v>14</v>
      </c>
      <c r="D113" s="75">
        <f>中津地区!D113+甲地区!D113+南御牧地区!D113</f>
        <v>25</v>
      </c>
      <c r="E113" s="58">
        <f>中津地区!E113+甲地区!E113+南御牧地区!E113</f>
        <v>39</v>
      </c>
      <c r="F113" s="32"/>
    </row>
    <row r="114" spans="1:6" ht="15" customHeight="1" x14ac:dyDescent="0.15">
      <c r="A114" s="12"/>
      <c r="B114" s="35">
        <v>93</v>
      </c>
      <c r="C114" s="75">
        <f>中津地区!C114+甲地区!C114+南御牧地区!C114</f>
        <v>7</v>
      </c>
      <c r="D114" s="75">
        <f>中津地区!D114+甲地区!D114+南御牧地区!D114</f>
        <v>20</v>
      </c>
      <c r="E114" s="10">
        <f>中津地区!E114+甲地区!E114+南御牧地区!E114</f>
        <v>27</v>
      </c>
      <c r="F114" s="32"/>
    </row>
    <row r="115" spans="1:6" ht="15" customHeight="1" x14ac:dyDescent="0.15">
      <c r="A115" s="12"/>
      <c r="B115" s="35">
        <v>94</v>
      </c>
      <c r="C115" s="75">
        <f>中津地区!C115+甲地区!C115+南御牧地区!C115</f>
        <v>0</v>
      </c>
      <c r="D115" s="75">
        <f>中津地区!D115+甲地区!D115+南御牧地区!D115</f>
        <v>16</v>
      </c>
      <c r="E115" s="10">
        <f>中津地区!E115+甲地区!E115+南御牧地区!E115</f>
        <v>16</v>
      </c>
      <c r="F115" s="32"/>
    </row>
    <row r="116" spans="1:6" ht="15" customHeight="1" x14ac:dyDescent="0.15">
      <c r="A116" s="12"/>
      <c r="B116" s="43" t="s">
        <v>68</v>
      </c>
      <c r="C116" s="71">
        <f>中津地区!C116+甲地区!C116+南御牧地区!C116</f>
        <v>33</v>
      </c>
      <c r="D116" s="71">
        <f>中津地区!D116+甲地区!D116+南御牧地区!D116</f>
        <v>104</v>
      </c>
      <c r="E116" s="44">
        <f>中津地区!E116+甲地区!E116+南御牧地区!E116</f>
        <v>137</v>
      </c>
      <c r="F116" s="45">
        <f>E116/E147</f>
        <v>2.3921774052732669E-2</v>
      </c>
    </row>
    <row r="117" spans="1:6" ht="15" customHeight="1" x14ac:dyDescent="0.15">
      <c r="A117" s="12"/>
      <c r="B117" s="35">
        <v>95</v>
      </c>
      <c r="C117" s="75">
        <f>中津地区!C117+甲地区!C117+南御牧地区!C117</f>
        <v>6</v>
      </c>
      <c r="D117" s="75">
        <f>中津地区!D117+甲地区!D117+南御牧地区!D117</f>
        <v>14</v>
      </c>
      <c r="E117" s="58">
        <f>中津地区!E117+甲地区!E117+南御牧地区!E117</f>
        <v>20</v>
      </c>
      <c r="F117" s="32"/>
    </row>
    <row r="118" spans="1:6" ht="15" customHeight="1" x14ac:dyDescent="0.15">
      <c r="A118" s="12"/>
      <c r="B118" s="35">
        <v>96</v>
      </c>
      <c r="C118" s="75">
        <f>中津地区!C118+甲地区!C118+南御牧地区!C118</f>
        <v>5</v>
      </c>
      <c r="D118" s="75">
        <f>中津地区!D118+甲地区!D118+南御牧地区!D118</f>
        <v>10</v>
      </c>
      <c r="E118" s="10">
        <f>中津地区!E118+甲地区!E118+南御牧地区!E118</f>
        <v>15</v>
      </c>
      <c r="F118" s="32"/>
    </row>
    <row r="119" spans="1:6" ht="15" customHeight="1" x14ac:dyDescent="0.15">
      <c r="A119" s="12"/>
      <c r="B119" s="35">
        <v>97</v>
      </c>
      <c r="C119" s="75">
        <f>中津地区!C119+甲地区!C119+南御牧地区!C119</f>
        <v>2</v>
      </c>
      <c r="D119" s="75">
        <f>中津地区!D119+甲地区!D119+南御牧地区!D119</f>
        <v>8</v>
      </c>
      <c r="E119" s="58">
        <f>中津地区!E119+甲地区!E119+南御牧地区!E119</f>
        <v>10</v>
      </c>
      <c r="F119" s="32"/>
    </row>
    <row r="120" spans="1:6" ht="15" customHeight="1" x14ac:dyDescent="0.15">
      <c r="A120" s="12"/>
      <c r="B120" s="35">
        <v>98</v>
      </c>
      <c r="C120" s="75">
        <f>中津地区!C120+甲地区!C120+南御牧地区!C120</f>
        <v>1</v>
      </c>
      <c r="D120" s="75">
        <f>中津地区!D120+甲地区!D120+南御牧地区!D120</f>
        <v>5</v>
      </c>
      <c r="E120" s="10">
        <f>中津地区!E120+甲地区!E120+南御牧地区!E120</f>
        <v>6</v>
      </c>
      <c r="F120" s="32"/>
    </row>
    <row r="121" spans="1:6" ht="15" customHeight="1" x14ac:dyDescent="0.15">
      <c r="A121" s="12"/>
      <c r="B121" s="35">
        <v>99</v>
      </c>
      <c r="C121" s="75">
        <f>中津地区!C121+甲地区!C121+南御牧地区!C121</f>
        <v>1</v>
      </c>
      <c r="D121" s="75">
        <f>中津地区!D121+甲地区!D121+南御牧地区!D121</f>
        <v>9</v>
      </c>
      <c r="E121" s="10">
        <f>中津地区!E121+甲地区!E121+南御牧地区!E121</f>
        <v>10</v>
      </c>
      <c r="F121" s="32"/>
    </row>
    <row r="122" spans="1:6" ht="15" customHeight="1" x14ac:dyDescent="0.15">
      <c r="A122" s="12"/>
      <c r="B122" s="43" t="s">
        <v>69</v>
      </c>
      <c r="C122" s="71">
        <f>中津地区!C122+甲地区!C122+南御牧地区!C122</f>
        <v>15</v>
      </c>
      <c r="D122" s="71">
        <f>中津地区!D122+甲地区!D122+南御牧地区!D122</f>
        <v>46</v>
      </c>
      <c r="E122" s="44">
        <f>中津地区!E122+甲地区!E122+南御牧地区!E122</f>
        <v>61</v>
      </c>
      <c r="F122" s="45">
        <f>E122/E147</f>
        <v>1.0651300855596298E-2</v>
      </c>
    </row>
    <row r="123" spans="1:6" ht="15" customHeight="1" x14ac:dyDescent="0.15">
      <c r="A123" s="12"/>
      <c r="B123" s="35">
        <v>100</v>
      </c>
      <c r="C123" s="75">
        <f>中津地区!C123+甲地区!C123+南御牧地区!C123</f>
        <v>3</v>
      </c>
      <c r="D123" s="75">
        <f>中津地区!D123+甲地区!D123+南御牧地区!D123</f>
        <v>1</v>
      </c>
      <c r="E123" s="58">
        <f>中津地区!E123+甲地区!E123+南御牧地区!E123</f>
        <v>4</v>
      </c>
      <c r="F123" s="32"/>
    </row>
    <row r="124" spans="1:6" ht="15" customHeight="1" x14ac:dyDescent="0.15">
      <c r="A124" s="12"/>
      <c r="B124" s="35">
        <v>101</v>
      </c>
      <c r="C124" s="75">
        <f>中津地区!C124+甲地区!C124+南御牧地区!C124</f>
        <v>1</v>
      </c>
      <c r="D124" s="75">
        <f>中津地区!D124+甲地区!D124+南御牧地区!D124</f>
        <v>1</v>
      </c>
      <c r="E124" s="10">
        <f>中津地区!E124+甲地区!E124+南御牧地区!E124</f>
        <v>2</v>
      </c>
      <c r="F124" s="32"/>
    </row>
    <row r="125" spans="1:6" ht="15" customHeight="1" x14ac:dyDescent="0.15">
      <c r="A125" s="12"/>
      <c r="B125" s="35">
        <v>102</v>
      </c>
      <c r="C125" s="75">
        <f>中津地区!C125+甲地区!C125+南御牧地区!C125</f>
        <v>0</v>
      </c>
      <c r="D125" s="75">
        <f>中津地区!D125+甲地区!D125+南御牧地区!D125</f>
        <v>2</v>
      </c>
      <c r="E125" s="58">
        <f>中津地区!E125+甲地区!E125+南御牧地区!E125</f>
        <v>2</v>
      </c>
      <c r="F125" s="32"/>
    </row>
    <row r="126" spans="1:6" ht="15" customHeight="1" x14ac:dyDescent="0.15">
      <c r="A126" s="12"/>
      <c r="B126" s="35">
        <v>103</v>
      </c>
      <c r="C126" s="75">
        <f>中津地区!C126+甲地区!C126+南御牧地区!C126</f>
        <v>0</v>
      </c>
      <c r="D126" s="75">
        <f>中津地区!D126+甲地区!D126+南御牧地区!D126</f>
        <v>0</v>
      </c>
      <c r="E126" s="10">
        <f>中津地区!E126+甲地区!E126+南御牧地区!E126</f>
        <v>0</v>
      </c>
      <c r="F126" s="32"/>
    </row>
    <row r="127" spans="1:6" ht="15" customHeight="1" x14ac:dyDescent="0.15">
      <c r="A127" s="12"/>
      <c r="B127" s="35">
        <v>104</v>
      </c>
      <c r="C127" s="75">
        <f>中津地区!C127+甲地区!C127+南御牧地区!C127</f>
        <v>0</v>
      </c>
      <c r="D127" s="75">
        <f>中津地区!D127+甲地区!D127+南御牧地区!D127</f>
        <v>1</v>
      </c>
      <c r="E127" s="10">
        <f>中津地区!E127+甲地区!E127+南御牧地区!E127</f>
        <v>1</v>
      </c>
      <c r="F127" s="32"/>
    </row>
    <row r="128" spans="1:6" ht="15" customHeight="1" x14ac:dyDescent="0.15">
      <c r="A128" s="12"/>
      <c r="B128" s="43" t="s">
        <v>70</v>
      </c>
      <c r="C128" s="71">
        <f>中津地区!C128+甲地区!C128+南御牧地区!C128</f>
        <v>4</v>
      </c>
      <c r="D128" s="71">
        <f>中津地区!D128+甲地区!D128+南御牧地区!D128</f>
        <v>5</v>
      </c>
      <c r="E128" s="44">
        <f>中津地区!E128+甲地区!E128+南御牧地区!E128</f>
        <v>9</v>
      </c>
      <c r="F128" s="45">
        <f>E128/E147</f>
        <v>1.5715034049240441E-3</v>
      </c>
    </row>
    <row r="129" spans="1:6" ht="15" customHeight="1" x14ac:dyDescent="0.15">
      <c r="A129" s="12"/>
      <c r="B129" s="35">
        <v>105</v>
      </c>
      <c r="C129" s="75">
        <f>中津地区!C129+甲地区!C129+南御牧地区!C129</f>
        <v>0</v>
      </c>
      <c r="D129" s="75">
        <f>中津地区!D129+甲地区!D129+南御牧地区!D129</f>
        <v>0</v>
      </c>
      <c r="E129" s="58">
        <f>中津地区!E129+甲地区!E129+南御牧地区!E129</f>
        <v>0</v>
      </c>
      <c r="F129" s="32"/>
    </row>
    <row r="130" spans="1:6" ht="15" customHeight="1" x14ac:dyDescent="0.15">
      <c r="A130" s="12"/>
      <c r="B130" s="35">
        <v>106</v>
      </c>
      <c r="C130" s="75">
        <f>中津地区!C130+甲地区!C130+南御牧地区!C130</f>
        <v>0</v>
      </c>
      <c r="D130" s="75">
        <f>中津地区!D130+甲地区!D130+南御牧地区!D130</f>
        <v>0</v>
      </c>
      <c r="E130" s="10">
        <f>中津地区!E130+甲地区!E130+南御牧地区!E130</f>
        <v>0</v>
      </c>
      <c r="F130" s="32"/>
    </row>
    <row r="131" spans="1:6" ht="15" customHeight="1" x14ac:dyDescent="0.15">
      <c r="A131" s="12"/>
      <c r="B131" s="35">
        <v>107</v>
      </c>
      <c r="C131" s="75">
        <f>中津地区!C131+甲地区!C131+南御牧地区!C131</f>
        <v>0</v>
      </c>
      <c r="D131" s="75">
        <f>中津地区!D131+甲地区!D131+南御牧地区!D131</f>
        <v>0</v>
      </c>
      <c r="E131" s="58">
        <f>中津地区!E131+甲地区!E131+南御牧地区!E131</f>
        <v>0</v>
      </c>
      <c r="F131" s="32"/>
    </row>
    <row r="132" spans="1:6" ht="15" customHeight="1" x14ac:dyDescent="0.15">
      <c r="A132" s="12"/>
      <c r="B132" s="35">
        <v>108</v>
      </c>
      <c r="C132" s="75">
        <f>中津地区!C132+甲地区!C132+南御牧地区!C132</f>
        <v>0</v>
      </c>
      <c r="D132" s="75">
        <f>中津地区!D132+甲地区!D132+南御牧地区!D132</f>
        <v>0</v>
      </c>
      <c r="E132" s="10">
        <f>中津地区!E132+甲地区!E132+南御牧地区!E132</f>
        <v>0</v>
      </c>
      <c r="F132" s="32"/>
    </row>
    <row r="133" spans="1:6" ht="15" customHeight="1" x14ac:dyDescent="0.15">
      <c r="A133" s="12"/>
      <c r="B133" s="35">
        <v>109</v>
      </c>
      <c r="C133" s="75">
        <f>中津地区!C133+甲地区!C133+南御牧地区!C133</f>
        <v>0</v>
      </c>
      <c r="D133" s="75">
        <f>中津地区!D133+甲地区!D133+南御牧地区!D133</f>
        <v>0</v>
      </c>
      <c r="E133" s="10">
        <f>中津地区!E133+甲地区!E133+南御牧地区!E133</f>
        <v>0</v>
      </c>
      <c r="F133" s="32"/>
    </row>
    <row r="134" spans="1:6" ht="15" customHeight="1" x14ac:dyDescent="0.15">
      <c r="A134" s="36"/>
      <c r="B134" s="46" t="s">
        <v>71</v>
      </c>
      <c r="C134" s="71">
        <f>中津地区!C134+甲地区!C134+南御牧地区!C134</f>
        <v>0</v>
      </c>
      <c r="D134" s="71">
        <f>中津地区!D134+甲地区!D134+南御牧地区!D134</f>
        <v>0</v>
      </c>
      <c r="E134" s="44">
        <f>中津地区!E134+甲地区!E134+南御牧地区!E134</f>
        <v>0</v>
      </c>
      <c r="F134" s="45">
        <f>E134/E147</f>
        <v>0</v>
      </c>
    </row>
    <row r="135" spans="1:6" ht="15" customHeight="1" x14ac:dyDescent="0.15">
      <c r="A135" s="36"/>
      <c r="B135" s="35">
        <v>110</v>
      </c>
      <c r="C135" s="79">
        <f>中津地区!C135+甲地区!C135+南御牧地区!C135</f>
        <v>0</v>
      </c>
      <c r="D135" s="79">
        <f>中津地区!D135+甲地区!D135+南御牧地区!D135</f>
        <v>0</v>
      </c>
      <c r="E135" s="93">
        <f>中津地区!E135+甲地区!E135+南御牧地区!E135</f>
        <v>0</v>
      </c>
      <c r="F135" s="32"/>
    </row>
    <row r="136" spans="1:6" ht="15" customHeight="1" x14ac:dyDescent="0.15">
      <c r="A136" s="36"/>
      <c r="B136" s="35">
        <v>111</v>
      </c>
      <c r="C136" s="75">
        <f>中津地区!C136+甲地区!C136+南御牧地区!C136</f>
        <v>0</v>
      </c>
      <c r="D136" s="75">
        <f>中津地区!D136+甲地区!D136+南御牧地区!D136</f>
        <v>0</v>
      </c>
      <c r="E136" s="10">
        <f>中津地区!E136+甲地区!E136+南御牧地区!E136</f>
        <v>0</v>
      </c>
      <c r="F136" s="32"/>
    </row>
    <row r="137" spans="1:6" ht="15" customHeight="1" x14ac:dyDescent="0.15">
      <c r="A137" s="36"/>
      <c r="B137" s="35">
        <v>112</v>
      </c>
      <c r="C137" s="75">
        <f>中津地区!C137+甲地区!C137+南御牧地区!C137</f>
        <v>0</v>
      </c>
      <c r="D137" s="75">
        <f>中津地区!D137+甲地区!D137+南御牧地区!D137</f>
        <v>0</v>
      </c>
      <c r="E137" s="58">
        <f>中津地区!E137+甲地区!E137+南御牧地区!E137</f>
        <v>0</v>
      </c>
      <c r="F137" s="32"/>
    </row>
    <row r="138" spans="1:6" ht="15" customHeight="1" x14ac:dyDescent="0.15">
      <c r="A138" s="36"/>
      <c r="B138" s="35">
        <v>113</v>
      </c>
      <c r="C138" s="75">
        <f>中津地区!C138+甲地区!C138+南御牧地区!C138</f>
        <v>0</v>
      </c>
      <c r="D138" s="75">
        <f>中津地区!D138+甲地区!D138+南御牧地区!D138</f>
        <v>0</v>
      </c>
      <c r="E138" s="10">
        <f>中津地区!E138+甲地区!E138+南御牧地区!E138</f>
        <v>0</v>
      </c>
      <c r="F138" s="32"/>
    </row>
    <row r="139" spans="1:6" ht="15" customHeight="1" x14ac:dyDescent="0.15">
      <c r="A139" s="36"/>
      <c r="B139" s="35">
        <v>114</v>
      </c>
      <c r="C139" s="75">
        <f>中津地区!C139+甲地区!C139+南御牧地区!C139</f>
        <v>0</v>
      </c>
      <c r="D139" s="75">
        <f>中津地区!D139+甲地区!D139+南御牧地区!D139</f>
        <v>0</v>
      </c>
      <c r="E139" s="10">
        <f>中津地区!E139+甲地区!E139+南御牧地区!E139</f>
        <v>0</v>
      </c>
      <c r="F139" s="32"/>
    </row>
    <row r="140" spans="1:6" ht="15" customHeight="1" x14ac:dyDescent="0.15">
      <c r="A140" s="36"/>
      <c r="B140" s="43" t="s">
        <v>378</v>
      </c>
      <c r="C140" s="71">
        <f>中津地区!C140+甲地区!C140+南御牧地区!C140</f>
        <v>0</v>
      </c>
      <c r="D140" s="71">
        <f>中津地区!D140+甲地区!D140+南御牧地区!D140</f>
        <v>0</v>
      </c>
      <c r="E140" s="44">
        <f>中津地区!E140+甲地区!E140+南御牧地区!E140</f>
        <v>0</v>
      </c>
      <c r="F140" s="45">
        <f>E140/E147</f>
        <v>0</v>
      </c>
    </row>
    <row r="141" spans="1:6" ht="15" customHeight="1" x14ac:dyDescent="0.15">
      <c r="A141" s="36"/>
      <c r="B141" s="35">
        <v>115</v>
      </c>
      <c r="C141" s="75">
        <f>中津地区!C141+甲地区!C141+南御牧地区!C141</f>
        <v>0</v>
      </c>
      <c r="D141" s="75">
        <f>中津地区!D141+甲地区!D141+南御牧地区!D141</f>
        <v>0</v>
      </c>
      <c r="E141" s="58">
        <f>中津地区!E141+甲地区!E141+南御牧地区!E141</f>
        <v>0</v>
      </c>
      <c r="F141" s="32"/>
    </row>
    <row r="142" spans="1:6" ht="15" customHeight="1" x14ac:dyDescent="0.15">
      <c r="A142" s="36"/>
      <c r="B142" s="35">
        <v>116</v>
      </c>
      <c r="C142" s="75">
        <f>中津地区!C142+甲地区!C142+南御牧地区!C142</f>
        <v>0</v>
      </c>
      <c r="D142" s="75">
        <f>中津地区!D142+甲地区!D142+南御牧地区!D142</f>
        <v>0</v>
      </c>
      <c r="E142" s="10">
        <f>中津地区!E142+甲地区!E142+南御牧地区!E142</f>
        <v>0</v>
      </c>
      <c r="F142" s="32"/>
    </row>
    <row r="143" spans="1:6" ht="15" customHeight="1" x14ac:dyDescent="0.15">
      <c r="A143" s="36"/>
      <c r="B143" s="35">
        <v>117</v>
      </c>
      <c r="C143" s="75">
        <f>中津地区!C143+甲地区!C143+南御牧地区!C143</f>
        <v>0</v>
      </c>
      <c r="D143" s="75">
        <f>中津地区!D143+甲地区!D143+南御牧地区!D143</f>
        <v>0</v>
      </c>
      <c r="E143" s="58">
        <f>中津地区!E143+甲地区!E143+南御牧地区!E143</f>
        <v>0</v>
      </c>
      <c r="F143" s="32"/>
    </row>
    <row r="144" spans="1:6" ht="15" customHeight="1" x14ac:dyDescent="0.15">
      <c r="A144" s="36"/>
      <c r="B144" s="35">
        <v>118</v>
      </c>
      <c r="C144" s="75">
        <f>中津地区!C144+甲地区!C144+南御牧地区!C144</f>
        <v>0</v>
      </c>
      <c r="D144" s="75">
        <f>中津地区!D144+甲地区!D144+南御牧地区!D144</f>
        <v>0</v>
      </c>
      <c r="E144" s="10">
        <f>中津地区!E144+甲地区!E144+南御牧地区!E144</f>
        <v>0</v>
      </c>
      <c r="F144" s="32"/>
    </row>
    <row r="145" spans="1:6" ht="15" customHeight="1" x14ac:dyDescent="0.15">
      <c r="A145" s="36"/>
      <c r="B145" s="35">
        <v>119</v>
      </c>
      <c r="C145" s="75">
        <f>中津地区!C145+甲地区!C145+南御牧地区!C145</f>
        <v>0</v>
      </c>
      <c r="D145" s="75">
        <f>中津地区!D145+甲地区!D145+南御牧地区!D145</f>
        <v>0</v>
      </c>
      <c r="E145" s="10">
        <f>中津地区!E145+甲地区!E145+南御牧地区!E145</f>
        <v>0</v>
      </c>
      <c r="F145" s="32"/>
    </row>
    <row r="146" spans="1:6" ht="15" customHeight="1" thickBot="1" x14ac:dyDescent="0.2">
      <c r="A146" s="36"/>
      <c r="B146" s="46" t="s">
        <v>379</v>
      </c>
      <c r="C146" s="72">
        <f>中津地区!C146+甲地区!C146+南御牧地区!C146</f>
        <v>0</v>
      </c>
      <c r="D146" s="72">
        <f>中津地区!D146+甲地区!D146+南御牧地区!D146</f>
        <v>0</v>
      </c>
      <c r="E146" s="56">
        <f>中津地区!E146+甲地区!E146+南御牧地区!E146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7">
        <f>中津地区!C147+甲地区!C147+南御牧地区!C147</f>
        <v>2839</v>
      </c>
      <c r="D147" s="77">
        <f>中津地区!D147+甲地区!D147+南御牧地区!D147</f>
        <v>2888</v>
      </c>
      <c r="E147" s="8">
        <f>中津地区!E147+甲地区!E147+南御牧地区!E147</f>
        <v>5727</v>
      </c>
      <c r="F147" s="32">
        <f>SUM(F3:F134)</f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15">
      <c r="A150" s="16"/>
      <c r="B150" s="16" t="s">
        <v>7</v>
      </c>
      <c r="C150" s="17">
        <f>C8+C14+C20</f>
        <v>312</v>
      </c>
      <c r="D150" s="17">
        <f>D8+D14+D20</f>
        <v>304</v>
      </c>
      <c r="E150" s="17">
        <f>E8+E14+E20</f>
        <v>616</v>
      </c>
      <c r="F150" s="32">
        <f>E150/E153</f>
        <v>0.10756067749257901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1531</v>
      </c>
      <c r="D151" s="19">
        <f>D26+D32+D38+D44+D50+D56+D62+D68+D74+D80</f>
        <v>1420</v>
      </c>
      <c r="E151" s="19">
        <f>E26+E32+E38+E44+E50+E56+E62+E68+E74+E80</f>
        <v>2951</v>
      </c>
      <c r="F151" s="32">
        <f>E151/E153</f>
        <v>0.51527850532565045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996</v>
      </c>
      <c r="D152" s="21">
        <f t="shared" ref="D152:E152" si="0">D86+D92+D98+D104+D110+D116+D122+D128+D134+D140+D146</f>
        <v>1164</v>
      </c>
      <c r="E152" s="21">
        <f t="shared" si="0"/>
        <v>2160</v>
      </c>
      <c r="F152" s="32">
        <f>E152/E153</f>
        <v>0.37716081718177058</v>
      </c>
    </row>
    <row r="153" spans="1:6" ht="15" customHeight="1" x14ac:dyDescent="0.15">
      <c r="B153" s="2" t="s">
        <v>8</v>
      </c>
      <c r="C153" s="1">
        <f>SUM(C150:C152)</f>
        <v>2839</v>
      </c>
      <c r="D153" s="1">
        <f>SUM(D150:D152)</f>
        <v>2888</v>
      </c>
      <c r="E153" s="1">
        <f>SUM(E150:E152)</f>
        <v>5727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312</v>
      </c>
      <c r="D155" s="17">
        <f>D8+D14+D20</f>
        <v>304</v>
      </c>
      <c r="E155" s="17">
        <f>E8+E14+E20</f>
        <v>616</v>
      </c>
      <c r="F155" s="32">
        <f>E155/E159</f>
        <v>0.10756067749257901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1531</v>
      </c>
      <c r="D156" s="19">
        <f>D26+D32+D38+D44+D50+D56+D62+D68+D74+D80</f>
        <v>1420</v>
      </c>
      <c r="E156" s="19">
        <f>E26+E32+E38+E44+E50+E56+E62+E68+E74+E80</f>
        <v>2951</v>
      </c>
      <c r="F156" s="32">
        <f>E156/E159</f>
        <v>0.51527850532565045</v>
      </c>
    </row>
    <row r="157" spans="1:6" ht="15" customHeight="1" x14ac:dyDescent="0.15">
      <c r="A157" s="25"/>
      <c r="B157" s="20" t="s">
        <v>10</v>
      </c>
      <c r="C157" s="21">
        <f>C86+C92</f>
        <v>523</v>
      </c>
      <c r="D157" s="21">
        <f>D86+D92</f>
        <v>502</v>
      </c>
      <c r="E157" s="21">
        <f>E86+E92</f>
        <v>1025</v>
      </c>
      <c r="F157" s="32">
        <f>E157/E159</f>
        <v>0.17897677667190501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473</v>
      </c>
      <c r="D158" s="27">
        <f t="shared" ref="D158:E158" si="1">D98+D104+D110+D116+D122+D128+D134+D140+D146</f>
        <v>662</v>
      </c>
      <c r="E158" s="27">
        <f t="shared" si="1"/>
        <v>1135</v>
      </c>
      <c r="F158" s="32">
        <f>E158/E159</f>
        <v>0.19818404050986554</v>
      </c>
    </row>
    <row r="159" spans="1:6" ht="15" customHeight="1" x14ac:dyDescent="0.15">
      <c r="B159" s="2" t="s">
        <v>8</v>
      </c>
      <c r="C159" s="1">
        <f>SUM(C155:C158)</f>
        <v>2839</v>
      </c>
      <c r="D159" s="1">
        <f>SUM(D155:D158)</f>
        <v>2888</v>
      </c>
      <c r="E159" s="1">
        <f>SUM(E155:E158)</f>
        <v>5727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142</v>
      </c>
      <c r="D161" s="31">
        <f t="shared" ref="D161:E161" si="2">D110+D116+D122+D128+D134+D140+D146</f>
        <v>301</v>
      </c>
      <c r="E161" s="31">
        <f t="shared" si="2"/>
        <v>443</v>
      </c>
      <c r="F161" s="32">
        <f>E161/E159</f>
        <v>7.7352889820150164E-2</v>
      </c>
    </row>
    <row r="162" spans="1:6" ht="15" customHeight="1" x14ac:dyDescent="0.15">
      <c r="A162" s="30"/>
      <c r="B162" s="23" t="s">
        <v>15</v>
      </c>
      <c r="C162" s="31">
        <f>C116+C122+C128+C134+C140+C146</f>
        <v>52</v>
      </c>
      <c r="D162" s="31">
        <f t="shared" ref="D162:E162" si="3">D116+D122+D128+D134+D140+D146</f>
        <v>155</v>
      </c>
      <c r="E162" s="31">
        <f t="shared" si="3"/>
        <v>207</v>
      </c>
      <c r="F162" s="32">
        <f>E162/E159</f>
        <v>3.614457831325301E-2</v>
      </c>
    </row>
    <row r="163" spans="1:6" ht="15" customHeight="1" x14ac:dyDescent="0.15">
      <c r="A163" s="30"/>
      <c r="B163" s="23" t="s">
        <v>13</v>
      </c>
      <c r="C163" s="31">
        <f>C122+C128+C134+C140+C146</f>
        <v>19</v>
      </c>
      <c r="D163" s="31">
        <f t="shared" ref="D163:E163" si="4">D122+D128+D134+D140+D146</f>
        <v>51</v>
      </c>
      <c r="E163" s="31">
        <f t="shared" si="4"/>
        <v>70</v>
      </c>
      <c r="F163" s="32">
        <f>E163/E159</f>
        <v>1.2222804260520342E-2</v>
      </c>
    </row>
    <row r="164" spans="1:6" ht="15" customHeight="1" x14ac:dyDescent="0.15">
      <c r="B164" s="4" t="s">
        <v>14</v>
      </c>
      <c r="C164" s="1">
        <f>C128+C134+C140+C146</f>
        <v>4</v>
      </c>
      <c r="D164" s="1">
        <f t="shared" ref="D164:E164" si="5">D128+D134+D140+D146</f>
        <v>5</v>
      </c>
      <c r="E164" s="1">
        <f t="shared" si="5"/>
        <v>9</v>
      </c>
      <c r="F164" s="32">
        <f>E164/E159</f>
        <v>1.5715034049240441E-3</v>
      </c>
    </row>
    <row r="165" spans="1:6" ht="15" customHeight="1" x14ac:dyDescent="0.15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15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 codeName="Sheet277">
    <tabColor rgb="FF000099"/>
  </sheetPr>
  <dimension ref="A1:F167"/>
  <sheetViews>
    <sheetView zoomScaleNormal="100" workbookViewId="0">
      <selection activeCell="B2" sqref="B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">
      <c r="A2" s="66" t="s">
        <v>121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塩名田!C3+御馬寄!C3+駒寄!C3</f>
        <v>3</v>
      </c>
      <c r="D3" s="74">
        <f>塩名田!D3+御馬寄!D3+駒寄!D3</f>
        <v>4</v>
      </c>
      <c r="E3" s="9">
        <f>塩名田!E3+御馬寄!E3+駒寄!E3</f>
        <v>7</v>
      </c>
      <c r="F3" s="32"/>
    </row>
    <row r="4" spans="1:6" ht="15" customHeight="1" x14ac:dyDescent="0.15">
      <c r="A4" s="12"/>
      <c r="B4" s="35">
        <v>1</v>
      </c>
      <c r="C4" s="75">
        <f>塩名田!C4+御馬寄!C4+駒寄!C4</f>
        <v>2</v>
      </c>
      <c r="D4" s="75">
        <f>塩名田!D4+御馬寄!D4+駒寄!D4</f>
        <v>4</v>
      </c>
      <c r="E4" s="10">
        <f>塩名田!E4+御馬寄!E4+駒寄!E4</f>
        <v>6</v>
      </c>
      <c r="F4" s="32"/>
    </row>
    <row r="5" spans="1:6" ht="15" customHeight="1" x14ac:dyDescent="0.15">
      <c r="A5" s="12"/>
      <c r="B5" s="35">
        <v>2</v>
      </c>
      <c r="C5" s="75">
        <f>塩名田!C5+御馬寄!C5+駒寄!C5</f>
        <v>2</v>
      </c>
      <c r="D5" s="75">
        <f>塩名田!D5+御馬寄!D5+駒寄!D5</f>
        <v>7</v>
      </c>
      <c r="E5" s="10">
        <f>塩名田!E5+御馬寄!E5+駒寄!E5</f>
        <v>9</v>
      </c>
      <c r="F5" s="32"/>
    </row>
    <row r="6" spans="1:6" ht="15" customHeight="1" x14ac:dyDescent="0.15">
      <c r="A6" s="12"/>
      <c r="B6" s="35">
        <v>3</v>
      </c>
      <c r="C6" s="75">
        <f>塩名田!C6+御馬寄!C6+駒寄!C6</f>
        <v>5</v>
      </c>
      <c r="D6" s="75">
        <f>塩名田!D6+御馬寄!D6+駒寄!D6</f>
        <v>8</v>
      </c>
      <c r="E6" s="10">
        <f>塩名田!E6+御馬寄!E6+駒寄!E6</f>
        <v>13</v>
      </c>
      <c r="F6" s="32"/>
    </row>
    <row r="7" spans="1:6" ht="15" customHeight="1" x14ac:dyDescent="0.15">
      <c r="A7" s="12"/>
      <c r="B7" s="35">
        <v>4</v>
      </c>
      <c r="C7" s="75">
        <f>塩名田!C7+御馬寄!C7+駒寄!C7</f>
        <v>3</v>
      </c>
      <c r="D7" s="75">
        <f>塩名田!D7+御馬寄!D7+駒寄!D7</f>
        <v>3</v>
      </c>
      <c r="E7" s="10">
        <f>塩名田!E7+御馬寄!E7+駒寄!E7</f>
        <v>6</v>
      </c>
      <c r="F7" s="32"/>
    </row>
    <row r="8" spans="1:6" ht="15" customHeight="1" x14ac:dyDescent="0.15">
      <c r="A8" s="12"/>
      <c r="B8" s="37" t="s">
        <v>50</v>
      </c>
      <c r="C8" s="70">
        <f>塩名田!C8+御馬寄!C8+駒寄!C8</f>
        <v>15</v>
      </c>
      <c r="D8" s="70">
        <f>塩名田!D8+御馬寄!D8+駒寄!D8</f>
        <v>26</v>
      </c>
      <c r="E8" s="38">
        <f>塩名田!E8+御馬寄!E8+駒寄!E8</f>
        <v>41</v>
      </c>
      <c r="F8" s="39">
        <f>E8/E147</f>
        <v>1.9312293923692887E-2</v>
      </c>
    </row>
    <row r="9" spans="1:6" ht="15" customHeight="1" x14ac:dyDescent="0.15">
      <c r="A9" s="12"/>
      <c r="B9" s="35">
        <v>5</v>
      </c>
      <c r="C9" s="75">
        <f>塩名田!C9+御馬寄!C9+駒寄!C9</f>
        <v>4</v>
      </c>
      <c r="D9" s="75">
        <f>塩名田!D9+御馬寄!D9+駒寄!D9</f>
        <v>10</v>
      </c>
      <c r="E9" s="10">
        <f>塩名田!E9+御馬寄!E9+駒寄!E9</f>
        <v>14</v>
      </c>
      <c r="F9" s="32"/>
    </row>
    <row r="10" spans="1:6" ht="15" customHeight="1" x14ac:dyDescent="0.15">
      <c r="A10" s="12"/>
      <c r="B10" s="35">
        <v>6</v>
      </c>
      <c r="C10" s="75">
        <f>塩名田!C10+御馬寄!C10+駒寄!C10</f>
        <v>6</v>
      </c>
      <c r="D10" s="75">
        <f>塩名田!D10+御馬寄!D10+駒寄!D10</f>
        <v>9</v>
      </c>
      <c r="E10" s="10">
        <f>塩名田!E10+御馬寄!E10+駒寄!E10</f>
        <v>15</v>
      </c>
      <c r="F10" s="32"/>
    </row>
    <row r="11" spans="1:6" ht="15" customHeight="1" x14ac:dyDescent="0.15">
      <c r="A11" s="12"/>
      <c r="B11" s="35">
        <v>7</v>
      </c>
      <c r="C11" s="75">
        <f>塩名田!C11+御馬寄!C11+駒寄!C11</f>
        <v>6</v>
      </c>
      <c r="D11" s="75">
        <f>塩名田!D11+御馬寄!D11+駒寄!D11</f>
        <v>8</v>
      </c>
      <c r="E11" s="10">
        <f>塩名田!E11+御馬寄!E11+駒寄!E11</f>
        <v>14</v>
      </c>
      <c r="F11" s="32"/>
    </row>
    <row r="12" spans="1:6" ht="15" customHeight="1" x14ac:dyDescent="0.15">
      <c r="A12" s="12"/>
      <c r="B12" s="35">
        <v>8</v>
      </c>
      <c r="C12" s="75">
        <f>塩名田!C12+御馬寄!C12+駒寄!C12</f>
        <v>6</v>
      </c>
      <c r="D12" s="75">
        <f>塩名田!D12+御馬寄!D12+駒寄!D12</f>
        <v>8</v>
      </c>
      <c r="E12" s="10">
        <f>塩名田!E12+御馬寄!E12+駒寄!E12</f>
        <v>14</v>
      </c>
      <c r="F12" s="32"/>
    </row>
    <row r="13" spans="1:6" ht="15" customHeight="1" x14ac:dyDescent="0.15">
      <c r="A13" s="12"/>
      <c r="B13" s="35">
        <v>9</v>
      </c>
      <c r="C13" s="75">
        <f>塩名田!C13+御馬寄!C13+駒寄!C13</f>
        <v>4</v>
      </c>
      <c r="D13" s="75">
        <f>塩名田!D13+御馬寄!D13+駒寄!D13</f>
        <v>7</v>
      </c>
      <c r="E13" s="10">
        <f>塩名田!E13+御馬寄!E13+駒寄!E13</f>
        <v>11</v>
      </c>
      <c r="F13" s="32"/>
    </row>
    <row r="14" spans="1:6" ht="15" customHeight="1" x14ac:dyDescent="0.15">
      <c r="A14" s="12"/>
      <c r="B14" s="37" t="s">
        <v>51</v>
      </c>
      <c r="C14" s="70">
        <f>塩名田!C14+御馬寄!C14+駒寄!C14</f>
        <v>26</v>
      </c>
      <c r="D14" s="70">
        <f>塩名田!D14+御馬寄!D14+駒寄!D14</f>
        <v>42</v>
      </c>
      <c r="E14" s="48">
        <f>塩名田!E14+御馬寄!E14+駒寄!E14</f>
        <v>68</v>
      </c>
      <c r="F14" s="39">
        <f>E14/E147</f>
        <v>3.2030146019783323E-2</v>
      </c>
    </row>
    <row r="15" spans="1:6" ht="15" customHeight="1" x14ac:dyDescent="0.15">
      <c r="A15" s="12"/>
      <c r="B15" s="35">
        <v>10</v>
      </c>
      <c r="C15" s="75">
        <f>塩名田!C15+御馬寄!C15+駒寄!C15</f>
        <v>4</v>
      </c>
      <c r="D15" s="75">
        <f>塩名田!D15+御馬寄!D15+駒寄!D15</f>
        <v>8</v>
      </c>
      <c r="E15" s="10">
        <f>塩名田!E15+御馬寄!E15+駒寄!E15</f>
        <v>12</v>
      </c>
      <c r="F15" s="32"/>
    </row>
    <row r="16" spans="1:6" ht="15" customHeight="1" x14ac:dyDescent="0.15">
      <c r="A16" s="12"/>
      <c r="B16" s="35">
        <v>11</v>
      </c>
      <c r="C16" s="75">
        <f>塩名田!C16+御馬寄!C16+駒寄!C16</f>
        <v>13</v>
      </c>
      <c r="D16" s="75">
        <f>塩名田!D16+御馬寄!D16+駒寄!D16</f>
        <v>2</v>
      </c>
      <c r="E16" s="10">
        <f>塩名田!E16+御馬寄!E16+駒寄!E16</f>
        <v>15</v>
      </c>
      <c r="F16" s="32"/>
    </row>
    <row r="17" spans="1:6" ht="15" customHeight="1" x14ac:dyDescent="0.15">
      <c r="A17" s="12"/>
      <c r="B17" s="35">
        <v>12</v>
      </c>
      <c r="C17" s="75">
        <f>塩名田!C17+御馬寄!C17+駒寄!C17</f>
        <v>5</v>
      </c>
      <c r="D17" s="75">
        <f>塩名田!D17+御馬寄!D17+駒寄!D17</f>
        <v>8</v>
      </c>
      <c r="E17" s="10">
        <f>塩名田!E17+御馬寄!E17+駒寄!E17</f>
        <v>13</v>
      </c>
      <c r="F17" s="32"/>
    </row>
    <row r="18" spans="1:6" ht="15" customHeight="1" x14ac:dyDescent="0.15">
      <c r="A18" s="12"/>
      <c r="B18" s="35">
        <v>13</v>
      </c>
      <c r="C18" s="75">
        <f>塩名田!C18+御馬寄!C18+駒寄!C18</f>
        <v>8</v>
      </c>
      <c r="D18" s="75">
        <f>塩名田!D18+御馬寄!D18+駒寄!D18</f>
        <v>10</v>
      </c>
      <c r="E18" s="10">
        <f>塩名田!E18+御馬寄!E18+駒寄!E18</f>
        <v>18</v>
      </c>
      <c r="F18" s="32"/>
    </row>
    <row r="19" spans="1:6" ht="15" customHeight="1" x14ac:dyDescent="0.15">
      <c r="A19" s="12"/>
      <c r="B19" s="35">
        <v>14</v>
      </c>
      <c r="C19" s="75">
        <f>塩名田!C19+御馬寄!C19+駒寄!C19</f>
        <v>5</v>
      </c>
      <c r="D19" s="75">
        <f>塩名田!D19+御馬寄!D19+駒寄!D19</f>
        <v>10</v>
      </c>
      <c r="E19" s="10">
        <f>塩名田!E19+御馬寄!E19+駒寄!E19</f>
        <v>15</v>
      </c>
      <c r="F19" s="32"/>
    </row>
    <row r="20" spans="1:6" ht="15" customHeight="1" x14ac:dyDescent="0.15">
      <c r="A20" s="12"/>
      <c r="B20" s="37" t="s">
        <v>52</v>
      </c>
      <c r="C20" s="70">
        <f>塩名田!C20+御馬寄!C20+駒寄!C20</f>
        <v>35</v>
      </c>
      <c r="D20" s="70">
        <f>塩名田!D20+御馬寄!D20+駒寄!D20</f>
        <v>38</v>
      </c>
      <c r="E20" s="48">
        <f>塩名田!E20+御馬寄!E20+駒寄!E20</f>
        <v>73</v>
      </c>
      <c r="F20" s="39">
        <f>E20/E147</f>
        <v>3.4385303815355629E-2</v>
      </c>
    </row>
    <row r="21" spans="1:6" ht="15" customHeight="1" x14ac:dyDescent="0.15">
      <c r="A21" s="12"/>
      <c r="B21" s="35">
        <v>15</v>
      </c>
      <c r="C21" s="75">
        <f>塩名田!C21+御馬寄!C21+駒寄!C21</f>
        <v>7</v>
      </c>
      <c r="D21" s="75">
        <f>塩名田!D21+御馬寄!D21+駒寄!D21</f>
        <v>11</v>
      </c>
      <c r="E21" s="10">
        <f>塩名田!E21+御馬寄!E21+駒寄!E21</f>
        <v>18</v>
      </c>
      <c r="F21" s="32"/>
    </row>
    <row r="22" spans="1:6" ht="15" customHeight="1" x14ac:dyDescent="0.15">
      <c r="A22" s="12"/>
      <c r="B22" s="35">
        <v>16</v>
      </c>
      <c r="C22" s="75">
        <f>塩名田!C22+御馬寄!C22+駒寄!C22</f>
        <v>11</v>
      </c>
      <c r="D22" s="75">
        <f>塩名田!D22+御馬寄!D22+駒寄!D22</f>
        <v>11</v>
      </c>
      <c r="E22" s="10">
        <f>塩名田!E22+御馬寄!E22+駒寄!E22</f>
        <v>22</v>
      </c>
      <c r="F22" s="32"/>
    </row>
    <row r="23" spans="1:6" ht="15" customHeight="1" x14ac:dyDescent="0.15">
      <c r="A23" s="12"/>
      <c r="B23" s="35">
        <v>17</v>
      </c>
      <c r="C23" s="75">
        <f>塩名田!C23+御馬寄!C23+駒寄!C23</f>
        <v>11</v>
      </c>
      <c r="D23" s="75">
        <f>塩名田!D23+御馬寄!D23+駒寄!D23</f>
        <v>9</v>
      </c>
      <c r="E23" s="10">
        <f>塩名田!E23+御馬寄!E23+駒寄!E23</f>
        <v>20</v>
      </c>
      <c r="F23" s="32"/>
    </row>
    <row r="24" spans="1:6" ht="15" customHeight="1" x14ac:dyDescent="0.15">
      <c r="A24" s="12"/>
      <c r="B24" s="35">
        <v>18</v>
      </c>
      <c r="C24" s="75">
        <f>塩名田!C24+御馬寄!C24+駒寄!C24</f>
        <v>11</v>
      </c>
      <c r="D24" s="75">
        <f>塩名田!D24+御馬寄!D24+駒寄!D24</f>
        <v>3</v>
      </c>
      <c r="E24" s="10">
        <f>塩名田!E24+御馬寄!E24+駒寄!E24</f>
        <v>14</v>
      </c>
      <c r="F24" s="32"/>
    </row>
    <row r="25" spans="1:6" ht="15" customHeight="1" x14ac:dyDescent="0.15">
      <c r="A25" s="12"/>
      <c r="B25" s="35">
        <v>19</v>
      </c>
      <c r="C25" s="75">
        <f>塩名田!C25+御馬寄!C25+駒寄!C25</f>
        <v>9</v>
      </c>
      <c r="D25" s="75">
        <f>塩名田!D25+御馬寄!D25+駒寄!D25</f>
        <v>5</v>
      </c>
      <c r="E25" s="10">
        <f>塩名田!E25+御馬寄!E25+駒寄!E25</f>
        <v>14</v>
      </c>
      <c r="F25" s="32"/>
    </row>
    <row r="26" spans="1:6" ht="15" customHeight="1" x14ac:dyDescent="0.15">
      <c r="A26" s="12"/>
      <c r="B26" s="40" t="s">
        <v>53</v>
      </c>
      <c r="C26" s="49">
        <f>塩名田!C26+御馬寄!C26+駒寄!C26</f>
        <v>49</v>
      </c>
      <c r="D26" s="49">
        <f>塩名田!D26+御馬寄!D26+駒寄!D26</f>
        <v>39</v>
      </c>
      <c r="E26" s="41">
        <f>塩名田!E26+御馬寄!E26+駒寄!E26</f>
        <v>88</v>
      </c>
      <c r="F26" s="42">
        <f>E26/E147</f>
        <v>4.145077720207254E-2</v>
      </c>
    </row>
    <row r="27" spans="1:6" ht="15" customHeight="1" x14ac:dyDescent="0.15">
      <c r="A27" s="12"/>
      <c r="B27" s="35">
        <v>20</v>
      </c>
      <c r="C27" s="75">
        <f>塩名田!C27+御馬寄!C27+駒寄!C27</f>
        <v>17</v>
      </c>
      <c r="D27" s="75">
        <f>塩名田!D27+御馬寄!D27+駒寄!D27</f>
        <v>14</v>
      </c>
      <c r="E27" s="10">
        <f>塩名田!E27+御馬寄!E27+駒寄!E27</f>
        <v>31</v>
      </c>
      <c r="F27" s="32"/>
    </row>
    <row r="28" spans="1:6" ht="15" customHeight="1" x14ac:dyDescent="0.15">
      <c r="A28" s="12"/>
      <c r="B28" s="35">
        <v>21</v>
      </c>
      <c r="C28" s="75">
        <f>塩名田!C28+御馬寄!C28+駒寄!C28</f>
        <v>9</v>
      </c>
      <c r="D28" s="75">
        <f>塩名田!D28+御馬寄!D28+駒寄!D28</f>
        <v>10</v>
      </c>
      <c r="E28" s="10">
        <f>塩名田!E28+御馬寄!E28+駒寄!E28</f>
        <v>19</v>
      </c>
      <c r="F28" s="32"/>
    </row>
    <row r="29" spans="1:6" ht="15" customHeight="1" x14ac:dyDescent="0.15">
      <c r="A29" s="12"/>
      <c r="B29" s="35">
        <v>22</v>
      </c>
      <c r="C29" s="75">
        <f>塩名田!C29+御馬寄!C29+駒寄!C29</f>
        <v>12</v>
      </c>
      <c r="D29" s="75">
        <f>塩名田!D29+御馬寄!D29+駒寄!D29</f>
        <v>11</v>
      </c>
      <c r="E29" s="10">
        <f>塩名田!E29+御馬寄!E29+駒寄!E29</f>
        <v>23</v>
      </c>
      <c r="F29" s="32"/>
    </row>
    <row r="30" spans="1:6" ht="15" customHeight="1" x14ac:dyDescent="0.15">
      <c r="A30" s="12"/>
      <c r="B30" s="35">
        <v>23</v>
      </c>
      <c r="C30" s="75">
        <f>塩名田!C30+御馬寄!C30+駒寄!C30</f>
        <v>7</v>
      </c>
      <c r="D30" s="75">
        <f>塩名田!D30+御馬寄!D30+駒寄!D30</f>
        <v>5</v>
      </c>
      <c r="E30" s="10">
        <f>塩名田!E30+御馬寄!E30+駒寄!E30</f>
        <v>12</v>
      </c>
      <c r="F30" s="32"/>
    </row>
    <row r="31" spans="1:6" ht="15" customHeight="1" x14ac:dyDescent="0.15">
      <c r="A31" s="12"/>
      <c r="B31" s="35">
        <v>24</v>
      </c>
      <c r="C31" s="75">
        <f>塩名田!C31+御馬寄!C31+駒寄!C31</f>
        <v>10</v>
      </c>
      <c r="D31" s="75">
        <f>塩名田!D31+御馬寄!D31+駒寄!D31</f>
        <v>1</v>
      </c>
      <c r="E31" s="10">
        <f>塩名田!E31+御馬寄!E31+駒寄!E31</f>
        <v>11</v>
      </c>
      <c r="F31" s="32"/>
    </row>
    <row r="32" spans="1:6" ht="15" customHeight="1" x14ac:dyDescent="0.15">
      <c r="A32" s="12"/>
      <c r="B32" s="40" t="s">
        <v>54</v>
      </c>
      <c r="C32" s="49">
        <f>塩名田!C32+御馬寄!C32+駒寄!C32</f>
        <v>55</v>
      </c>
      <c r="D32" s="49">
        <f>塩名田!D32+御馬寄!D32+駒寄!D32</f>
        <v>41</v>
      </c>
      <c r="E32" s="41">
        <f>塩名田!E32+御馬寄!E32+駒寄!E32</f>
        <v>96</v>
      </c>
      <c r="F32" s="42">
        <f>E32/E147</f>
        <v>4.5219029674988226E-2</v>
      </c>
    </row>
    <row r="33" spans="1:6" ht="15" customHeight="1" x14ac:dyDescent="0.15">
      <c r="A33" s="12"/>
      <c r="B33" s="35">
        <v>25</v>
      </c>
      <c r="C33" s="75">
        <f>塩名田!C33+御馬寄!C33+駒寄!C33</f>
        <v>5</v>
      </c>
      <c r="D33" s="75">
        <f>塩名田!D33+御馬寄!D33+駒寄!D33</f>
        <v>7</v>
      </c>
      <c r="E33" s="10">
        <f>塩名田!E33+御馬寄!E33+駒寄!E33</f>
        <v>12</v>
      </c>
      <c r="F33" s="32"/>
    </row>
    <row r="34" spans="1:6" ht="15" customHeight="1" x14ac:dyDescent="0.15">
      <c r="A34" s="12"/>
      <c r="B34" s="35">
        <v>26</v>
      </c>
      <c r="C34" s="75">
        <f>塩名田!C34+御馬寄!C34+駒寄!C34</f>
        <v>10</v>
      </c>
      <c r="D34" s="75">
        <f>塩名田!D34+御馬寄!D34+駒寄!D34</f>
        <v>6</v>
      </c>
      <c r="E34" s="10">
        <f>塩名田!E34+御馬寄!E34+駒寄!E34</f>
        <v>16</v>
      </c>
      <c r="F34" s="32"/>
    </row>
    <row r="35" spans="1:6" ht="15" customHeight="1" x14ac:dyDescent="0.15">
      <c r="A35" s="12"/>
      <c r="B35" s="35">
        <v>27</v>
      </c>
      <c r="C35" s="75">
        <f>塩名田!C35+御馬寄!C35+駒寄!C35</f>
        <v>13</v>
      </c>
      <c r="D35" s="75">
        <f>塩名田!D35+御馬寄!D35+駒寄!D35</f>
        <v>4</v>
      </c>
      <c r="E35" s="10">
        <f>塩名田!E35+御馬寄!E35+駒寄!E35</f>
        <v>17</v>
      </c>
      <c r="F35" s="32"/>
    </row>
    <row r="36" spans="1:6" ht="15" customHeight="1" x14ac:dyDescent="0.15">
      <c r="A36" s="12"/>
      <c r="B36" s="35">
        <v>28</v>
      </c>
      <c r="C36" s="75">
        <f>塩名田!C36+御馬寄!C36+駒寄!C36</f>
        <v>5</v>
      </c>
      <c r="D36" s="75">
        <f>塩名田!D36+御馬寄!D36+駒寄!D36</f>
        <v>5</v>
      </c>
      <c r="E36" s="10">
        <f>塩名田!E36+御馬寄!E36+駒寄!E36</f>
        <v>10</v>
      </c>
      <c r="F36" s="32"/>
    </row>
    <row r="37" spans="1:6" ht="15" customHeight="1" x14ac:dyDescent="0.15">
      <c r="A37" s="12"/>
      <c r="B37" s="35">
        <v>29</v>
      </c>
      <c r="C37" s="75">
        <f>塩名田!C37+御馬寄!C37+駒寄!C37</f>
        <v>14</v>
      </c>
      <c r="D37" s="75">
        <f>塩名田!D37+御馬寄!D37+駒寄!D37</f>
        <v>9</v>
      </c>
      <c r="E37" s="10">
        <f>塩名田!E37+御馬寄!E37+駒寄!E37</f>
        <v>23</v>
      </c>
      <c r="F37" s="32"/>
    </row>
    <row r="38" spans="1:6" ht="15" customHeight="1" x14ac:dyDescent="0.15">
      <c r="A38" s="12"/>
      <c r="B38" s="40" t="s">
        <v>55</v>
      </c>
      <c r="C38" s="49">
        <f>塩名田!C38+御馬寄!C38+駒寄!C38</f>
        <v>47</v>
      </c>
      <c r="D38" s="49">
        <f>塩名田!D38+御馬寄!D38+駒寄!D38</f>
        <v>31</v>
      </c>
      <c r="E38" s="41">
        <f>塩名田!E38+御馬寄!E38+駒寄!E38</f>
        <v>78</v>
      </c>
      <c r="F38" s="42">
        <f>E38/E147</f>
        <v>3.6740461610927935E-2</v>
      </c>
    </row>
    <row r="39" spans="1:6" ht="15" customHeight="1" x14ac:dyDescent="0.15">
      <c r="A39" s="12"/>
      <c r="B39" s="35">
        <v>30</v>
      </c>
      <c r="C39" s="75">
        <f>塩名田!C39+御馬寄!C39+駒寄!C39</f>
        <v>10</v>
      </c>
      <c r="D39" s="75">
        <f>塩名田!D39+御馬寄!D39+駒寄!D39</f>
        <v>8</v>
      </c>
      <c r="E39" s="10">
        <f>塩名田!E39+御馬寄!E39+駒寄!E39</f>
        <v>18</v>
      </c>
      <c r="F39" s="32"/>
    </row>
    <row r="40" spans="1:6" ht="15" customHeight="1" x14ac:dyDescent="0.15">
      <c r="A40" s="12"/>
      <c r="B40" s="35">
        <v>31</v>
      </c>
      <c r="C40" s="75">
        <f>塩名田!C40+御馬寄!C40+駒寄!C40</f>
        <v>5</v>
      </c>
      <c r="D40" s="75">
        <f>塩名田!D40+御馬寄!D40+駒寄!D40</f>
        <v>7</v>
      </c>
      <c r="E40" s="10">
        <f>塩名田!E40+御馬寄!E40+駒寄!E40</f>
        <v>12</v>
      </c>
      <c r="F40" s="32"/>
    </row>
    <row r="41" spans="1:6" ht="15" customHeight="1" x14ac:dyDescent="0.15">
      <c r="A41" s="12"/>
      <c r="B41" s="35">
        <v>32</v>
      </c>
      <c r="C41" s="75">
        <f>塩名田!C41+御馬寄!C41+駒寄!C41</f>
        <v>6</v>
      </c>
      <c r="D41" s="75">
        <f>塩名田!D41+御馬寄!D41+駒寄!D41</f>
        <v>11</v>
      </c>
      <c r="E41" s="10">
        <f>塩名田!E41+御馬寄!E41+駒寄!E41</f>
        <v>17</v>
      </c>
      <c r="F41" s="32"/>
    </row>
    <row r="42" spans="1:6" ht="15" customHeight="1" x14ac:dyDescent="0.15">
      <c r="A42" s="12"/>
      <c r="B42" s="35">
        <v>33</v>
      </c>
      <c r="C42" s="75">
        <f>塩名田!C42+御馬寄!C42+駒寄!C42</f>
        <v>8</v>
      </c>
      <c r="D42" s="75">
        <f>塩名田!D42+御馬寄!D42+駒寄!D42</f>
        <v>7</v>
      </c>
      <c r="E42" s="10">
        <f>塩名田!E42+御馬寄!E42+駒寄!E42</f>
        <v>15</v>
      </c>
      <c r="F42" s="32"/>
    </row>
    <row r="43" spans="1:6" ht="15" customHeight="1" x14ac:dyDescent="0.15">
      <c r="A43" s="12"/>
      <c r="B43" s="35">
        <v>34</v>
      </c>
      <c r="C43" s="75">
        <f>塩名田!C43+御馬寄!C43+駒寄!C43</f>
        <v>10</v>
      </c>
      <c r="D43" s="75">
        <f>塩名田!D43+御馬寄!D43+駒寄!D43</f>
        <v>8</v>
      </c>
      <c r="E43" s="10">
        <f>塩名田!E43+御馬寄!E43+駒寄!E43</f>
        <v>18</v>
      </c>
      <c r="F43" s="32"/>
    </row>
    <row r="44" spans="1:6" ht="15" customHeight="1" x14ac:dyDescent="0.15">
      <c r="A44" s="12"/>
      <c r="B44" s="40" t="s">
        <v>56</v>
      </c>
      <c r="C44" s="49">
        <f>塩名田!C44+御馬寄!C44+駒寄!C44</f>
        <v>39</v>
      </c>
      <c r="D44" s="49">
        <f>塩名田!D44+御馬寄!D44+駒寄!D44</f>
        <v>41</v>
      </c>
      <c r="E44" s="41">
        <f>塩名田!E44+御馬寄!E44+駒寄!E44</f>
        <v>80</v>
      </c>
      <c r="F44" s="42">
        <f>E44/E147</f>
        <v>3.7682524729156855E-2</v>
      </c>
    </row>
    <row r="45" spans="1:6" ht="15" customHeight="1" x14ac:dyDescent="0.15">
      <c r="A45" s="12"/>
      <c r="B45" s="35">
        <v>35</v>
      </c>
      <c r="C45" s="75">
        <f>塩名田!C45+御馬寄!C45+駒寄!C45</f>
        <v>6</v>
      </c>
      <c r="D45" s="75">
        <f>塩名田!D45+御馬寄!D45+駒寄!D45</f>
        <v>5</v>
      </c>
      <c r="E45" s="10">
        <f>塩名田!E45+御馬寄!E45+駒寄!E45</f>
        <v>11</v>
      </c>
      <c r="F45" s="32"/>
    </row>
    <row r="46" spans="1:6" ht="15" customHeight="1" x14ac:dyDescent="0.15">
      <c r="A46" s="12"/>
      <c r="B46" s="35">
        <v>36</v>
      </c>
      <c r="C46" s="75">
        <f>塩名田!C46+御馬寄!C46+駒寄!C46</f>
        <v>8</v>
      </c>
      <c r="D46" s="75">
        <f>塩名田!D46+御馬寄!D46+駒寄!D46</f>
        <v>10</v>
      </c>
      <c r="E46" s="10">
        <f>塩名田!E46+御馬寄!E46+駒寄!E46</f>
        <v>18</v>
      </c>
      <c r="F46" s="32"/>
    </row>
    <row r="47" spans="1:6" ht="15" customHeight="1" x14ac:dyDescent="0.15">
      <c r="A47" s="12"/>
      <c r="B47" s="35">
        <v>37</v>
      </c>
      <c r="C47" s="75">
        <f>塩名田!C47+御馬寄!C47+駒寄!C47</f>
        <v>12</v>
      </c>
      <c r="D47" s="75">
        <f>塩名田!D47+御馬寄!D47+駒寄!D47</f>
        <v>7</v>
      </c>
      <c r="E47" s="10">
        <f>塩名田!E47+御馬寄!E47+駒寄!E47</f>
        <v>19</v>
      </c>
      <c r="F47" s="32"/>
    </row>
    <row r="48" spans="1:6" ht="15" customHeight="1" x14ac:dyDescent="0.15">
      <c r="A48" s="12"/>
      <c r="B48" s="35">
        <v>38</v>
      </c>
      <c r="C48" s="75">
        <f>塩名田!C48+御馬寄!C48+駒寄!C48</f>
        <v>5</v>
      </c>
      <c r="D48" s="75">
        <f>塩名田!D48+御馬寄!D48+駒寄!D48</f>
        <v>8</v>
      </c>
      <c r="E48" s="10">
        <f>塩名田!E48+御馬寄!E48+駒寄!E48</f>
        <v>13</v>
      </c>
      <c r="F48" s="32"/>
    </row>
    <row r="49" spans="1:6" ht="15" customHeight="1" x14ac:dyDescent="0.15">
      <c r="A49" s="12"/>
      <c r="B49" s="35">
        <v>39</v>
      </c>
      <c r="C49" s="75">
        <f>塩名田!C49+御馬寄!C49+駒寄!C49</f>
        <v>9</v>
      </c>
      <c r="D49" s="75">
        <f>塩名田!D49+御馬寄!D49+駒寄!D49</f>
        <v>12</v>
      </c>
      <c r="E49" s="10">
        <f>塩名田!E49+御馬寄!E49+駒寄!E49</f>
        <v>21</v>
      </c>
      <c r="F49" s="32"/>
    </row>
    <row r="50" spans="1:6" ht="15" customHeight="1" x14ac:dyDescent="0.15">
      <c r="A50" s="12"/>
      <c r="B50" s="40" t="s">
        <v>57</v>
      </c>
      <c r="C50" s="49">
        <f>塩名田!C50+御馬寄!C50+駒寄!C50</f>
        <v>40</v>
      </c>
      <c r="D50" s="49">
        <f>塩名田!D50+御馬寄!D50+駒寄!D50</f>
        <v>42</v>
      </c>
      <c r="E50" s="41">
        <f>塩名田!E50+御馬寄!E50+駒寄!E50</f>
        <v>82</v>
      </c>
      <c r="F50" s="42">
        <f>E50/E147</f>
        <v>3.8624587847385775E-2</v>
      </c>
    </row>
    <row r="51" spans="1:6" ht="15" customHeight="1" x14ac:dyDescent="0.15">
      <c r="A51" s="12"/>
      <c r="B51" s="35">
        <v>40</v>
      </c>
      <c r="C51" s="75">
        <f>塩名田!C51+御馬寄!C51+駒寄!C51</f>
        <v>10</v>
      </c>
      <c r="D51" s="75">
        <f>塩名田!D51+御馬寄!D51+駒寄!D51</f>
        <v>9</v>
      </c>
      <c r="E51" s="10">
        <f>塩名田!E51+御馬寄!E51+駒寄!E51</f>
        <v>19</v>
      </c>
      <c r="F51" s="32"/>
    </row>
    <row r="52" spans="1:6" ht="15" customHeight="1" x14ac:dyDescent="0.15">
      <c r="A52" s="12"/>
      <c r="B52" s="35">
        <v>41</v>
      </c>
      <c r="C52" s="75">
        <f>塩名田!C52+御馬寄!C52+駒寄!C52</f>
        <v>14</v>
      </c>
      <c r="D52" s="75">
        <f>塩名田!D52+御馬寄!D52+駒寄!D52</f>
        <v>4</v>
      </c>
      <c r="E52" s="10">
        <f>塩名田!E52+御馬寄!E52+駒寄!E52</f>
        <v>18</v>
      </c>
      <c r="F52" s="32"/>
    </row>
    <row r="53" spans="1:6" ht="15" customHeight="1" x14ac:dyDescent="0.15">
      <c r="A53" s="12"/>
      <c r="B53" s="35">
        <v>42</v>
      </c>
      <c r="C53" s="75">
        <f>塩名田!C53+御馬寄!C53+駒寄!C53</f>
        <v>16</v>
      </c>
      <c r="D53" s="75">
        <f>塩名田!D53+御馬寄!D53+駒寄!D53</f>
        <v>8</v>
      </c>
      <c r="E53" s="10">
        <f>塩名田!E53+御馬寄!E53+駒寄!E53</f>
        <v>24</v>
      </c>
      <c r="F53" s="32"/>
    </row>
    <row r="54" spans="1:6" ht="15" customHeight="1" x14ac:dyDescent="0.15">
      <c r="A54" s="12"/>
      <c r="B54" s="35">
        <v>43</v>
      </c>
      <c r="C54" s="75">
        <f>塩名田!C54+御馬寄!C54+駒寄!C54</f>
        <v>10</v>
      </c>
      <c r="D54" s="75">
        <f>塩名田!D54+御馬寄!D54+駒寄!D54</f>
        <v>4</v>
      </c>
      <c r="E54" s="10">
        <f>塩名田!E54+御馬寄!E54+駒寄!E54</f>
        <v>14</v>
      </c>
      <c r="F54" s="32"/>
    </row>
    <row r="55" spans="1:6" ht="15" customHeight="1" x14ac:dyDescent="0.15">
      <c r="A55" s="12"/>
      <c r="B55" s="35">
        <v>44</v>
      </c>
      <c r="C55" s="75">
        <f>塩名田!C55+御馬寄!C55+駒寄!C55</f>
        <v>9</v>
      </c>
      <c r="D55" s="75">
        <f>塩名田!D55+御馬寄!D55+駒寄!D55</f>
        <v>11</v>
      </c>
      <c r="E55" s="10">
        <f>塩名田!E55+御馬寄!E55+駒寄!E55</f>
        <v>20</v>
      </c>
      <c r="F55" s="32"/>
    </row>
    <row r="56" spans="1:6" ht="15" customHeight="1" x14ac:dyDescent="0.15">
      <c r="A56" s="12"/>
      <c r="B56" s="40" t="s">
        <v>58</v>
      </c>
      <c r="C56" s="49">
        <f>塩名田!C56+御馬寄!C56+駒寄!C56</f>
        <v>59</v>
      </c>
      <c r="D56" s="49">
        <f>塩名田!D56+御馬寄!D56+駒寄!D56</f>
        <v>36</v>
      </c>
      <c r="E56" s="41">
        <f>塩名田!E56+御馬寄!E56+駒寄!E56</f>
        <v>95</v>
      </c>
      <c r="F56" s="42">
        <f>E56/E147</f>
        <v>4.4747998115873766E-2</v>
      </c>
    </row>
    <row r="57" spans="1:6" ht="15" customHeight="1" x14ac:dyDescent="0.15">
      <c r="A57" s="12"/>
      <c r="B57" s="35">
        <v>45</v>
      </c>
      <c r="C57" s="75">
        <f>塩名田!C57+御馬寄!C57+駒寄!C57</f>
        <v>13</v>
      </c>
      <c r="D57" s="75">
        <f>塩名田!D57+御馬寄!D57+駒寄!D57</f>
        <v>11</v>
      </c>
      <c r="E57" s="10">
        <f>塩名田!E57+御馬寄!E57+駒寄!E57</f>
        <v>24</v>
      </c>
      <c r="F57" s="32"/>
    </row>
    <row r="58" spans="1:6" ht="15" customHeight="1" x14ac:dyDescent="0.15">
      <c r="A58" s="12"/>
      <c r="B58" s="35">
        <v>46</v>
      </c>
      <c r="C58" s="75">
        <f>塩名田!C58+御馬寄!C58+駒寄!C58</f>
        <v>8</v>
      </c>
      <c r="D58" s="75">
        <f>塩名田!D58+御馬寄!D58+駒寄!D58</f>
        <v>10</v>
      </c>
      <c r="E58" s="10">
        <f>塩名田!E58+御馬寄!E58+駒寄!E58</f>
        <v>18</v>
      </c>
      <c r="F58" s="32"/>
    </row>
    <row r="59" spans="1:6" ht="15" customHeight="1" x14ac:dyDescent="0.15">
      <c r="A59" s="12"/>
      <c r="B59" s="35">
        <v>47</v>
      </c>
      <c r="C59" s="75">
        <f>塩名田!C59+御馬寄!C59+駒寄!C59</f>
        <v>15</v>
      </c>
      <c r="D59" s="75">
        <f>塩名田!D59+御馬寄!D59+駒寄!D59</f>
        <v>7</v>
      </c>
      <c r="E59" s="10">
        <f>塩名田!E59+御馬寄!E59+駒寄!E59</f>
        <v>22</v>
      </c>
      <c r="F59" s="32"/>
    </row>
    <row r="60" spans="1:6" ht="15" customHeight="1" x14ac:dyDescent="0.15">
      <c r="A60" s="12"/>
      <c r="B60" s="35">
        <v>48</v>
      </c>
      <c r="C60" s="75">
        <f>塩名田!C60+御馬寄!C60+駒寄!C60</f>
        <v>10</v>
      </c>
      <c r="D60" s="75">
        <f>塩名田!D60+御馬寄!D60+駒寄!D60</f>
        <v>13</v>
      </c>
      <c r="E60" s="10">
        <f>塩名田!E60+御馬寄!E60+駒寄!E60</f>
        <v>23</v>
      </c>
      <c r="F60" s="32"/>
    </row>
    <row r="61" spans="1:6" ht="15" customHeight="1" x14ac:dyDescent="0.15">
      <c r="A61" s="12"/>
      <c r="B61" s="35">
        <v>49</v>
      </c>
      <c r="C61" s="75">
        <f>塩名田!C61+御馬寄!C61+駒寄!C61</f>
        <v>14</v>
      </c>
      <c r="D61" s="75">
        <f>塩名田!D61+御馬寄!D61+駒寄!D61</f>
        <v>17</v>
      </c>
      <c r="E61" s="10">
        <f>塩名田!E61+御馬寄!E61+駒寄!E61</f>
        <v>31</v>
      </c>
      <c r="F61" s="32"/>
    </row>
    <row r="62" spans="1:6" ht="15" customHeight="1" x14ac:dyDescent="0.15">
      <c r="A62" s="12"/>
      <c r="B62" s="40" t="s">
        <v>59</v>
      </c>
      <c r="C62" s="49">
        <f>塩名田!C62+御馬寄!C62+駒寄!C62</f>
        <v>60</v>
      </c>
      <c r="D62" s="49">
        <f>塩名田!D62+御馬寄!D62+駒寄!D62</f>
        <v>58</v>
      </c>
      <c r="E62" s="41">
        <f>塩名田!E62+御馬寄!E62+駒寄!E62</f>
        <v>118</v>
      </c>
      <c r="F62" s="42">
        <f>E62/E147</f>
        <v>5.5581723975506356E-2</v>
      </c>
    </row>
    <row r="63" spans="1:6" ht="15" customHeight="1" x14ac:dyDescent="0.15">
      <c r="A63" s="12"/>
      <c r="B63" s="35">
        <v>50</v>
      </c>
      <c r="C63" s="75">
        <f>塩名田!C63+御馬寄!C63+駒寄!C63</f>
        <v>13</v>
      </c>
      <c r="D63" s="75">
        <f>塩名田!D63+御馬寄!D63+駒寄!D63</f>
        <v>13</v>
      </c>
      <c r="E63" s="10">
        <f>塩名田!E63+御馬寄!E63+駒寄!E63</f>
        <v>26</v>
      </c>
      <c r="F63" s="32"/>
    </row>
    <row r="64" spans="1:6" ht="15" customHeight="1" x14ac:dyDescent="0.15">
      <c r="A64" s="12"/>
      <c r="B64" s="35">
        <v>51</v>
      </c>
      <c r="C64" s="75">
        <f>塩名田!C64+御馬寄!C64+駒寄!C64</f>
        <v>12</v>
      </c>
      <c r="D64" s="75">
        <f>塩名田!D64+御馬寄!D64+駒寄!D64</f>
        <v>13</v>
      </c>
      <c r="E64" s="10">
        <f>塩名田!E64+御馬寄!E64+駒寄!E64</f>
        <v>25</v>
      </c>
      <c r="F64" s="32"/>
    </row>
    <row r="65" spans="1:6" ht="15" customHeight="1" x14ac:dyDescent="0.15">
      <c r="A65" s="12"/>
      <c r="B65" s="35">
        <v>52</v>
      </c>
      <c r="C65" s="75">
        <f>塩名田!C65+御馬寄!C65+駒寄!C65</f>
        <v>15</v>
      </c>
      <c r="D65" s="75">
        <f>塩名田!D65+御馬寄!D65+駒寄!D65</f>
        <v>18</v>
      </c>
      <c r="E65" s="10">
        <f>塩名田!E65+御馬寄!E65+駒寄!E65</f>
        <v>33</v>
      </c>
      <c r="F65" s="32"/>
    </row>
    <row r="66" spans="1:6" ht="15" customHeight="1" x14ac:dyDescent="0.15">
      <c r="A66" s="12"/>
      <c r="B66" s="35">
        <v>53</v>
      </c>
      <c r="C66" s="75">
        <f>塩名田!C66+御馬寄!C66+駒寄!C66</f>
        <v>21</v>
      </c>
      <c r="D66" s="75">
        <f>塩名田!D66+御馬寄!D66+駒寄!D66</f>
        <v>16</v>
      </c>
      <c r="E66" s="10">
        <f>塩名田!E66+御馬寄!E66+駒寄!E66</f>
        <v>37</v>
      </c>
      <c r="F66" s="32"/>
    </row>
    <row r="67" spans="1:6" ht="15" customHeight="1" x14ac:dyDescent="0.15">
      <c r="A67" s="12"/>
      <c r="B67" s="35">
        <v>54</v>
      </c>
      <c r="C67" s="75">
        <f>塩名田!C67+御馬寄!C67+駒寄!C67</f>
        <v>15</v>
      </c>
      <c r="D67" s="75">
        <f>塩名田!D67+御馬寄!D67+駒寄!D67</f>
        <v>15</v>
      </c>
      <c r="E67" s="10">
        <f>塩名田!E67+御馬寄!E67+駒寄!E67</f>
        <v>30</v>
      </c>
      <c r="F67" s="32"/>
    </row>
    <row r="68" spans="1:6" ht="15" customHeight="1" x14ac:dyDescent="0.15">
      <c r="A68" s="12"/>
      <c r="B68" s="40" t="s">
        <v>60</v>
      </c>
      <c r="C68" s="49">
        <f>塩名田!C68+御馬寄!C68+駒寄!C68</f>
        <v>76</v>
      </c>
      <c r="D68" s="49">
        <f>塩名田!D68+御馬寄!D68+駒寄!D68</f>
        <v>75</v>
      </c>
      <c r="E68" s="41">
        <f>塩名田!E68+御馬寄!E68+駒寄!E68</f>
        <v>151</v>
      </c>
      <c r="F68" s="42">
        <f>E68/E147</f>
        <v>7.1125765426283558E-2</v>
      </c>
    </row>
    <row r="69" spans="1:6" ht="15" customHeight="1" x14ac:dyDescent="0.15">
      <c r="A69" s="12"/>
      <c r="B69" s="35">
        <v>55</v>
      </c>
      <c r="C69" s="75">
        <f>塩名田!C69+御馬寄!C69+駒寄!C69</f>
        <v>12</v>
      </c>
      <c r="D69" s="75">
        <f>塩名田!D69+御馬寄!D69+駒寄!D69</f>
        <v>14</v>
      </c>
      <c r="E69" s="10">
        <f>塩名田!E69+御馬寄!E69+駒寄!E69</f>
        <v>26</v>
      </c>
      <c r="F69" s="32"/>
    </row>
    <row r="70" spans="1:6" ht="15" customHeight="1" x14ac:dyDescent="0.15">
      <c r="A70" s="12"/>
      <c r="B70" s="35">
        <v>56</v>
      </c>
      <c r="C70" s="75">
        <f>塩名田!C70+御馬寄!C70+駒寄!C70</f>
        <v>9</v>
      </c>
      <c r="D70" s="75">
        <f>塩名田!D70+御馬寄!D70+駒寄!D70</f>
        <v>16</v>
      </c>
      <c r="E70" s="10">
        <f>塩名田!E70+御馬寄!E70+駒寄!E70</f>
        <v>25</v>
      </c>
      <c r="F70" s="32"/>
    </row>
    <row r="71" spans="1:6" ht="15" customHeight="1" x14ac:dyDescent="0.15">
      <c r="A71" s="12"/>
      <c r="B71" s="35">
        <v>57</v>
      </c>
      <c r="C71" s="75">
        <f>塩名田!C71+御馬寄!C71+駒寄!C71</f>
        <v>19</v>
      </c>
      <c r="D71" s="75">
        <f>塩名田!D71+御馬寄!D71+駒寄!D71</f>
        <v>16</v>
      </c>
      <c r="E71" s="10">
        <f>塩名田!E71+御馬寄!E71+駒寄!E71</f>
        <v>35</v>
      </c>
      <c r="F71" s="32"/>
    </row>
    <row r="72" spans="1:6" ht="15" customHeight="1" x14ac:dyDescent="0.15">
      <c r="A72" s="12"/>
      <c r="B72" s="35">
        <v>58</v>
      </c>
      <c r="C72" s="75">
        <f>塩名田!C72+御馬寄!C72+駒寄!C72</f>
        <v>5</v>
      </c>
      <c r="D72" s="75">
        <f>塩名田!D72+御馬寄!D72+駒寄!D72</f>
        <v>14</v>
      </c>
      <c r="E72" s="10">
        <f>塩名田!E72+御馬寄!E72+駒寄!E72</f>
        <v>19</v>
      </c>
      <c r="F72" s="32"/>
    </row>
    <row r="73" spans="1:6" ht="15" customHeight="1" x14ac:dyDescent="0.15">
      <c r="A73" s="12"/>
      <c r="B73" s="35">
        <v>59</v>
      </c>
      <c r="C73" s="75">
        <f>塩名田!C73+御馬寄!C73+駒寄!C73</f>
        <v>14</v>
      </c>
      <c r="D73" s="75">
        <f>塩名田!D73+御馬寄!D73+駒寄!D73</f>
        <v>21</v>
      </c>
      <c r="E73" s="10">
        <f>塩名田!E73+御馬寄!E73+駒寄!E73</f>
        <v>35</v>
      </c>
      <c r="F73" s="32"/>
    </row>
    <row r="74" spans="1:6" ht="15" customHeight="1" x14ac:dyDescent="0.15">
      <c r="A74" s="12"/>
      <c r="B74" s="40" t="s">
        <v>61</v>
      </c>
      <c r="C74" s="49">
        <f>塩名田!C74+御馬寄!C74+駒寄!C74</f>
        <v>59</v>
      </c>
      <c r="D74" s="49">
        <f>塩名田!D74+御馬寄!D74+駒寄!D74</f>
        <v>81</v>
      </c>
      <c r="E74" s="41">
        <f>塩名田!E74+御馬寄!E74+駒寄!E74</f>
        <v>140</v>
      </c>
      <c r="F74" s="42">
        <f>E74/E147</f>
        <v>6.59444182760245E-2</v>
      </c>
    </row>
    <row r="75" spans="1:6" ht="15" customHeight="1" x14ac:dyDescent="0.15">
      <c r="A75" s="12"/>
      <c r="B75" s="35">
        <v>60</v>
      </c>
      <c r="C75" s="75">
        <f>塩名田!C75+御馬寄!C75+駒寄!C75</f>
        <v>16</v>
      </c>
      <c r="D75" s="75">
        <f>塩名田!D75+御馬寄!D75+駒寄!D75</f>
        <v>17</v>
      </c>
      <c r="E75" s="10">
        <f>塩名田!E75+御馬寄!E75+駒寄!E75</f>
        <v>33</v>
      </c>
      <c r="F75" s="32"/>
    </row>
    <row r="76" spans="1:6" ht="15" customHeight="1" x14ac:dyDescent="0.15">
      <c r="A76" s="12"/>
      <c r="B76" s="35">
        <v>61</v>
      </c>
      <c r="C76" s="75">
        <f>塩名田!C76+御馬寄!C76+駒寄!C76</f>
        <v>12</v>
      </c>
      <c r="D76" s="75">
        <f>塩名田!D76+御馬寄!D76+駒寄!D76</f>
        <v>15</v>
      </c>
      <c r="E76" s="10">
        <f>塩名田!E76+御馬寄!E76+駒寄!E76</f>
        <v>27</v>
      </c>
      <c r="F76" s="32"/>
    </row>
    <row r="77" spans="1:6" ht="15" customHeight="1" x14ac:dyDescent="0.15">
      <c r="A77" s="12"/>
      <c r="B77" s="35">
        <v>62</v>
      </c>
      <c r="C77" s="75">
        <f>塩名田!C77+御馬寄!C77+駒寄!C77</f>
        <v>13</v>
      </c>
      <c r="D77" s="75">
        <f>塩名田!D77+御馬寄!D77+駒寄!D77</f>
        <v>16</v>
      </c>
      <c r="E77" s="10">
        <f>塩名田!E77+御馬寄!E77+駒寄!E77</f>
        <v>29</v>
      </c>
      <c r="F77" s="32"/>
    </row>
    <row r="78" spans="1:6" ht="15" customHeight="1" x14ac:dyDescent="0.15">
      <c r="A78" s="12"/>
      <c r="B78" s="35">
        <v>63</v>
      </c>
      <c r="C78" s="75">
        <f>塩名田!C78+御馬寄!C78+駒寄!C78</f>
        <v>20</v>
      </c>
      <c r="D78" s="75">
        <f>塩名田!D78+御馬寄!D78+駒寄!D78</f>
        <v>20</v>
      </c>
      <c r="E78" s="10">
        <f>塩名田!E78+御馬寄!E78+駒寄!E78</f>
        <v>40</v>
      </c>
      <c r="F78" s="32"/>
    </row>
    <row r="79" spans="1:6" ht="15" customHeight="1" x14ac:dyDescent="0.15">
      <c r="A79" s="12"/>
      <c r="B79" s="35">
        <v>64</v>
      </c>
      <c r="C79" s="75">
        <f>塩名田!C79+御馬寄!C79+駒寄!C79</f>
        <v>16</v>
      </c>
      <c r="D79" s="75">
        <f>塩名田!D79+御馬寄!D79+駒寄!D79</f>
        <v>14</v>
      </c>
      <c r="E79" s="10">
        <f>塩名田!E79+御馬寄!E79+駒寄!E79</f>
        <v>30</v>
      </c>
      <c r="F79" s="32"/>
    </row>
    <row r="80" spans="1:6" ht="15" customHeight="1" x14ac:dyDescent="0.15">
      <c r="A80" s="12"/>
      <c r="B80" s="40" t="s">
        <v>62</v>
      </c>
      <c r="C80" s="49">
        <f>塩名田!C80+御馬寄!C80+駒寄!C80</f>
        <v>77</v>
      </c>
      <c r="D80" s="49">
        <f>塩名田!D80+御馬寄!D80+駒寄!D80</f>
        <v>82</v>
      </c>
      <c r="E80" s="41">
        <f>塩名田!E80+御馬寄!E80+駒寄!E80</f>
        <v>159</v>
      </c>
      <c r="F80" s="42">
        <f>E80/E147</f>
        <v>7.489401789919925E-2</v>
      </c>
    </row>
    <row r="81" spans="1:6" ht="15" customHeight="1" x14ac:dyDescent="0.15">
      <c r="A81" s="12"/>
      <c r="B81" s="35">
        <v>65</v>
      </c>
      <c r="C81" s="75">
        <f>塩名田!C81+御馬寄!C81+駒寄!C81</f>
        <v>15</v>
      </c>
      <c r="D81" s="75">
        <f>塩名田!D81+御馬寄!D81+駒寄!D81</f>
        <v>22</v>
      </c>
      <c r="E81" s="10">
        <f>塩名田!E81+御馬寄!E81+駒寄!E81</f>
        <v>37</v>
      </c>
      <c r="F81" s="32"/>
    </row>
    <row r="82" spans="1:6" ht="15" customHeight="1" x14ac:dyDescent="0.15">
      <c r="A82" s="12"/>
      <c r="B82" s="35">
        <v>66</v>
      </c>
      <c r="C82" s="75">
        <f>塩名田!C82+御馬寄!C82+駒寄!C82</f>
        <v>22</v>
      </c>
      <c r="D82" s="75">
        <f>塩名田!D82+御馬寄!D82+駒寄!D82</f>
        <v>21</v>
      </c>
      <c r="E82" s="10">
        <f>塩名田!E82+御馬寄!E82+駒寄!E82</f>
        <v>43</v>
      </c>
      <c r="F82" s="32"/>
    </row>
    <row r="83" spans="1:6" ht="15" customHeight="1" x14ac:dyDescent="0.15">
      <c r="A83" s="12"/>
      <c r="B83" s="35">
        <v>67</v>
      </c>
      <c r="C83" s="75">
        <f>塩名田!C83+御馬寄!C83+駒寄!C83</f>
        <v>22</v>
      </c>
      <c r="D83" s="75">
        <f>塩名田!D83+御馬寄!D83+駒寄!D83</f>
        <v>18</v>
      </c>
      <c r="E83" s="10">
        <f>塩名田!E83+御馬寄!E83+駒寄!E83</f>
        <v>40</v>
      </c>
      <c r="F83" s="32"/>
    </row>
    <row r="84" spans="1:6" ht="15" customHeight="1" x14ac:dyDescent="0.15">
      <c r="A84" s="12"/>
      <c r="B84" s="35">
        <v>68</v>
      </c>
      <c r="C84" s="75">
        <f>塩名田!C84+御馬寄!C84+駒寄!C84</f>
        <v>29</v>
      </c>
      <c r="D84" s="75">
        <f>塩名田!D84+御馬寄!D84+駒寄!D84</f>
        <v>15</v>
      </c>
      <c r="E84" s="10">
        <f>塩名田!E84+御馬寄!E84+駒寄!E84</f>
        <v>44</v>
      </c>
      <c r="F84" s="32"/>
    </row>
    <row r="85" spans="1:6" ht="15" customHeight="1" x14ac:dyDescent="0.15">
      <c r="A85" s="12"/>
      <c r="B85" s="35">
        <v>69</v>
      </c>
      <c r="C85" s="75">
        <f>塩名田!C85+御馬寄!C85+駒寄!C85</f>
        <v>14</v>
      </c>
      <c r="D85" s="75">
        <f>塩名田!D85+御馬寄!D85+駒寄!D85</f>
        <v>17</v>
      </c>
      <c r="E85" s="10">
        <f>塩名田!E85+御馬寄!E85+駒寄!E85</f>
        <v>31</v>
      </c>
      <c r="F85" s="32"/>
    </row>
    <row r="86" spans="1:6" ht="15" customHeight="1" x14ac:dyDescent="0.15">
      <c r="A86" s="12"/>
      <c r="B86" s="43" t="s">
        <v>63</v>
      </c>
      <c r="C86" s="71">
        <f>塩名田!C86+御馬寄!C86+駒寄!C86</f>
        <v>102</v>
      </c>
      <c r="D86" s="71">
        <f>塩名田!D86+御馬寄!D86+駒寄!D86</f>
        <v>93</v>
      </c>
      <c r="E86" s="44">
        <f>塩名田!E86+御馬寄!E86+駒寄!E86</f>
        <v>195</v>
      </c>
      <c r="F86" s="45">
        <f>E86/E147</f>
        <v>9.1851154027319831E-2</v>
      </c>
    </row>
    <row r="87" spans="1:6" ht="15" customHeight="1" x14ac:dyDescent="0.15">
      <c r="A87" s="12"/>
      <c r="B87" s="35">
        <v>70</v>
      </c>
      <c r="C87" s="75">
        <f>塩名田!C87+御馬寄!C87+駒寄!C87</f>
        <v>16</v>
      </c>
      <c r="D87" s="75">
        <f>塩名田!D87+御馬寄!D87+駒寄!D87</f>
        <v>23</v>
      </c>
      <c r="E87" s="10">
        <f>塩名田!E87+御馬寄!E87+駒寄!E87</f>
        <v>39</v>
      </c>
      <c r="F87" s="32"/>
    </row>
    <row r="88" spans="1:6" ht="15" customHeight="1" x14ac:dyDescent="0.15">
      <c r="A88" s="12"/>
      <c r="B88" s="35">
        <v>71</v>
      </c>
      <c r="C88" s="75">
        <f>塩名田!C88+御馬寄!C88+駒寄!C88</f>
        <v>19</v>
      </c>
      <c r="D88" s="75">
        <f>塩名田!D88+御馬寄!D88+駒寄!D88</f>
        <v>15</v>
      </c>
      <c r="E88" s="10">
        <f>塩名田!E88+御馬寄!E88+駒寄!E88</f>
        <v>34</v>
      </c>
      <c r="F88" s="32"/>
    </row>
    <row r="89" spans="1:6" ht="15" customHeight="1" x14ac:dyDescent="0.15">
      <c r="A89" s="12"/>
      <c r="B89" s="35">
        <v>72</v>
      </c>
      <c r="C89" s="75">
        <f>塩名田!C89+御馬寄!C89+駒寄!C89</f>
        <v>21</v>
      </c>
      <c r="D89" s="75">
        <f>塩名田!D89+御馬寄!D89+駒寄!D89</f>
        <v>20</v>
      </c>
      <c r="E89" s="10">
        <f>塩名田!E89+御馬寄!E89+駒寄!E89</f>
        <v>41</v>
      </c>
      <c r="F89" s="32"/>
    </row>
    <row r="90" spans="1:6" ht="15" customHeight="1" x14ac:dyDescent="0.15">
      <c r="A90" s="12"/>
      <c r="B90" s="35">
        <v>73</v>
      </c>
      <c r="C90" s="75">
        <f>塩名田!C90+御馬寄!C90+駒寄!C90</f>
        <v>21</v>
      </c>
      <c r="D90" s="75">
        <f>塩名田!D90+御馬寄!D90+駒寄!D90</f>
        <v>19</v>
      </c>
      <c r="E90" s="10">
        <f>塩名田!E90+御馬寄!E90+駒寄!E90</f>
        <v>40</v>
      </c>
      <c r="F90" s="32"/>
    </row>
    <row r="91" spans="1:6" ht="15" customHeight="1" x14ac:dyDescent="0.15">
      <c r="A91" s="12"/>
      <c r="B91" s="35">
        <v>74</v>
      </c>
      <c r="C91" s="75">
        <f>塩名田!C91+御馬寄!C91+駒寄!C91</f>
        <v>23</v>
      </c>
      <c r="D91" s="75">
        <f>塩名田!D91+御馬寄!D91+駒寄!D91</f>
        <v>22</v>
      </c>
      <c r="E91" s="10">
        <f>塩名田!E91+御馬寄!E91+駒寄!E91</f>
        <v>45</v>
      </c>
      <c r="F91" s="32"/>
    </row>
    <row r="92" spans="1:6" ht="15" customHeight="1" x14ac:dyDescent="0.15">
      <c r="A92" s="12"/>
      <c r="B92" s="43" t="s">
        <v>64</v>
      </c>
      <c r="C92" s="71">
        <f>塩名田!C92+御馬寄!C92+駒寄!C92</f>
        <v>100</v>
      </c>
      <c r="D92" s="71">
        <f>塩名田!D92+御馬寄!D92+駒寄!D92</f>
        <v>99</v>
      </c>
      <c r="E92" s="44">
        <f>塩名田!E92+御馬寄!E92+駒寄!E92</f>
        <v>199</v>
      </c>
      <c r="F92" s="45">
        <f>E92/E147</f>
        <v>9.3735280263777671E-2</v>
      </c>
    </row>
    <row r="93" spans="1:6" ht="15" customHeight="1" x14ac:dyDescent="0.15">
      <c r="A93" s="12"/>
      <c r="B93" s="35">
        <v>75</v>
      </c>
      <c r="C93" s="75">
        <f>塩名田!C93+御馬寄!C93+駒寄!C93</f>
        <v>21</v>
      </c>
      <c r="D93" s="75">
        <f>塩名田!D93+御馬寄!D93+駒寄!D93</f>
        <v>18</v>
      </c>
      <c r="E93" s="10">
        <f>塩名田!E93+御馬寄!E93+駒寄!E93</f>
        <v>39</v>
      </c>
      <c r="F93" s="32"/>
    </row>
    <row r="94" spans="1:6" ht="15" customHeight="1" x14ac:dyDescent="0.15">
      <c r="A94" s="12"/>
      <c r="B94" s="35">
        <v>76</v>
      </c>
      <c r="C94" s="75">
        <f>塩名田!C94+御馬寄!C94+駒寄!C94</f>
        <v>17</v>
      </c>
      <c r="D94" s="75">
        <f>塩名田!D94+御馬寄!D94+駒寄!D94</f>
        <v>15</v>
      </c>
      <c r="E94" s="10">
        <f>塩名田!E94+御馬寄!E94+駒寄!E94</f>
        <v>32</v>
      </c>
      <c r="F94" s="32"/>
    </row>
    <row r="95" spans="1:6" ht="15" customHeight="1" x14ac:dyDescent="0.15">
      <c r="A95" s="12"/>
      <c r="B95" s="35">
        <v>77</v>
      </c>
      <c r="C95" s="75">
        <f>塩名田!C95+御馬寄!C95+駒寄!C95</f>
        <v>13</v>
      </c>
      <c r="D95" s="75">
        <f>塩名田!D95+御馬寄!D95+駒寄!D95</f>
        <v>7</v>
      </c>
      <c r="E95" s="10">
        <f>塩名田!E95+御馬寄!E95+駒寄!E95</f>
        <v>20</v>
      </c>
      <c r="F95" s="32"/>
    </row>
    <row r="96" spans="1:6" ht="15" customHeight="1" x14ac:dyDescent="0.15">
      <c r="A96" s="12"/>
      <c r="B96" s="35">
        <v>78</v>
      </c>
      <c r="C96" s="75">
        <f>塩名田!C96+御馬寄!C96+駒寄!C96</f>
        <v>16</v>
      </c>
      <c r="D96" s="75">
        <f>塩名田!D96+御馬寄!D96+駒寄!D96</f>
        <v>12</v>
      </c>
      <c r="E96" s="10">
        <f>塩名田!E96+御馬寄!E96+駒寄!E96</f>
        <v>28</v>
      </c>
      <c r="F96" s="32"/>
    </row>
    <row r="97" spans="1:6" ht="15" customHeight="1" x14ac:dyDescent="0.15">
      <c r="A97" s="12"/>
      <c r="B97" s="35">
        <v>79</v>
      </c>
      <c r="C97" s="75">
        <f>塩名田!C97+御馬寄!C97+駒寄!C97</f>
        <v>11</v>
      </c>
      <c r="D97" s="75">
        <f>塩名田!D97+御馬寄!D97+駒寄!D97</f>
        <v>19</v>
      </c>
      <c r="E97" s="10">
        <f>塩名田!E97+御馬寄!E97+駒寄!E97</f>
        <v>30</v>
      </c>
      <c r="F97" s="32"/>
    </row>
    <row r="98" spans="1:6" ht="15" customHeight="1" x14ac:dyDescent="0.15">
      <c r="A98" s="12"/>
      <c r="B98" s="43" t="s">
        <v>65</v>
      </c>
      <c r="C98" s="71">
        <f>塩名田!C98+御馬寄!C98+駒寄!C98</f>
        <v>78</v>
      </c>
      <c r="D98" s="71">
        <f>塩名田!D98+御馬寄!D98+駒寄!D98</f>
        <v>71</v>
      </c>
      <c r="E98" s="44">
        <f>塩名田!E98+御馬寄!E98+駒寄!E98</f>
        <v>149</v>
      </c>
      <c r="F98" s="45">
        <f>E98/E147</f>
        <v>7.0183702308054638E-2</v>
      </c>
    </row>
    <row r="99" spans="1:6" ht="15" customHeight="1" x14ac:dyDescent="0.15">
      <c r="A99" s="12"/>
      <c r="B99" s="35">
        <v>80</v>
      </c>
      <c r="C99" s="75">
        <f>塩名田!C99+御馬寄!C99+駒寄!C99</f>
        <v>13</v>
      </c>
      <c r="D99" s="75">
        <f>塩名田!D99+御馬寄!D99+駒寄!D99</f>
        <v>12</v>
      </c>
      <c r="E99" s="10">
        <f>塩名田!E99+御馬寄!E99+駒寄!E99</f>
        <v>25</v>
      </c>
      <c r="F99" s="32"/>
    </row>
    <row r="100" spans="1:6" ht="15" customHeight="1" x14ac:dyDescent="0.15">
      <c r="A100" s="12"/>
      <c r="B100" s="35">
        <v>81</v>
      </c>
      <c r="C100" s="75">
        <f>塩名田!C100+御馬寄!C100+駒寄!C100</f>
        <v>12</v>
      </c>
      <c r="D100" s="75">
        <f>塩名田!D100+御馬寄!D100+駒寄!D100</f>
        <v>14</v>
      </c>
      <c r="E100" s="10">
        <f>塩名田!E100+御馬寄!E100+駒寄!E100</f>
        <v>26</v>
      </c>
      <c r="F100" s="32"/>
    </row>
    <row r="101" spans="1:6" ht="15" customHeight="1" x14ac:dyDescent="0.15">
      <c r="A101" s="12"/>
      <c r="B101" s="35">
        <v>82</v>
      </c>
      <c r="C101" s="75">
        <f>塩名田!C101+御馬寄!C101+駒寄!C101</f>
        <v>11</v>
      </c>
      <c r="D101" s="75">
        <f>塩名田!D101+御馬寄!D101+駒寄!D101</f>
        <v>17</v>
      </c>
      <c r="E101" s="10">
        <f>塩名田!E101+御馬寄!E101+駒寄!E101</f>
        <v>28</v>
      </c>
      <c r="F101" s="32"/>
    </row>
    <row r="102" spans="1:6" ht="15" customHeight="1" x14ac:dyDescent="0.15">
      <c r="A102" s="12"/>
      <c r="B102" s="35">
        <v>83</v>
      </c>
      <c r="C102" s="75">
        <f>塩名田!C102+御馬寄!C102+駒寄!C102</f>
        <v>13</v>
      </c>
      <c r="D102" s="75">
        <f>塩名田!D102+御馬寄!D102+駒寄!D102</f>
        <v>17</v>
      </c>
      <c r="E102" s="10">
        <f>塩名田!E102+御馬寄!E102+駒寄!E102</f>
        <v>30</v>
      </c>
      <c r="F102" s="32"/>
    </row>
    <row r="103" spans="1:6" ht="15" customHeight="1" x14ac:dyDescent="0.15">
      <c r="A103" s="12"/>
      <c r="B103" s="35">
        <v>84</v>
      </c>
      <c r="C103" s="75">
        <f>塩名田!C103+御馬寄!C103+駒寄!C103</f>
        <v>9</v>
      </c>
      <c r="D103" s="75">
        <f>塩名田!D103+御馬寄!D103+駒寄!D103</f>
        <v>8</v>
      </c>
      <c r="E103" s="10">
        <f>塩名田!E103+御馬寄!E103+駒寄!E103</f>
        <v>17</v>
      </c>
      <c r="F103" s="32"/>
    </row>
    <row r="104" spans="1:6" ht="15" customHeight="1" x14ac:dyDescent="0.15">
      <c r="A104" s="12"/>
      <c r="B104" s="43" t="s">
        <v>66</v>
      </c>
      <c r="C104" s="71">
        <f>塩名田!C104+御馬寄!C104+駒寄!C104</f>
        <v>58</v>
      </c>
      <c r="D104" s="71">
        <f>塩名田!D104+御馬寄!D104+駒寄!D104</f>
        <v>68</v>
      </c>
      <c r="E104" s="44">
        <f>塩名田!E104+御馬寄!E104+駒寄!E104</f>
        <v>126</v>
      </c>
      <c r="F104" s="45">
        <f>E104/E147</f>
        <v>5.9349976448422041E-2</v>
      </c>
    </row>
    <row r="105" spans="1:6" ht="15" customHeight="1" x14ac:dyDescent="0.15">
      <c r="A105" s="12"/>
      <c r="B105" s="35">
        <v>85</v>
      </c>
      <c r="C105" s="75">
        <f>塩名田!C105+御馬寄!C105+駒寄!C105</f>
        <v>6</v>
      </c>
      <c r="D105" s="75">
        <f>塩名田!D105+御馬寄!D105+駒寄!D105</f>
        <v>14</v>
      </c>
      <c r="E105" s="10">
        <f>塩名田!E105+御馬寄!E105+駒寄!E105</f>
        <v>20</v>
      </c>
      <c r="F105" s="32"/>
    </row>
    <row r="106" spans="1:6" ht="15" customHeight="1" x14ac:dyDescent="0.15">
      <c r="A106" s="12"/>
      <c r="B106" s="35">
        <v>86</v>
      </c>
      <c r="C106" s="75">
        <f>塩名田!C106+御馬寄!C106+駒寄!C106</f>
        <v>8</v>
      </c>
      <c r="D106" s="75">
        <f>塩名田!D106+御馬寄!D106+駒寄!D106</f>
        <v>11</v>
      </c>
      <c r="E106" s="10">
        <f>塩名田!E106+御馬寄!E106+駒寄!E106</f>
        <v>19</v>
      </c>
      <c r="F106" s="32"/>
    </row>
    <row r="107" spans="1:6" ht="15" customHeight="1" x14ac:dyDescent="0.15">
      <c r="A107" s="12"/>
      <c r="B107" s="35">
        <v>87</v>
      </c>
      <c r="C107" s="75">
        <f>塩名田!C107+御馬寄!C107+駒寄!C107</f>
        <v>9</v>
      </c>
      <c r="D107" s="75">
        <f>塩名田!D107+御馬寄!D107+駒寄!D107</f>
        <v>12</v>
      </c>
      <c r="E107" s="10">
        <f>塩名田!E107+御馬寄!E107+駒寄!E107</f>
        <v>21</v>
      </c>
      <c r="F107" s="32"/>
    </row>
    <row r="108" spans="1:6" ht="15" customHeight="1" x14ac:dyDescent="0.15">
      <c r="A108" s="12"/>
      <c r="B108" s="35">
        <v>88</v>
      </c>
      <c r="C108" s="75">
        <f>塩名田!C108+御馬寄!C108+駒寄!C108</f>
        <v>9</v>
      </c>
      <c r="D108" s="75">
        <f>塩名田!D108+御馬寄!D108+駒寄!D108</f>
        <v>10</v>
      </c>
      <c r="E108" s="10">
        <f>塩名田!E108+御馬寄!E108+駒寄!E108</f>
        <v>19</v>
      </c>
      <c r="F108" s="32"/>
    </row>
    <row r="109" spans="1:6" ht="15" customHeight="1" x14ac:dyDescent="0.15">
      <c r="A109" s="12"/>
      <c r="B109" s="35">
        <v>89</v>
      </c>
      <c r="C109" s="75">
        <f>塩名田!C109+御馬寄!C109+駒寄!C109</f>
        <v>7</v>
      </c>
      <c r="D109" s="75">
        <f>塩名田!D109+御馬寄!D109+駒寄!D109</f>
        <v>11</v>
      </c>
      <c r="E109" s="10">
        <f>塩名田!E109+御馬寄!E109+駒寄!E109</f>
        <v>18</v>
      </c>
      <c r="F109" s="32"/>
    </row>
    <row r="110" spans="1:6" ht="15" customHeight="1" x14ac:dyDescent="0.15">
      <c r="A110" s="12"/>
      <c r="B110" s="43" t="s">
        <v>67</v>
      </c>
      <c r="C110" s="71">
        <f>塩名田!C110+御馬寄!C110+駒寄!C110</f>
        <v>39</v>
      </c>
      <c r="D110" s="71">
        <f>塩名田!D110+御馬寄!D110+駒寄!D110</f>
        <v>58</v>
      </c>
      <c r="E110" s="44">
        <f>塩名田!E110+御馬寄!E110+駒寄!E110</f>
        <v>97</v>
      </c>
      <c r="F110" s="45">
        <f>E110/E147</f>
        <v>4.5690061234102686E-2</v>
      </c>
    </row>
    <row r="111" spans="1:6" ht="15" customHeight="1" x14ac:dyDescent="0.15">
      <c r="A111" s="12"/>
      <c r="B111" s="35">
        <v>90</v>
      </c>
      <c r="C111" s="75">
        <f>塩名田!C111+御馬寄!C111+駒寄!C111</f>
        <v>2</v>
      </c>
      <c r="D111" s="75">
        <f>塩名田!D111+御馬寄!D111+駒寄!D111</f>
        <v>7</v>
      </c>
      <c r="E111" s="10">
        <f>塩名田!E111+御馬寄!E111+駒寄!E111</f>
        <v>9</v>
      </c>
      <c r="F111" s="32"/>
    </row>
    <row r="112" spans="1:6" ht="15" customHeight="1" x14ac:dyDescent="0.15">
      <c r="A112" s="12"/>
      <c r="B112" s="35">
        <v>91</v>
      </c>
      <c r="C112" s="75">
        <f>塩名田!C112+御馬寄!C112+駒寄!C112</f>
        <v>3</v>
      </c>
      <c r="D112" s="75">
        <f>塩名田!D112+御馬寄!D112+駒寄!D112</f>
        <v>13</v>
      </c>
      <c r="E112" s="10">
        <f>塩名田!E112+御馬寄!E112+駒寄!E112</f>
        <v>16</v>
      </c>
      <c r="F112" s="32"/>
    </row>
    <row r="113" spans="1:6" ht="15" customHeight="1" x14ac:dyDescent="0.15">
      <c r="A113" s="12"/>
      <c r="B113" s="35">
        <v>92</v>
      </c>
      <c r="C113" s="75">
        <f>塩名田!C113+御馬寄!C113+駒寄!C113</f>
        <v>5</v>
      </c>
      <c r="D113" s="75">
        <f>塩名田!D113+御馬寄!D113+駒寄!D113</f>
        <v>8</v>
      </c>
      <c r="E113" s="10">
        <f>塩名田!E113+御馬寄!E113+駒寄!E113</f>
        <v>13</v>
      </c>
      <c r="F113" s="32"/>
    </row>
    <row r="114" spans="1:6" ht="15" customHeight="1" x14ac:dyDescent="0.15">
      <c r="A114" s="12"/>
      <c r="B114" s="35">
        <v>93</v>
      </c>
      <c r="C114" s="75">
        <f>塩名田!C114+御馬寄!C114+駒寄!C114</f>
        <v>0</v>
      </c>
      <c r="D114" s="75">
        <f>塩名田!D114+御馬寄!D114+駒寄!D114</f>
        <v>9</v>
      </c>
      <c r="E114" s="10">
        <f>塩名田!E114+御馬寄!E114+駒寄!E114</f>
        <v>9</v>
      </c>
      <c r="F114" s="32"/>
    </row>
    <row r="115" spans="1:6" ht="15" customHeight="1" x14ac:dyDescent="0.15">
      <c r="A115" s="12"/>
      <c r="B115" s="35">
        <v>94</v>
      </c>
      <c r="C115" s="75">
        <f>塩名田!C115+御馬寄!C115+駒寄!C115</f>
        <v>0</v>
      </c>
      <c r="D115" s="75">
        <f>塩名田!D115+御馬寄!D115+駒寄!D115</f>
        <v>9</v>
      </c>
      <c r="E115" s="10">
        <f>塩名田!E115+御馬寄!E115+駒寄!E115</f>
        <v>9</v>
      </c>
      <c r="F115" s="32"/>
    </row>
    <row r="116" spans="1:6" ht="15" customHeight="1" x14ac:dyDescent="0.15">
      <c r="A116" s="12"/>
      <c r="B116" s="43" t="s">
        <v>68</v>
      </c>
      <c r="C116" s="71">
        <f>塩名田!C116+御馬寄!C116+駒寄!C116</f>
        <v>10</v>
      </c>
      <c r="D116" s="71">
        <f>塩名田!D116+御馬寄!D116+駒寄!D116</f>
        <v>46</v>
      </c>
      <c r="E116" s="44">
        <f>塩名田!E116+御馬寄!E116+駒寄!E116</f>
        <v>56</v>
      </c>
      <c r="F116" s="45">
        <f>E116/E147</f>
        <v>2.6377767310409798E-2</v>
      </c>
    </row>
    <row r="117" spans="1:6" ht="15" customHeight="1" x14ac:dyDescent="0.15">
      <c r="A117" s="12"/>
      <c r="B117" s="35">
        <v>95</v>
      </c>
      <c r="C117" s="75">
        <f>塩名田!C117+御馬寄!C117+駒寄!C117</f>
        <v>1</v>
      </c>
      <c r="D117" s="75">
        <f>塩名田!D117+御馬寄!D117+駒寄!D117</f>
        <v>8</v>
      </c>
      <c r="E117" s="10">
        <f>塩名田!E117+御馬寄!E117+駒寄!E117</f>
        <v>9</v>
      </c>
      <c r="F117" s="32"/>
    </row>
    <row r="118" spans="1:6" ht="15" customHeight="1" x14ac:dyDescent="0.15">
      <c r="A118" s="12"/>
      <c r="B118" s="35">
        <v>96</v>
      </c>
      <c r="C118" s="75">
        <f>塩名田!C118+御馬寄!C118+駒寄!C118</f>
        <v>1</v>
      </c>
      <c r="D118" s="75">
        <f>塩名田!D118+御馬寄!D118+駒寄!D118</f>
        <v>7</v>
      </c>
      <c r="E118" s="10">
        <f>塩名田!E118+御馬寄!E118+駒寄!E118</f>
        <v>8</v>
      </c>
      <c r="F118" s="32"/>
    </row>
    <row r="119" spans="1:6" ht="15" customHeight="1" x14ac:dyDescent="0.15">
      <c r="A119" s="12"/>
      <c r="B119" s="35">
        <v>97</v>
      </c>
      <c r="C119" s="75">
        <f>塩名田!C119+御馬寄!C119+駒寄!C119</f>
        <v>1</v>
      </c>
      <c r="D119" s="75">
        <f>塩名田!D119+御馬寄!D119+駒寄!D119</f>
        <v>6</v>
      </c>
      <c r="E119" s="10">
        <f>塩名田!E119+御馬寄!E119+駒寄!E119</f>
        <v>7</v>
      </c>
      <c r="F119" s="32"/>
    </row>
    <row r="120" spans="1:6" ht="15" customHeight="1" x14ac:dyDescent="0.15">
      <c r="A120" s="12"/>
      <c r="B120" s="35">
        <v>98</v>
      </c>
      <c r="C120" s="75">
        <f>塩名田!C120+御馬寄!C120+駒寄!C120</f>
        <v>0</v>
      </c>
      <c r="D120" s="75">
        <f>塩名田!D120+御馬寄!D120+駒寄!D120</f>
        <v>2</v>
      </c>
      <c r="E120" s="10">
        <f>塩名田!E120+御馬寄!E120+駒寄!E120</f>
        <v>2</v>
      </c>
      <c r="F120" s="32"/>
    </row>
    <row r="121" spans="1:6" ht="15" customHeight="1" x14ac:dyDescent="0.15">
      <c r="A121" s="12"/>
      <c r="B121" s="35">
        <v>99</v>
      </c>
      <c r="C121" s="75">
        <f>塩名田!C121+御馬寄!C121+駒寄!C121</f>
        <v>0</v>
      </c>
      <c r="D121" s="75">
        <f>塩名田!D121+御馬寄!D121+駒寄!D121</f>
        <v>3</v>
      </c>
      <c r="E121" s="10">
        <f>塩名田!E121+御馬寄!E121+駒寄!E121</f>
        <v>3</v>
      </c>
      <c r="F121" s="32"/>
    </row>
    <row r="122" spans="1:6" ht="15" customHeight="1" x14ac:dyDescent="0.15">
      <c r="A122" s="12"/>
      <c r="B122" s="43" t="s">
        <v>69</v>
      </c>
      <c r="C122" s="71">
        <f>塩名田!C122+御馬寄!C122+駒寄!C122</f>
        <v>3</v>
      </c>
      <c r="D122" s="71">
        <f>塩名田!D122+御馬寄!D122+駒寄!D122</f>
        <v>26</v>
      </c>
      <c r="E122" s="44">
        <f>塩名田!E122+御馬寄!E122+駒寄!E122</f>
        <v>29</v>
      </c>
      <c r="F122" s="45">
        <f>E122/E147</f>
        <v>1.3659915214319359E-2</v>
      </c>
    </row>
    <row r="123" spans="1:6" ht="15" customHeight="1" x14ac:dyDescent="0.15">
      <c r="A123" s="12"/>
      <c r="B123" s="35">
        <v>100</v>
      </c>
      <c r="C123" s="75">
        <f>塩名田!C123+御馬寄!C123+駒寄!C123</f>
        <v>0</v>
      </c>
      <c r="D123" s="75">
        <f>塩名田!D123+御馬寄!D123+駒寄!D123</f>
        <v>0</v>
      </c>
      <c r="E123" s="10">
        <f>塩名田!E123+御馬寄!E123+駒寄!E123</f>
        <v>0</v>
      </c>
      <c r="F123" s="32"/>
    </row>
    <row r="124" spans="1:6" ht="15" customHeight="1" x14ac:dyDescent="0.15">
      <c r="A124" s="12"/>
      <c r="B124" s="35">
        <v>101</v>
      </c>
      <c r="C124" s="75">
        <f>塩名田!C124+御馬寄!C124+駒寄!C124</f>
        <v>1</v>
      </c>
      <c r="D124" s="75">
        <f>塩名田!D124+御馬寄!D124+駒寄!D124</f>
        <v>1</v>
      </c>
      <c r="E124" s="10">
        <f>塩名田!E124+御馬寄!E124+駒寄!E124</f>
        <v>2</v>
      </c>
      <c r="F124" s="32"/>
    </row>
    <row r="125" spans="1:6" ht="15" customHeight="1" x14ac:dyDescent="0.15">
      <c r="A125" s="12"/>
      <c r="B125" s="35">
        <v>102</v>
      </c>
      <c r="C125" s="75">
        <f>塩名田!C125+御馬寄!C125+駒寄!C125</f>
        <v>0</v>
      </c>
      <c r="D125" s="75">
        <f>塩名田!D125+御馬寄!D125+駒寄!D125</f>
        <v>1</v>
      </c>
      <c r="E125" s="10">
        <f>塩名田!E125+御馬寄!E125+駒寄!E125</f>
        <v>1</v>
      </c>
      <c r="F125" s="32"/>
    </row>
    <row r="126" spans="1:6" ht="15" customHeight="1" x14ac:dyDescent="0.15">
      <c r="A126" s="12"/>
      <c r="B126" s="35">
        <v>103</v>
      </c>
      <c r="C126" s="75">
        <f>塩名田!C126+御馬寄!C126+駒寄!C126</f>
        <v>0</v>
      </c>
      <c r="D126" s="75">
        <f>塩名田!D126+御馬寄!D126+駒寄!D126</f>
        <v>0</v>
      </c>
      <c r="E126" s="10">
        <f>塩名田!E126+御馬寄!E126+駒寄!E126</f>
        <v>0</v>
      </c>
      <c r="F126" s="32"/>
    </row>
    <row r="127" spans="1:6" ht="15" customHeight="1" x14ac:dyDescent="0.15">
      <c r="A127" s="12"/>
      <c r="B127" s="35">
        <v>104</v>
      </c>
      <c r="C127" s="75">
        <f>塩名田!C127+御馬寄!C127+駒寄!C127</f>
        <v>0</v>
      </c>
      <c r="D127" s="75">
        <f>塩名田!D127+御馬寄!D127+駒寄!D127</f>
        <v>0</v>
      </c>
      <c r="E127" s="10">
        <f>塩名田!E127+御馬寄!E127+駒寄!E127</f>
        <v>0</v>
      </c>
      <c r="F127" s="32"/>
    </row>
    <row r="128" spans="1:6" ht="15" customHeight="1" x14ac:dyDescent="0.15">
      <c r="A128" s="12"/>
      <c r="B128" s="43" t="s">
        <v>70</v>
      </c>
      <c r="C128" s="71">
        <f>塩名田!C128+御馬寄!C128+駒寄!C128</f>
        <v>1</v>
      </c>
      <c r="D128" s="71">
        <f>塩名田!D128+御馬寄!D128+駒寄!D128</f>
        <v>2</v>
      </c>
      <c r="E128" s="44">
        <f>塩名田!E128+御馬寄!E128+駒寄!E128</f>
        <v>3</v>
      </c>
      <c r="F128" s="45">
        <f>E128/E147</f>
        <v>1.4130946773433821E-3</v>
      </c>
    </row>
    <row r="129" spans="1:6" ht="15" customHeight="1" x14ac:dyDescent="0.15">
      <c r="A129" s="12"/>
      <c r="B129" s="35">
        <v>105</v>
      </c>
      <c r="C129" s="75">
        <f>塩名田!C129+御馬寄!C129+駒寄!C129</f>
        <v>0</v>
      </c>
      <c r="D129" s="75">
        <f>塩名田!D129+御馬寄!D129+駒寄!D129</f>
        <v>0</v>
      </c>
      <c r="E129" s="10">
        <f>塩名田!E129+御馬寄!E129+駒寄!E129</f>
        <v>0</v>
      </c>
      <c r="F129" s="32"/>
    </row>
    <row r="130" spans="1:6" ht="15" customHeight="1" x14ac:dyDescent="0.15">
      <c r="A130" s="12"/>
      <c r="B130" s="35">
        <v>106</v>
      </c>
      <c r="C130" s="75">
        <f>塩名田!C130+御馬寄!C130+駒寄!C130</f>
        <v>0</v>
      </c>
      <c r="D130" s="75">
        <f>塩名田!D130+御馬寄!D130+駒寄!D130</f>
        <v>0</v>
      </c>
      <c r="E130" s="10">
        <f>塩名田!E130+御馬寄!E130+駒寄!E130</f>
        <v>0</v>
      </c>
      <c r="F130" s="32"/>
    </row>
    <row r="131" spans="1:6" ht="15" customHeight="1" x14ac:dyDescent="0.15">
      <c r="A131" s="12"/>
      <c r="B131" s="35">
        <v>107</v>
      </c>
      <c r="C131" s="75">
        <f>塩名田!C131+御馬寄!C131+駒寄!C131</f>
        <v>0</v>
      </c>
      <c r="D131" s="75">
        <f>塩名田!D131+御馬寄!D131+駒寄!D131</f>
        <v>0</v>
      </c>
      <c r="E131" s="10">
        <f>塩名田!E131+御馬寄!E131+駒寄!E131</f>
        <v>0</v>
      </c>
      <c r="F131" s="32"/>
    </row>
    <row r="132" spans="1:6" ht="15" customHeight="1" x14ac:dyDescent="0.15">
      <c r="A132" s="12"/>
      <c r="B132" s="35">
        <v>108</v>
      </c>
      <c r="C132" s="75">
        <f>塩名田!C132+御馬寄!C132+駒寄!C132</f>
        <v>0</v>
      </c>
      <c r="D132" s="75">
        <f>塩名田!D132+御馬寄!D132+駒寄!D132</f>
        <v>0</v>
      </c>
      <c r="E132" s="10">
        <f>塩名田!E132+御馬寄!E132+駒寄!E132</f>
        <v>0</v>
      </c>
      <c r="F132" s="32"/>
    </row>
    <row r="133" spans="1:6" ht="15" customHeight="1" x14ac:dyDescent="0.15">
      <c r="A133" s="12"/>
      <c r="B133" s="35">
        <v>109</v>
      </c>
      <c r="C133" s="75">
        <f>塩名田!C133+御馬寄!C133+駒寄!C133</f>
        <v>0</v>
      </c>
      <c r="D133" s="75">
        <f>塩名田!D133+御馬寄!D133+駒寄!D133</f>
        <v>0</v>
      </c>
      <c r="E133" s="10">
        <f>塩名田!E133+御馬寄!E133+駒寄!E133</f>
        <v>0</v>
      </c>
      <c r="F133" s="32"/>
    </row>
    <row r="134" spans="1:6" ht="15" customHeight="1" x14ac:dyDescent="0.15">
      <c r="A134" s="36"/>
      <c r="B134" s="46" t="s">
        <v>71</v>
      </c>
      <c r="C134" s="76">
        <f>塩名田!C134+御馬寄!C134+駒寄!C134</f>
        <v>0</v>
      </c>
      <c r="D134" s="76">
        <f>塩名田!D134+御馬寄!D134+駒寄!D134</f>
        <v>0</v>
      </c>
      <c r="E134" s="47">
        <f>塩名田!E134+御馬寄!E134+駒寄!E134</f>
        <v>0</v>
      </c>
      <c r="F134" s="45">
        <f>E134/E147</f>
        <v>0</v>
      </c>
    </row>
    <row r="135" spans="1:6" ht="15" customHeight="1" x14ac:dyDescent="0.15">
      <c r="A135" s="36"/>
      <c r="B135" s="35">
        <v>110</v>
      </c>
      <c r="C135" s="75">
        <f>塩名田!C135+御馬寄!C135+駒寄!C135</f>
        <v>0</v>
      </c>
      <c r="D135" s="75">
        <f>塩名田!D135+御馬寄!D135+駒寄!D135</f>
        <v>0</v>
      </c>
      <c r="E135" s="10">
        <f>塩名田!E135+御馬寄!E135+駒寄!E135</f>
        <v>0</v>
      </c>
      <c r="F135" s="32"/>
    </row>
    <row r="136" spans="1:6" ht="15" customHeight="1" x14ac:dyDescent="0.15">
      <c r="A136" s="36"/>
      <c r="B136" s="35">
        <v>111</v>
      </c>
      <c r="C136" s="75">
        <f>塩名田!C136+御馬寄!C136+駒寄!C136</f>
        <v>0</v>
      </c>
      <c r="D136" s="75">
        <f>塩名田!D136+御馬寄!D136+駒寄!D136</f>
        <v>0</v>
      </c>
      <c r="E136" s="10">
        <f>塩名田!E136+御馬寄!E136+駒寄!E136</f>
        <v>0</v>
      </c>
      <c r="F136" s="32"/>
    </row>
    <row r="137" spans="1:6" ht="15" customHeight="1" x14ac:dyDescent="0.15">
      <c r="A137" s="36"/>
      <c r="B137" s="35">
        <v>112</v>
      </c>
      <c r="C137" s="75">
        <f>塩名田!C137+御馬寄!C137+駒寄!C137</f>
        <v>0</v>
      </c>
      <c r="D137" s="75">
        <f>塩名田!D137+御馬寄!D137+駒寄!D137</f>
        <v>0</v>
      </c>
      <c r="E137" s="10">
        <f>塩名田!E137+御馬寄!E137+駒寄!E137</f>
        <v>0</v>
      </c>
      <c r="F137" s="32"/>
    </row>
    <row r="138" spans="1:6" ht="15" customHeight="1" x14ac:dyDescent="0.15">
      <c r="A138" s="36"/>
      <c r="B138" s="35">
        <v>113</v>
      </c>
      <c r="C138" s="75">
        <f>塩名田!C138+御馬寄!C138+駒寄!C138</f>
        <v>0</v>
      </c>
      <c r="D138" s="75">
        <f>塩名田!D138+御馬寄!D138+駒寄!D138</f>
        <v>0</v>
      </c>
      <c r="E138" s="10">
        <f>塩名田!E138+御馬寄!E138+駒寄!E138</f>
        <v>0</v>
      </c>
      <c r="F138" s="32"/>
    </row>
    <row r="139" spans="1:6" ht="15" customHeight="1" x14ac:dyDescent="0.15">
      <c r="A139" s="36"/>
      <c r="B139" s="35">
        <v>114</v>
      </c>
      <c r="C139" s="75">
        <f>塩名田!C139+御馬寄!C139+駒寄!C139</f>
        <v>0</v>
      </c>
      <c r="D139" s="75">
        <f>塩名田!D139+御馬寄!D139+駒寄!D139</f>
        <v>0</v>
      </c>
      <c r="E139" s="10">
        <f>塩名田!E139+御馬寄!E139+駒寄!E139</f>
        <v>0</v>
      </c>
      <c r="F139" s="32"/>
    </row>
    <row r="140" spans="1:6" ht="15" customHeight="1" x14ac:dyDescent="0.15">
      <c r="A140" s="36"/>
      <c r="B140" s="43" t="s">
        <v>378</v>
      </c>
      <c r="C140" s="71">
        <f>塩名田!C140+御馬寄!C140+駒寄!C140</f>
        <v>0</v>
      </c>
      <c r="D140" s="71">
        <f>塩名田!D140+御馬寄!D140+駒寄!D140</f>
        <v>0</v>
      </c>
      <c r="E140" s="44">
        <f>塩名田!E140+御馬寄!E140+駒寄!E140</f>
        <v>0</v>
      </c>
      <c r="F140" s="45">
        <f>E140/E147</f>
        <v>0</v>
      </c>
    </row>
    <row r="141" spans="1:6" ht="15" customHeight="1" x14ac:dyDescent="0.15">
      <c r="A141" s="36"/>
      <c r="B141" s="35">
        <v>115</v>
      </c>
      <c r="C141" s="75">
        <f>塩名田!C141+御馬寄!C141+駒寄!C141</f>
        <v>0</v>
      </c>
      <c r="D141" s="75">
        <f>塩名田!D141+御馬寄!D141+駒寄!D141</f>
        <v>0</v>
      </c>
      <c r="E141" s="10">
        <f>塩名田!E141+御馬寄!E141+駒寄!E141</f>
        <v>0</v>
      </c>
      <c r="F141" s="32"/>
    </row>
    <row r="142" spans="1:6" ht="15" customHeight="1" x14ac:dyDescent="0.15">
      <c r="A142" s="36"/>
      <c r="B142" s="35">
        <v>116</v>
      </c>
      <c r="C142" s="75">
        <f>塩名田!C142+御馬寄!C142+駒寄!C142</f>
        <v>0</v>
      </c>
      <c r="D142" s="75">
        <f>塩名田!D142+御馬寄!D142+駒寄!D142</f>
        <v>0</v>
      </c>
      <c r="E142" s="10">
        <f>塩名田!E142+御馬寄!E142+駒寄!E142</f>
        <v>0</v>
      </c>
      <c r="F142" s="32"/>
    </row>
    <row r="143" spans="1:6" ht="15" customHeight="1" x14ac:dyDescent="0.15">
      <c r="A143" s="36"/>
      <c r="B143" s="35">
        <v>117</v>
      </c>
      <c r="C143" s="75">
        <f>塩名田!C143+御馬寄!C143+駒寄!C143</f>
        <v>0</v>
      </c>
      <c r="D143" s="75">
        <f>塩名田!D143+御馬寄!D143+駒寄!D143</f>
        <v>0</v>
      </c>
      <c r="E143" s="10">
        <f>塩名田!E143+御馬寄!E143+駒寄!E143</f>
        <v>0</v>
      </c>
      <c r="F143" s="32"/>
    </row>
    <row r="144" spans="1:6" ht="15" customHeight="1" x14ac:dyDescent="0.15">
      <c r="A144" s="36"/>
      <c r="B144" s="35">
        <v>118</v>
      </c>
      <c r="C144" s="75">
        <f>塩名田!C144+御馬寄!C144+駒寄!C144</f>
        <v>0</v>
      </c>
      <c r="D144" s="75">
        <f>塩名田!D144+御馬寄!D144+駒寄!D144</f>
        <v>0</v>
      </c>
      <c r="E144" s="10">
        <f>塩名田!E144+御馬寄!E144+駒寄!E144</f>
        <v>0</v>
      </c>
      <c r="F144" s="32"/>
    </row>
    <row r="145" spans="1:6" ht="15" customHeight="1" x14ac:dyDescent="0.15">
      <c r="A145" s="36"/>
      <c r="B145" s="35">
        <v>119</v>
      </c>
      <c r="C145" s="75">
        <f>塩名田!C145+御馬寄!C145+駒寄!C145</f>
        <v>0</v>
      </c>
      <c r="D145" s="75">
        <f>塩名田!D145+御馬寄!D145+駒寄!D145</f>
        <v>0</v>
      </c>
      <c r="E145" s="10">
        <f>塩名田!E145+御馬寄!E145+駒寄!E145</f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f>塩名田!C146+御馬寄!C146+駒寄!C146</f>
        <v>0</v>
      </c>
      <c r="D146" s="76">
        <f>塩名田!D146+御馬寄!D146+駒寄!D146</f>
        <v>0</v>
      </c>
      <c r="E146" s="47">
        <f>塩名田!E146+御馬寄!E146+駒寄!E146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7">
        <f>塩名田!C147+御馬寄!C147+駒寄!C147</f>
        <v>1028</v>
      </c>
      <c r="D147" s="77">
        <f>塩名田!D147+御馬寄!D147+駒寄!D147</f>
        <v>1095</v>
      </c>
      <c r="E147" s="8">
        <f>塩名田!E147+御馬寄!E147+駒寄!E147</f>
        <v>2123</v>
      </c>
      <c r="F147" s="32">
        <f>SUM(F3:F134)</f>
        <v>0.99999999999999978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15">
      <c r="A150" s="16"/>
      <c r="B150" s="16" t="s">
        <v>7</v>
      </c>
      <c r="C150" s="17">
        <f>C8+C14+C20</f>
        <v>76</v>
      </c>
      <c r="D150" s="17">
        <f>D8+D14+D20</f>
        <v>106</v>
      </c>
      <c r="E150" s="17">
        <f>E8+E14+E20</f>
        <v>182</v>
      </c>
      <c r="F150" s="32">
        <f>E150/E153</f>
        <v>8.572774375883184E-2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561</v>
      </c>
      <c r="D151" s="19">
        <f>D26+D32+D38+D44+D50+D56+D62+D68+D74+D80</f>
        <v>526</v>
      </c>
      <c r="E151" s="19">
        <f>E26+E32+E38+E44+E50+E56+E62+E68+E74+E80</f>
        <v>1087</v>
      </c>
      <c r="F151" s="32">
        <f>E151/E153</f>
        <v>0.51201130475741874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391</v>
      </c>
      <c r="D152" s="21">
        <f t="shared" ref="D152:E152" si="0">D86+D92+D98+D104+D110+D116+D122+D128+D134+D140+D146</f>
        <v>463</v>
      </c>
      <c r="E152" s="21">
        <f t="shared" si="0"/>
        <v>854</v>
      </c>
      <c r="F152" s="32">
        <f>E152/E153</f>
        <v>0.40226095148374941</v>
      </c>
    </row>
    <row r="153" spans="1:6" ht="15" customHeight="1" x14ac:dyDescent="0.15">
      <c r="B153" s="2" t="s">
        <v>8</v>
      </c>
      <c r="C153" s="1">
        <f>SUM(C150:C152)</f>
        <v>1028</v>
      </c>
      <c r="D153" s="1">
        <f>SUM(D150:D152)</f>
        <v>1095</v>
      </c>
      <c r="E153" s="1">
        <f>SUM(E150:E152)</f>
        <v>2123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76</v>
      </c>
      <c r="D155" s="17">
        <f>D8+D14+D20</f>
        <v>106</v>
      </c>
      <c r="E155" s="17">
        <f>E8+E14+E20</f>
        <v>182</v>
      </c>
      <c r="F155" s="32">
        <f>E155/E159</f>
        <v>8.572774375883184E-2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561</v>
      </c>
      <c r="D156" s="19">
        <f>D26+D32+D38+D44+D50+D56+D62+D68+D74+D80</f>
        <v>526</v>
      </c>
      <c r="E156" s="19">
        <f>E26+E32+E38+E44+E50+E56+E62+E68+E74+E80</f>
        <v>1087</v>
      </c>
      <c r="F156" s="32">
        <f>E156/E159</f>
        <v>0.51201130475741874</v>
      </c>
    </row>
    <row r="157" spans="1:6" ht="15" customHeight="1" x14ac:dyDescent="0.15">
      <c r="A157" s="25"/>
      <c r="B157" s="20" t="s">
        <v>10</v>
      </c>
      <c r="C157" s="21">
        <f>C86+C92</f>
        <v>202</v>
      </c>
      <c r="D157" s="21">
        <f>D86+D92</f>
        <v>192</v>
      </c>
      <c r="E157" s="21">
        <f>E86+E92</f>
        <v>394</v>
      </c>
      <c r="F157" s="32">
        <f>E157/E159</f>
        <v>0.1855864342910975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189</v>
      </c>
      <c r="D158" s="27">
        <f t="shared" ref="D158:E158" si="1">D98+D104+D110+D116+D122+D128+D134+D140+D146</f>
        <v>271</v>
      </c>
      <c r="E158" s="27">
        <f t="shared" si="1"/>
        <v>460</v>
      </c>
      <c r="F158" s="32">
        <f>E158/E159</f>
        <v>0.21667451719265191</v>
      </c>
    </row>
    <row r="159" spans="1:6" ht="15" customHeight="1" x14ac:dyDescent="0.15">
      <c r="B159" s="2" t="s">
        <v>8</v>
      </c>
      <c r="C159" s="1">
        <f>SUM(C155:C158)</f>
        <v>1028</v>
      </c>
      <c r="D159" s="1">
        <f>SUM(D155:D158)</f>
        <v>1095</v>
      </c>
      <c r="E159" s="1">
        <f>SUM(E155:E158)</f>
        <v>2123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53</v>
      </c>
      <c r="D161" s="31">
        <f t="shared" ref="D161:E161" si="2">D110+D116+D122+D128+D134+D140+D146</f>
        <v>132</v>
      </c>
      <c r="E161" s="31">
        <f t="shared" si="2"/>
        <v>185</v>
      </c>
      <c r="F161" s="32">
        <f>E161/E159</f>
        <v>8.7140838436175219E-2</v>
      </c>
    </row>
    <row r="162" spans="1:6" ht="15" customHeight="1" x14ac:dyDescent="0.15">
      <c r="A162" s="30"/>
      <c r="B162" s="23" t="s">
        <v>15</v>
      </c>
      <c r="C162" s="31">
        <f>C116+C122+C128+C134+C140+C146</f>
        <v>14</v>
      </c>
      <c r="D162" s="31">
        <f t="shared" ref="D162:E162" si="3">D116+D122+D128+D134+D140+D146</f>
        <v>74</v>
      </c>
      <c r="E162" s="31">
        <f t="shared" si="3"/>
        <v>88</v>
      </c>
      <c r="F162" s="32">
        <f>E162/E159</f>
        <v>4.145077720207254E-2</v>
      </c>
    </row>
    <row r="163" spans="1:6" ht="15" customHeight="1" x14ac:dyDescent="0.15">
      <c r="A163" s="30"/>
      <c r="B163" s="23" t="s">
        <v>13</v>
      </c>
      <c r="C163" s="31">
        <f>C122+C128+C134+C140+C146</f>
        <v>4</v>
      </c>
      <c r="D163" s="31">
        <f t="shared" ref="D163:E163" si="4">D122+D128+D134+D140+D146</f>
        <v>28</v>
      </c>
      <c r="E163" s="31">
        <f t="shared" si="4"/>
        <v>32</v>
      </c>
      <c r="F163" s="32">
        <f>E163/E159</f>
        <v>1.5073009891662742E-2</v>
      </c>
    </row>
    <row r="164" spans="1:6" ht="15" customHeight="1" x14ac:dyDescent="0.15">
      <c r="B164" s="4" t="s">
        <v>14</v>
      </c>
      <c r="C164" s="1">
        <f>C128+C134+C140+C146</f>
        <v>1</v>
      </c>
      <c r="D164" s="1">
        <f t="shared" ref="D164:E164" si="5">D128+D134+D140+D146</f>
        <v>2</v>
      </c>
      <c r="E164" s="1">
        <f t="shared" si="5"/>
        <v>3</v>
      </c>
      <c r="F164" s="32">
        <f>E164/E159</f>
        <v>1.4130946773433821E-3</v>
      </c>
    </row>
    <row r="165" spans="1:6" ht="15" customHeight="1" x14ac:dyDescent="0.15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15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0">
    <tabColor theme="9" tint="0.39997558519241921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137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5</v>
      </c>
      <c r="D4" s="94">
        <v>5</v>
      </c>
      <c r="E4" s="95">
        <v>10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4</v>
      </c>
      <c r="E5" s="95">
        <v>6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7</v>
      </c>
      <c r="D7" s="94">
        <v>3</v>
      </c>
      <c r="E7" s="95">
        <v>10</v>
      </c>
      <c r="F7" s="32"/>
    </row>
    <row r="8" spans="1:6" ht="15" customHeight="1" x14ac:dyDescent="0.15">
      <c r="A8" s="12"/>
      <c r="B8" s="37" t="s">
        <v>27</v>
      </c>
      <c r="C8" s="70">
        <v>16</v>
      </c>
      <c r="D8" s="70">
        <v>16</v>
      </c>
      <c r="E8" s="38">
        <v>32</v>
      </c>
      <c r="F8" s="39">
        <v>4.6579330422125184E-2</v>
      </c>
    </row>
    <row r="9" spans="1:6" ht="15" customHeight="1" x14ac:dyDescent="0.15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15">
      <c r="A10" s="12"/>
      <c r="B10" s="35">
        <v>6</v>
      </c>
      <c r="C10" s="94">
        <v>5</v>
      </c>
      <c r="D10" s="94">
        <v>6</v>
      </c>
      <c r="E10" s="95">
        <v>11</v>
      </c>
      <c r="F10" s="32"/>
    </row>
    <row r="11" spans="1:6" ht="15" customHeight="1" x14ac:dyDescent="0.15">
      <c r="A11" s="12"/>
      <c r="B11" s="35">
        <v>7</v>
      </c>
      <c r="C11" s="94">
        <v>4</v>
      </c>
      <c r="D11" s="94">
        <v>3</v>
      </c>
      <c r="E11" s="95">
        <v>7</v>
      </c>
      <c r="F11" s="32"/>
    </row>
    <row r="12" spans="1:6" ht="15" customHeight="1" x14ac:dyDescent="0.15">
      <c r="A12" s="12"/>
      <c r="B12" s="35">
        <v>8</v>
      </c>
      <c r="C12" s="94">
        <v>4</v>
      </c>
      <c r="D12" s="94">
        <v>2</v>
      </c>
      <c r="E12" s="95">
        <v>6</v>
      </c>
      <c r="F12" s="32"/>
    </row>
    <row r="13" spans="1:6" ht="15" customHeight="1" x14ac:dyDescent="0.15">
      <c r="A13" s="12"/>
      <c r="B13" s="35">
        <v>9</v>
      </c>
      <c r="C13" s="94">
        <v>10</v>
      </c>
      <c r="D13" s="94">
        <v>8</v>
      </c>
      <c r="E13" s="95">
        <v>18</v>
      </c>
      <c r="F13" s="32"/>
    </row>
    <row r="14" spans="1:6" ht="15" customHeight="1" x14ac:dyDescent="0.15">
      <c r="A14" s="12"/>
      <c r="B14" s="37" t="s">
        <v>28</v>
      </c>
      <c r="C14" s="70">
        <v>25</v>
      </c>
      <c r="D14" s="70">
        <v>22</v>
      </c>
      <c r="E14" s="48">
        <v>47</v>
      </c>
      <c r="F14" s="39">
        <v>6.8413391557496359E-2</v>
      </c>
    </row>
    <row r="15" spans="1:6" ht="15" customHeight="1" x14ac:dyDescent="0.15">
      <c r="A15" s="12"/>
      <c r="B15" s="35">
        <v>10</v>
      </c>
      <c r="C15" s="94">
        <v>5</v>
      </c>
      <c r="D15" s="94">
        <v>8</v>
      </c>
      <c r="E15" s="95">
        <v>13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6</v>
      </c>
      <c r="E16" s="95">
        <v>9</v>
      </c>
      <c r="F16" s="32"/>
    </row>
    <row r="17" spans="1:6" ht="15" customHeight="1" x14ac:dyDescent="0.15">
      <c r="A17" s="12"/>
      <c r="B17" s="35">
        <v>12</v>
      </c>
      <c r="C17" s="94">
        <v>4</v>
      </c>
      <c r="D17" s="94">
        <v>4</v>
      </c>
      <c r="E17" s="95">
        <v>8</v>
      </c>
      <c r="F17" s="32"/>
    </row>
    <row r="18" spans="1:6" ht="15" customHeight="1" x14ac:dyDescent="0.15">
      <c r="A18" s="12"/>
      <c r="B18" s="35">
        <v>13</v>
      </c>
      <c r="C18" s="94">
        <v>4</v>
      </c>
      <c r="D18" s="94">
        <v>3</v>
      </c>
      <c r="E18" s="95">
        <v>7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15">
      <c r="A20" s="12"/>
      <c r="B20" s="37" t="s">
        <v>29</v>
      </c>
      <c r="C20" s="70">
        <v>19</v>
      </c>
      <c r="D20" s="70">
        <v>23</v>
      </c>
      <c r="E20" s="48">
        <v>42</v>
      </c>
      <c r="F20" s="39">
        <v>6.1135371179039298E-2</v>
      </c>
    </row>
    <row r="21" spans="1:6" ht="15" customHeight="1" x14ac:dyDescent="0.15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4</v>
      </c>
      <c r="E22" s="95">
        <v>7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3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4</v>
      </c>
      <c r="D25" s="94">
        <v>5</v>
      </c>
      <c r="E25" s="95">
        <v>9</v>
      </c>
      <c r="F25" s="32"/>
    </row>
    <row r="26" spans="1:6" ht="15" customHeight="1" x14ac:dyDescent="0.15">
      <c r="A26" s="12"/>
      <c r="B26" s="40" t="s">
        <v>30</v>
      </c>
      <c r="C26" s="49">
        <v>12</v>
      </c>
      <c r="D26" s="49">
        <v>16</v>
      </c>
      <c r="E26" s="41">
        <v>28</v>
      </c>
      <c r="F26" s="42">
        <v>4.0756914119359534E-2</v>
      </c>
    </row>
    <row r="27" spans="1:6" ht="15" customHeight="1" x14ac:dyDescent="0.15">
      <c r="A27" s="12"/>
      <c r="B27" s="35">
        <v>20</v>
      </c>
      <c r="C27" s="94">
        <v>1</v>
      </c>
      <c r="D27" s="94">
        <v>5</v>
      </c>
      <c r="E27" s="95">
        <v>6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6</v>
      </c>
      <c r="D29" s="94">
        <v>2</v>
      </c>
      <c r="E29" s="95">
        <v>8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3</v>
      </c>
      <c r="E30" s="95">
        <v>5</v>
      </c>
      <c r="F30" s="32"/>
    </row>
    <row r="31" spans="1:6" ht="15" customHeight="1" x14ac:dyDescent="0.15">
      <c r="A31" s="12"/>
      <c r="B31" s="35">
        <v>24</v>
      </c>
      <c r="C31" s="94">
        <v>6</v>
      </c>
      <c r="D31" s="94">
        <v>4</v>
      </c>
      <c r="E31" s="95">
        <v>10</v>
      </c>
      <c r="F31" s="32"/>
    </row>
    <row r="32" spans="1:6" ht="15" customHeight="1" x14ac:dyDescent="0.15">
      <c r="A32" s="12"/>
      <c r="B32" s="40" t="s">
        <v>31</v>
      </c>
      <c r="C32" s="49">
        <v>16</v>
      </c>
      <c r="D32" s="49">
        <v>15</v>
      </c>
      <c r="E32" s="41">
        <v>31</v>
      </c>
      <c r="F32" s="42">
        <v>4.5123726346433773E-2</v>
      </c>
    </row>
    <row r="33" spans="1:6" ht="15" customHeight="1" x14ac:dyDescent="0.15">
      <c r="A33" s="12"/>
      <c r="B33" s="35">
        <v>25</v>
      </c>
      <c r="C33" s="94">
        <v>5</v>
      </c>
      <c r="D33" s="94">
        <v>5</v>
      </c>
      <c r="E33" s="95">
        <v>10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3</v>
      </c>
      <c r="E34" s="95">
        <v>6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3</v>
      </c>
      <c r="E35" s="95">
        <v>6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4</v>
      </c>
      <c r="E36" s="95">
        <v>7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3</v>
      </c>
      <c r="E37" s="95">
        <v>6</v>
      </c>
      <c r="F37" s="32"/>
    </row>
    <row r="38" spans="1:6" ht="15" customHeight="1" x14ac:dyDescent="0.15">
      <c r="A38" s="12"/>
      <c r="B38" s="40" t="s">
        <v>32</v>
      </c>
      <c r="C38" s="49">
        <v>17</v>
      </c>
      <c r="D38" s="49">
        <v>18</v>
      </c>
      <c r="E38" s="41">
        <v>35</v>
      </c>
      <c r="F38" s="42">
        <v>5.0946142649199416E-2</v>
      </c>
    </row>
    <row r="39" spans="1:6" ht="15" customHeight="1" x14ac:dyDescent="0.15">
      <c r="A39" s="12"/>
      <c r="B39" s="35">
        <v>30</v>
      </c>
      <c r="C39" s="94">
        <v>3</v>
      </c>
      <c r="D39" s="94">
        <v>6</v>
      </c>
      <c r="E39" s="95">
        <v>9</v>
      </c>
      <c r="F39" s="32"/>
    </row>
    <row r="40" spans="1:6" ht="15" customHeight="1" x14ac:dyDescent="0.15">
      <c r="A40" s="12"/>
      <c r="B40" s="35">
        <v>31</v>
      </c>
      <c r="C40" s="94">
        <v>4</v>
      </c>
      <c r="D40" s="94">
        <v>3</v>
      </c>
      <c r="E40" s="95">
        <v>7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7</v>
      </c>
      <c r="E42" s="95">
        <v>10</v>
      </c>
      <c r="F42" s="32"/>
    </row>
    <row r="43" spans="1:6" ht="15" customHeight="1" x14ac:dyDescent="0.15">
      <c r="A43" s="12"/>
      <c r="B43" s="35">
        <v>34</v>
      </c>
      <c r="C43" s="94">
        <v>4</v>
      </c>
      <c r="D43" s="94">
        <v>5</v>
      </c>
      <c r="E43" s="95">
        <v>9</v>
      </c>
      <c r="F43" s="32"/>
    </row>
    <row r="44" spans="1:6" ht="15" customHeight="1" x14ac:dyDescent="0.15">
      <c r="A44" s="12"/>
      <c r="B44" s="40" t="s">
        <v>33</v>
      </c>
      <c r="C44" s="49">
        <v>16</v>
      </c>
      <c r="D44" s="49">
        <v>22</v>
      </c>
      <c r="E44" s="41">
        <v>38</v>
      </c>
      <c r="F44" s="42">
        <v>5.5312954876273655E-2</v>
      </c>
    </row>
    <row r="45" spans="1:6" ht="15" customHeight="1" x14ac:dyDescent="0.15">
      <c r="A45" s="12"/>
      <c r="B45" s="35">
        <v>35</v>
      </c>
      <c r="C45" s="94">
        <v>5</v>
      </c>
      <c r="D45" s="94">
        <v>4</v>
      </c>
      <c r="E45" s="95">
        <v>9</v>
      </c>
      <c r="F45" s="32"/>
    </row>
    <row r="46" spans="1:6" ht="15" customHeight="1" x14ac:dyDescent="0.15">
      <c r="A46" s="12"/>
      <c r="B46" s="35">
        <v>36</v>
      </c>
      <c r="C46" s="94">
        <v>10</v>
      </c>
      <c r="D46" s="94">
        <v>4</v>
      </c>
      <c r="E46" s="95">
        <v>14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6</v>
      </c>
      <c r="E47" s="95">
        <v>9</v>
      </c>
      <c r="F47" s="32"/>
    </row>
    <row r="48" spans="1:6" ht="15" customHeight="1" x14ac:dyDescent="0.15">
      <c r="A48" s="12"/>
      <c r="B48" s="35">
        <v>38</v>
      </c>
      <c r="C48" s="94">
        <v>6</v>
      </c>
      <c r="D48" s="94">
        <v>9</v>
      </c>
      <c r="E48" s="95">
        <v>15</v>
      </c>
      <c r="F48" s="32"/>
    </row>
    <row r="49" spans="1:6" ht="15" customHeight="1" x14ac:dyDescent="0.15">
      <c r="A49" s="12"/>
      <c r="B49" s="35">
        <v>39</v>
      </c>
      <c r="C49" s="94">
        <v>8</v>
      </c>
      <c r="D49" s="94">
        <v>6</v>
      </c>
      <c r="E49" s="95">
        <v>14</v>
      </c>
      <c r="F49" s="32"/>
    </row>
    <row r="50" spans="1:6" ht="15" customHeight="1" x14ac:dyDescent="0.15">
      <c r="A50" s="12"/>
      <c r="B50" s="40" t="s">
        <v>34</v>
      </c>
      <c r="C50" s="49">
        <v>32</v>
      </c>
      <c r="D50" s="49">
        <v>29</v>
      </c>
      <c r="E50" s="41">
        <v>61</v>
      </c>
      <c r="F50" s="42">
        <v>8.8791848617176122E-2</v>
      </c>
    </row>
    <row r="51" spans="1:6" ht="15" customHeight="1" x14ac:dyDescent="0.15">
      <c r="A51" s="12"/>
      <c r="B51" s="35">
        <v>40</v>
      </c>
      <c r="C51" s="94">
        <v>7</v>
      </c>
      <c r="D51" s="94">
        <v>6</v>
      </c>
      <c r="E51" s="95">
        <v>13</v>
      </c>
      <c r="F51" s="32"/>
    </row>
    <row r="52" spans="1:6" ht="15" customHeight="1" x14ac:dyDescent="0.15">
      <c r="A52" s="12"/>
      <c r="B52" s="35">
        <v>41</v>
      </c>
      <c r="C52" s="94">
        <v>6</v>
      </c>
      <c r="D52" s="94">
        <v>6</v>
      </c>
      <c r="E52" s="95">
        <v>12</v>
      </c>
      <c r="F52" s="32"/>
    </row>
    <row r="53" spans="1:6" ht="15" customHeight="1" x14ac:dyDescent="0.15">
      <c r="A53" s="12"/>
      <c r="B53" s="35">
        <v>42</v>
      </c>
      <c r="C53" s="94">
        <v>7</v>
      </c>
      <c r="D53" s="94">
        <v>9</v>
      </c>
      <c r="E53" s="95">
        <v>16</v>
      </c>
      <c r="F53" s="32"/>
    </row>
    <row r="54" spans="1:6" ht="15" customHeight="1" x14ac:dyDescent="0.15">
      <c r="A54" s="12"/>
      <c r="B54" s="35">
        <v>43</v>
      </c>
      <c r="C54" s="94">
        <v>8</v>
      </c>
      <c r="D54" s="94">
        <v>6</v>
      </c>
      <c r="E54" s="95">
        <v>14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15">
      <c r="A56" s="12"/>
      <c r="B56" s="40" t="s">
        <v>35</v>
      </c>
      <c r="C56" s="49">
        <v>30</v>
      </c>
      <c r="D56" s="49">
        <v>30</v>
      </c>
      <c r="E56" s="41">
        <v>60</v>
      </c>
      <c r="F56" s="42">
        <v>8.7336244541484712E-2</v>
      </c>
    </row>
    <row r="57" spans="1:6" ht="15" customHeight="1" x14ac:dyDescent="0.15">
      <c r="A57" s="12"/>
      <c r="B57" s="35">
        <v>45</v>
      </c>
      <c r="C57" s="94">
        <v>2</v>
      </c>
      <c r="D57" s="94">
        <v>7</v>
      </c>
      <c r="E57" s="95">
        <v>9</v>
      </c>
      <c r="F57" s="32"/>
    </row>
    <row r="58" spans="1:6" ht="15" customHeight="1" x14ac:dyDescent="0.15">
      <c r="A58" s="12"/>
      <c r="B58" s="35">
        <v>46</v>
      </c>
      <c r="C58" s="94">
        <v>14</v>
      </c>
      <c r="D58" s="94">
        <v>5</v>
      </c>
      <c r="E58" s="95">
        <v>19</v>
      </c>
      <c r="F58" s="32"/>
    </row>
    <row r="59" spans="1:6" ht="15" customHeight="1" x14ac:dyDescent="0.15">
      <c r="A59" s="12"/>
      <c r="B59" s="35">
        <v>47</v>
      </c>
      <c r="C59" s="94">
        <v>5</v>
      </c>
      <c r="D59" s="94">
        <v>4</v>
      </c>
      <c r="E59" s="95">
        <v>9</v>
      </c>
      <c r="F59" s="32"/>
    </row>
    <row r="60" spans="1:6" ht="15" customHeight="1" x14ac:dyDescent="0.15">
      <c r="A60" s="12"/>
      <c r="B60" s="35">
        <v>48</v>
      </c>
      <c r="C60" s="94">
        <v>5</v>
      </c>
      <c r="D60" s="94">
        <v>4</v>
      </c>
      <c r="E60" s="95">
        <v>9</v>
      </c>
      <c r="F60" s="32"/>
    </row>
    <row r="61" spans="1:6" ht="15" customHeight="1" x14ac:dyDescent="0.15">
      <c r="A61" s="12"/>
      <c r="B61" s="35">
        <v>49</v>
      </c>
      <c r="C61" s="94">
        <v>7</v>
      </c>
      <c r="D61" s="94">
        <v>8</v>
      </c>
      <c r="E61" s="95">
        <v>15</v>
      </c>
      <c r="F61" s="32"/>
    </row>
    <row r="62" spans="1:6" ht="15" customHeight="1" x14ac:dyDescent="0.15">
      <c r="A62" s="12"/>
      <c r="B62" s="40" t="s">
        <v>36</v>
      </c>
      <c r="C62" s="49">
        <v>33</v>
      </c>
      <c r="D62" s="49">
        <v>28</v>
      </c>
      <c r="E62" s="41">
        <v>61</v>
      </c>
      <c r="F62" s="42">
        <v>8.8791848617176122E-2</v>
      </c>
    </row>
    <row r="63" spans="1:6" ht="15" customHeight="1" x14ac:dyDescent="0.15">
      <c r="A63" s="12"/>
      <c r="B63" s="35">
        <v>50</v>
      </c>
      <c r="C63" s="94">
        <v>8</v>
      </c>
      <c r="D63" s="94">
        <v>3</v>
      </c>
      <c r="E63" s="95">
        <v>11</v>
      </c>
      <c r="F63" s="32"/>
    </row>
    <row r="64" spans="1:6" ht="15" customHeight="1" x14ac:dyDescent="0.15">
      <c r="A64" s="12"/>
      <c r="B64" s="35">
        <v>51</v>
      </c>
      <c r="C64" s="94">
        <v>6</v>
      </c>
      <c r="D64" s="94">
        <v>5</v>
      </c>
      <c r="E64" s="95">
        <v>11</v>
      </c>
      <c r="F64" s="32"/>
    </row>
    <row r="65" spans="1:6" ht="15" customHeight="1" x14ac:dyDescent="0.15">
      <c r="A65" s="12"/>
      <c r="B65" s="35">
        <v>52</v>
      </c>
      <c r="C65" s="94">
        <v>4</v>
      </c>
      <c r="D65" s="94">
        <v>6</v>
      </c>
      <c r="E65" s="95">
        <v>10</v>
      </c>
      <c r="F65" s="32"/>
    </row>
    <row r="66" spans="1:6" ht="15" customHeight="1" x14ac:dyDescent="0.15">
      <c r="A66" s="12"/>
      <c r="B66" s="35">
        <v>53</v>
      </c>
      <c r="C66" s="94">
        <v>5</v>
      </c>
      <c r="D66" s="94">
        <v>5</v>
      </c>
      <c r="E66" s="95">
        <v>10</v>
      </c>
      <c r="F66" s="32"/>
    </row>
    <row r="67" spans="1:6" ht="15" customHeight="1" x14ac:dyDescent="0.15">
      <c r="A67" s="12"/>
      <c r="B67" s="35">
        <v>54</v>
      </c>
      <c r="C67" s="94">
        <v>4</v>
      </c>
      <c r="D67" s="94">
        <v>6</v>
      </c>
      <c r="E67" s="95">
        <v>10</v>
      </c>
      <c r="F67" s="32"/>
    </row>
    <row r="68" spans="1:6" ht="15" customHeight="1" x14ac:dyDescent="0.15">
      <c r="A68" s="12"/>
      <c r="B68" s="40" t="s">
        <v>37</v>
      </c>
      <c r="C68" s="49">
        <v>27</v>
      </c>
      <c r="D68" s="49">
        <v>25</v>
      </c>
      <c r="E68" s="41">
        <v>52</v>
      </c>
      <c r="F68" s="42">
        <v>7.5691411935953426E-2</v>
      </c>
    </row>
    <row r="69" spans="1:6" ht="15" customHeight="1" x14ac:dyDescent="0.15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15">
      <c r="A70" s="12"/>
      <c r="B70" s="35">
        <v>56</v>
      </c>
      <c r="C70" s="94">
        <v>5</v>
      </c>
      <c r="D70" s="94">
        <v>1</v>
      </c>
      <c r="E70" s="95">
        <v>6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4</v>
      </c>
      <c r="E72" s="95">
        <v>5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4</v>
      </c>
      <c r="E73" s="95">
        <v>8</v>
      </c>
      <c r="F73" s="32"/>
    </row>
    <row r="74" spans="1:6" ht="15" customHeight="1" x14ac:dyDescent="0.15">
      <c r="A74" s="12"/>
      <c r="B74" s="40" t="s">
        <v>38</v>
      </c>
      <c r="C74" s="49">
        <v>15</v>
      </c>
      <c r="D74" s="49">
        <v>13</v>
      </c>
      <c r="E74" s="41">
        <v>28</v>
      </c>
      <c r="F74" s="42">
        <v>4.0756914119359534E-2</v>
      </c>
    </row>
    <row r="75" spans="1:6" ht="15" customHeight="1" x14ac:dyDescent="0.15">
      <c r="A75" s="12"/>
      <c r="B75" s="35">
        <v>60</v>
      </c>
      <c r="C75" s="94">
        <v>4</v>
      </c>
      <c r="D75" s="94">
        <v>3</v>
      </c>
      <c r="E75" s="95">
        <v>7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5</v>
      </c>
      <c r="D78" s="94">
        <v>3</v>
      </c>
      <c r="E78" s="95">
        <v>8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12</v>
      </c>
      <c r="D80" s="49">
        <v>10</v>
      </c>
      <c r="E80" s="41">
        <v>22</v>
      </c>
      <c r="F80" s="42">
        <v>3.2023289665211063E-2</v>
      </c>
    </row>
    <row r="81" spans="1:6" ht="15" customHeight="1" x14ac:dyDescent="0.15">
      <c r="A81" s="12"/>
      <c r="B81" s="35">
        <v>65</v>
      </c>
      <c r="C81" s="94">
        <v>4</v>
      </c>
      <c r="D81" s="94">
        <v>4</v>
      </c>
      <c r="E81" s="95">
        <v>8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9</v>
      </c>
      <c r="E85" s="95">
        <v>12</v>
      </c>
      <c r="F85" s="32"/>
    </row>
    <row r="86" spans="1:6" ht="15" customHeight="1" x14ac:dyDescent="0.15">
      <c r="A86" s="12"/>
      <c r="B86" s="43" t="s">
        <v>40</v>
      </c>
      <c r="C86" s="71">
        <v>14</v>
      </c>
      <c r="D86" s="71">
        <v>18</v>
      </c>
      <c r="E86" s="44">
        <v>32</v>
      </c>
      <c r="F86" s="45">
        <v>4.6579330422125184E-2</v>
      </c>
    </row>
    <row r="87" spans="1:6" ht="15" customHeight="1" x14ac:dyDescent="0.15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6</v>
      </c>
      <c r="E88" s="95">
        <v>8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2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5</v>
      </c>
      <c r="E91" s="95">
        <v>8</v>
      </c>
      <c r="F91" s="32"/>
    </row>
    <row r="92" spans="1:6" ht="15" customHeight="1" x14ac:dyDescent="0.15">
      <c r="A92" s="12"/>
      <c r="B92" s="43" t="s">
        <v>41</v>
      </c>
      <c r="C92" s="71">
        <v>13</v>
      </c>
      <c r="D92" s="71">
        <v>21</v>
      </c>
      <c r="E92" s="44">
        <v>34</v>
      </c>
      <c r="F92" s="45">
        <v>4.9490538573508006E-2</v>
      </c>
    </row>
    <row r="93" spans="1:6" ht="15" customHeight="1" x14ac:dyDescent="0.15">
      <c r="A93" s="12"/>
      <c r="B93" s="35">
        <v>75</v>
      </c>
      <c r="C93" s="94">
        <v>6</v>
      </c>
      <c r="D93" s="94">
        <v>6</v>
      </c>
      <c r="E93" s="95">
        <v>12</v>
      </c>
      <c r="F93" s="32"/>
    </row>
    <row r="94" spans="1:6" ht="15" customHeight="1" x14ac:dyDescent="0.15">
      <c r="A94" s="12"/>
      <c r="B94" s="35">
        <v>76</v>
      </c>
      <c r="C94" s="94">
        <v>7</v>
      </c>
      <c r="D94" s="94">
        <v>4</v>
      </c>
      <c r="E94" s="95">
        <v>11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10</v>
      </c>
      <c r="E97" s="95">
        <v>13</v>
      </c>
      <c r="F97" s="32"/>
    </row>
    <row r="98" spans="1:6" ht="15" customHeight="1" x14ac:dyDescent="0.15">
      <c r="A98" s="12"/>
      <c r="B98" s="43" t="s">
        <v>42</v>
      </c>
      <c r="C98" s="71">
        <v>21</v>
      </c>
      <c r="D98" s="71">
        <v>23</v>
      </c>
      <c r="E98" s="44">
        <v>44</v>
      </c>
      <c r="F98" s="45">
        <v>6.4046579330422126E-2</v>
      </c>
    </row>
    <row r="99" spans="1:6" ht="15" customHeight="1" x14ac:dyDescent="0.15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4</v>
      </c>
      <c r="E102" s="95">
        <v>7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v>10</v>
      </c>
      <c r="D104" s="71">
        <v>11</v>
      </c>
      <c r="E104" s="44">
        <v>21</v>
      </c>
      <c r="F104" s="45">
        <v>3.0567685589519649E-2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3</v>
      </c>
      <c r="D106" s="94">
        <v>0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8</v>
      </c>
      <c r="D110" s="71">
        <v>5</v>
      </c>
      <c r="E110" s="44">
        <v>13</v>
      </c>
      <c r="F110" s="45">
        <v>1.8922852983988356E-2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4</v>
      </c>
      <c r="E116" s="44">
        <v>4</v>
      </c>
      <c r="F116" s="45">
        <v>5.822416302765648E-3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2.911208151382824E-3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336</v>
      </c>
      <c r="D147" s="77">
        <v>351</v>
      </c>
      <c r="E147" s="77">
        <v>687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60</v>
      </c>
      <c r="D150" s="17">
        <v>61</v>
      </c>
      <c r="E150" s="17">
        <v>121</v>
      </c>
      <c r="F150" s="32">
        <v>0.17612809315866085</v>
      </c>
    </row>
    <row r="151" spans="1:6" ht="15" customHeight="1" x14ac:dyDescent="0.15">
      <c r="A151" s="18"/>
      <c r="B151" s="18" t="s">
        <v>49</v>
      </c>
      <c r="C151" s="19">
        <v>210</v>
      </c>
      <c r="D151" s="19">
        <v>206</v>
      </c>
      <c r="E151" s="19">
        <v>416</v>
      </c>
      <c r="F151" s="32">
        <v>0.60553129548762741</v>
      </c>
    </row>
    <row r="152" spans="1:6" ht="15" customHeight="1" x14ac:dyDescent="0.15">
      <c r="A152" s="33"/>
      <c r="B152" s="20" t="s">
        <v>6</v>
      </c>
      <c r="C152" s="21">
        <v>66</v>
      </c>
      <c r="D152" s="21">
        <v>84</v>
      </c>
      <c r="E152" s="21">
        <v>150</v>
      </c>
      <c r="F152" s="32">
        <v>0.2183406113537118</v>
      </c>
    </row>
    <row r="153" spans="1:6" ht="15" customHeight="1" x14ac:dyDescent="0.15">
      <c r="B153" s="2" t="s">
        <v>8</v>
      </c>
      <c r="C153" s="1">
        <v>336</v>
      </c>
      <c r="D153" s="1">
        <v>351</v>
      </c>
      <c r="E153" s="1">
        <v>687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60</v>
      </c>
      <c r="D155" s="17">
        <v>61</v>
      </c>
      <c r="E155" s="17">
        <v>121</v>
      </c>
      <c r="F155" s="32">
        <v>0.17612809315866085</v>
      </c>
    </row>
    <row r="156" spans="1:6" ht="15" customHeight="1" x14ac:dyDescent="0.15">
      <c r="A156" s="28"/>
      <c r="B156" s="18" t="s">
        <v>49</v>
      </c>
      <c r="C156" s="19">
        <v>210</v>
      </c>
      <c r="D156" s="19">
        <v>206</v>
      </c>
      <c r="E156" s="19">
        <v>416</v>
      </c>
      <c r="F156" s="32">
        <v>0.60553129548762741</v>
      </c>
    </row>
    <row r="157" spans="1:6" ht="15" customHeight="1" x14ac:dyDescent="0.15">
      <c r="A157" s="25"/>
      <c r="B157" s="20" t="s">
        <v>10</v>
      </c>
      <c r="C157" s="21">
        <v>27</v>
      </c>
      <c r="D157" s="21">
        <v>39</v>
      </c>
      <c r="E157" s="21">
        <v>66</v>
      </c>
      <c r="F157" s="32">
        <v>9.606986899563319E-2</v>
      </c>
    </row>
    <row r="158" spans="1:6" ht="15" customHeight="1" x14ac:dyDescent="0.15">
      <c r="A158" s="26"/>
      <c r="B158" s="29" t="s">
        <v>11</v>
      </c>
      <c r="C158" s="27">
        <v>39</v>
      </c>
      <c r="D158" s="27">
        <v>45</v>
      </c>
      <c r="E158" s="27">
        <v>84</v>
      </c>
      <c r="F158" s="32">
        <v>0.1222707423580786</v>
      </c>
    </row>
    <row r="159" spans="1:6" ht="15" customHeight="1" x14ac:dyDescent="0.15">
      <c r="B159" s="2" t="s">
        <v>8</v>
      </c>
      <c r="C159" s="1">
        <v>336</v>
      </c>
      <c r="D159" s="1">
        <v>351</v>
      </c>
      <c r="E159" s="1">
        <v>687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8</v>
      </c>
      <c r="D161" s="31">
        <v>11</v>
      </c>
      <c r="E161" s="31">
        <v>19</v>
      </c>
      <c r="F161" s="32">
        <v>2.7656477438136828E-2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6</v>
      </c>
      <c r="E162" s="31">
        <v>6</v>
      </c>
      <c r="F162" s="32">
        <v>8.7336244541484712E-3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2.911208151382824E-3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 codeName="Sheet187">
    <tabColor rgb="FF000099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302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3</v>
      </c>
      <c r="E4" s="95">
        <v>5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4</v>
      </c>
      <c r="E5" s="95">
        <v>5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4</v>
      </c>
      <c r="E6" s="95">
        <v>5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3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v>7</v>
      </c>
      <c r="D8" s="70">
        <v>16</v>
      </c>
      <c r="E8" s="38">
        <v>23</v>
      </c>
      <c r="F8" s="39">
        <v>2.1821631878557873E-2</v>
      </c>
    </row>
    <row r="9" spans="1:6" ht="15" customHeight="1" x14ac:dyDescent="0.15">
      <c r="A9" s="12"/>
      <c r="B9" s="35">
        <v>5</v>
      </c>
      <c r="C9" s="94">
        <v>3</v>
      </c>
      <c r="D9" s="94">
        <v>4</v>
      </c>
      <c r="E9" s="95">
        <v>7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3</v>
      </c>
      <c r="E10" s="95">
        <v>4</v>
      </c>
      <c r="F10" s="32"/>
    </row>
    <row r="11" spans="1:6" ht="15" customHeight="1" x14ac:dyDescent="0.15">
      <c r="A11" s="12"/>
      <c r="B11" s="35">
        <v>7</v>
      </c>
      <c r="C11" s="94">
        <v>5</v>
      </c>
      <c r="D11" s="94">
        <v>2</v>
      </c>
      <c r="E11" s="95">
        <v>7</v>
      </c>
      <c r="F11" s="32"/>
    </row>
    <row r="12" spans="1:6" ht="15" customHeight="1" x14ac:dyDescent="0.15">
      <c r="A12" s="12"/>
      <c r="B12" s="35">
        <v>8</v>
      </c>
      <c r="C12" s="94">
        <v>5</v>
      </c>
      <c r="D12" s="94">
        <v>4</v>
      </c>
      <c r="E12" s="95">
        <v>9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15</v>
      </c>
      <c r="D14" s="70">
        <v>13</v>
      </c>
      <c r="E14" s="48">
        <v>28</v>
      </c>
      <c r="F14" s="39">
        <v>2.6565464895635674E-2</v>
      </c>
    </row>
    <row r="15" spans="1:6" ht="15" customHeight="1" x14ac:dyDescent="0.15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15">
      <c r="A16" s="12"/>
      <c r="B16" s="35">
        <v>11</v>
      </c>
      <c r="C16" s="94">
        <v>4</v>
      </c>
      <c r="D16" s="94">
        <v>1</v>
      </c>
      <c r="E16" s="95">
        <v>5</v>
      </c>
      <c r="F16" s="32"/>
    </row>
    <row r="17" spans="1:6" ht="15" customHeight="1" x14ac:dyDescent="0.15">
      <c r="A17" s="12"/>
      <c r="B17" s="35">
        <v>12</v>
      </c>
      <c r="C17" s="94">
        <v>4</v>
      </c>
      <c r="D17" s="94">
        <v>1</v>
      </c>
      <c r="E17" s="95">
        <v>5</v>
      </c>
      <c r="F17" s="32"/>
    </row>
    <row r="18" spans="1:6" ht="15" customHeight="1" x14ac:dyDescent="0.15">
      <c r="A18" s="12"/>
      <c r="B18" s="35">
        <v>13</v>
      </c>
      <c r="C18" s="94">
        <v>4</v>
      </c>
      <c r="D18" s="94">
        <v>5</v>
      </c>
      <c r="E18" s="95">
        <v>9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6</v>
      </c>
      <c r="E19" s="95">
        <v>8</v>
      </c>
      <c r="F19" s="32"/>
    </row>
    <row r="20" spans="1:6" ht="15" customHeight="1" x14ac:dyDescent="0.15">
      <c r="A20" s="12"/>
      <c r="B20" s="37" t="s">
        <v>29</v>
      </c>
      <c r="C20" s="70">
        <v>17</v>
      </c>
      <c r="D20" s="70">
        <v>15</v>
      </c>
      <c r="E20" s="48">
        <v>32</v>
      </c>
      <c r="F20" s="39">
        <v>3.0360531309297913E-2</v>
      </c>
    </row>
    <row r="21" spans="1:6" ht="15" customHeight="1" x14ac:dyDescent="0.15">
      <c r="A21" s="12"/>
      <c r="B21" s="35">
        <v>15</v>
      </c>
      <c r="C21" s="94">
        <v>4</v>
      </c>
      <c r="D21" s="94">
        <v>2</v>
      </c>
      <c r="E21" s="95">
        <v>6</v>
      </c>
      <c r="F21" s="32"/>
    </row>
    <row r="22" spans="1:6" ht="15" customHeight="1" x14ac:dyDescent="0.15">
      <c r="A22" s="12"/>
      <c r="B22" s="35">
        <v>16</v>
      </c>
      <c r="C22" s="94">
        <v>6</v>
      </c>
      <c r="D22" s="94">
        <v>4</v>
      </c>
      <c r="E22" s="95">
        <v>10</v>
      </c>
      <c r="F22" s="32"/>
    </row>
    <row r="23" spans="1:6" ht="15" customHeight="1" x14ac:dyDescent="0.15">
      <c r="A23" s="12"/>
      <c r="B23" s="35">
        <v>17</v>
      </c>
      <c r="C23" s="94">
        <v>5</v>
      </c>
      <c r="D23" s="94">
        <v>5</v>
      </c>
      <c r="E23" s="95">
        <v>10</v>
      </c>
      <c r="F23" s="32"/>
    </row>
    <row r="24" spans="1:6" ht="15" customHeight="1" x14ac:dyDescent="0.15">
      <c r="A24" s="12"/>
      <c r="B24" s="35">
        <v>18</v>
      </c>
      <c r="C24" s="94">
        <v>6</v>
      </c>
      <c r="D24" s="94">
        <v>2</v>
      </c>
      <c r="E24" s="95">
        <v>8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3</v>
      </c>
      <c r="E25" s="95">
        <v>6</v>
      </c>
      <c r="F25" s="32"/>
    </row>
    <row r="26" spans="1:6" ht="15" customHeight="1" x14ac:dyDescent="0.15">
      <c r="A26" s="12"/>
      <c r="B26" s="40" t="s">
        <v>30</v>
      </c>
      <c r="C26" s="49">
        <v>24</v>
      </c>
      <c r="D26" s="49">
        <v>16</v>
      </c>
      <c r="E26" s="41">
        <v>40</v>
      </c>
      <c r="F26" s="42">
        <v>3.7950664136622389E-2</v>
      </c>
    </row>
    <row r="27" spans="1:6" ht="15" customHeight="1" x14ac:dyDescent="0.15">
      <c r="A27" s="12"/>
      <c r="B27" s="35">
        <v>20</v>
      </c>
      <c r="C27" s="94">
        <v>4</v>
      </c>
      <c r="D27" s="94">
        <v>8</v>
      </c>
      <c r="E27" s="95">
        <v>12</v>
      </c>
      <c r="F27" s="32"/>
    </row>
    <row r="28" spans="1:6" ht="15" customHeight="1" x14ac:dyDescent="0.15">
      <c r="A28" s="12"/>
      <c r="B28" s="35">
        <v>21</v>
      </c>
      <c r="C28" s="94">
        <v>6</v>
      </c>
      <c r="D28" s="94">
        <v>7</v>
      </c>
      <c r="E28" s="95">
        <v>13</v>
      </c>
      <c r="F28" s="32"/>
    </row>
    <row r="29" spans="1:6" ht="15" customHeight="1" x14ac:dyDescent="0.15">
      <c r="A29" s="12"/>
      <c r="B29" s="35">
        <v>22</v>
      </c>
      <c r="C29" s="94">
        <v>8</v>
      </c>
      <c r="D29" s="94">
        <v>8</v>
      </c>
      <c r="E29" s="95">
        <v>16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8</v>
      </c>
      <c r="D31" s="94">
        <v>1</v>
      </c>
      <c r="E31" s="95">
        <v>9</v>
      </c>
      <c r="F31" s="32"/>
    </row>
    <row r="32" spans="1:6" ht="15" customHeight="1" x14ac:dyDescent="0.15">
      <c r="A32" s="12"/>
      <c r="B32" s="40" t="s">
        <v>31</v>
      </c>
      <c r="C32" s="49">
        <v>28</v>
      </c>
      <c r="D32" s="49">
        <v>25</v>
      </c>
      <c r="E32" s="41">
        <v>53</v>
      </c>
      <c r="F32" s="42">
        <v>5.0284629981024669E-2</v>
      </c>
    </row>
    <row r="33" spans="1:6" ht="15" customHeight="1" x14ac:dyDescent="0.15">
      <c r="A33" s="12"/>
      <c r="B33" s="35">
        <v>25</v>
      </c>
      <c r="C33" s="94">
        <v>1</v>
      </c>
      <c r="D33" s="94">
        <v>4</v>
      </c>
      <c r="E33" s="95">
        <v>5</v>
      </c>
      <c r="F33" s="32"/>
    </row>
    <row r="34" spans="1:6" ht="15" customHeight="1" x14ac:dyDescent="0.15">
      <c r="A34" s="12"/>
      <c r="B34" s="35">
        <v>26</v>
      </c>
      <c r="C34" s="94">
        <v>4</v>
      </c>
      <c r="D34" s="94">
        <v>2</v>
      </c>
      <c r="E34" s="95">
        <v>6</v>
      </c>
      <c r="F34" s="32"/>
    </row>
    <row r="35" spans="1:6" ht="15" customHeight="1" x14ac:dyDescent="0.15">
      <c r="A35" s="12"/>
      <c r="B35" s="35">
        <v>27</v>
      </c>
      <c r="C35" s="94">
        <v>6</v>
      </c>
      <c r="D35" s="94">
        <v>1</v>
      </c>
      <c r="E35" s="95">
        <v>7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15">
      <c r="A37" s="12"/>
      <c r="B37" s="35">
        <v>29</v>
      </c>
      <c r="C37" s="94">
        <v>6</v>
      </c>
      <c r="D37" s="94">
        <v>4</v>
      </c>
      <c r="E37" s="95">
        <v>10</v>
      </c>
      <c r="F37" s="32"/>
    </row>
    <row r="38" spans="1:6" ht="15" customHeight="1" x14ac:dyDescent="0.15">
      <c r="A38" s="12"/>
      <c r="B38" s="40" t="s">
        <v>32</v>
      </c>
      <c r="C38" s="49">
        <v>20</v>
      </c>
      <c r="D38" s="49">
        <v>13</v>
      </c>
      <c r="E38" s="41">
        <v>33</v>
      </c>
      <c r="F38" s="42">
        <v>3.1309297912713474E-2</v>
      </c>
    </row>
    <row r="39" spans="1:6" ht="15" customHeight="1" x14ac:dyDescent="0.15">
      <c r="A39" s="12"/>
      <c r="B39" s="35">
        <v>30</v>
      </c>
      <c r="C39" s="94">
        <v>5</v>
      </c>
      <c r="D39" s="94">
        <v>2</v>
      </c>
      <c r="E39" s="95">
        <v>7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5</v>
      </c>
      <c r="E40" s="95">
        <v>8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7</v>
      </c>
      <c r="E41" s="95">
        <v>10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7</v>
      </c>
      <c r="D43" s="94">
        <v>4</v>
      </c>
      <c r="E43" s="95">
        <v>11</v>
      </c>
      <c r="F43" s="32"/>
    </row>
    <row r="44" spans="1:6" ht="15" customHeight="1" x14ac:dyDescent="0.15">
      <c r="A44" s="12"/>
      <c r="B44" s="40" t="s">
        <v>33</v>
      </c>
      <c r="C44" s="49">
        <v>20</v>
      </c>
      <c r="D44" s="49">
        <v>19</v>
      </c>
      <c r="E44" s="41">
        <v>39</v>
      </c>
      <c r="F44" s="42">
        <v>3.7001897533206832E-2</v>
      </c>
    </row>
    <row r="45" spans="1:6" ht="15" customHeight="1" x14ac:dyDescent="0.15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7</v>
      </c>
      <c r="E46" s="95">
        <v>10</v>
      </c>
      <c r="F46" s="32"/>
    </row>
    <row r="47" spans="1:6" ht="15" customHeight="1" x14ac:dyDescent="0.15">
      <c r="A47" s="12"/>
      <c r="B47" s="35">
        <v>37</v>
      </c>
      <c r="C47" s="94">
        <v>4</v>
      </c>
      <c r="D47" s="94">
        <v>3</v>
      </c>
      <c r="E47" s="95">
        <v>7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5</v>
      </c>
      <c r="D49" s="94">
        <v>7</v>
      </c>
      <c r="E49" s="95">
        <v>12</v>
      </c>
      <c r="F49" s="32"/>
    </row>
    <row r="50" spans="1:6" ht="15" customHeight="1" x14ac:dyDescent="0.15">
      <c r="A50" s="12"/>
      <c r="B50" s="40" t="s">
        <v>34</v>
      </c>
      <c r="C50" s="49">
        <v>17</v>
      </c>
      <c r="D50" s="49">
        <v>21</v>
      </c>
      <c r="E50" s="41">
        <v>38</v>
      </c>
      <c r="F50" s="42">
        <v>3.6053130929791274E-2</v>
      </c>
    </row>
    <row r="51" spans="1:6" ht="15" customHeight="1" x14ac:dyDescent="0.15">
      <c r="A51" s="12"/>
      <c r="B51" s="35">
        <v>40</v>
      </c>
      <c r="C51" s="94">
        <v>5</v>
      </c>
      <c r="D51" s="94">
        <v>4</v>
      </c>
      <c r="E51" s="95">
        <v>9</v>
      </c>
      <c r="F51" s="32"/>
    </row>
    <row r="52" spans="1:6" ht="15" customHeight="1" x14ac:dyDescent="0.15">
      <c r="A52" s="12"/>
      <c r="B52" s="35">
        <v>41</v>
      </c>
      <c r="C52" s="94">
        <v>4</v>
      </c>
      <c r="D52" s="94">
        <v>3</v>
      </c>
      <c r="E52" s="95">
        <v>7</v>
      </c>
      <c r="F52" s="32"/>
    </row>
    <row r="53" spans="1:6" ht="15" customHeight="1" x14ac:dyDescent="0.15">
      <c r="A53" s="12"/>
      <c r="B53" s="35">
        <v>42</v>
      </c>
      <c r="C53" s="94">
        <v>7</v>
      </c>
      <c r="D53" s="94">
        <v>4</v>
      </c>
      <c r="E53" s="95">
        <v>11</v>
      </c>
      <c r="F53" s="32"/>
    </row>
    <row r="54" spans="1:6" ht="15" customHeight="1" x14ac:dyDescent="0.15">
      <c r="A54" s="12"/>
      <c r="B54" s="35">
        <v>43</v>
      </c>
      <c r="C54" s="94">
        <v>6</v>
      </c>
      <c r="D54" s="94">
        <v>2</v>
      </c>
      <c r="E54" s="95">
        <v>8</v>
      </c>
      <c r="F54" s="32"/>
    </row>
    <row r="55" spans="1:6" ht="15" customHeight="1" x14ac:dyDescent="0.15">
      <c r="A55" s="12"/>
      <c r="B55" s="35">
        <v>44</v>
      </c>
      <c r="C55" s="94">
        <v>5</v>
      </c>
      <c r="D55" s="94">
        <v>7</v>
      </c>
      <c r="E55" s="95">
        <v>12</v>
      </c>
      <c r="F55" s="32"/>
    </row>
    <row r="56" spans="1:6" ht="15" customHeight="1" x14ac:dyDescent="0.15">
      <c r="A56" s="12"/>
      <c r="B56" s="40" t="s">
        <v>35</v>
      </c>
      <c r="C56" s="49">
        <v>27</v>
      </c>
      <c r="D56" s="49">
        <v>20</v>
      </c>
      <c r="E56" s="41">
        <v>47</v>
      </c>
      <c r="F56" s="42">
        <v>4.4592030360531311E-2</v>
      </c>
    </row>
    <row r="57" spans="1:6" ht="15" customHeight="1" x14ac:dyDescent="0.15">
      <c r="A57" s="12"/>
      <c r="B57" s="35">
        <v>45</v>
      </c>
      <c r="C57" s="94">
        <v>8</v>
      </c>
      <c r="D57" s="94">
        <v>5</v>
      </c>
      <c r="E57" s="95">
        <v>13</v>
      </c>
      <c r="F57" s="32"/>
    </row>
    <row r="58" spans="1:6" ht="15" customHeight="1" x14ac:dyDescent="0.15">
      <c r="A58" s="12"/>
      <c r="B58" s="35">
        <v>46</v>
      </c>
      <c r="C58" s="94">
        <v>4</v>
      </c>
      <c r="D58" s="94">
        <v>5</v>
      </c>
      <c r="E58" s="95">
        <v>9</v>
      </c>
      <c r="F58" s="32"/>
    </row>
    <row r="59" spans="1:6" ht="15" customHeight="1" x14ac:dyDescent="0.15">
      <c r="A59" s="12"/>
      <c r="B59" s="35">
        <v>47</v>
      </c>
      <c r="C59" s="94">
        <v>8</v>
      </c>
      <c r="D59" s="94">
        <v>3</v>
      </c>
      <c r="E59" s="95">
        <v>11</v>
      </c>
      <c r="F59" s="32"/>
    </row>
    <row r="60" spans="1:6" ht="15" customHeight="1" x14ac:dyDescent="0.15">
      <c r="A60" s="12"/>
      <c r="B60" s="35">
        <v>48</v>
      </c>
      <c r="C60" s="94">
        <v>6</v>
      </c>
      <c r="D60" s="94">
        <v>6</v>
      </c>
      <c r="E60" s="95">
        <v>12</v>
      </c>
      <c r="F60" s="32"/>
    </row>
    <row r="61" spans="1:6" ht="15" customHeight="1" x14ac:dyDescent="0.15">
      <c r="A61" s="12"/>
      <c r="B61" s="35">
        <v>49</v>
      </c>
      <c r="C61" s="94">
        <v>9</v>
      </c>
      <c r="D61" s="94">
        <v>9</v>
      </c>
      <c r="E61" s="95">
        <v>18</v>
      </c>
      <c r="F61" s="32"/>
    </row>
    <row r="62" spans="1:6" ht="15" customHeight="1" x14ac:dyDescent="0.15">
      <c r="A62" s="12"/>
      <c r="B62" s="40" t="s">
        <v>36</v>
      </c>
      <c r="C62" s="49">
        <v>35</v>
      </c>
      <c r="D62" s="49">
        <v>28</v>
      </c>
      <c r="E62" s="41">
        <v>63</v>
      </c>
      <c r="F62" s="42">
        <v>5.9772296015180262E-2</v>
      </c>
    </row>
    <row r="63" spans="1:6" ht="15" customHeight="1" x14ac:dyDescent="0.15">
      <c r="A63" s="12"/>
      <c r="B63" s="35">
        <v>50</v>
      </c>
      <c r="C63" s="94">
        <v>4</v>
      </c>
      <c r="D63" s="94">
        <v>5</v>
      </c>
      <c r="E63" s="95">
        <v>9</v>
      </c>
      <c r="F63" s="32"/>
    </row>
    <row r="64" spans="1:6" ht="15" customHeight="1" x14ac:dyDescent="0.15">
      <c r="A64" s="12"/>
      <c r="B64" s="35">
        <v>51</v>
      </c>
      <c r="C64" s="94">
        <v>6</v>
      </c>
      <c r="D64" s="94">
        <v>10</v>
      </c>
      <c r="E64" s="95">
        <v>16</v>
      </c>
      <c r="F64" s="32"/>
    </row>
    <row r="65" spans="1:6" ht="15" customHeight="1" x14ac:dyDescent="0.15">
      <c r="A65" s="12"/>
      <c r="B65" s="35">
        <v>52</v>
      </c>
      <c r="C65" s="94">
        <v>10</v>
      </c>
      <c r="D65" s="94">
        <v>10</v>
      </c>
      <c r="E65" s="95">
        <v>20</v>
      </c>
      <c r="F65" s="32"/>
    </row>
    <row r="66" spans="1:6" ht="15" customHeight="1" x14ac:dyDescent="0.15">
      <c r="A66" s="12"/>
      <c r="B66" s="35">
        <v>53</v>
      </c>
      <c r="C66" s="94">
        <v>9</v>
      </c>
      <c r="D66" s="94">
        <v>9</v>
      </c>
      <c r="E66" s="95">
        <v>18</v>
      </c>
      <c r="F66" s="32"/>
    </row>
    <row r="67" spans="1:6" ht="15" customHeight="1" x14ac:dyDescent="0.15">
      <c r="A67" s="12"/>
      <c r="B67" s="35">
        <v>54</v>
      </c>
      <c r="C67" s="94">
        <v>5</v>
      </c>
      <c r="D67" s="94">
        <v>4</v>
      </c>
      <c r="E67" s="95">
        <v>9</v>
      </c>
      <c r="F67" s="32"/>
    </row>
    <row r="68" spans="1:6" ht="15" customHeight="1" x14ac:dyDescent="0.15">
      <c r="A68" s="12"/>
      <c r="B68" s="40" t="s">
        <v>37</v>
      </c>
      <c r="C68" s="49">
        <v>34</v>
      </c>
      <c r="D68" s="49">
        <v>38</v>
      </c>
      <c r="E68" s="41">
        <v>72</v>
      </c>
      <c r="F68" s="42">
        <v>6.8311195445920306E-2</v>
      </c>
    </row>
    <row r="69" spans="1:6" ht="15" customHeight="1" x14ac:dyDescent="0.15">
      <c r="A69" s="12"/>
      <c r="B69" s="35">
        <v>55</v>
      </c>
      <c r="C69" s="94">
        <v>6</v>
      </c>
      <c r="D69" s="94">
        <v>5</v>
      </c>
      <c r="E69" s="95">
        <v>11</v>
      </c>
      <c r="F69" s="32"/>
    </row>
    <row r="70" spans="1:6" ht="15" customHeight="1" x14ac:dyDescent="0.15">
      <c r="A70" s="12"/>
      <c r="B70" s="35">
        <v>56</v>
      </c>
      <c r="C70" s="94">
        <v>4</v>
      </c>
      <c r="D70" s="94">
        <v>9</v>
      </c>
      <c r="E70" s="95">
        <v>13</v>
      </c>
      <c r="F70" s="32"/>
    </row>
    <row r="71" spans="1:6" ht="15" customHeight="1" x14ac:dyDescent="0.15">
      <c r="A71" s="12"/>
      <c r="B71" s="35">
        <v>57</v>
      </c>
      <c r="C71" s="94">
        <v>8</v>
      </c>
      <c r="D71" s="94">
        <v>9</v>
      </c>
      <c r="E71" s="95">
        <v>17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4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5</v>
      </c>
      <c r="E73" s="95">
        <v>8</v>
      </c>
      <c r="F73" s="32"/>
    </row>
    <row r="74" spans="1:6" ht="15" customHeight="1" x14ac:dyDescent="0.15">
      <c r="A74" s="12"/>
      <c r="B74" s="40" t="s">
        <v>38</v>
      </c>
      <c r="C74" s="49">
        <v>21</v>
      </c>
      <c r="D74" s="49">
        <v>32</v>
      </c>
      <c r="E74" s="41">
        <v>53</v>
      </c>
      <c r="F74" s="42">
        <v>5.0284629981024669E-2</v>
      </c>
    </row>
    <row r="75" spans="1:6" ht="15" customHeight="1" x14ac:dyDescent="0.15">
      <c r="A75" s="12"/>
      <c r="B75" s="35">
        <v>60</v>
      </c>
      <c r="C75" s="94">
        <v>4</v>
      </c>
      <c r="D75" s="94">
        <v>6</v>
      </c>
      <c r="E75" s="95">
        <v>10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6</v>
      </c>
      <c r="E76" s="95">
        <v>9</v>
      </c>
      <c r="F76" s="32"/>
    </row>
    <row r="77" spans="1:6" ht="15" customHeight="1" x14ac:dyDescent="0.15">
      <c r="A77" s="12"/>
      <c r="B77" s="35">
        <v>62</v>
      </c>
      <c r="C77" s="94">
        <v>7</v>
      </c>
      <c r="D77" s="94">
        <v>5</v>
      </c>
      <c r="E77" s="95">
        <v>12</v>
      </c>
      <c r="F77" s="32"/>
    </row>
    <row r="78" spans="1:6" ht="15" customHeight="1" x14ac:dyDescent="0.15">
      <c r="A78" s="12"/>
      <c r="B78" s="35">
        <v>63</v>
      </c>
      <c r="C78" s="94">
        <v>5</v>
      </c>
      <c r="D78" s="94">
        <v>9</v>
      </c>
      <c r="E78" s="95">
        <v>14</v>
      </c>
      <c r="F78" s="32"/>
    </row>
    <row r="79" spans="1:6" ht="15" customHeight="1" x14ac:dyDescent="0.15">
      <c r="A79" s="12"/>
      <c r="B79" s="35">
        <v>64</v>
      </c>
      <c r="C79" s="94">
        <v>5</v>
      </c>
      <c r="D79" s="94">
        <v>5</v>
      </c>
      <c r="E79" s="95">
        <v>10</v>
      </c>
      <c r="F79" s="32"/>
    </row>
    <row r="80" spans="1:6" ht="15" customHeight="1" x14ac:dyDescent="0.15">
      <c r="A80" s="12"/>
      <c r="B80" s="40" t="s">
        <v>39</v>
      </c>
      <c r="C80" s="49">
        <v>24</v>
      </c>
      <c r="D80" s="49">
        <v>31</v>
      </c>
      <c r="E80" s="41">
        <v>55</v>
      </c>
      <c r="F80" s="42">
        <v>5.218216318785579E-2</v>
      </c>
    </row>
    <row r="81" spans="1:6" ht="15" customHeight="1" x14ac:dyDescent="0.15">
      <c r="A81" s="12"/>
      <c r="B81" s="35">
        <v>65</v>
      </c>
      <c r="C81" s="94">
        <v>8</v>
      </c>
      <c r="D81" s="94">
        <v>8</v>
      </c>
      <c r="E81" s="95">
        <v>16</v>
      </c>
      <c r="F81" s="32"/>
    </row>
    <row r="82" spans="1:6" ht="15" customHeight="1" x14ac:dyDescent="0.15">
      <c r="A82" s="12"/>
      <c r="B82" s="35">
        <v>66</v>
      </c>
      <c r="C82" s="94">
        <v>7</v>
      </c>
      <c r="D82" s="94">
        <v>9</v>
      </c>
      <c r="E82" s="95">
        <v>16</v>
      </c>
      <c r="F82" s="32"/>
    </row>
    <row r="83" spans="1:6" ht="15" customHeight="1" x14ac:dyDescent="0.15">
      <c r="A83" s="12"/>
      <c r="B83" s="35">
        <v>67</v>
      </c>
      <c r="C83" s="94">
        <v>12</v>
      </c>
      <c r="D83" s="94">
        <v>10</v>
      </c>
      <c r="E83" s="95">
        <v>22</v>
      </c>
      <c r="F83" s="32"/>
    </row>
    <row r="84" spans="1:6" ht="15" customHeight="1" x14ac:dyDescent="0.15">
      <c r="A84" s="12"/>
      <c r="B84" s="35">
        <v>68</v>
      </c>
      <c r="C84" s="94">
        <v>16</v>
      </c>
      <c r="D84" s="94">
        <v>8</v>
      </c>
      <c r="E84" s="95">
        <v>24</v>
      </c>
      <c r="F84" s="32"/>
    </row>
    <row r="85" spans="1:6" ht="15" customHeight="1" x14ac:dyDescent="0.15">
      <c r="A85" s="12"/>
      <c r="B85" s="35">
        <v>69</v>
      </c>
      <c r="C85" s="94">
        <v>7</v>
      </c>
      <c r="D85" s="94">
        <v>9</v>
      </c>
      <c r="E85" s="95">
        <v>16</v>
      </c>
      <c r="F85" s="32"/>
    </row>
    <row r="86" spans="1:6" ht="15" customHeight="1" x14ac:dyDescent="0.15">
      <c r="A86" s="12"/>
      <c r="B86" s="43" t="s">
        <v>40</v>
      </c>
      <c r="C86" s="71">
        <v>50</v>
      </c>
      <c r="D86" s="71">
        <v>44</v>
      </c>
      <c r="E86" s="44">
        <v>94</v>
      </c>
      <c r="F86" s="45">
        <v>8.9184060721062622E-2</v>
      </c>
    </row>
    <row r="87" spans="1:6" ht="15" customHeight="1" x14ac:dyDescent="0.15">
      <c r="A87" s="12"/>
      <c r="B87" s="35">
        <v>70</v>
      </c>
      <c r="C87" s="94">
        <v>5</v>
      </c>
      <c r="D87" s="94">
        <v>15</v>
      </c>
      <c r="E87" s="95">
        <v>20</v>
      </c>
      <c r="F87" s="32"/>
    </row>
    <row r="88" spans="1:6" ht="15" customHeight="1" x14ac:dyDescent="0.15">
      <c r="A88" s="12"/>
      <c r="B88" s="35">
        <v>71</v>
      </c>
      <c r="C88" s="94">
        <v>11</v>
      </c>
      <c r="D88" s="94">
        <v>8</v>
      </c>
      <c r="E88" s="95">
        <v>19</v>
      </c>
      <c r="F88" s="32"/>
    </row>
    <row r="89" spans="1:6" ht="15" customHeight="1" x14ac:dyDescent="0.15">
      <c r="A89" s="12"/>
      <c r="B89" s="35">
        <v>72</v>
      </c>
      <c r="C89" s="94">
        <v>8</v>
      </c>
      <c r="D89" s="94">
        <v>11</v>
      </c>
      <c r="E89" s="95">
        <v>19</v>
      </c>
      <c r="F89" s="32"/>
    </row>
    <row r="90" spans="1:6" ht="15" customHeight="1" x14ac:dyDescent="0.15">
      <c r="A90" s="12"/>
      <c r="B90" s="35">
        <v>73</v>
      </c>
      <c r="C90" s="94">
        <v>11</v>
      </c>
      <c r="D90" s="94">
        <v>12</v>
      </c>
      <c r="E90" s="95">
        <v>23</v>
      </c>
      <c r="F90" s="32"/>
    </row>
    <row r="91" spans="1:6" ht="15" customHeight="1" x14ac:dyDescent="0.15">
      <c r="A91" s="12"/>
      <c r="B91" s="35">
        <v>74</v>
      </c>
      <c r="C91" s="94">
        <v>16</v>
      </c>
      <c r="D91" s="94">
        <v>16</v>
      </c>
      <c r="E91" s="95">
        <v>32</v>
      </c>
      <c r="F91" s="32"/>
    </row>
    <row r="92" spans="1:6" ht="15" customHeight="1" x14ac:dyDescent="0.15">
      <c r="A92" s="12"/>
      <c r="B92" s="43" t="s">
        <v>41</v>
      </c>
      <c r="C92" s="71">
        <v>51</v>
      </c>
      <c r="D92" s="71">
        <v>62</v>
      </c>
      <c r="E92" s="44">
        <v>113</v>
      </c>
      <c r="F92" s="45">
        <v>0.10721062618595825</v>
      </c>
    </row>
    <row r="93" spans="1:6" ht="15" customHeight="1" x14ac:dyDescent="0.15">
      <c r="A93" s="12"/>
      <c r="B93" s="35">
        <v>75</v>
      </c>
      <c r="C93" s="94">
        <v>12</v>
      </c>
      <c r="D93" s="94">
        <v>10</v>
      </c>
      <c r="E93" s="95">
        <v>22</v>
      </c>
      <c r="F93" s="32"/>
    </row>
    <row r="94" spans="1:6" ht="15" customHeight="1" x14ac:dyDescent="0.15">
      <c r="A94" s="12"/>
      <c r="B94" s="35">
        <v>76</v>
      </c>
      <c r="C94" s="94">
        <v>11</v>
      </c>
      <c r="D94" s="94">
        <v>8</v>
      </c>
      <c r="E94" s="95">
        <v>19</v>
      </c>
      <c r="F94" s="32"/>
    </row>
    <row r="95" spans="1:6" ht="15" customHeight="1" x14ac:dyDescent="0.15">
      <c r="A95" s="12"/>
      <c r="B95" s="35">
        <v>77</v>
      </c>
      <c r="C95" s="94">
        <v>8</v>
      </c>
      <c r="D95" s="94">
        <v>5</v>
      </c>
      <c r="E95" s="95">
        <v>13</v>
      </c>
      <c r="F95" s="32"/>
    </row>
    <row r="96" spans="1:6" ht="15" customHeight="1" x14ac:dyDescent="0.15">
      <c r="A96" s="12"/>
      <c r="B96" s="35">
        <v>78</v>
      </c>
      <c r="C96" s="94">
        <v>9</v>
      </c>
      <c r="D96" s="94">
        <v>8</v>
      </c>
      <c r="E96" s="95">
        <v>17</v>
      </c>
      <c r="F96" s="32"/>
    </row>
    <row r="97" spans="1:6" ht="15" customHeight="1" x14ac:dyDescent="0.15">
      <c r="A97" s="12"/>
      <c r="B97" s="35">
        <v>79</v>
      </c>
      <c r="C97" s="94">
        <v>5</v>
      </c>
      <c r="D97" s="94">
        <v>10</v>
      </c>
      <c r="E97" s="95">
        <v>15</v>
      </c>
      <c r="F97" s="32"/>
    </row>
    <row r="98" spans="1:6" ht="15" customHeight="1" x14ac:dyDescent="0.15">
      <c r="A98" s="12"/>
      <c r="B98" s="43" t="s">
        <v>42</v>
      </c>
      <c r="C98" s="71">
        <v>45</v>
      </c>
      <c r="D98" s="71">
        <v>41</v>
      </c>
      <c r="E98" s="44">
        <v>86</v>
      </c>
      <c r="F98" s="45">
        <v>8.1593927893738136E-2</v>
      </c>
    </row>
    <row r="99" spans="1:6" ht="15" customHeight="1" x14ac:dyDescent="0.15">
      <c r="A99" s="12"/>
      <c r="B99" s="35">
        <v>80</v>
      </c>
      <c r="C99" s="94">
        <v>10</v>
      </c>
      <c r="D99" s="94">
        <v>8</v>
      </c>
      <c r="E99" s="95">
        <v>18</v>
      </c>
      <c r="F99" s="32"/>
    </row>
    <row r="100" spans="1:6" ht="15" customHeight="1" x14ac:dyDescent="0.15">
      <c r="A100" s="12"/>
      <c r="B100" s="35">
        <v>81</v>
      </c>
      <c r="C100" s="94">
        <v>5</v>
      </c>
      <c r="D100" s="94">
        <v>8</v>
      </c>
      <c r="E100" s="95">
        <v>13</v>
      </c>
      <c r="F100" s="32"/>
    </row>
    <row r="101" spans="1:6" ht="15" customHeight="1" x14ac:dyDescent="0.15">
      <c r="A101" s="12"/>
      <c r="B101" s="35">
        <v>82</v>
      </c>
      <c r="C101" s="94">
        <v>7</v>
      </c>
      <c r="D101" s="94">
        <v>13</v>
      </c>
      <c r="E101" s="95">
        <v>20</v>
      </c>
      <c r="F101" s="32"/>
    </row>
    <row r="102" spans="1:6" ht="15" customHeight="1" x14ac:dyDescent="0.15">
      <c r="A102" s="12"/>
      <c r="B102" s="35">
        <v>83</v>
      </c>
      <c r="C102" s="94">
        <v>5</v>
      </c>
      <c r="D102" s="94">
        <v>8</v>
      </c>
      <c r="E102" s="95">
        <v>13</v>
      </c>
      <c r="F102" s="32"/>
    </row>
    <row r="103" spans="1:6" ht="15" customHeight="1" x14ac:dyDescent="0.15">
      <c r="A103" s="12"/>
      <c r="B103" s="35">
        <v>84</v>
      </c>
      <c r="C103" s="94">
        <v>6</v>
      </c>
      <c r="D103" s="94">
        <v>5</v>
      </c>
      <c r="E103" s="95">
        <v>11</v>
      </c>
      <c r="F103" s="32"/>
    </row>
    <row r="104" spans="1:6" ht="15" customHeight="1" x14ac:dyDescent="0.15">
      <c r="A104" s="12"/>
      <c r="B104" s="43" t="s">
        <v>43</v>
      </c>
      <c r="C104" s="71">
        <v>33</v>
      </c>
      <c r="D104" s="71">
        <v>42</v>
      </c>
      <c r="E104" s="44">
        <v>75</v>
      </c>
      <c r="F104" s="45">
        <v>7.1157495256166978E-2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8</v>
      </c>
      <c r="E105" s="95">
        <v>11</v>
      </c>
      <c r="F105" s="32"/>
    </row>
    <row r="106" spans="1:6" ht="15" customHeight="1" x14ac:dyDescent="0.15">
      <c r="A106" s="12"/>
      <c r="B106" s="35">
        <v>86</v>
      </c>
      <c r="C106" s="94">
        <v>5</v>
      </c>
      <c r="D106" s="94">
        <v>3</v>
      </c>
      <c r="E106" s="95">
        <v>8</v>
      </c>
      <c r="F106" s="32"/>
    </row>
    <row r="107" spans="1:6" ht="15" customHeight="1" x14ac:dyDescent="0.15">
      <c r="A107" s="12"/>
      <c r="B107" s="35">
        <v>87</v>
      </c>
      <c r="C107" s="94">
        <v>5</v>
      </c>
      <c r="D107" s="94">
        <v>8</v>
      </c>
      <c r="E107" s="95">
        <v>13</v>
      </c>
      <c r="F107" s="32"/>
    </row>
    <row r="108" spans="1:6" ht="15" customHeight="1" x14ac:dyDescent="0.15">
      <c r="A108" s="12"/>
      <c r="B108" s="35">
        <v>88</v>
      </c>
      <c r="C108" s="94">
        <v>5</v>
      </c>
      <c r="D108" s="94">
        <v>8</v>
      </c>
      <c r="E108" s="95">
        <v>13</v>
      </c>
      <c r="F108" s="32"/>
    </row>
    <row r="109" spans="1:6" ht="15" customHeight="1" x14ac:dyDescent="0.15">
      <c r="A109" s="12"/>
      <c r="B109" s="35">
        <v>89</v>
      </c>
      <c r="C109" s="94">
        <v>3</v>
      </c>
      <c r="D109" s="94">
        <v>3</v>
      </c>
      <c r="E109" s="95">
        <v>6</v>
      </c>
      <c r="F109" s="32"/>
    </row>
    <row r="110" spans="1:6" ht="15" customHeight="1" x14ac:dyDescent="0.15">
      <c r="A110" s="12"/>
      <c r="B110" s="43" t="s">
        <v>44</v>
      </c>
      <c r="C110" s="71">
        <v>21</v>
      </c>
      <c r="D110" s="71">
        <v>30</v>
      </c>
      <c r="E110" s="44">
        <v>51</v>
      </c>
      <c r="F110" s="45">
        <v>4.8387096774193547E-2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6</v>
      </c>
      <c r="E111" s="95">
        <v>7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13</v>
      </c>
      <c r="E112" s="95">
        <v>14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5</v>
      </c>
      <c r="E113" s="95">
        <v>7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6</v>
      </c>
      <c r="E114" s="95">
        <v>6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5</v>
      </c>
      <c r="E115" s="95">
        <v>5</v>
      </c>
      <c r="F115" s="32"/>
    </row>
    <row r="116" spans="1:6" ht="15" customHeight="1" x14ac:dyDescent="0.15">
      <c r="A116" s="12"/>
      <c r="B116" s="43" t="s">
        <v>45</v>
      </c>
      <c r="C116" s="71">
        <v>4</v>
      </c>
      <c r="D116" s="71">
        <v>35</v>
      </c>
      <c r="E116" s="44">
        <v>39</v>
      </c>
      <c r="F116" s="45">
        <v>3.7001897533206832E-2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4</v>
      </c>
      <c r="E117" s="95">
        <v>4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6</v>
      </c>
      <c r="E118" s="95">
        <v>6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4</v>
      </c>
      <c r="E119" s="95">
        <v>4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18</v>
      </c>
      <c r="E122" s="44">
        <v>18</v>
      </c>
      <c r="F122" s="45">
        <v>1.7077798861480076E-2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1.8975332068311196E-3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493</v>
      </c>
      <c r="D147" s="77">
        <v>561</v>
      </c>
      <c r="E147" s="62">
        <v>1054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39</v>
      </c>
      <c r="D150" s="17">
        <v>44</v>
      </c>
      <c r="E150" s="17">
        <v>83</v>
      </c>
      <c r="F150" s="32">
        <v>7.8747628083491464E-2</v>
      </c>
    </row>
    <row r="151" spans="1:6" ht="15" customHeight="1" x14ac:dyDescent="0.15">
      <c r="A151" s="18"/>
      <c r="B151" s="18" t="s">
        <v>49</v>
      </c>
      <c r="C151" s="19">
        <v>250</v>
      </c>
      <c r="D151" s="19">
        <v>243</v>
      </c>
      <c r="E151" s="19">
        <v>493</v>
      </c>
      <c r="F151" s="32">
        <v>0.46774193548387094</v>
      </c>
    </row>
    <row r="152" spans="1:6" ht="15" customHeight="1" x14ac:dyDescent="0.15">
      <c r="A152" s="33"/>
      <c r="B152" s="20" t="s">
        <v>6</v>
      </c>
      <c r="C152" s="21">
        <v>204</v>
      </c>
      <c r="D152" s="21">
        <v>274</v>
      </c>
      <c r="E152" s="21">
        <v>478</v>
      </c>
      <c r="F152" s="32">
        <v>0.45351043643263755</v>
      </c>
    </row>
    <row r="153" spans="1:6" ht="15" customHeight="1" x14ac:dyDescent="0.15">
      <c r="B153" s="2" t="s">
        <v>8</v>
      </c>
      <c r="C153" s="1">
        <v>493</v>
      </c>
      <c r="D153" s="1">
        <v>561</v>
      </c>
      <c r="E153" s="1">
        <v>1054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39</v>
      </c>
      <c r="D155" s="17">
        <v>44</v>
      </c>
      <c r="E155" s="17">
        <v>83</v>
      </c>
      <c r="F155" s="32">
        <v>7.8747628083491464E-2</v>
      </c>
    </row>
    <row r="156" spans="1:6" ht="15" customHeight="1" x14ac:dyDescent="0.15">
      <c r="A156" s="28"/>
      <c r="B156" s="18" t="s">
        <v>49</v>
      </c>
      <c r="C156" s="19">
        <v>250</v>
      </c>
      <c r="D156" s="19">
        <v>243</v>
      </c>
      <c r="E156" s="19">
        <v>493</v>
      </c>
      <c r="F156" s="32">
        <v>0.46774193548387094</v>
      </c>
    </row>
    <row r="157" spans="1:6" ht="15" customHeight="1" x14ac:dyDescent="0.15">
      <c r="A157" s="25"/>
      <c r="B157" s="20" t="s">
        <v>10</v>
      </c>
      <c r="C157" s="21">
        <v>101</v>
      </c>
      <c r="D157" s="21">
        <v>106</v>
      </c>
      <c r="E157" s="21">
        <v>207</v>
      </c>
      <c r="F157" s="32">
        <v>0.19639468690702086</v>
      </c>
    </row>
    <row r="158" spans="1:6" ht="15" customHeight="1" x14ac:dyDescent="0.15">
      <c r="A158" s="26"/>
      <c r="B158" s="29" t="s">
        <v>11</v>
      </c>
      <c r="C158" s="27">
        <v>103</v>
      </c>
      <c r="D158" s="27">
        <v>168</v>
      </c>
      <c r="E158" s="27">
        <v>271</v>
      </c>
      <c r="F158" s="32">
        <v>0.25711574952561672</v>
      </c>
    </row>
    <row r="159" spans="1:6" ht="15" customHeight="1" x14ac:dyDescent="0.15">
      <c r="B159" s="2" t="s">
        <v>8</v>
      </c>
      <c r="C159" s="1">
        <v>493</v>
      </c>
      <c r="D159" s="1">
        <v>561</v>
      </c>
      <c r="E159" s="1">
        <v>1054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25</v>
      </c>
      <c r="D161" s="31">
        <v>85</v>
      </c>
      <c r="E161" s="31">
        <v>110</v>
      </c>
      <c r="F161" s="32">
        <v>0.10436432637571158</v>
      </c>
    </row>
    <row r="162" spans="1:6" ht="15" customHeight="1" x14ac:dyDescent="0.15">
      <c r="A162" s="30"/>
      <c r="B162" s="23" t="s">
        <v>15</v>
      </c>
      <c r="C162" s="31">
        <v>4</v>
      </c>
      <c r="D162" s="31">
        <v>55</v>
      </c>
      <c r="E162" s="31">
        <v>59</v>
      </c>
      <c r="F162" s="32">
        <v>5.5977229601518026E-2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20</v>
      </c>
      <c r="E163" s="31">
        <v>20</v>
      </c>
      <c r="F163" s="32">
        <v>1.8975332068311195E-2</v>
      </c>
    </row>
    <row r="164" spans="1:6" ht="15" customHeight="1" x14ac:dyDescent="0.15">
      <c r="B164" s="4" t="s">
        <v>14</v>
      </c>
      <c r="C164" s="1">
        <v>0</v>
      </c>
      <c r="D164" s="1">
        <v>2</v>
      </c>
      <c r="E164" s="1">
        <v>2</v>
      </c>
      <c r="F164" s="32">
        <v>1.8975332068311196E-3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 codeName="Sheet188">
    <tabColor rgb="FF000099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303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3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4</v>
      </c>
      <c r="D6" s="94">
        <v>4</v>
      </c>
      <c r="E6" s="95">
        <v>8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7</v>
      </c>
      <c r="D8" s="70">
        <v>10</v>
      </c>
      <c r="E8" s="38">
        <v>17</v>
      </c>
      <c r="F8" s="39">
        <v>2.2077922077922078E-2</v>
      </c>
    </row>
    <row r="9" spans="1:6" ht="15" customHeight="1" x14ac:dyDescent="0.15">
      <c r="A9" s="12"/>
      <c r="B9" s="35">
        <v>5</v>
      </c>
      <c r="C9" s="94">
        <v>1</v>
      </c>
      <c r="D9" s="94">
        <v>4</v>
      </c>
      <c r="E9" s="95">
        <v>5</v>
      </c>
      <c r="F9" s="32"/>
    </row>
    <row r="10" spans="1:6" ht="15" customHeight="1" x14ac:dyDescent="0.15">
      <c r="A10" s="12"/>
      <c r="B10" s="35">
        <v>6</v>
      </c>
      <c r="C10" s="94">
        <v>5</v>
      </c>
      <c r="D10" s="94">
        <v>2</v>
      </c>
      <c r="E10" s="95">
        <v>7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5</v>
      </c>
      <c r="E11" s="95">
        <v>6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5</v>
      </c>
      <c r="E13" s="95">
        <v>7</v>
      </c>
      <c r="F13" s="32"/>
    </row>
    <row r="14" spans="1:6" ht="15" customHeight="1" x14ac:dyDescent="0.15">
      <c r="A14" s="12"/>
      <c r="B14" s="37" t="s">
        <v>28</v>
      </c>
      <c r="C14" s="70">
        <v>10</v>
      </c>
      <c r="D14" s="70">
        <v>18</v>
      </c>
      <c r="E14" s="48">
        <v>28</v>
      </c>
      <c r="F14" s="39">
        <v>3.6363636363636362E-2</v>
      </c>
    </row>
    <row r="15" spans="1:6" ht="15" customHeight="1" x14ac:dyDescent="0.15">
      <c r="A15" s="12"/>
      <c r="B15" s="35">
        <v>10</v>
      </c>
      <c r="C15" s="94">
        <v>1</v>
      </c>
      <c r="D15" s="94">
        <v>4</v>
      </c>
      <c r="E15" s="95">
        <v>5</v>
      </c>
      <c r="F15" s="32"/>
    </row>
    <row r="16" spans="1:6" ht="15" customHeight="1" x14ac:dyDescent="0.15">
      <c r="A16" s="12"/>
      <c r="B16" s="35">
        <v>11</v>
      </c>
      <c r="C16" s="94">
        <v>5</v>
      </c>
      <c r="D16" s="94">
        <v>0</v>
      </c>
      <c r="E16" s="95">
        <v>5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4</v>
      </c>
      <c r="E17" s="95">
        <v>5</v>
      </c>
      <c r="F17" s="32"/>
    </row>
    <row r="18" spans="1:6" ht="15" customHeight="1" x14ac:dyDescent="0.15">
      <c r="A18" s="12"/>
      <c r="B18" s="35">
        <v>13</v>
      </c>
      <c r="C18" s="94">
        <v>4</v>
      </c>
      <c r="D18" s="94">
        <v>5</v>
      </c>
      <c r="E18" s="95">
        <v>9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12</v>
      </c>
      <c r="D20" s="70">
        <v>15</v>
      </c>
      <c r="E20" s="48">
        <v>27</v>
      </c>
      <c r="F20" s="39">
        <v>3.5064935064935063E-2</v>
      </c>
    </row>
    <row r="21" spans="1:6" ht="15" customHeight="1" x14ac:dyDescent="0.15">
      <c r="A21" s="12"/>
      <c r="B21" s="35">
        <v>15</v>
      </c>
      <c r="C21" s="94">
        <v>3</v>
      </c>
      <c r="D21" s="94">
        <v>6</v>
      </c>
      <c r="E21" s="95">
        <v>9</v>
      </c>
      <c r="F21" s="32"/>
    </row>
    <row r="22" spans="1:6" ht="15" customHeight="1" x14ac:dyDescent="0.15">
      <c r="A22" s="12"/>
      <c r="B22" s="35">
        <v>16</v>
      </c>
      <c r="C22" s="94">
        <v>4</v>
      </c>
      <c r="D22" s="94">
        <v>4</v>
      </c>
      <c r="E22" s="95">
        <v>8</v>
      </c>
      <c r="F22" s="32"/>
    </row>
    <row r="23" spans="1:6" ht="15" customHeight="1" x14ac:dyDescent="0.15">
      <c r="A23" s="12"/>
      <c r="B23" s="35">
        <v>17</v>
      </c>
      <c r="C23" s="94">
        <v>6</v>
      </c>
      <c r="D23" s="94">
        <v>2</v>
      </c>
      <c r="E23" s="95">
        <v>8</v>
      </c>
      <c r="F23" s="32"/>
    </row>
    <row r="24" spans="1:6" ht="15" customHeight="1" x14ac:dyDescent="0.15">
      <c r="A24" s="12"/>
      <c r="B24" s="35">
        <v>18</v>
      </c>
      <c r="C24" s="94">
        <v>5</v>
      </c>
      <c r="D24" s="94">
        <v>1</v>
      </c>
      <c r="E24" s="95">
        <v>6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v>21</v>
      </c>
      <c r="D26" s="49">
        <v>14</v>
      </c>
      <c r="E26" s="41">
        <v>35</v>
      </c>
      <c r="F26" s="42">
        <v>4.5454545454545456E-2</v>
      </c>
    </row>
    <row r="27" spans="1:6" ht="15" customHeight="1" x14ac:dyDescent="0.15">
      <c r="A27" s="12"/>
      <c r="B27" s="35">
        <v>20</v>
      </c>
      <c r="C27" s="94">
        <v>7</v>
      </c>
      <c r="D27" s="94">
        <v>5</v>
      </c>
      <c r="E27" s="95">
        <v>12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3</v>
      </c>
      <c r="E29" s="95">
        <v>6</v>
      </c>
      <c r="F29" s="32"/>
    </row>
    <row r="30" spans="1:6" ht="15" customHeight="1" x14ac:dyDescent="0.15">
      <c r="A30" s="12"/>
      <c r="B30" s="35">
        <v>23</v>
      </c>
      <c r="C30" s="94">
        <v>4</v>
      </c>
      <c r="D30" s="94">
        <v>3</v>
      </c>
      <c r="E30" s="95">
        <v>7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17</v>
      </c>
      <c r="D32" s="49">
        <v>13</v>
      </c>
      <c r="E32" s="41">
        <v>30</v>
      </c>
      <c r="F32" s="42">
        <v>3.896103896103896E-2</v>
      </c>
    </row>
    <row r="33" spans="1:6" ht="15" customHeight="1" x14ac:dyDescent="0.15">
      <c r="A33" s="12"/>
      <c r="B33" s="35">
        <v>25</v>
      </c>
      <c r="C33" s="94">
        <v>3</v>
      </c>
      <c r="D33" s="94">
        <v>3</v>
      </c>
      <c r="E33" s="95">
        <v>6</v>
      </c>
      <c r="F33" s="32"/>
    </row>
    <row r="34" spans="1:6" ht="15" customHeight="1" x14ac:dyDescent="0.15">
      <c r="A34" s="12"/>
      <c r="B34" s="35">
        <v>26</v>
      </c>
      <c r="C34" s="94">
        <v>4</v>
      </c>
      <c r="D34" s="94">
        <v>2</v>
      </c>
      <c r="E34" s="95">
        <v>6</v>
      </c>
      <c r="F34" s="32"/>
    </row>
    <row r="35" spans="1:6" ht="15" customHeight="1" x14ac:dyDescent="0.15">
      <c r="A35" s="12"/>
      <c r="B35" s="35">
        <v>27</v>
      </c>
      <c r="C35" s="94">
        <v>6</v>
      </c>
      <c r="D35" s="94">
        <v>2</v>
      </c>
      <c r="E35" s="95">
        <v>8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7</v>
      </c>
      <c r="D37" s="94">
        <v>4</v>
      </c>
      <c r="E37" s="95">
        <v>11</v>
      </c>
      <c r="F37" s="32"/>
    </row>
    <row r="38" spans="1:6" ht="15" customHeight="1" x14ac:dyDescent="0.15">
      <c r="A38" s="12"/>
      <c r="B38" s="40" t="s">
        <v>32</v>
      </c>
      <c r="C38" s="49">
        <v>22</v>
      </c>
      <c r="D38" s="49">
        <v>12</v>
      </c>
      <c r="E38" s="41">
        <v>34</v>
      </c>
      <c r="F38" s="42">
        <v>4.4155844155844157E-2</v>
      </c>
    </row>
    <row r="39" spans="1:6" ht="15" customHeight="1" x14ac:dyDescent="0.15">
      <c r="A39" s="12"/>
      <c r="B39" s="35">
        <v>30</v>
      </c>
      <c r="C39" s="94">
        <v>1</v>
      </c>
      <c r="D39" s="94">
        <v>5</v>
      </c>
      <c r="E39" s="95">
        <v>6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3</v>
      </c>
      <c r="E41" s="95">
        <v>5</v>
      </c>
      <c r="F41" s="32"/>
    </row>
    <row r="42" spans="1:6" ht="15" customHeight="1" x14ac:dyDescent="0.15">
      <c r="A42" s="12"/>
      <c r="B42" s="35">
        <v>33</v>
      </c>
      <c r="C42" s="94">
        <v>4</v>
      </c>
      <c r="D42" s="94">
        <v>5</v>
      </c>
      <c r="E42" s="95">
        <v>9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4</v>
      </c>
      <c r="E43" s="95">
        <v>6</v>
      </c>
      <c r="F43" s="32"/>
    </row>
    <row r="44" spans="1:6" ht="15" customHeight="1" x14ac:dyDescent="0.15">
      <c r="A44" s="12"/>
      <c r="B44" s="40" t="s">
        <v>33</v>
      </c>
      <c r="C44" s="49">
        <v>11</v>
      </c>
      <c r="D44" s="49">
        <v>18</v>
      </c>
      <c r="E44" s="41">
        <v>29</v>
      </c>
      <c r="F44" s="42">
        <v>3.7662337662337661E-2</v>
      </c>
    </row>
    <row r="45" spans="1:6" ht="15" customHeight="1" x14ac:dyDescent="0.15">
      <c r="A45" s="12"/>
      <c r="B45" s="35">
        <v>35</v>
      </c>
      <c r="C45" s="94">
        <v>3</v>
      </c>
      <c r="D45" s="94">
        <v>3</v>
      </c>
      <c r="E45" s="95">
        <v>6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15">
      <c r="A47" s="12"/>
      <c r="B47" s="35">
        <v>37</v>
      </c>
      <c r="C47" s="94">
        <v>8</v>
      </c>
      <c r="D47" s="94">
        <v>2</v>
      </c>
      <c r="E47" s="95">
        <v>10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4</v>
      </c>
      <c r="D49" s="94">
        <v>4</v>
      </c>
      <c r="E49" s="95">
        <v>8</v>
      </c>
      <c r="F49" s="32"/>
    </row>
    <row r="50" spans="1:6" ht="15" customHeight="1" x14ac:dyDescent="0.15">
      <c r="A50" s="12"/>
      <c r="B50" s="40" t="s">
        <v>34</v>
      </c>
      <c r="C50" s="49">
        <v>18</v>
      </c>
      <c r="D50" s="49">
        <v>13</v>
      </c>
      <c r="E50" s="41">
        <v>31</v>
      </c>
      <c r="F50" s="42">
        <v>4.0259740259740259E-2</v>
      </c>
    </row>
    <row r="51" spans="1:6" ht="15" customHeight="1" x14ac:dyDescent="0.15">
      <c r="A51" s="12"/>
      <c r="B51" s="35">
        <v>40</v>
      </c>
      <c r="C51" s="94">
        <v>3</v>
      </c>
      <c r="D51" s="94">
        <v>5</v>
      </c>
      <c r="E51" s="95">
        <v>8</v>
      </c>
      <c r="F51" s="32"/>
    </row>
    <row r="52" spans="1:6" ht="15" customHeight="1" x14ac:dyDescent="0.15">
      <c r="A52" s="12"/>
      <c r="B52" s="35">
        <v>41</v>
      </c>
      <c r="C52" s="94">
        <v>8</v>
      </c>
      <c r="D52" s="94">
        <v>1</v>
      </c>
      <c r="E52" s="95">
        <v>9</v>
      </c>
      <c r="F52" s="32"/>
    </row>
    <row r="53" spans="1:6" ht="15" customHeight="1" x14ac:dyDescent="0.15">
      <c r="A53" s="12"/>
      <c r="B53" s="35">
        <v>42</v>
      </c>
      <c r="C53" s="94">
        <v>8</v>
      </c>
      <c r="D53" s="94">
        <v>2</v>
      </c>
      <c r="E53" s="95">
        <v>10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v>25</v>
      </c>
      <c r="D56" s="49">
        <v>11</v>
      </c>
      <c r="E56" s="41">
        <v>36</v>
      </c>
      <c r="F56" s="42">
        <v>4.6753246753246755E-2</v>
      </c>
    </row>
    <row r="57" spans="1:6" ht="15" customHeight="1" x14ac:dyDescent="0.15">
      <c r="A57" s="12"/>
      <c r="B57" s="35">
        <v>45</v>
      </c>
      <c r="C57" s="94">
        <v>2</v>
      </c>
      <c r="D57" s="94">
        <v>4</v>
      </c>
      <c r="E57" s="95">
        <v>6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15">
      <c r="A59" s="12"/>
      <c r="B59" s="35">
        <v>47</v>
      </c>
      <c r="C59" s="94">
        <v>5</v>
      </c>
      <c r="D59" s="94">
        <v>2</v>
      </c>
      <c r="E59" s="95">
        <v>7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4</v>
      </c>
      <c r="E60" s="95">
        <v>6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6</v>
      </c>
      <c r="E61" s="95">
        <v>9</v>
      </c>
      <c r="F61" s="32"/>
    </row>
    <row r="62" spans="1:6" ht="15" customHeight="1" x14ac:dyDescent="0.15">
      <c r="A62" s="12"/>
      <c r="B62" s="40" t="s">
        <v>36</v>
      </c>
      <c r="C62" s="49">
        <v>15</v>
      </c>
      <c r="D62" s="49">
        <v>19</v>
      </c>
      <c r="E62" s="41">
        <v>34</v>
      </c>
      <c r="F62" s="42">
        <v>4.4155844155844157E-2</v>
      </c>
    </row>
    <row r="63" spans="1:6" ht="15" customHeight="1" x14ac:dyDescent="0.15">
      <c r="A63" s="12"/>
      <c r="B63" s="35">
        <v>50</v>
      </c>
      <c r="C63" s="94">
        <v>8</v>
      </c>
      <c r="D63" s="94">
        <v>5</v>
      </c>
      <c r="E63" s="95">
        <v>13</v>
      </c>
      <c r="F63" s="32"/>
    </row>
    <row r="64" spans="1:6" ht="15" customHeight="1" x14ac:dyDescent="0.15">
      <c r="A64" s="12"/>
      <c r="B64" s="35">
        <v>51</v>
      </c>
      <c r="C64" s="94">
        <v>5</v>
      </c>
      <c r="D64" s="94">
        <v>3</v>
      </c>
      <c r="E64" s="95">
        <v>8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6</v>
      </c>
      <c r="E65" s="95">
        <v>8</v>
      </c>
      <c r="F65" s="32"/>
    </row>
    <row r="66" spans="1:6" ht="15" customHeight="1" x14ac:dyDescent="0.15">
      <c r="A66" s="12"/>
      <c r="B66" s="35">
        <v>53</v>
      </c>
      <c r="C66" s="94">
        <v>9</v>
      </c>
      <c r="D66" s="94">
        <v>6</v>
      </c>
      <c r="E66" s="95">
        <v>15</v>
      </c>
      <c r="F66" s="32"/>
    </row>
    <row r="67" spans="1:6" ht="15" customHeight="1" x14ac:dyDescent="0.15">
      <c r="A67" s="12"/>
      <c r="B67" s="35">
        <v>54</v>
      </c>
      <c r="C67" s="94">
        <v>7</v>
      </c>
      <c r="D67" s="94">
        <v>6</v>
      </c>
      <c r="E67" s="95">
        <v>13</v>
      </c>
      <c r="F67" s="32"/>
    </row>
    <row r="68" spans="1:6" ht="15" customHeight="1" x14ac:dyDescent="0.15">
      <c r="A68" s="12"/>
      <c r="B68" s="40" t="s">
        <v>37</v>
      </c>
      <c r="C68" s="49">
        <v>31</v>
      </c>
      <c r="D68" s="49">
        <v>26</v>
      </c>
      <c r="E68" s="41">
        <v>57</v>
      </c>
      <c r="F68" s="42">
        <v>7.4025974025974023E-2</v>
      </c>
    </row>
    <row r="69" spans="1:6" ht="15" customHeight="1" x14ac:dyDescent="0.15">
      <c r="A69" s="12"/>
      <c r="B69" s="35">
        <v>55</v>
      </c>
      <c r="C69" s="94">
        <v>2</v>
      </c>
      <c r="D69" s="94">
        <v>5</v>
      </c>
      <c r="E69" s="95">
        <v>7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5</v>
      </c>
      <c r="E70" s="95">
        <v>8</v>
      </c>
      <c r="F70" s="32"/>
    </row>
    <row r="71" spans="1:6" ht="15" customHeight="1" x14ac:dyDescent="0.15">
      <c r="A71" s="12"/>
      <c r="B71" s="35">
        <v>57</v>
      </c>
      <c r="C71" s="94">
        <v>7</v>
      </c>
      <c r="D71" s="94">
        <v>3</v>
      </c>
      <c r="E71" s="95">
        <v>10</v>
      </c>
      <c r="F71" s="32"/>
    </row>
    <row r="72" spans="1:6" ht="15" customHeight="1" x14ac:dyDescent="0.15">
      <c r="A72" s="12"/>
      <c r="B72" s="35">
        <v>58</v>
      </c>
      <c r="C72" s="94">
        <v>4</v>
      </c>
      <c r="D72" s="94">
        <v>9</v>
      </c>
      <c r="E72" s="95">
        <v>13</v>
      </c>
      <c r="F72" s="32"/>
    </row>
    <row r="73" spans="1:6" ht="15" customHeight="1" x14ac:dyDescent="0.15">
      <c r="A73" s="12"/>
      <c r="B73" s="35">
        <v>59</v>
      </c>
      <c r="C73" s="94">
        <v>5</v>
      </c>
      <c r="D73" s="94">
        <v>8</v>
      </c>
      <c r="E73" s="95">
        <v>13</v>
      </c>
      <c r="F73" s="32"/>
    </row>
    <row r="74" spans="1:6" ht="15" customHeight="1" x14ac:dyDescent="0.15">
      <c r="A74" s="12"/>
      <c r="B74" s="40" t="s">
        <v>38</v>
      </c>
      <c r="C74" s="49">
        <v>21</v>
      </c>
      <c r="D74" s="49">
        <v>30</v>
      </c>
      <c r="E74" s="41">
        <v>51</v>
      </c>
      <c r="F74" s="42">
        <v>6.6233766233766228E-2</v>
      </c>
    </row>
    <row r="75" spans="1:6" ht="15" customHeight="1" x14ac:dyDescent="0.15">
      <c r="A75" s="12"/>
      <c r="B75" s="35">
        <v>60</v>
      </c>
      <c r="C75" s="94">
        <v>8</v>
      </c>
      <c r="D75" s="94">
        <v>6</v>
      </c>
      <c r="E75" s="95">
        <v>14</v>
      </c>
      <c r="F75" s="32"/>
    </row>
    <row r="76" spans="1:6" ht="15" customHeight="1" x14ac:dyDescent="0.15">
      <c r="A76" s="12"/>
      <c r="B76" s="35">
        <v>61</v>
      </c>
      <c r="C76" s="94">
        <v>9</v>
      </c>
      <c r="D76" s="94">
        <v>5</v>
      </c>
      <c r="E76" s="95">
        <v>14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8</v>
      </c>
      <c r="E77" s="95">
        <v>12</v>
      </c>
      <c r="F77" s="32"/>
    </row>
    <row r="78" spans="1:6" ht="15" customHeight="1" x14ac:dyDescent="0.15">
      <c r="A78" s="12"/>
      <c r="B78" s="35">
        <v>63</v>
      </c>
      <c r="C78" s="94">
        <v>8</v>
      </c>
      <c r="D78" s="94">
        <v>9</v>
      </c>
      <c r="E78" s="95">
        <v>17</v>
      </c>
      <c r="F78" s="32"/>
    </row>
    <row r="79" spans="1:6" ht="15" customHeight="1" x14ac:dyDescent="0.15">
      <c r="A79" s="12"/>
      <c r="B79" s="35">
        <v>64</v>
      </c>
      <c r="C79" s="94">
        <v>9</v>
      </c>
      <c r="D79" s="94">
        <v>9</v>
      </c>
      <c r="E79" s="95">
        <v>18</v>
      </c>
      <c r="F79" s="32"/>
    </row>
    <row r="80" spans="1:6" ht="15" customHeight="1" x14ac:dyDescent="0.15">
      <c r="A80" s="12"/>
      <c r="B80" s="40" t="s">
        <v>39</v>
      </c>
      <c r="C80" s="49">
        <v>38</v>
      </c>
      <c r="D80" s="49">
        <v>37</v>
      </c>
      <c r="E80" s="41">
        <v>75</v>
      </c>
      <c r="F80" s="42">
        <v>9.7402597402597407E-2</v>
      </c>
    </row>
    <row r="81" spans="1:6" ht="15" customHeight="1" x14ac:dyDescent="0.15">
      <c r="A81" s="12"/>
      <c r="B81" s="35">
        <v>65</v>
      </c>
      <c r="C81" s="94">
        <v>5</v>
      </c>
      <c r="D81" s="94">
        <v>12</v>
      </c>
      <c r="E81" s="95">
        <v>17</v>
      </c>
      <c r="F81" s="32"/>
    </row>
    <row r="82" spans="1:6" ht="15" customHeight="1" x14ac:dyDescent="0.15">
      <c r="A82" s="12"/>
      <c r="B82" s="35">
        <v>66</v>
      </c>
      <c r="C82" s="94">
        <v>10</v>
      </c>
      <c r="D82" s="94">
        <v>9</v>
      </c>
      <c r="E82" s="95">
        <v>19</v>
      </c>
      <c r="F82" s="32"/>
    </row>
    <row r="83" spans="1:6" ht="15" customHeight="1" x14ac:dyDescent="0.15">
      <c r="A83" s="12"/>
      <c r="B83" s="35">
        <v>67</v>
      </c>
      <c r="C83" s="94">
        <v>8</v>
      </c>
      <c r="D83" s="94">
        <v>5</v>
      </c>
      <c r="E83" s="95">
        <v>13</v>
      </c>
      <c r="F83" s="32"/>
    </row>
    <row r="84" spans="1:6" ht="15" customHeight="1" x14ac:dyDescent="0.15">
      <c r="A84" s="12"/>
      <c r="B84" s="35">
        <v>68</v>
      </c>
      <c r="C84" s="94">
        <v>7</v>
      </c>
      <c r="D84" s="94">
        <v>3</v>
      </c>
      <c r="E84" s="95">
        <v>10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6</v>
      </c>
      <c r="E85" s="95">
        <v>11</v>
      </c>
      <c r="F85" s="32"/>
    </row>
    <row r="86" spans="1:6" ht="15" customHeight="1" x14ac:dyDescent="0.15">
      <c r="A86" s="12"/>
      <c r="B86" s="43" t="s">
        <v>40</v>
      </c>
      <c r="C86" s="71">
        <v>35</v>
      </c>
      <c r="D86" s="71">
        <v>35</v>
      </c>
      <c r="E86" s="44">
        <v>70</v>
      </c>
      <c r="F86" s="45">
        <v>9.0909090909090912E-2</v>
      </c>
    </row>
    <row r="87" spans="1:6" ht="15" customHeight="1" x14ac:dyDescent="0.15">
      <c r="A87" s="12"/>
      <c r="B87" s="35">
        <v>70</v>
      </c>
      <c r="C87" s="94">
        <v>10</v>
      </c>
      <c r="D87" s="94">
        <v>7</v>
      </c>
      <c r="E87" s="95">
        <v>17</v>
      </c>
      <c r="F87" s="32"/>
    </row>
    <row r="88" spans="1:6" ht="15" customHeight="1" x14ac:dyDescent="0.15">
      <c r="A88" s="12"/>
      <c r="B88" s="35">
        <v>71</v>
      </c>
      <c r="C88" s="94">
        <v>5</v>
      </c>
      <c r="D88" s="94">
        <v>5</v>
      </c>
      <c r="E88" s="95">
        <v>10</v>
      </c>
      <c r="F88" s="32"/>
    </row>
    <row r="89" spans="1:6" ht="15" customHeight="1" x14ac:dyDescent="0.15">
      <c r="A89" s="12"/>
      <c r="B89" s="35">
        <v>72</v>
      </c>
      <c r="C89" s="94">
        <v>11</v>
      </c>
      <c r="D89" s="94">
        <v>6</v>
      </c>
      <c r="E89" s="95">
        <v>17</v>
      </c>
      <c r="F89" s="32"/>
    </row>
    <row r="90" spans="1:6" ht="15" customHeight="1" x14ac:dyDescent="0.15">
      <c r="A90" s="12"/>
      <c r="B90" s="35">
        <v>73</v>
      </c>
      <c r="C90" s="94">
        <v>8</v>
      </c>
      <c r="D90" s="94">
        <v>3</v>
      </c>
      <c r="E90" s="95">
        <v>11</v>
      </c>
      <c r="F90" s="32"/>
    </row>
    <row r="91" spans="1:6" ht="15" customHeight="1" x14ac:dyDescent="0.15">
      <c r="A91" s="12"/>
      <c r="B91" s="35">
        <v>74</v>
      </c>
      <c r="C91" s="94">
        <v>5</v>
      </c>
      <c r="D91" s="94">
        <v>5</v>
      </c>
      <c r="E91" s="95">
        <v>10</v>
      </c>
      <c r="F91" s="32"/>
    </row>
    <row r="92" spans="1:6" ht="15" customHeight="1" x14ac:dyDescent="0.15">
      <c r="A92" s="12"/>
      <c r="B92" s="43" t="s">
        <v>41</v>
      </c>
      <c r="C92" s="71">
        <v>39</v>
      </c>
      <c r="D92" s="71">
        <v>26</v>
      </c>
      <c r="E92" s="44">
        <v>65</v>
      </c>
      <c r="F92" s="45">
        <v>8.4415584415584416E-2</v>
      </c>
    </row>
    <row r="93" spans="1:6" ht="15" customHeight="1" x14ac:dyDescent="0.15">
      <c r="A93" s="12"/>
      <c r="B93" s="35">
        <v>75</v>
      </c>
      <c r="C93" s="94">
        <v>7</v>
      </c>
      <c r="D93" s="94">
        <v>4</v>
      </c>
      <c r="E93" s="95">
        <v>11</v>
      </c>
      <c r="F93" s="32"/>
    </row>
    <row r="94" spans="1:6" ht="15" customHeight="1" x14ac:dyDescent="0.15">
      <c r="A94" s="12"/>
      <c r="B94" s="35">
        <v>76</v>
      </c>
      <c r="C94" s="94">
        <v>6</v>
      </c>
      <c r="D94" s="94">
        <v>3</v>
      </c>
      <c r="E94" s="95">
        <v>9</v>
      </c>
      <c r="F94" s="32"/>
    </row>
    <row r="95" spans="1:6" ht="15" customHeight="1" x14ac:dyDescent="0.15">
      <c r="A95" s="12"/>
      <c r="B95" s="35">
        <v>77</v>
      </c>
      <c r="C95" s="94">
        <v>4</v>
      </c>
      <c r="D95" s="94">
        <v>2</v>
      </c>
      <c r="E95" s="95">
        <v>6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7</v>
      </c>
      <c r="E97" s="95">
        <v>10</v>
      </c>
      <c r="F97" s="32"/>
    </row>
    <row r="98" spans="1:6" ht="15" customHeight="1" x14ac:dyDescent="0.15">
      <c r="A98" s="12"/>
      <c r="B98" s="43" t="s">
        <v>42</v>
      </c>
      <c r="C98" s="71">
        <v>23</v>
      </c>
      <c r="D98" s="71">
        <v>19</v>
      </c>
      <c r="E98" s="44">
        <v>42</v>
      </c>
      <c r="F98" s="45">
        <v>5.4545454545454543E-2</v>
      </c>
    </row>
    <row r="99" spans="1:6" ht="15" customHeight="1" x14ac:dyDescent="0.15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15">
      <c r="A100" s="12"/>
      <c r="B100" s="35">
        <v>81</v>
      </c>
      <c r="C100" s="94">
        <v>7</v>
      </c>
      <c r="D100" s="94">
        <v>5</v>
      </c>
      <c r="E100" s="95">
        <v>12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3</v>
      </c>
      <c r="E101" s="95">
        <v>6</v>
      </c>
      <c r="F101" s="32"/>
    </row>
    <row r="102" spans="1:6" ht="15" customHeight="1" x14ac:dyDescent="0.15">
      <c r="A102" s="12"/>
      <c r="B102" s="35">
        <v>83</v>
      </c>
      <c r="C102" s="94">
        <v>7</v>
      </c>
      <c r="D102" s="94">
        <v>9</v>
      </c>
      <c r="E102" s="95">
        <v>16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v>21</v>
      </c>
      <c r="D104" s="71">
        <v>24</v>
      </c>
      <c r="E104" s="44">
        <v>45</v>
      </c>
      <c r="F104" s="45">
        <v>5.844155844155844E-2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5</v>
      </c>
      <c r="E105" s="95">
        <v>8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7</v>
      </c>
      <c r="E106" s="95">
        <v>8</v>
      </c>
      <c r="F106" s="32"/>
    </row>
    <row r="107" spans="1:6" ht="15" customHeight="1" x14ac:dyDescent="0.15">
      <c r="A107" s="12"/>
      <c r="B107" s="35">
        <v>87</v>
      </c>
      <c r="C107" s="94">
        <v>3</v>
      </c>
      <c r="D107" s="94">
        <v>4</v>
      </c>
      <c r="E107" s="95">
        <v>7</v>
      </c>
      <c r="F107" s="32"/>
    </row>
    <row r="108" spans="1:6" ht="15" customHeight="1" x14ac:dyDescent="0.15">
      <c r="A108" s="12"/>
      <c r="B108" s="35">
        <v>88</v>
      </c>
      <c r="C108" s="94">
        <v>4</v>
      </c>
      <c r="D108" s="94">
        <v>2</v>
      </c>
      <c r="E108" s="95">
        <v>6</v>
      </c>
      <c r="F108" s="32"/>
    </row>
    <row r="109" spans="1:6" ht="15" customHeight="1" x14ac:dyDescent="0.15">
      <c r="A109" s="12"/>
      <c r="B109" s="35">
        <v>89</v>
      </c>
      <c r="C109" s="94">
        <v>4</v>
      </c>
      <c r="D109" s="94">
        <v>7</v>
      </c>
      <c r="E109" s="95">
        <v>11</v>
      </c>
      <c r="F109" s="32"/>
    </row>
    <row r="110" spans="1:6" ht="15" customHeight="1" x14ac:dyDescent="0.15">
      <c r="A110" s="12"/>
      <c r="B110" s="43" t="s">
        <v>44</v>
      </c>
      <c r="C110" s="71">
        <v>15</v>
      </c>
      <c r="D110" s="71">
        <v>25</v>
      </c>
      <c r="E110" s="44">
        <v>40</v>
      </c>
      <c r="F110" s="45">
        <v>5.1948051948051951E-2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2</v>
      </c>
      <c r="E113" s="95">
        <v>4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4</v>
      </c>
      <c r="E115" s="95">
        <v>4</v>
      </c>
      <c r="F115" s="32"/>
    </row>
    <row r="116" spans="1:6" ht="15" customHeight="1" x14ac:dyDescent="0.15">
      <c r="A116" s="12"/>
      <c r="B116" s="43" t="s">
        <v>45</v>
      </c>
      <c r="C116" s="71">
        <v>5</v>
      </c>
      <c r="D116" s="71">
        <v>10</v>
      </c>
      <c r="E116" s="44">
        <v>15</v>
      </c>
      <c r="F116" s="45">
        <v>1.948051948051948E-2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4</v>
      </c>
      <c r="E117" s="95">
        <v>4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2</v>
      </c>
      <c r="E119" s="95">
        <v>3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6</v>
      </c>
      <c r="E122" s="44">
        <v>8</v>
      </c>
      <c r="F122" s="45">
        <v>1.038961038961039E-2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1.2987012987012987E-3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389</v>
      </c>
      <c r="D147" s="77">
        <v>381</v>
      </c>
      <c r="E147" s="62">
        <v>770</v>
      </c>
      <c r="F147" s="32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29</v>
      </c>
      <c r="D150" s="17">
        <v>43</v>
      </c>
      <c r="E150" s="17">
        <v>72</v>
      </c>
      <c r="F150" s="32">
        <v>9.350649350649351E-2</v>
      </c>
    </row>
    <row r="151" spans="1:6" ht="15" customHeight="1" x14ac:dyDescent="0.15">
      <c r="A151" s="18"/>
      <c r="B151" s="18" t="s">
        <v>49</v>
      </c>
      <c r="C151" s="19">
        <v>219</v>
      </c>
      <c r="D151" s="19">
        <v>193</v>
      </c>
      <c r="E151" s="19">
        <v>412</v>
      </c>
      <c r="F151" s="32">
        <v>0.53506493506493502</v>
      </c>
    </row>
    <row r="152" spans="1:6" ht="15" customHeight="1" x14ac:dyDescent="0.15">
      <c r="A152" s="33"/>
      <c r="B152" s="20" t="s">
        <v>6</v>
      </c>
      <c r="C152" s="21">
        <v>141</v>
      </c>
      <c r="D152" s="21">
        <v>145</v>
      </c>
      <c r="E152" s="21">
        <v>286</v>
      </c>
      <c r="F152" s="32">
        <v>0.37142857142857144</v>
      </c>
    </row>
    <row r="153" spans="1:6" ht="15" customHeight="1" x14ac:dyDescent="0.15">
      <c r="B153" s="2" t="s">
        <v>8</v>
      </c>
      <c r="C153" s="1">
        <v>389</v>
      </c>
      <c r="D153" s="1">
        <v>381</v>
      </c>
      <c r="E153" s="1">
        <v>770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29</v>
      </c>
      <c r="D155" s="17">
        <v>43</v>
      </c>
      <c r="E155" s="17">
        <v>72</v>
      </c>
      <c r="F155" s="32">
        <v>9.350649350649351E-2</v>
      </c>
    </row>
    <row r="156" spans="1:6" ht="15" customHeight="1" x14ac:dyDescent="0.15">
      <c r="A156" s="28"/>
      <c r="B156" s="18" t="s">
        <v>49</v>
      </c>
      <c r="C156" s="19">
        <v>219</v>
      </c>
      <c r="D156" s="19">
        <v>193</v>
      </c>
      <c r="E156" s="19">
        <v>412</v>
      </c>
      <c r="F156" s="32">
        <v>0.53506493506493502</v>
      </c>
    </row>
    <row r="157" spans="1:6" ht="15" customHeight="1" x14ac:dyDescent="0.15">
      <c r="A157" s="25"/>
      <c r="B157" s="20" t="s">
        <v>10</v>
      </c>
      <c r="C157" s="21">
        <v>74</v>
      </c>
      <c r="D157" s="21">
        <v>61</v>
      </c>
      <c r="E157" s="21">
        <v>135</v>
      </c>
      <c r="F157" s="32">
        <v>0.17532467532467533</v>
      </c>
    </row>
    <row r="158" spans="1:6" ht="15" customHeight="1" x14ac:dyDescent="0.15">
      <c r="A158" s="26"/>
      <c r="B158" s="29" t="s">
        <v>11</v>
      </c>
      <c r="C158" s="27">
        <v>67</v>
      </c>
      <c r="D158" s="27">
        <v>84</v>
      </c>
      <c r="E158" s="27">
        <v>151</v>
      </c>
      <c r="F158" s="32">
        <v>0.19610389610389611</v>
      </c>
    </row>
    <row r="159" spans="1:6" ht="15" customHeight="1" x14ac:dyDescent="0.15">
      <c r="B159" s="2" t="s">
        <v>8</v>
      </c>
      <c r="C159" s="1">
        <v>389</v>
      </c>
      <c r="D159" s="1">
        <v>381</v>
      </c>
      <c r="E159" s="1">
        <v>770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23</v>
      </c>
      <c r="D161" s="31">
        <v>41</v>
      </c>
      <c r="E161" s="31">
        <v>64</v>
      </c>
      <c r="F161" s="32">
        <v>8.3116883116883117E-2</v>
      </c>
    </row>
    <row r="162" spans="1:6" ht="15" customHeight="1" x14ac:dyDescent="0.15">
      <c r="A162" s="30"/>
      <c r="B162" s="23" t="s">
        <v>15</v>
      </c>
      <c r="C162" s="31">
        <v>8</v>
      </c>
      <c r="D162" s="31">
        <v>16</v>
      </c>
      <c r="E162" s="31">
        <v>24</v>
      </c>
      <c r="F162" s="32">
        <v>3.1168831168831169E-2</v>
      </c>
    </row>
    <row r="163" spans="1:6" ht="15" customHeight="1" x14ac:dyDescent="0.15">
      <c r="A163" s="30"/>
      <c r="B163" s="23" t="s">
        <v>13</v>
      </c>
      <c r="C163" s="31">
        <v>3</v>
      </c>
      <c r="D163" s="31">
        <v>6</v>
      </c>
      <c r="E163" s="31">
        <v>9</v>
      </c>
      <c r="F163" s="32">
        <v>1.1688311688311689E-2</v>
      </c>
    </row>
    <row r="164" spans="1:6" ht="15" customHeight="1" x14ac:dyDescent="0.15">
      <c r="B164" s="4" t="s">
        <v>14</v>
      </c>
      <c r="C164" s="1">
        <v>1</v>
      </c>
      <c r="D164" s="1">
        <v>0</v>
      </c>
      <c r="E164" s="1">
        <v>1</v>
      </c>
      <c r="F164" s="32">
        <v>1.2987012987012987E-3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 codeName="Sheet189">
    <tabColor rgb="FF000099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304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0</v>
      </c>
      <c r="E8" s="38">
        <v>1</v>
      </c>
      <c r="F8" s="39">
        <v>3.3444816053511705E-3</v>
      </c>
    </row>
    <row r="9" spans="1:6" ht="15" customHeight="1" x14ac:dyDescent="0.15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4</v>
      </c>
      <c r="E10" s="95">
        <v>4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11</v>
      </c>
      <c r="E14" s="48">
        <v>12</v>
      </c>
      <c r="F14" s="39">
        <v>4.0133779264214048E-2</v>
      </c>
    </row>
    <row r="15" spans="1:6" ht="15" customHeight="1" x14ac:dyDescent="0.15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4</v>
      </c>
      <c r="D16" s="94">
        <v>1</v>
      </c>
      <c r="E16" s="95">
        <v>5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3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15">
      <c r="A20" s="12"/>
      <c r="B20" s="37" t="s">
        <v>29</v>
      </c>
      <c r="C20" s="70">
        <v>6</v>
      </c>
      <c r="D20" s="70">
        <v>8</v>
      </c>
      <c r="E20" s="48">
        <v>14</v>
      </c>
      <c r="F20" s="39">
        <v>4.6822742474916385E-2</v>
      </c>
    </row>
    <row r="21" spans="1:6" ht="15" customHeight="1" x14ac:dyDescent="0.15">
      <c r="A21" s="12"/>
      <c r="B21" s="35">
        <v>15</v>
      </c>
      <c r="C21" s="94">
        <v>0</v>
      </c>
      <c r="D21" s="94">
        <v>3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v>4</v>
      </c>
      <c r="D26" s="49">
        <v>9</v>
      </c>
      <c r="E26" s="41">
        <v>13</v>
      </c>
      <c r="F26" s="42">
        <v>4.3478260869565216E-2</v>
      </c>
    </row>
    <row r="27" spans="1:6" ht="15" customHeight="1" x14ac:dyDescent="0.15">
      <c r="A27" s="12"/>
      <c r="B27" s="35">
        <v>20</v>
      </c>
      <c r="C27" s="94">
        <v>6</v>
      </c>
      <c r="D27" s="94">
        <v>1</v>
      </c>
      <c r="E27" s="95">
        <v>7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10</v>
      </c>
      <c r="D32" s="49">
        <v>3</v>
      </c>
      <c r="E32" s="41">
        <v>13</v>
      </c>
      <c r="F32" s="42">
        <v>4.3478260869565216E-2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5</v>
      </c>
      <c r="D38" s="49">
        <v>6</v>
      </c>
      <c r="E38" s="41">
        <v>11</v>
      </c>
      <c r="F38" s="42">
        <v>3.678929765886288E-2</v>
      </c>
    </row>
    <row r="39" spans="1:6" ht="15" customHeight="1" x14ac:dyDescent="0.15">
      <c r="A39" s="12"/>
      <c r="B39" s="35">
        <v>30</v>
      </c>
      <c r="C39" s="94">
        <v>4</v>
      </c>
      <c r="D39" s="94">
        <v>1</v>
      </c>
      <c r="E39" s="95">
        <v>5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8</v>
      </c>
      <c r="D44" s="49">
        <v>4</v>
      </c>
      <c r="E44" s="41">
        <v>12</v>
      </c>
      <c r="F44" s="42">
        <v>4.0133779264214048E-2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5</v>
      </c>
      <c r="D50" s="49">
        <v>8</v>
      </c>
      <c r="E50" s="41">
        <v>13</v>
      </c>
      <c r="F50" s="42">
        <v>4.3478260869565216E-2</v>
      </c>
    </row>
    <row r="51" spans="1:6" ht="15" customHeight="1" x14ac:dyDescent="0.15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3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v>7</v>
      </c>
      <c r="D56" s="49">
        <v>5</v>
      </c>
      <c r="E56" s="41">
        <v>12</v>
      </c>
      <c r="F56" s="42">
        <v>4.0133779264214048E-2</v>
      </c>
    </row>
    <row r="57" spans="1:6" ht="15" customHeight="1" x14ac:dyDescent="0.15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v>10</v>
      </c>
      <c r="D62" s="49">
        <v>11</v>
      </c>
      <c r="E62" s="41">
        <v>21</v>
      </c>
      <c r="F62" s="42">
        <v>7.0234113712374577E-2</v>
      </c>
    </row>
    <row r="63" spans="1:6" ht="15" customHeight="1" x14ac:dyDescent="0.15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5</v>
      </c>
      <c r="E67" s="95">
        <v>8</v>
      </c>
      <c r="F67" s="32"/>
    </row>
    <row r="68" spans="1:6" ht="15" customHeight="1" x14ac:dyDescent="0.15">
      <c r="A68" s="12"/>
      <c r="B68" s="40" t="s">
        <v>37</v>
      </c>
      <c r="C68" s="49">
        <v>11</v>
      </c>
      <c r="D68" s="49">
        <v>11</v>
      </c>
      <c r="E68" s="41">
        <v>22</v>
      </c>
      <c r="F68" s="42">
        <v>7.3578595317725759E-2</v>
      </c>
    </row>
    <row r="69" spans="1:6" ht="15" customHeight="1" x14ac:dyDescent="0.15">
      <c r="A69" s="12"/>
      <c r="B69" s="35">
        <v>55</v>
      </c>
      <c r="C69" s="94">
        <v>4</v>
      </c>
      <c r="D69" s="94">
        <v>4</v>
      </c>
      <c r="E69" s="95">
        <v>8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4</v>
      </c>
      <c r="D71" s="94">
        <v>4</v>
      </c>
      <c r="E71" s="95">
        <v>8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6</v>
      </c>
      <c r="D73" s="94">
        <v>8</v>
      </c>
      <c r="E73" s="95">
        <v>14</v>
      </c>
      <c r="F73" s="32"/>
    </row>
    <row r="74" spans="1:6" ht="15" customHeight="1" x14ac:dyDescent="0.15">
      <c r="A74" s="12"/>
      <c r="B74" s="40" t="s">
        <v>38</v>
      </c>
      <c r="C74" s="49">
        <v>17</v>
      </c>
      <c r="D74" s="49">
        <v>19</v>
      </c>
      <c r="E74" s="41">
        <v>36</v>
      </c>
      <c r="F74" s="42">
        <v>0.12040133779264214</v>
      </c>
    </row>
    <row r="75" spans="1:6" ht="15" customHeight="1" x14ac:dyDescent="0.15">
      <c r="A75" s="12"/>
      <c r="B75" s="35">
        <v>60</v>
      </c>
      <c r="C75" s="94">
        <v>4</v>
      </c>
      <c r="D75" s="94">
        <v>5</v>
      </c>
      <c r="E75" s="95">
        <v>9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4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7</v>
      </c>
      <c r="D78" s="94">
        <v>2</v>
      </c>
      <c r="E78" s="95">
        <v>9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15</v>
      </c>
      <c r="D80" s="49">
        <v>14</v>
      </c>
      <c r="E80" s="41">
        <v>29</v>
      </c>
      <c r="F80" s="42">
        <v>9.6989966555183951E-2</v>
      </c>
    </row>
    <row r="81" spans="1:6" ht="15" customHeight="1" x14ac:dyDescent="0.15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5</v>
      </c>
      <c r="D82" s="94">
        <v>3</v>
      </c>
      <c r="E82" s="95">
        <v>8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6</v>
      </c>
      <c r="D84" s="94">
        <v>4</v>
      </c>
      <c r="E84" s="95">
        <v>10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17</v>
      </c>
      <c r="D86" s="71">
        <v>14</v>
      </c>
      <c r="E86" s="44">
        <v>31</v>
      </c>
      <c r="F86" s="45">
        <v>0.10367892976588629</v>
      </c>
    </row>
    <row r="87" spans="1:6" ht="15" customHeight="1" x14ac:dyDescent="0.15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10</v>
      </c>
      <c r="D92" s="71">
        <v>11</v>
      </c>
      <c r="E92" s="44">
        <v>21</v>
      </c>
      <c r="F92" s="45">
        <v>7.0234113712374577E-2</v>
      </c>
    </row>
    <row r="93" spans="1:6" ht="15" customHeight="1" x14ac:dyDescent="0.15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4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4</v>
      </c>
      <c r="D96" s="94">
        <v>1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v>10</v>
      </c>
      <c r="D98" s="71">
        <v>11</v>
      </c>
      <c r="E98" s="44">
        <v>21</v>
      </c>
      <c r="F98" s="45">
        <v>7.0234113712374577E-2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4</v>
      </c>
      <c r="D104" s="71">
        <v>2</v>
      </c>
      <c r="E104" s="44">
        <v>6</v>
      </c>
      <c r="F104" s="45">
        <v>2.0066889632107024E-2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2.0066889632107024E-2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6.688963210702341E-3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1.0033444816053512E-2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146</v>
      </c>
      <c r="D147" s="77">
        <v>153</v>
      </c>
      <c r="E147" s="62">
        <v>299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8</v>
      </c>
      <c r="D150" s="17">
        <v>19</v>
      </c>
      <c r="E150" s="17">
        <v>27</v>
      </c>
      <c r="F150" s="32">
        <v>9.0301003344481601E-2</v>
      </c>
    </row>
    <row r="151" spans="1:6" ht="15" customHeight="1" x14ac:dyDescent="0.15">
      <c r="A151" s="18"/>
      <c r="B151" s="18" t="s">
        <v>49</v>
      </c>
      <c r="C151" s="19">
        <v>92</v>
      </c>
      <c r="D151" s="19">
        <v>90</v>
      </c>
      <c r="E151" s="19">
        <v>182</v>
      </c>
      <c r="F151" s="32">
        <v>0.60869565217391308</v>
      </c>
    </row>
    <row r="152" spans="1:6" ht="15" customHeight="1" x14ac:dyDescent="0.15">
      <c r="A152" s="33"/>
      <c r="B152" s="20" t="s">
        <v>6</v>
      </c>
      <c r="C152" s="21">
        <v>46</v>
      </c>
      <c r="D152" s="21">
        <v>44</v>
      </c>
      <c r="E152" s="21">
        <v>90</v>
      </c>
      <c r="F152" s="32">
        <v>0.30100334448160537</v>
      </c>
    </row>
    <row r="153" spans="1:6" ht="15" customHeight="1" x14ac:dyDescent="0.15">
      <c r="B153" s="2" t="s">
        <v>8</v>
      </c>
      <c r="C153" s="1">
        <v>146</v>
      </c>
      <c r="D153" s="1">
        <v>153</v>
      </c>
      <c r="E153" s="1">
        <v>299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8</v>
      </c>
      <c r="D155" s="17">
        <v>19</v>
      </c>
      <c r="E155" s="17">
        <v>27</v>
      </c>
      <c r="F155" s="32">
        <v>9.0301003344481601E-2</v>
      </c>
    </row>
    <row r="156" spans="1:6" ht="15" customHeight="1" x14ac:dyDescent="0.15">
      <c r="A156" s="28"/>
      <c r="B156" s="18" t="s">
        <v>49</v>
      </c>
      <c r="C156" s="19">
        <v>92</v>
      </c>
      <c r="D156" s="19">
        <v>90</v>
      </c>
      <c r="E156" s="19">
        <v>182</v>
      </c>
      <c r="F156" s="32">
        <v>0.60869565217391308</v>
      </c>
    </row>
    <row r="157" spans="1:6" ht="15" customHeight="1" x14ac:dyDescent="0.15">
      <c r="A157" s="25"/>
      <c r="B157" s="20" t="s">
        <v>10</v>
      </c>
      <c r="C157" s="21">
        <v>27</v>
      </c>
      <c r="D157" s="21">
        <v>25</v>
      </c>
      <c r="E157" s="21">
        <v>52</v>
      </c>
      <c r="F157" s="32">
        <v>0.17391304347826086</v>
      </c>
    </row>
    <row r="158" spans="1:6" ht="15" customHeight="1" x14ac:dyDescent="0.15">
      <c r="A158" s="26"/>
      <c r="B158" s="29" t="s">
        <v>11</v>
      </c>
      <c r="C158" s="27">
        <v>19</v>
      </c>
      <c r="D158" s="27">
        <v>19</v>
      </c>
      <c r="E158" s="27">
        <v>38</v>
      </c>
      <c r="F158" s="32">
        <v>0.12709030100334448</v>
      </c>
    </row>
    <row r="159" spans="1:6" ht="15" customHeight="1" x14ac:dyDescent="0.15">
      <c r="B159" s="2" t="s">
        <v>8</v>
      </c>
      <c r="C159" s="1">
        <v>146</v>
      </c>
      <c r="D159" s="1">
        <v>153</v>
      </c>
      <c r="E159" s="1">
        <v>299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5</v>
      </c>
      <c r="D161" s="31">
        <v>6</v>
      </c>
      <c r="E161" s="31">
        <v>11</v>
      </c>
      <c r="F161" s="32">
        <v>3.678929765886288E-2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3</v>
      </c>
      <c r="E162" s="31">
        <v>5</v>
      </c>
      <c r="F162" s="32">
        <v>1.6722408026755852E-2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1.0033444816053512E-2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 codeName="Sheet278">
    <tabColor indexed="45"/>
  </sheetPr>
  <dimension ref="A1:F167"/>
  <sheetViews>
    <sheetView zoomScaleNormal="100" workbookViewId="0">
      <selection activeCell="B2" sqref="B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">
      <c r="A2" s="66" t="s">
        <v>122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上原!C3+中原!C3+下原!C3</f>
        <v>5</v>
      </c>
      <c r="D3" s="74">
        <f>上原!D3+中原!D3+下原!D3</f>
        <v>3</v>
      </c>
      <c r="E3" s="9">
        <f>上原!E3+中原!E3+下原!E3</f>
        <v>8</v>
      </c>
      <c r="F3" s="32"/>
    </row>
    <row r="4" spans="1:6" ht="15" customHeight="1" x14ac:dyDescent="0.15">
      <c r="A4" s="12"/>
      <c r="B4" s="35">
        <v>1</v>
      </c>
      <c r="C4" s="75">
        <f>上原!C4+中原!C4+下原!C4</f>
        <v>5</v>
      </c>
      <c r="D4" s="75">
        <f>上原!D4+中原!D4+下原!D4</f>
        <v>6</v>
      </c>
      <c r="E4" s="10">
        <f>上原!E4+中原!E4+下原!E4</f>
        <v>11</v>
      </c>
      <c r="F4" s="32"/>
    </row>
    <row r="5" spans="1:6" ht="15" customHeight="1" x14ac:dyDescent="0.15">
      <c r="A5" s="12"/>
      <c r="B5" s="35">
        <v>2</v>
      </c>
      <c r="C5" s="75">
        <f>上原!C5+中原!C5+下原!C5</f>
        <v>8</v>
      </c>
      <c r="D5" s="75">
        <f>上原!D5+中原!D5+下原!D5</f>
        <v>2</v>
      </c>
      <c r="E5" s="10">
        <f>上原!E5+中原!E5+下原!E5</f>
        <v>10</v>
      </c>
      <c r="F5" s="32"/>
    </row>
    <row r="6" spans="1:6" ht="15" customHeight="1" x14ac:dyDescent="0.15">
      <c r="A6" s="12"/>
      <c r="B6" s="35">
        <v>3</v>
      </c>
      <c r="C6" s="75">
        <f>上原!C6+中原!C6+下原!C6</f>
        <v>6</v>
      </c>
      <c r="D6" s="75">
        <f>上原!D6+中原!D6+下原!D6</f>
        <v>9</v>
      </c>
      <c r="E6" s="10">
        <f>上原!E6+中原!E6+下原!E6</f>
        <v>15</v>
      </c>
      <c r="F6" s="32"/>
    </row>
    <row r="7" spans="1:6" ht="15" customHeight="1" x14ac:dyDescent="0.15">
      <c r="A7" s="12"/>
      <c r="B7" s="35">
        <v>4</v>
      </c>
      <c r="C7" s="75">
        <f>上原!C7+中原!C7+下原!C7</f>
        <v>6</v>
      </c>
      <c r="D7" s="75">
        <f>上原!D7+中原!D7+下原!D7</f>
        <v>10</v>
      </c>
      <c r="E7" s="10">
        <f>上原!E7+中原!E7+下原!E7</f>
        <v>16</v>
      </c>
      <c r="F7" s="32"/>
    </row>
    <row r="8" spans="1:6" ht="15" customHeight="1" x14ac:dyDescent="0.15">
      <c r="A8" s="12"/>
      <c r="B8" s="37" t="s">
        <v>50</v>
      </c>
      <c r="C8" s="70">
        <f>上原!C8+中原!C8+下原!C8</f>
        <v>30</v>
      </c>
      <c r="D8" s="70">
        <f>上原!D8+中原!D8+下原!D8</f>
        <v>30</v>
      </c>
      <c r="E8" s="38">
        <f>上原!E8+中原!E8+下原!E8</f>
        <v>60</v>
      </c>
      <c r="F8" s="39">
        <f>E8/E147</f>
        <v>3.6652412950519242E-2</v>
      </c>
    </row>
    <row r="9" spans="1:6" ht="15" customHeight="1" x14ac:dyDescent="0.15">
      <c r="A9" s="12"/>
      <c r="B9" s="35">
        <v>5</v>
      </c>
      <c r="C9" s="75">
        <f>上原!C9+中原!C9+下原!C9</f>
        <v>2</v>
      </c>
      <c r="D9" s="75">
        <f>上原!D9+中原!D9+下原!D9</f>
        <v>4</v>
      </c>
      <c r="E9" s="10">
        <f>上原!E9+中原!E9+下原!E9</f>
        <v>6</v>
      </c>
      <c r="F9" s="32"/>
    </row>
    <row r="10" spans="1:6" ht="15" customHeight="1" x14ac:dyDescent="0.15">
      <c r="A10" s="12"/>
      <c r="B10" s="35">
        <v>6</v>
      </c>
      <c r="C10" s="75">
        <f>上原!C10+中原!C10+下原!C10</f>
        <v>11</v>
      </c>
      <c r="D10" s="75">
        <f>上原!D10+中原!D10+下原!D10</f>
        <v>10</v>
      </c>
      <c r="E10" s="10">
        <f>上原!E10+中原!E10+下原!E10</f>
        <v>21</v>
      </c>
      <c r="F10" s="32"/>
    </row>
    <row r="11" spans="1:6" ht="15" customHeight="1" x14ac:dyDescent="0.15">
      <c r="A11" s="12"/>
      <c r="B11" s="35">
        <v>7</v>
      </c>
      <c r="C11" s="75">
        <f>上原!C11+中原!C11+下原!C11</f>
        <v>12</v>
      </c>
      <c r="D11" s="75">
        <f>上原!D11+中原!D11+下原!D11</f>
        <v>5</v>
      </c>
      <c r="E11" s="10">
        <f>上原!E11+中原!E11+下原!E11</f>
        <v>17</v>
      </c>
      <c r="F11" s="32"/>
    </row>
    <row r="12" spans="1:6" ht="15" customHeight="1" x14ac:dyDescent="0.15">
      <c r="A12" s="12"/>
      <c r="B12" s="35">
        <v>8</v>
      </c>
      <c r="C12" s="75">
        <f>上原!C12+中原!C12+下原!C12</f>
        <v>11</v>
      </c>
      <c r="D12" s="75">
        <f>上原!D12+中原!D12+下原!D12</f>
        <v>3</v>
      </c>
      <c r="E12" s="10">
        <f>上原!E12+中原!E12+下原!E12</f>
        <v>14</v>
      </c>
      <c r="F12" s="32"/>
    </row>
    <row r="13" spans="1:6" ht="15" customHeight="1" x14ac:dyDescent="0.15">
      <c r="A13" s="12"/>
      <c r="B13" s="35">
        <v>9</v>
      </c>
      <c r="C13" s="75">
        <f>上原!C13+中原!C13+下原!C13</f>
        <v>18</v>
      </c>
      <c r="D13" s="75">
        <f>上原!D13+中原!D13+下原!D13</f>
        <v>6</v>
      </c>
      <c r="E13" s="10">
        <f>上原!E13+中原!E13+下原!E13</f>
        <v>24</v>
      </c>
      <c r="F13" s="32"/>
    </row>
    <row r="14" spans="1:6" ht="15" customHeight="1" x14ac:dyDescent="0.15">
      <c r="A14" s="12"/>
      <c r="B14" s="37" t="s">
        <v>51</v>
      </c>
      <c r="C14" s="70">
        <f>上原!C14+中原!C14+下原!C14</f>
        <v>54</v>
      </c>
      <c r="D14" s="70">
        <f>上原!D14+中原!D14+下原!D14</f>
        <v>28</v>
      </c>
      <c r="E14" s="48">
        <f>上原!E14+中原!E14+下原!E14</f>
        <v>82</v>
      </c>
      <c r="F14" s="39">
        <f>E14/E147</f>
        <v>5.0091631032376301E-2</v>
      </c>
    </row>
    <row r="15" spans="1:6" ht="15" customHeight="1" x14ac:dyDescent="0.15">
      <c r="A15" s="12"/>
      <c r="B15" s="35">
        <v>10</v>
      </c>
      <c r="C15" s="75">
        <f>上原!C15+中原!C15+下原!C15</f>
        <v>8</v>
      </c>
      <c r="D15" s="75">
        <f>上原!D15+中原!D15+下原!D15</f>
        <v>11</v>
      </c>
      <c r="E15" s="10">
        <f>上原!E15+中原!E15+下原!E15</f>
        <v>19</v>
      </c>
      <c r="F15" s="32"/>
    </row>
    <row r="16" spans="1:6" ht="15" customHeight="1" x14ac:dyDescent="0.15">
      <c r="A16" s="12"/>
      <c r="B16" s="35">
        <v>11</v>
      </c>
      <c r="C16" s="75">
        <f>上原!C16+中原!C16+下原!C16</f>
        <v>7</v>
      </c>
      <c r="D16" s="75">
        <f>上原!D16+中原!D16+下原!D16</f>
        <v>11</v>
      </c>
      <c r="E16" s="10">
        <f>上原!E16+中原!E16+下原!E16</f>
        <v>18</v>
      </c>
      <c r="F16" s="32"/>
    </row>
    <row r="17" spans="1:6" ht="15" customHeight="1" x14ac:dyDescent="0.15">
      <c r="A17" s="12"/>
      <c r="B17" s="35">
        <v>12</v>
      </c>
      <c r="C17" s="75">
        <f>上原!C17+中原!C17+下原!C17</f>
        <v>12</v>
      </c>
      <c r="D17" s="75">
        <f>上原!D17+中原!D17+下原!D17</f>
        <v>8</v>
      </c>
      <c r="E17" s="10">
        <f>上原!E17+中原!E17+下原!E17</f>
        <v>20</v>
      </c>
      <c r="F17" s="32"/>
    </row>
    <row r="18" spans="1:6" ht="15" customHeight="1" x14ac:dyDescent="0.15">
      <c r="A18" s="12"/>
      <c r="B18" s="35">
        <v>13</v>
      </c>
      <c r="C18" s="75">
        <f>上原!C18+中原!C18+下原!C18</f>
        <v>9</v>
      </c>
      <c r="D18" s="75">
        <f>上原!D18+中原!D18+下原!D18</f>
        <v>7</v>
      </c>
      <c r="E18" s="10">
        <f>上原!E18+中原!E18+下原!E18</f>
        <v>16</v>
      </c>
      <c r="F18" s="32"/>
    </row>
    <row r="19" spans="1:6" ht="15" customHeight="1" x14ac:dyDescent="0.15">
      <c r="A19" s="12"/>
      <c r="B19" s="35">
        <v>14</v>
      </c>
      <c r="C19" s="75">
        <f>上原!C19+中原!C19+下原!C19</f>
        <v>12</v>
      </c>
      <c r="D19" s="75">
        <f>上原!D19+中原!D19+下原!D19</f>
        <v>3</v>
      </c>
      <c r="E19" s="10">
        <f>上原!E19+中原!E19+下原!E19</f>
        <v>15</v>
      </c>
      <c r="F19" s="32"/>
    </row>
    <row r="20" spans="1:6" ht="15" customHeight="1" x14ac:dyDescent="0.15">
      <c r="A20" s="12"/>
      <c r="B20" s="37" t="s">
        <v>52</v>
      </c>
      <c r="C20" s="70">
        <f>上原!C20+中原!C20+下原!C20</f>
        <v>48</v>
      </c>
      <c r="D20" s="70">
        <f>上原!D20+中原!D20+下原!D20</f>
        <v>40</v>
      </c>
      <c r="E20" s="48">
        <f>上原!E20+中原!E20+下原!E20</f>
        <v>88</v>
      </c>
      <c r="F20" s="39">
        <f>E20/E147</f>
        <v>5.3756872327428221E-2</v>
      </c>
    </row>
    <row r="21" spans="1:6" ht="15" customHeight="1" x14ac:dyDescent="0.15">
      <c r="A21" s="12"/>
      <c r="B21" s="35">
        <v>15</v>
      </c>
      <c r="C21" s="75">
        <f>上原!C21+中原!C21+下原!C21</f>
        <v>9</v>
      </c>
      <c r="D21" s="75">
        <f>上原!D21+中原!D21+下原!D21</f>
        <v>10</v>
      </c>
      <c r="E21" s="10">
        <f>上原!E21+中原!E21+下原!E21</f>
        <v>19</v>
      </c>
      <c r="F21" s="32"/>
    </row>
    <row r="22" spans="1:6" ht="15" customHeight="1" x14ac:dyDescent="0.15">
      <c r="A22" s="12"/>
      <c r="B22" s="35">
        <v>16</v>
      </c>
      <c r="C22" s="75">
        <f>上原!C22+中原!C22+下原!C22</f>
        <v>6</v>
      </c>
      <c r="D22" s="75">
        <f>上原!D22+中原!D22+下原!D22</f>
        <v>4</v>
      </c>
      <c r="E22" s="10">
        <f>上原!E22+中原!E22+下原!E22</f>
        <v>10</v>
      </c>
      <c r="F22" s="32"/>
    </row>
    <row r="23" spans="1:6" ht="15" customHeight="1" x14ac:dyDescent="0.15">
      <c r="A23" s="12"/>
      <c r="B23" s="35">
        <v>17</v>
      </c>
      <c r="C23" s="75">
        <f>上原!C23+中原!C23+下原!C23</f>
        <v>11</v>
      </c>
      <c r="D23" s="75">
        <f>上原!D23+中原!D23+下原!D23</f>
        <v>8</v>
      </c>
      <c r="E23" s="10">
        <f>上原!E23+中原!E23+下原!E23</f>
        <v>19</v>
      </c>
      <c r="F23" s="32"/>
    </row>
    <row r="24" spans="1:6" ht="15" customHeight="1" x14ac:dyDescent="0.15">
      <c r="A24" s="12"/>
      <c r="B24" s="35">
        <v>18</v>
      </c>
      <c r="C24" s="75">
        <f>上原!C24+中原!C24+下原!C24</f>
        <v>5</v>
      </c>
      <c r="D24" s="75">
        <f>上原!D24+中原!D24+下原!D24</f>
        <v>6</v>
      </c>
      <c r="E24" s="10">
        <f>上原!E24+中原!E24+下原!E24</f>
        <v>11</v>
      </c>
      <c r="F24" s="32"/>
    </row>
    <row r="25" spans="1:6" ht="15" customHeight="1" x14ac:dyDescent="0.15">
      <c r="A25" s="12"/>
      <c r="B25" s="35">
        <v>19</v>
      </c>
      <c r="C25" s="75">
        <f>上原!C25+中原!C25+下原!C25</f>
        <v>3</v>
      </c>
      <c r="D25" s="75">
        <f>上原!D25+中原!D25+下原!D25</f>
        <v>3</v>
      </c>
      <c r="E25" s="10">
        <f>上原!E25+中原!E25+下原!E25</f>
        <v>6</v>
      </c>
      <c r="F25" s="32"/>
    </row>
    <row r="26" spans="1:6" ht="15" customHeight="1" x14ac:dyDescent="0.15">
      <c r="A26" s="12"/>
      <c r="B26" s="40" t="s">
        <v>53</v>
      </c>
      <c r="C26" s="49">
        <f>上原!C26+中原!C26+下原!C26</f>
        <v>34</v>
      </c>
      <c r="D26" s="49">
        <f>上原!D26+中原!D26+下原!D26</f>
        <v>31</v>
      </c>
      <c r="E26" s="41">
        <f>上原!E26+中原!E26+下原!E26</f>
        <v>65</v>
      </c>
      <c r="F26" s="42">
        <f>E26/E147</f>
        <v>3.9706780696395848E-2</v>
      </c>
    </row>
    <row r="27" spans="1:6" ht="15" customHeight="1" x14ac:dyDescent="0.15">
      <c r="A27" s="12"/>
      <c r="B27" s="35">
        <v>20</v>
      </c>
      <c r="C27" s="75">
        <f>上原!C27+中原!C27+下原!C27</f>
        <v>7</v>
      </c>
      <c r="D27" s="75">
        <f>上原!D27+中原!D27+下原!D27</f>
        <v>4</v>
      </c>
      <c r="E27" s="10">
        <f>上原!E27+中原!E27+下原!E27</f>
        <v>11</v>
      </c>
      <c r="F27" s="32"/>
    </row>
    <row r="28" spans="1:6" ht="15" customHeight="1" x14ac:dyDescent="0.15">
      <c r="A28" s="12"/>
      <c r="B28" s="35">
        <v>21</v>
      </c>
      <c r="C28" s="75">
        <f>上原!C28+中原!C28+下原!C28</f>
        <v>11</v>
      </c>
      <c r="D28" s="75">
        <f>上原!D28+中原!D28+下原!D28</f>
        <v>6</v>
      </c>
      <c r="E28" s="10">
        <f>上原!E28+中原!E28+下原!E28</f>
        <v>17</v>
      </c>
      <c r="F28" s="32"/>
    </row>
    <row r="29" spans="1:6" ht="15" customHeight="1" x14ac:dyDescent="0.15">
      <c r="A29" s="12"/>
      <c r="B29" s="35">
        <v>22</v>
      </c>
      <c r="C29" s="75">
        <f>上原!C29+中原!C29+下原!C29</f>
        <v>3</v>
      </c>
      <c r="D29" s="75">
        <f>上原!D29+中原!D29+下原!D29</f>
        <v>7</v>
      </c>
      <c r="E29" s="10">
        <f>上原!E29+中原!E29+下原!E29</f>
        <v>10</v>
      </c>
      <c r="F29" s="32"/>
    </row>
    <row r="30" spans="1:6" ht="15" customHeight="1" x14ac:dyDescent="0.15">
      <c r="A30" s="12"/>
      <c r="B30" s="35">
        <v>23</v>
      </c>
      <c r="C30" s="75">
        <f>上原!C30+中原!C30+下原!C30</f>
        <v>6</v>
      </c>
      <c r="D30" s="75">
        <f>上原!D30+中原!D30+下原!D30</f>
        <v>4</v>
      </c>
      <c r="E30" s="10">
        <f>上原!E30+中原!E30+下原!E30</f>
        <v>10</v>
      </c>
      <c r="F30" s="32"/>
    </row>
    <row r="31" spans="1:6" ht="15" customHeight="1" x14ac:dyDescent="0.15">
      <c r="A31" s="12"/>
      <c r="B31" s="35">
        <v>24</v>
      </c>
      <c r="C31" s="75">
        <f>上原!C31+中原!C31+下原!C31</f>
        <v>7</v>
      </c>
      <c r="D31" s="75">
        <f>上原!D31+中原!D31+下原!D31</f>
        <v>4</v>
      </c>
      <c r="E31" s="10">
        <f>上原!E31+中原!E31+下原!E31</f>
        <v>11</v>
      </c>
      <c r="F31" s="32"/>
    </row>
    <row r="32" spans="1:6" ht="15" customHeight="1" x14ac:dyDescent="0.15">
      <c r="A32" s="12"/>
      <c r="B32" s="40" t="s">
        <v>54</v>
      </c>
      <c r="C32" s="49">
        <f>上原!C32+中原!C32+下原!C32</f>
        <v>34</v>
      </c>
      <c r="D32" s="49">
        <f>上原!D32+中原!D32+下原!D32</f>
        <v>25</v>
      </c>
      <c r="E32" s="41">
        <f>上原!E32+中原!E32+下原!E32</f>
        <v>59</v>
      </c>
      <c r="F32" s="42">
        <f>E32/E147</f>
        <v>3.6041539401343921E-2</v>
      </c>
    </row>
    <row r="33" spans="1:6" ht="15" customHeight="1" x14ac:dyDescent="0.15">
      <c r="A33" s="12"/>
      <c r="B33" s="35">
        <v>25</v>
      </c>
      <c r="C33" s="75">
        <f>上原!C33+中原!C33+下原!C33</f>
        <v>5</v>
      </c>
      <c r="D33" s="75">
        <f>上原!D33+中原!D33+下原!D33</f>
        <v>3</v>
      </c>
      <c r="E33" s="10">
        <f>上原!E33+中原!E33+下原!E33</f>
        <v>8</v>
      </c>
      <c r="F33" s="32"/>
    </row>
    <row r="34" spans="1:6" ht="15" customHeight="1" x14ac:dyDescent="0.15">
      <c r="A34" s="12"/>
      <c r="B34" s="35">
        <v>26</v>
      </c>
      <c r="C34" s="75">
        <f>上原!C34+中原!C34+下原!C34</f>
        <v>2</v>
      </c>
      <c r="D34" s="75">
        <f>上原!D34+中原!D34+下原!D34</f>
        <v>4</v>
      </c>
      <c r="E34" s="10">
        <f>上原!E34+中原!E34+下原!E34</f>
        <v>6</v>
      </c>
      <c r="F34" s="32"/>
    </row>
    <row r="35" spans="1:6" ht="15" customHeight="1" x14ac:dyDescent="0.15">
      <c r="A35" s="12"/>
      <c r="B35" s="35">
        <v>27</v>
      </c>
      <c r="C35" s="75">
        <f>上原!C35+中原!C35+下原!C35</f>
        <v>8</v>
      </c>
      <c r="D35" s="75">
        <f>上原!D35+中原!D35+下原!D35</f>
        <v>1</v>
      </c>
      <c r="E35" s="10">
        <f>上原!E35+中原!E35+下原!E35</f>
        <v>9</v>
      </c>
      <c r="F35" s="32"/>
    </row>
    <row r="36" spans="1:6" ht="15" customHeight="1" x14ac:dyDescent="0.15">
      <c r="A36" s="12"/>
      <c r="B36" s="35">
        <v>28</v>
      </c>
      <c r="C36" s="75">
        <f>上原!C36+中原!C36+下原!C36</f>
        <v>6</v>
      </c>
      <c r="D36" s="75">
        <f>上原!D36+中原!D36+下原!D36</f>
        <v>4</v>
      </c>
      <c r="E36" s="10">
        <f>上原!E36+中原!E36+下原!E36</f>
        <v>10</v>
      </c>
      <c r="F36" s="32"/>
    </row>
    <row r="37" spans="1:6" ht="15" customHeight="1" x14ac:dyDescent="0.15">
      <c r="A37" s="12"/>
      <c r="B37" s="35">
        <v>29</v>
      </c>
      <c r="C37" s="75">
        <f>上原!C37+中原!C37+下原!C37</f>
        <v>4</v>
      </c>
      <c r="D37" s="75">
        <f>上原!D37+中原!D37+下原!D37</f>
        <v>6</v>
      </c>
      <c r="E37" s="10">
        <f>上原!E37+中原!E37+下原!E37</f>
        <v>10</v>
      </c>
      <c r="F37" s="32"/>
    </row>
    <row r="38" spans="1:6" ht="15" customHeight="1" x14ac:dyDescent="0.15">
      <c r="A38" s="12"/>
      <c r="B38" s="40" t="s">
        <v>55</v>
      </c>
      <c r="C38" s="49">
        <f>上原!C38+中原!C38+下原!C38</f>
        <v>25</v>
      </c>
      <c r="D38" s="49">
        <f>上原!D38+中原!D38+下原!D38</f>
        <v>18</v>
      </c>
      <c r="E38" s="41">
        <f>上原!E38+中原!E38+下原!E38</f>
        <v>43</v>
      </c>
      <c r="F38" s="42">
        <f>E38/E147</f>
        <v>2.6267562614538789E-2</v>
      </c>
    </row>
    <row r="39" spans="1:6" ht="15" customHeight="1" x14ac:dyDescent="0.15">
      <c r="A39" s="12"/>
      <c r="B39" s="35">
        <v>30</v>
      </c>
      <c r="C39" s="75">
        <f>上原!C39+中原!C39+下原!C39</f>
        <v>6</v>
      </c>
      <c r="D39" s="75">
        <f>上原!D39+中原!D39+下原!D39</f>
        <v>6</v>
      </c>
      <c r="E39" s="10">
        <f>上原!E39+中原!E39+下原!E39</f>
        <v>12</v>
      </c>
      <c r="F39" s="32"/>
    </row>
    <row r="40" spans="1:6" ht="15" customHeight="1" x14ac:dyDescent="0.15">
      <c r="A40" s="12"/>
      <c r="B40" s="35">
        <v>31</v>
      </c>
      <c r="C40" s="75">
        <f>上原!C40+中原!C40+下原!C40</f>
        <v>3</v>
      </c>
      <c r="D40" s="75">
        <f>上原!D40+中原!D40+下原!D40</f>
        <v>8</v>
      </c>
      <c r="E40" s="10">
        <f>上原!E40+中原!E40+下原!E40</f>
        <v>11</v>
      </c>
      <c r="F40" s="32"/>
    </row>
    <row r="41" spans="1:6" ht="15" customHeight="1" x14ac:dyDescent="0.15">
      <c r="A41" s="12"/>
      <c r="B41" s="35">
        <v>32</v>
      </c>
      <c r="C41" s="75">
        <f>上原!C41+中原!C41+下原!C41</f>
        <v>7</v>
      </c>
      <c r="D41" s="75">
        <f>上原!D41+中原!D41+下原!D41</f>
        <v>12</v>
      </c>
      <c r="E41" s="10">
        <f>上原!E41+中原!E41+下原!E41</f>
        <v>19</v>
      </c>
      <c r="F41" s="32"/>
    </row>
    <row r="42" spans="1:6" ht="15" customHeight="1" x14ac:dyDescent="0.15">
      <c r="A42" s="12"/>
      <c r="B42" s="35">
        <v>33</v>
      </c>
      <c r="C42" s="75">
        <f>上原!C42+中原!C42+下原!C42</f>
        <v>8</v>
      </c>
      <c r="D42" s="75">
        <f>上原!D42+中原!D42+下原!D42</f>
        <v>5</v>
      </c>
      <c r="E42" s="10">
        <f>上原!E42+中原!E42+下原!E42</f>
        <v>13</v>
      </c>
      <c r="F42" s="32"/>
    </row>
    <row r="43" spans="1:6" ht="15" customHeight="1" x14ac:dyDescent="0.15">
      <c r="A43" s="12"/>
      <c r="B43" s="35">
        <v>34</v>
      </c>
      <c r="C43" s="75">
        <f>上原!C43+中原!C43+下原!C43</f>
        <v>9</v>
      </c>
      <c r="D43" s="75">
        <f>上原!D43+中原!D43+下原!D43</f>
        <v>8</v>
      </c>
      <c r="E43" s="10">
        <f>上原!E43+中原!E43+下原!E43</f>
        <v>17</v>
      </c>
      <c r="F43" s="32"/>
    </row>
    <row r="44" spans="1:6" ht="15" customHeight="1" x14ac:dyDescent="0.15">
      <c r="A44" s="12"/>
      <c r="B44" s="40" t="s">
        <v>56</v>
      </c>
      <c r="C44" s="49">
        <f>上原!C44+中原!C44+下原!C44</f>
        <v>33</v>
      </c>
      <c r="D44" s="49">
        <f>上原!D44+中原!D44+下原!D44</f>
        <v>39</v>
      </c>
      <c r="E44" s="41">
        <f>上原!E44+中原!E44+下原!E44</f>
        <v>72</v>
      </c>
      <c r="F44" s="42">
        <f>E44/E147</f>
        <v>4.3982895540623089E-2</v>
      </c>
    </row>
    <row r="45" spans="1:6" ht="15" customHeight="1" x14ac:dyDescent="0.15">
      <c r="A45" s="12"/>
      <c r="B45" s="35">
        <v>35</v>
      </c>
      <c r="C45" s="75">
        <f>上原!C45+中原!C45+下原!C45</f>
        <v>6</v>
      </c>
      <c r="D45" s="75">
        <f>上原!D45+中原!D45+下原!D45</f>
        <v>9</v>
      </c>
      <c r="E45" s="10">
        <f>上原!E45+中原!E45+下原!E45</f>
        <v>15</v>
      </c>
      <c r="F45" s="32"/>
    </row>
    <row r="46" spans="1:6" ht="15" customHeight="1" x14ac:dyDescent="0.15">
      <c r="A46" s="12"/>
      <c r="B46" s="35">
        <v>36</v>
      </c>
      <c r="C46" s="75">
        <f>上原!C46+中原!C46+下原!C46</f>
        <v>8</v>
      </c>
      <c r="D46" s="75">
        <f>上原!D46+中原!D46+下原!D46</f>
        <v>6</v>
      </c>
      <c r="E46" s="10">
        <f>上原!E46+中原!E46+下原!E46</f>
        <v>14</v>
      </c>
      <c r="F46" s="32"/>
    </row>
    <row r="47" spans="1:6" ht="15" customHeight="1" x14ac:dyDescent="0.15">
      <c r="A47" s="12"/>
      <c r="B47" s="35">
        <v>37</v>
      </c>
      <c r="C47" s="75">
        <f>上原!C47+中原!C47+下原!C47</f>
        <v>9</v>
      </c>
      <c r="D47" s="75">
        <f>上原!D47+中原!D47+下原!D47</f>
        <v>9</v>
      </c>
      <c r="E47" s="10">
        <f>上原!E47+中原!E47+下原!E47</f>
        <v>18</v>
      </c>
      <c r="F47" s="32"/>
    </row>
    <row r="48" spans="1:6" ht="15" customHeight="1" x14ac:dyDescent="0.15">
      <c r="A48" s="12"/>
      <c r="B48" s="35">
        <v>38</v>
      </c>
      <c r="C48" s="75">
        <f>上原!C48+中原!C48+下原!C48</f>
        <v>5</v>
      </c>
      <c r="D48" s="75">
        <f>上原!D48+中原!D48+下原!D48</f>
        <v>8</v>
      </c>
      <c r="E48" s="10">
        <f>上原!E48+中原!E48+下原!E48</f>
        <v>13</v>
      </c>
      <c r="F48" s="32"/>
    </row>
    <row r="49" spans="1:6" ht="15" customHeight="1" x14ac:dyDescent="0.15">
      <c r="A49" s="12"/>
      <c r="B49" s="35">
        <v>39</v>
      </c>
      <c r="C49" s="75">
        <f>上原!C49+中原!C49+下原!C49</f>
        <v>8</v>
      </c>
      <c r="D49" s="75">
        <f>上原!D49+中原!D49+下原!D49</f>
        <v>10</v>
      </c>
      <c r="E49" s="10">
        <f>上原!E49+中原!E49+下原!E49</f>
        <v>18</v>
      </c>
      <c r="F49" s="32"/>
    </row>
    <row r="50" spans="1:6" ht="15" customHeight="1" x14ac:dyDescent="0.15">
      <c r="A50" s="12"/>
      <c r="B50" s="40" t="s">
        <v>57</v>
      </c>
      <c r="C50" s="49">
        <f>上原!C50+中原!C50+下原!C50</f>
        <v>36</v>
      </c>
      <c r="D50" s="49">
        <f>上原!D50+中原!D50+下原!D50</f>
        <v>42</v>
      </c>
      <c r="E50" s="41">
        <f>上原!E50+中原!E50+下原!E50</f>
        <v>78</v>
      </c>
      <c r="F50" s="42">
        <f>E50/E147</f>
        <v>4.7648136835675016E-2</v>
      </c>
    </row>
    <row r="51" spans="1:6" ht="15" customHeight="1" x14ac:dyDescent="0.15">
      <c r="A51" s="12"/>
      <c r="B51" s="35">
        <v>40</v>
      </c>
      <c r="C51" s="75">
        <f>上原!C51+中原!C51+下原!C51</f>
        <v>7</v>
      </c>
      <c r="D51" s="75">
        <f>上原!D51+中原!D51+下原!D51</f>
        <v>10</v>
      </c>
      <c r="E51" s="10">
        <f>上原!E51+中原!E51+下原!E51</f>
        <v>17</v>
      </c>
      <c r="F51" s="32"/>
    </row>
    <row r="52" spans="1:6" ht="15" customHeight="1" x14ac:dyDescent="0.15">
      <c r="A52" s="12"/>
      <c r="B52" s="35">
        <v>41</v>
      </c>
      <c r="C52" s="75">
        <f>上原!C52+中原!C52+下原!C52</f>
        <v>12</v>
      </c>
      <c r="D52" s="75">
        <f>上原!D52+中原!D52+下原!D52</f>
        <v>8</v>
      </c>
      <c r="E52" s="10">
        <f>上原!E52+中原!E52+下原!E52</f>
        <v>20</v>
      </c>
      <c r="F52" s="32"/>
    </row>
    <row r="53" spans="1:6" ht="15" customHeight="1" x14ac:dyDescent="0.15">
      <c r="A53" s="12"/>
      <c r="B53" s="35">
        <v>42</v>
      </c>
      <c r="C53" s="75">
        <f>上原!C53+中原!C53+下原!C53</f>
        <v>11</v>
      </c>
      <c r="D53" s="75">
        <f>上原!D53+中原!D53+下原!D53</f>
        <v>15</v>
      </c>
      <c r="E53" s="10">
        <f>上原!E53+中原!E53+下原!E53</f>
        <v>26</v>
      </c>
      <c r="F53" s="32"/>
    </row>
    <row r="54" spans="1:6" ht="15" customHeight="1" x14ac:dyDescent="0.15">
      <c r="A54" s="12"/>
      <c r="B54" s="35">
        <v>43</v>
      </c>
      <c r="C54" s="75">
        <f>上原!C54+中原!C54+下原!C54</f>
        <v>13</v>
      </c>
      <c r="D54" s="75">
        <f>上原!D54+中原!D54+下原!D54</f>
        <v>9</v>
      </c>
      <c r="E54" s="10">
        <f>上原!E54+中原!E54+下原!E54</f>
        <v>22</v>
      </c>
      <c r="F54" s="32"/>
    </row>
    <row r="55" spans="1:6" ht="15" customHeight="1" x14ac:dyDescent="0.15">
      <c r="A55" s="12"/>
      <c r="B55" s="35">
        <v>44</v>
      </c>
      <c r="C55" s="75">
        <f>上原!C55+中原!C55+下原!C55</f>
        <v>15</v>
      </c>
      <c r="D55" s="75">
        <f>上原!D55+中原!D55+下原!D55</f>
        <v>7</v>
      </c>
      <c r="E55" s="10">
        <f>上原!E55+中原!E55+下原!E55</f>
        <v>22</v>
      </c>
      <c r="F55" s="32"/>
    </row>
    <row r="56" spans="1:6" ht="15" customHeight="1" x14ac:dyDescent="0.15">
      <c r="A56" s="12"/>
      <c r="B56" s="40" t="s">
        <v>58</v>
      </c>
      <c r="C56" s="49">
        <f>上原!C56+中原!C56+下原!C56</f>
        <v>58</v>
      </c>
      <c r="D56" s="49">
        <f>上原!D56+中原!D56+下原!D56</f>
        <v>49</v>
      </c>
      <c r="E56" s="41">
        <f>上原!E56+中原!E56+下原!E56</f>
        <v>107</v>
      </c>
      <c r="F56" s="42">
        <f>E56/E147</f>
        <v>6.5363469761759316E-2</v>
      </c>
    </row>
    <row r="57" spans="1:6" ht="15" customHeight="1" x14ac:dyDescent="0.15">
      <c r="A57" s="12"/>
      <c r="B57" s="35">
        <v>45</v>
      </c>
      <c r="C57" s="75">
        <f>上原!C57+中原!C57+下原!C57</f>
        <v>9</v>
      </c>
      <c r="D57" s="75">
        <f>上原!D57+中原!D57+下原!D57</f>
        <v>14</v>
      </c>
      <c r="E57" s="10">
        <f>上原!E57+中原!E57+下原!E57</f>
        <v>23</v>
      </c>
      <c r="F57" s="32"/>
    </row>
    <row r="58" spans="1:6" ht="15" customHeight="1" x14ac:dyDescent="0.15">
      <c r="A58" s="12"/>
      <c r="B58" s="35">
        <v>46</v>
      </c>
      <c r="C58" s="75">
        <f>上原!C58+中原!C58+下原!C58</f>
        <v>13</v>
      </c>
      <c r="D58" s="75">
        <f>上原!D58+中原!D58+下原!D58</f>
        <v>8</v>
      </c>
      <c r="E58" s="10">
        <f>上原!E58+中原!E58+下原!E58</f>
        <v>21</v>
      </c>
      <c r="F58" s="32"/>
    </row>
    <row r="59" spans="1:6" ht="15" customHeight="1" x14ac:dyDescent="0.15">
      <c r="A59" s="12"/>
      <c r="B59" s="35">
        <v>47</v>
      </c>
      <c r="C59" s="75">
        <f>上原!C59+中原!C59+下原!C59</f>
        <v>15</v>
      </c>
      <c r="D59" s="75">
        <f>上原!D59+中原!D59+下原!D59</f>
        <v>10</v>
      </c>
      <c r="E59" s="10">
        <f>上原!E59+中原!E59+下原!E59</f>
        <v>25</v>
      </c>
      <c r="F59" s="32"/>
    </row>
    <row r="60" spans="1:6" ht="15" customHeight="1" x14ac:dyDescent="0.15">
      <c r="A60" s="12"/>
      <c r="B60" s="35">
        <v>48</v>
      </c>
      <c r="C60" s="75">
        <f>上原!C60+中原!C60+下原!C60</f>
        <v>12</v>
      </c>
      <c r="D60" s="75">
        <f>上原!D60+中原!D60+下原!D60</f>
        <v>10</v>
      </c>
      <c r="E60" s="10">
        <f>上原!E60+中原!E60+下原!E60</f>
        <v>22</v>
      </c>
      <c r="F60" s="32"/>
    </row>
    <row r="61" spans="1:6" ht="15" customHeight="1" x14ac:dyDescent="0.15">
      <c r="A61" s="12"/>
      <c r="B61" s="35">
        <v>49</v>
      </c>
      <c r="C61" s="75">
        <f>上原!C61+中原!C61+下原!C61</f>
        <v>7</v>
      </c>
      <c r="D61" s="75">
        <f>上原!D61+中原!D61+下原!D61</f>
        <v>10</v>
      </c>
      <c r="E61" s="10">
        <f>上原!E61+中原!E61+下原!E61</f>
        <v>17</v>
      </c>
      <c r="F61" s="32"/>
    </row>
    <row r="62" spans="1:6" ht="15" customHeight="1" x14ac:dyDescent="0.15">
      <c r="A62" s="12"/>
      <c r="B62" s="40" t="s">
        <v>59</v>
      </c>
      <c r="C62" s="49">
        <f>上原!C62+中原!C62+下原!C62</f>
        <v>56</v>
      </c>
      <c r="D62" s="49">
        <f>上原!D62+中原!D62+下原!D62</f>
        <v>52</v>
      </c>
      <c r="E62" s="41">
        <f>上原!E62+中原!E62+下原!E62</f>
        <v>108</v>
      </c>
      <c r="F62" s="42">
        <f>E62/E147</f>
        <v>6.597434331093463E-2</v>
      </c>
    </row>
    <row r="63" spans="1:6" ht="15" customHeight="1" x14ac:dyDescent="0.15">
      <c r="A63" s="12"/>
      <c r="B63" s="35">
        <v>50</v>
      </c>
      <c r="C63" s="75">
        <f>上原!C63+中原!C63+下原!C63</f>
        <v>16</v>
      </c>
      <c r="D63" s="75">
        <f>上原!D63+中原!D63+下原!D63</f>
        <v>9</v>
      </c>
      <c r="E63" s="10">
        <f>上原!E63+中原!E63+下原!E63</f>
        <v>25</v>
      </c>
      <c r="F63" s="32"/>
    </row>
    <row r="64" spans="1:6" ht="15" customHeight="1" x14ac:dyDescent="0.15">
      <c r="A64" s="12"/>
      <c r="B64" s="35">
        <v>51</v>
      </c>
      <c r="C64" s="75">
        <f>上原!C64+中原!C64+下原!C64</f>
        <v>15</v>
      </c>
      <c r="D64" s="75">
        <f>上原!D64+中原!D64+下原!D64</f>
        <v>14</v>
      </c>
      <c r="E64" s="10">
        <f>上原!E64+中原!E64+下原!E64</f>
        <v>29</v>
      </c>
      <c r="F64" s="32"/>
    </row>
    <row r="65" spans="1:6" ht="15" customHeight="1" x14ac:dyDescent="0.15">
      <c r="A65" s="12"/>
      <c r="B65" s="35">
        <v>52</v>
      </c>
      <c r="C65" s="75">
        <f>上原!C65+中原!C65+下原!C65</f>
        <v>10</v>
      </c>
      <c r="D65" s="75">
        <f>上原!D65+中原!D65+下原!D65</f>
        <v>12</v>
      </c>
      <c r="E65" s="10">
        <f>上原!E65+中原!E65+下原!E65</f>
        <v>22</v>
      </c>
      <c r="F65" s="32"/>
    </row>
    <row r="66" spans="1:6" ht="15" customHeight="1" x14ac:dyDescent="0.15">
      <c r="A66" s="12"/>
      <c r="B66" s="35">
        <v>53</v>
      </c>
      <c r="C66" s="75">
        <f>上原!C66+中原!C66+下原!C66</f>
        <v>11</v>
      </c>
      <c r="D66" s="75">
        <f>上原!D66+中原!D66+下原!D66</f>
        <v>10</v>
      </c>
      <c r="E66" s="10">
        <f>上原!E66+中原!E66+下原!E66</f>
        <v>21</v>
      </c>
      <c r="F66" s="32"/>
    </row>
    <row r="67" spans="1:6" ht="15" customHeight="1" x14ac:dyDescent="0.15">
      <c r="A67" s="12"/>
      <c r="B67" s="35">
        <v>54</v>
      </c>
      <c r="C67" s="75">
        <f>上原!C67+中原!C67+下原!C67</f>
        <v>10</v>
      </c>
      <c r="D67" s="75">
        <f>上原!D67+中原!D67+下原!D67</f>
        <v>10</v>
      </c>
      <c r="E67" s="10">
        <f>上原!E67+中原!E67+下原!E67</f>
        <v>20</v>
      </c>
      <c r="F67" s="32"/>
    </row>
    <row r="68" spans="1:6" ht="15" customHeight="1" x14ac:dyDescent="0.15">
      <c r="A68" s="12"/>
      <c r="B68" s="40" t="s">
        <v>60</v>
      </c>
      <c r="C68" s="49">
        <f>上原!C68+中原!C68+下原!C68</f>
        <v>62</v>
      </c>
      <c r="D68" s="49">
        <f>上原!D68+中原!D68+下原!D68</f>
        <v>55</v>
      </c>
      <c r="E68" s="41">
        <f>上原!E68+中原!E68+下原!E68</f>
        <v>117</v>
      </c>
      <c r="F68" s="42">
        <f>E68/E147</f>
        <v>7.1472205253512527E-2</v>
      </c>
    </row>
    <row r="69" spans="1:6" ht="15" customHeight="1" x14ac:dyDescent="0.15">
      <c r="A69" s="12"/>
      <c r="B69" s="35">
        <v>55</v>
      </c>
      <c r="C69" s="75">
        <f>上原!C69+中原!C69+下原!C69</f>
        <v>11</v>
      </c>
      <c r="D69" s="75">
        <f>上原!D69+中原!D69+下原!D69</f>
        <v>16</v>
      </c>
      <c r="E69" s="10">
        <f>上原!E69+中原!E69+下原!E69</f>
        <v>27</v>
      </c>
      <c r="F69" s="32"/>
    </row>
    <row r="70" spans="1:6" ht="15" customHeight="1" x14ac:dyDescent="0.15">
      <c r="A70" s="12"/>
      <c r="B70" s="35">
        <v>56</v>
      </c>
      <c r="C70" s="75">
        <f>上原!C70+中原!C70+下原!C70</f>
        <v>6</v>
      </c>
      <c r="D70" s="75">
        <f>上原!D70+中原!D70+下原!D70</f>
        <v>11</v>
      </c>
      <c r="E70" s="10">
        <f>上原!E70+中原!E70+下原!E70</f>
        <v>17</v>
      </c>
      <c r="F70" s="32"/>
    </row>
    <row r="71" spans="1:6" ht="15" customHeight="1" x14ac:dyDescent="0.15">
      <c r="A71" s="12"/>
      <c r="B71" s="35">
        <v>57</v>
      </c>
      <c r="C71" s="75">
        <f>上原!C71+中原!C71+下原!C71</f>
        <v>10</v>
      </c>
      <c r="D71" s="75">
        <f>上原!D71+中原!D71+下原!D71</f>
        <v>4</v>
      </c>
      <c r="E71" s="10">
        <f>上原!E71+中原!E71+下原!E71</f>
        <v>14</v>
      </c>
      <c r="F71" s="32"/>
    </row>
    <row r="72" spans="1:6" ht="15" customHeight="1" x14ac:dyDescent="0.15">
      <c r="A72" s="12"/>
      <c r="B72" s="35">
        <v>58</v>
      </c>
      <c r="C72" s="75">
        <f>上原!C72+中原!C72+下原!C72</f>
        <v>8</v>
      </c>
      <c r="D72" s="75">
        <f>上原!D72+中原!D72+下原!D72</f>
        <v>8</v>
      </c>
      <c r="E72" s="10">
        <f>上原!E72+中原!E72+下原!E72</f>
        <v>16</v>
      </c>
      <c r="F72" s="32"/>
    </row>
    <row r="73" spans="1:6" ht="15" customHeight="1" x14ac:dyDescent="0.15">
      <c r="A73" s="12"/>
      <c r="B73" s="35">
        <v>59</v>
      </c>
      <c r="C73" s="75">
        <f>上原!C73+中原!C73+下原!C73</f>
        <v>7</v>
      </c>
      <c r="D73" s="75">
        <f>上原!D73+中原!D73+下原!D73</f>
        <v>11</v>
      </c>
      <c r="E73" s="10">
        <f>上原!E73+中原!E73+下原!E73</f>
        <v>18</v>
      </c>
      <c r="F73" s="32"/>
    </row>
    <row r="74" spans="1:6" ht="15" customHeight="1" x14ac:dyDescent="0.15">
      <c r="A74" s="12"/>
      <c r="B74" s="40" t="s">
        <v>61</v>
      </c>
      <c r="C74" s="49">
        <f>上原!C74+中原!C74+下原!C74</f>
        <v>42</v>
      </c>
      <c r="D74" s="49">
        <f>上原!D74+中原!D74+下原!D74</f>
        <v>50</v>
      </c>
      <c r="E74" s="41">
        <f>上原!E74+中原!E74+下原!E74</f>
        <v>92</v>
      </c>
      <c r="F74" s="42">
        <f>E74/E147</f>
        <v>5.6200366524129505E-2</v>
      </c>
    </row>
    <row r="75" spans="1:6" ht="15" customHeight="1" x14ac:dyDescent="0.15">
      <c r="A75" s="12"/>
      <c r="B75" s="35">
        <v>60</v>
      </c>
      <c r="C75" s="75">
        <f>上原!C75+中原!C75+下原!C75</f>
        <v>4</v>
      </c>
      <c r="D75" s="75">
        <f>上原!D75+中原!D75+下原!D75</f>
        <v>11</v>
      </c>
      <c r="E75" s="10">
        <f>上原!E75+中原!E75+下原!E75</f>
        <v>15</v>
      </c>
      <c r="F75" s="32"/>
    </row>
    <row r="76" spans="1:6" ht="15" customHeight="1" x14ac:dyDescent="0.15">
      <c r="A76" s="12"/>
      <c r="B76" s="35">
        <v>61</v>
      </c>
      <c r="C76" s="75">
        <f>上原!C76+中原!C76+下原!C76</f>
        <v>11</v>
      </c>
      <c r="D76" s="75">
        <f>上原!D76+中原!D76+下原!D76</f>
        <v>8</v>
      </c>
      <c r="E76" s="10">
        <f>上原!E76+中原!E76+下原!E76</f>
        <v>19</v>
      </c>
      <c r="F76" s="32"/>
    </row>
    <row r="77" spans="1:6" ht="15" customHeight="1" x14ac:dyDescent="0.15">
      <c r="A77" s="12"/>
      <c r="B77" s="35">
        <v>62</v>
      </c>
      <c r="C77" s="75">
        <f>上原!C77+中原!C77+下原!C77</f>
        <v>4</v>
      </c>
      <c r="D77" s="75">
        <f>上原!D77+中原!D77+下原!D77</f>
        <v>13</v>
      </c>
      <c r="E77" s="10">
        <f>上原!E77+中原!E77+下原!E77</f>
        <v>17</v>
      </c>
      <c r="F77" s="32"/>
    </row>
    <row r="78" spans="1:6" ht="15" customHeight="1" x14ac:dyDescent="0.15">
      <c r="A78" s="12"/>
      <c r="B78" s="35">
        <v>63</v>
      </c>
      <c r="C78" s="75">
        <f>上原!C78+中原!C78+下原!C78</f>
        <v>14</v>
      </c>
      <c r="D78" s="75">
        <f>上原!D78+中原!D78+下原!D78</f>
        <v>12</v>
      </c>
      <c r="E78" s="10">
        <f>上原!E78+中原!E78+下原!E78</f>
        <v>26</v>
      </c>
      <c r="F78" s="32"/>
    </row>
    <row r="79" spans="1:6" ht="15" customHeight="1" x14ac:dyDescent="0.15">
      <c r="A79" s="12"/>
      <c r="B79" s="35">
        <v>64</v>
      </c>
      <c r="C79" s="75">
        <f>上原!C79+中原!C79+下原!C79</f>
        <v>9</v>
      </c>
      <c r="D79" s="75">
        <f>上原!D79+中原!D79+下原!D79</f>
        <v>8</v>
      </c>
      <c r="E79" s="10">
        <f>上原!E79+中原!E79+下原!E79</f>
        <v>17</v>
      </c>
      <c r="F79" s="32"/>
    </row>
    <row r="80" spans="1:6" ht="15" customHeight="1" x14ac:dyDescent="0.15">
      <c r="A80" s="12"/>
      <c r="B80" s="40" t="s">
        <v>62</v>
      </c>
      <c r="C80" s="49">
        <f>上原!C80+中原!C80+下原!C80</f>
        <v>42</v>
      </c>
      <c r="D80" s="49">
        <f>上原!D80+中原!D80+下原!D80</f>
        <v>52</v>
      </c>
      <c r="E80" s="41">
        <f>上原!E80+中原!E80+下原!E80</f>
        <v>94</v>
      </c>
      <c r="F80" s="42">
        <f>E80/E147</f>
        <v>5.7422113622480148E-2</v>
      </c>
    </row>
    <row r="81" spans="1:6" ht="15" customHeight="1" x14ac:dyDescent="0.15">
      <c r="A81" s="12"/>
      <c r="B81" s="35">
        <v>65</v>
      </c>
      <c r="C81" s="75">
        <f>上原!C81+中原!C81+下原!C81</f>
        <v>15</v>
      </c>
      <c r="D81" s="75">
        <f>上原!D81+中原!D81+下原!D81</f>
        <v>12</v>
      </c>
      <c r="E81" s="10">
        <f>上原!E81+中原!E81+下原!E81</f>
        <v>27</v>
      </c>
      <c r="F81" s="32"/>
    </row>
    <row r="82" spans="1:6" ht="15" customHeight="1" x14ac:dyDescent="0.15">
      <c r="A82" s="12"/>
      <c r="B82" s="35">
        <v>66</v>
      </c>
      <c r="C82" s="75">
        <f>上原!C82+中原!C82+下原!C82</f>
        <v>16</v>
      </c>
      <c r="D82" s="75">
        <f>上原!D82+中原!D82+下原!D82</f>
        <v>13</v>
      </c>
      <c r="E82" s="10">
        <f>上原!E82+中原!E82+下原!E82</f>
        <v>29</v>
      </c>
      <c r="F82" s="32"/>
    </row>
    <row r="83" spans="1:6" ht="15" customHeight="1" x14ac:dyDescent="0.15">
      <c r="A83" s="12"/>
      <c r="B83" s="35">
        <v>67</v>
      </c>
      <c r="C83" s="75">
        <f>上原!C83+中原!C83+下原!C83</f>
        <v>7</v>
      </c>
      <c r="D83" s="75">
        <f>上原!D83+中原!D83+下原!D83</f>
        <v>15</v>
      </c>
      <c r="E83" s="10">
        <f>上原!E83+中原!E83+下原!E83</f>
        <v>22</v>
      </c>
      <c r="F83" s="32"/>
    </row>
    <row r="84" spans="1:6" ht="15" customHeight="1" x14ac:dyDescent="0.15">
      <c r="A84" s="12"/>
      <c r="B84" s="35">
        <v>68</v>
      </c>
      <c r="C84" s="75">
        <f>上原!C84+中原!C84+下原!C84</f>
        <v>10</v>
      </c>
      <c r="D84" s="75">
        <f>上原!D84+中原!D84+下原!D84</f>
        <v>21</v>
      </c>
      <c r="E84" s="10">
        <f>上原!E84+中原!E84+下原!E84</f>
        <v>31</v>
      </c>
      <c r="F84" s="32"/>
    </row>
    <row r="85" spans="1:6" ht="15" customHeight="1" x14ac:dyDescent="0.15">
      <c r="A85" s="12"/>
      <c r="B85" s="35">
        <v>69</v>
      </c>
      <c r="C85" s="75">
        <f>上原!C85+中原!C85+下原!C85</f>
        <v>12</v>
      </c>
      <c r="D85" s="75">
        <f>上原!D85+中原!D85+下原!D85</f>
        <v>12</v>
      </c>
      <c r="E85" s="10">
        <f>上原!E85+中原!E85+下原!E85</f>
        <v>24</v>
      </c>
      <c r="F85" s="32"/>
    </row>
    <row r="86" spans="1:6" ht="15" customHeight="1" x14ac:dyDescent="0.15">
      <c r="A86" s="12"/>
      <c r="B86" s="43" t="s">
        <v>63</v>
      </c>
      <c r="C86" s="71">
        <f>上原!C86+中原!C86+下原!C86</f>
        <v>60</v>
      </c>
      <c r="D86" s="71">
        <f>上原!D86+中原!D86+下原!D86</f>
        <v>73</v>
      </c>
      <c r="E86" s="44">
        <f>上原!E86+中原!E86+下原!E86</f>
        <v>133</v>
      </c>
      <c r="F86" s="45">
        <f>E86/E147</f>
        <v>8.1246182040317652E-2</v>
      </c>
    </row>
    <row r="87" spans="1:6" ht="15" customHeight="1" x14ac:dyDescent="0.15">
      <c r="A87" s="12"/>
      <c r="B87" s="35">
        <v>70</v>
      </c>
      <c r="C87" s="75">
        <f>上原!C87+中原!C87+下原!C87</f>
        <v>16</v>
      </c>
      <c r="D87" s="75">
        <f>上原!D87+中原!D87+下原!D87</f>
        <v>18</v>
      </c>
      <c r="E87" s="10">
        <f>上原!E87+中原!E87+下原!E87</f>
        <v>34</v>
      </c>
      <c r="F87" s="32"/>
    </row>
    <row r="88" spans="1:6" ht="15" customHeight="1" x14ac:dyDescent="0.15">
      <c r="A88" s="12"/>
      <c r="B88" s="35">
        <v>71</v>
      </c>
      <c r="C88" s="75">
        <f>上原!C88+中原!C88+下原!C88</f>
        <v>18</v>
      </c>
      <c r="D88" s="75">
        <f>上原!D88+中原!D88+下原!D88</f>
        <v>13</v>
      </c>
      <c r="E88" s="10">
        <f>上原!E88+中原!E88+下原!E88</f>
        <v>31</v>
      </c>
      <c r="F88" s="32"/>
    </row>
    <row r="89" spans="1:6" ht="15" customHeight="1" x14ac:dyDescent="0.15">
      <c r="A89" s="12"/>
      <c r="B89" s="35">
        <v>72</v>
      </c>
      <c r="C89" s="75">
        <f>上原!C89+中原!C89+下原!C89</f>
        <v>19</v>
      </c>
      <c r="D89" s="75">
        <f>上原!D89+中原!D89+下原!D89</f>
        <v>11</v>
      </c>
      <c r="E89" s="10">
        <f>上原!E89+中原!E89+下原!E89</f>
        <v>30</v>
      </c>
      <c r="F89" s="32"/>
    </row>
    <row r="90" spans="1:6" ht="15" customHeight="1" x14ac:dyDescent="0.15">
      <c r="A90" s="12"/>
      <c r="B90" s="35">
        <v>73</v>
      </c>
      <c r="C90" s="75">
        <f>上原!C90+中原!C90+下原!C90</f>
        <v>20</v>
      </c>
      <c r="D90" s="75">
        <f>上原!D90+中原!D90+下原!D90</f>
        <v>12</v>
      </c>
      <c r="E90" s="10">
        <f>上原!E90+中原!E90+下原!E90</f>
        <v>32</v>
      </c>
      <c r="F90" s="32"/>
    </row>
    <row r="91" spans="1:6" ht="15" customHeight="1" x14ac:dyDescent="0.15">
      <c r="A91" s="12"/>
      <c r="B91" s="35">
        <v>74</v>
      </c>
      <c r="C91" s="75">
        <f>上原!C91+中原!C91+下原!C91</f>
        <v>15</v>
      </c>
      <c r="D91" s="75">
        <f>上原!D91+中原!D91+下原!D91</f>
        <v>19</v>
      </c>
      <c r="E91" s="10">
        <f>上原!E91+中原!E91+下原!E91</f>
        <v>34</v>
      </c>
      <c r="F91" s="32"/>
    </row>
    <row r="92" spans="1:6" ht="15" customHeight="1" x14ac:dyDescent="0.15">
      <c r="A92" s="12"/>
      <c r="B92" s="43" t="s">
        <v>64</v>
      </c>
      <c r="C92" s="71">
        <f>上原!C92+中原!C92+下原!C92</f>
        <v>88</v>
      </c>
      <c r="D92" s="71">
        <f>上原!D92+中原!D92+下原!D92</f>
        <v>73</v>
      </c>
      <c r="E92" s="44">
        <f>上原!E92+中原!E92+下原!E92</f>
        <v>161</v>
      </c>
      <c r="F92" s="45">
        <f>E92/E147</f>
        <v>9.8350641417226631E-2</v>
      </c>
    </row>
    <row r="93" spans="1:6" ht="15" customHeight="1" x14ac:dyDescent="0.15">
      <c r="A93" s="12"/>
      <c r="B93" s="35">
        <v>75</v>
      </c>
      <c r="C93" s="75">
        <f>上原!C93+中原!C93+下原!C93</f>
        <v>9</v>
      </c>
      <c r="D93" s="75">
        <f>上原!D93+中原!D93+下原!D93</f>
        <v>18</v>
      </c>
      <c r="E93" s="10">
        <f>上原!E93+中原!E93+下原!E93</f>
        <v>27</v>
      </c>
      <c r="F93" s="32"/>
    </row>
    <row r="94" spans="1:6" ht="15" customHeight="1" x14ac:dyDescent="0.15">
      <c r="A94" s="12"/>
      <c r="B94" s="35">
        <v>76</v>
      </c>
      <c r="C94" s="75">
        <f>上原!C94+中原!C94+下原!C94</f>
        <v>14</v>
      </c>
      <c r="D94" s="75">
        <f>上原!D94+中原!D94+下原!D94</f>
        <v>7</v>
      </c>
      <c r="E94" s="10">
        <f>上原!E94+中原!E94+下原!E94</f>
        <v>21</v>
      </c>
      <c r="F94" s="32"/>
    </row>
    <row r="95" spans="1:6" ht="15" customHeight="1" x14ac:dyDescent="0.15">
      <c r="A95" s="12"/>
      <c r="B95" s="35">
        <v>77</v>
      </c>
      <c r="C95" s="75">
        <f>上原!C95+中原!C95+下原!C95</f>
        <v>8</v>
      </c>
      <c r="D95" s="75">
        <f>上原!D95+中原!D95+下原!D95</f>
        <v>7</v>
      </c>
      <c r="E95" s="10">
        <f>上原!E95+中原!E95+下原!E95</f>
        <v>15</v>
      </c>
      <c r="F95" s="32"/>
    </row>
    <row r="96" spans="1:6" ht="15" customHeight="1" x14ac:dyDescent="0.15">
      <c r="A96" s="12"/>
      <c r="B96" s="35">
        <v>78</v>
      </c>
      <c r="C96" s="75">
        <f>上原!C96+中原!C96+下原!C96</f>
        <v>5</v>
      </c>
      <c r="D96" s="75">
        <f>上原!D96+中原!D96+下原!D96</f>
        <v>3</v>
      </c>
      <c r="E96" s="10">
        <f>上原!E96+中原!E96+下原!E96</f>
        <v>8</v>
      </c>
      <c r="F96" s="32"/>
    </row>
    <row r="97" spans="1:6" ht="15" customHeight="1" x14ac:dyDescent="0.15">
      <c r="A97" s="12"/>
      <c r="B97" s="35">
        <v>79</v>
      </c>
      <c r="C97" s="75">
        <f>上原!C97+中原!C97+下原!C97</f>
        <v>10</v>
      </c>
      <c r="D97" s="75">
        <f>上原!D97+中原!D97+下原!D97</f>
        <v>11</v>
      </c>
      <c r="E97" s="10">
        <f>上原!E97+中原!E97+下原!E97</f>
        <v>21</v>
      </c>
      <c r="F97" s="32"/>
    </row>
    <row r="98" spans="1:6" ht="15" customHeight="1" x14ac:dyDescent="0.15">
      <c r="A98" s="12"/>
      <c r="B98" s="43" t="s">
        <v>65</v>
      </c>
      <c r="C98" s="71">
        <f>上原!C98+中原!C98+下原!C98</f>
        <v>46</v>
      </c>
      <c r="D98" s="71">
        <f>上原!D98+中原!D98+下原!D98</f>
        <v>46</v>
      </c>
      <c r="E98" s="44">
        <f>上原!E98+中原!E98+下原!E98</f>
        <v>92</v>
      </c>
      <c r="F98" s="45">
        <f>E98/E147</f>
        <v>5.6200366524129505E-2</v>
      </c>
    </row>
    <row r="99" spans="1:6" ht="15" customHeight="1" x14ac:dyDescent="0.15">
      <c r="A99" s="12"/>
      <c r="B99" s="35">
        <v>80</v>
      </c>
      <c r="C99" s="75">
        <f>上原!C99+中原!C99+下原!C99</f>
        <v>10</v>
      </c>
      <c r="D99" s="75">
        <f>上原!D99+中原!D99+下原!D99</f>
        <v>9</v>
      </c>
      <c r="E99" s="10">
        <f>上原!E99+中原!E99+下原!E99</f>
        <v>19</v>
      </c>
      <c r="F99" s="32"/>
    </row>
    <row r="100" spans="1:6" ht="15" customHeight="1" x14ac:dyDescent="0.15">
      <c r="A100" s="12"/>
      <c r="B100" s="35">
        <v>81</v>
      </c>
      <c r="C100" s="75">
        <f>上原!C100+中原!C100+下原!C100</f>
        <v>4</v>
      </c>
      <c r="D100" s="75">
        <f>上原!D100+中原!D100+下原!D100</f>
        <v>9</v>
      </c>
      <c r="E100" s="10">
        <f>上原!E100+中原!E100+下原!E100</f>
        <v>13</v>
      </c>
      <c r="F100" s="32"/>
    </row>
    <row r="101" spans="1:6" ht="15" customHeight="1" x14ac:dyDescent="0.15">
      <c r="A101" s="12"/>
      <c r="B101" s="35">
        <v>82</v>
      </c>
      <c r="C101" s="75">
        <f>上原!C101+中原!C101+下原!C101</f>
        <v>6</v>
      </c>
      <c r="D101" s="75">
        <f>上原!D101+中原!D101+下原!D101</f>
        <v>7</v>
      </c>
      <c r="E101" s="10">
        <f>上原!E101+中原!E101+下原!E101</f>
        <v>13</v>
      </c>
      <c r="F101" s="32"/>
    </row>
    <row r="102" spans="1:6" ht="15" customHeight="1" x14ac:dyDescent="0.15">
      <c r="A102" s="12"/>
      <c r="B102" s="35">
        <v>83</v>
      </c>
      <c r="C102" s="75">
        <f>上原!C102+中原!C102+下原!C102</f>
        <v>10</v>
      </c>
      <c r="D102" s="75">
        <f>上原!D102+中原!D102+下原!D102</f>
        <v>7</v>
      </c>
      <c r="E102" s="10">
        <f>上原!E102+中原!E102+下原!E102</f>
        <v>17</v>
      </c>
      <c r="F102" s="32"/>
    </row>
    <row r="103" spans="1:6" ht="15" customHeight="1" x14ac:dyDescent="0.15">
      <c r="A103" s="12"/>
      <c r="B103" s="35">
        <v>84</v>
      </c>
      <c r="C103" s="75">
        <f>上原!C103+中原!C103+下原!C103</f>
        <v>5</v>
      </c>
      <c r="D103" s="75">
        <f>上原!D103+中原!D103+下原!D103</f>
        <v>9</v>
      </c>
      <c r="E103" s="10">
        <f>上原!E103+中原!E103+下原!E103</f>
        <v>14</v>
      </c>
      <c r="F103" s="32"/>
    </row>
    <row r="104" spans="1:6" ht="15" customHeight="1" x14ac:dyDescent="0.15">
      <c r="A104" s="12"/>
      <c r="B104" s="43" t="s">
        <v>66</v>
      </c>
      <c r="C104" s="71">
        <f>上原!C104+中原!C104+下原!C104</f>
        <v>35</v>
      </c>
      <c r="D104" s="71">
        <f>上原!D104+中原!D104+下原!D104</f>
        <v>41</v>
      </c>
      <c r="E104" s="44">
        <f>上原!E104+中原!E104+下原!E104</f>
        <v>76</v>
      </c>
      <c r="F104" s="45">
        <f>E104/E147</f>
        <v>4.6426389737324374E-2</v>
      </c>
    </row>
    <row r="105" spans="1:6" ht="15" customHeight="1" x14ac:dyDescent="0.15">
      <c r="A105" s="12"/>
      <c r="B105" s="35">
        <v>85</v>
      </c>
      <c r="C105" s="75">
        <f>上原!C105+中原!C105+下原!C105</f>
        <v>6</v>
      </c>
      <c r="D105" s="75">
        <f>上原!D105+中原!D105+下原!D105</f>
        <v>4</v>
      </c>
      <c r="E105" s="10">
        <f>上原!E105+中原!E105+下原!E105</f>
        <v>10</v>
      </c>
      <c r="F105" s="32"/>
    </row>
    <row r="106" spans="1:6" ht="15" customHeight="1" x14ac:dyDescent="0.15">
      <c r="A106" s="12"/>
      <c r="B106" s="35">
        <v>86</v>
      </c>
      <c r="C106" s="75">
        <f>上原!C106+中原!C106+下原!C106</f>
        <v>9</v>
      </c>
      <c r="D106" s="75">
        <f>上原!D106+中原!D106+下原!D106</f>
        <v>8</v>
      </c>
      <c r="E106" s="10">
        <f>上原!E106+中原!E106+下原!E106</f>
        <v>17</v>
      </c>
      <c r="F106" s="32"/>
    </row>
    <row r="107" spans="1:6" ht="15" customHeight="1" x14ac:dyDescent="0.15">
      <c r="A107" s="12"/>
      <c r="B107" s="35">
        <v>87</v>
      </c>
      <c r="C107" s="75">
        <f>上原!C107+中原!C107+下原!C107</f>
        <v>3</v>
      </c>
      <c r="D107" s="75">
        <f>上原!D107+中原!D107+下原!D107</f>
        <v>14</v>
      </c>
      <c r="E107" s="10">
        <f>上原!E107+中原!E107+下原!E107</f>
        <v>17</v>
      </c>
      <c r="F107" s="32"/>
    </row>
    <row r="108" spans="1:6" ht="15" customHeight="1" x14ac:dyDescent="0.15">
      <c r="A108" s="12"/>
      <c r="B108" s="35">
        <v>88</v>
      </c>
      <c r="C108" s="75">
        <f>上原!C108+中原!C108+下原!C108</f>
        <v>2</v>
      </c>
      <c r="D108" s="75">
        <f>上原!D108+中原!D108+下原!D108</f>
        <v>3</v>
      </c>
      <c r="E108" s="10">
        <f>上原!E108+中原!E108+下原!E108</f>
        <v>5</v>
      </c>
      <c r="F108" s="32"/>
    </row>
    <row r="109" spans="1:6" ht="15" customHeight="1" x14ac:dyDescent="0.15">
      <c r="A109" s="12"/>
      <c r="B109" s="35">
        <v>89</v>
      </c>
      <c r="C109" s="75">
        <f>上原!C109+中原!C109+下原!C109</f>
        <v>1</v>
      </c>
      <c r="D109" s="75">
        <f>上原!D109+中原!D109+下原!D109</f>
        <v>8</v>
      </c>
      <c r="E109" s="10">
        <f>上原!E109+中原!E109+下原!E109</f>
        <v>9</v>
      </c>
      <c r="F109" s="32"/>
    </row>
    <row r="110" spans="1:6" ht="15" customHeight="1" x14ac:dyDescent="0.15">
      <c r="A110" s="12"/>
      <c r="B110" s="43" t="s">
        <v>67</v>
      </c>
      <c r="C110" s="71">
        <f>上原!C110+中原!C110+下原!C110</f>
        <v>21</v>
      </c>
      <c r="D110" s="71">
        <f>上原!D110+中原!D110+下原!D110</f>
        <v>37</v>
      </c>
      <c r="E110" s="44">
        <f>上原!E110+中原!E110+下原!E110</f>
        <v>58</v>
      </c>
      <c r="F110" s="45">
        <f>E110/E147</f>
        <v>3.54306658521686E-2</v>
      </c>
    </row>
    <row r="111" spans="1:6" ht="15" customHeight="1" x14ac:dyDescent="0.15">
      <c r="A111" s="12"/>
      <c r="B111" s="35">
        <v>90</v>
      </c>
      <c r="C111" s="75">
        <f>上原!C111+中原!C111+下原!C111</f>
        <v>1</v>
      </c>
      <c r="D111" s="75">
        <f>上原!D111+中原!D111+下原!D111</f>
        <v>9</v>
      </c>
      <c r="E111" s="10">
        <f>上原!E111+中原!E111+下原!E111</f>
        <v>10</v>
      </c>
      <c r="F111" s="32"/>
    </row>
    <row r="112" spans="1:6" ht="15" customHeight="1" x14ac:dyDescent="0.15">
      <c r="A112" s="12"/>
      <c r="B112" s="35">
        <v>91</v>
      </c>
      <c r="C112" s="75">
        <f>上原!C112+中原!C112+下原!C112</f>
        <v>3</v>
      </c>
      <c r="D112" s="75">
        <f>上原!D112+中原!D112+下原!D112</f>
        <v>2</v>
      </c>
      <c r="E112" s="10">
        <f>上原!E112+中原!E112+下原!E112</f>
        <v>5</v>
      </c>
      <c r="F112" s="32"/>
    </row>
    <row r="113" spans="1:6" ht="15" customHeight="1" x14ac:dyDescent="0.15">
      <c r="A113" s="12"/>
      <c r="B113" s="35">
        <v>92</v>
      </c>
      <c r="C113" s="75">
        <f>上原!C113+中原!C113+下原!C113</f>
        <v>5</v>
      </c>
      <c r="D113" s="75">
        <f>上原!D113+中原!D113+下原!D113</f>
        <v>6</v>
      </c>
      <c r="E113" s="10">
        <f>上原!E113+中原!E113+下原!E113</f>
        <v>11</v>
      </c>
      <c r="F113" s="32"/>
    </row>
    <row r="114" spans="1:6" ht="15" customHeight="1" x14ac:dyDescent="0.15">
      <c r="A114" s="12"/>
      <c r="B114" s="35">
        <v>93</v>
      </c>
      <c r="C114" s="75">
        <f>上原!C114+中原!C114+下原!C114</f>
        <v>1</v>
      </c>
      <c r="D114" s="75">
        <f>上原!D114+中原!D114+下原!D114</f>
        <v>6</v>
      </c>
      <c r="E114" s="10">
        <f>上原!E114+中原!E114+下原!E114</f>
        <v>7</v>
      </c>
      <c r="F114" s="32"/>
    </row>
    <row r="115" spans="1:6" ht="15" customHeight="1" x14ac:dyDescent="0.15">
      <c r="A115" s="12"/>
      <c r="B115" s="35">
        <v>94</v>
      </c>
      <c r="C115" s="75">
        <f>上原!C115+中原!C115+下原!C115</f>
        <v>0</v>
      </c>
      <c r="D115" s="75">
        <f>上原!D115+中原!D115+下原!D115</f>
        <v>5</v>
      </c>
      <c r="E115" s="10">
        <f>上原!E115+中原!E115+下原!E115</f>
        <v>5</v>
      </c>
      <c r="F115" s="32"/>
    </row>
    <row r="116" spans="1:6" ht="15" customHeight="1" x14ac:dyDescent="0.15">
      <c r="A116" s="12"/>
      <c r="B116" s="43" t="s">
        <v>68</v>
      </c>
      <c r="C116" s="71">
        <f>上原!C116+中原!C116+下原!C116</f>
        <v>10</v>
      </c>
      <c r="D116" s="71">
        <f>上原!D116+中原!D116+下原!D116</f>
        <v>28</v>
      </c>
      <c r="E116" s="44">
        <f>上原!E116+中原!E116+下原!E116</f>
        <v>38</v>
      </c>
      <c r="F116" s="45">
        <f>E116/E147</f>
        <v>2.3213194868662187E-2</v>
      </c>
    </row>
    <row r="117" spans="1:6" ht="15" customHeight="1" x14ac:dyDescent="0.15">
      <c r="A117" s="12"/>
      <c r="B117" s="35">
        <v>95</v>
      </c>
      <c r="C117" s="75">
        <f>上原!C117+中原!C117+下原!C117</f>
        <v>1</v>
      </c>
      <c r="D117" s="75">
        <f>上原!D117+中原!D117+下原!D117</f>
        <v>2</v>
      </c>
      <c r="E117" s="10">
        <f>上原!E117+中原!E117+下原!E117</f>
        <v>3</v>
      </c>
      <c r="F117" s="32"/>
    </row>
    <row r="118" spans="1:6" ht="15" customHeight="1" x14ac:dyDescent="0.15">
      <c r="A118" s="12"/>
      <c r="B118" s="35">
        <v>96</v>
      </c>
      <c r="C118" s="75">
        <f>上原!C118+中原!C118+下原!C118</f>
        <v>0</v>
      </c>
      <c r="D118" s="75">
        <f>上原!D118+中原!D118+下原!D118</f>
        <v>1</v>
      </c>
      <c r="E118" s="10">
        <f>上原!E118+中原!E118+下原!E118</f>
        <v>1</v>
      </c>
      <c r="F118" s="32"/>
    </row>
    <row r="119" spans="1:6" ht="15" customHeight="1" x14ac:dyDescent="0.15">
      <c r="A119" s="12"/>
      <c r="B119" s="35">
        <v>97</v>
      </c>
      <c r="C119" s="75">
        <f>上原!C119+中原!C119+下原!C119</f>
        <v>0</v>
      </c>
      <c r="D119" s="75">
        <f>上原!D119+中原!D119+下原!D119</f>
        <v>2</v>
      </c>
      <c r="E119" s="10">
        <f>上原!E119+中原!E119+下原!E119</f>
        <v>2</v>
      </c>
      <c r="F119" s="32"/>
    </row>
    <row r="120" spans="1:6" ht="15" customHeight="1" x14ac:dyDescent="0.15">
      <c r="A120" s="12"/>
      <c r="B120" s="35">
        <v>98</v>
      </c>
      <c r="C120" s="75">
        <f>上原!C120+中原!C120+下原!C120</f>
        <v>0</v>
      </c>
      <c r="D120" s="75">
        <f>上原!D120+中原!D120+下原!D120</f>
        <v>1</v>
      </c>
      <c r="E120" s="10">
        <f>上原!E120+中原!E120+下原!E120</f>
        <v>1</v>
      </c>
      <c r="F120" s="32"/>
    </row>
    <row r="121" spans="1:6" ht="15" customHeight="1" x14ac:dyDescent="0.15">
      <c r="A121" s="12"/>
      <c r="B121" s="35">
        <v>99</v>
      </c>
      <c r="C121" s="75">
        <f>上原!C121+中原!C121+下原!C121</f>
        <v>0</v>
      </c>
      <c r="D121" s="75">
        <f>上原!D121+中原!D121+下原!D121</f>
        <v>4</v>
      </c>
      <c r="E121" s="10">
        <f>上原!E121+中原!E121+下原!E121</f>
        <v>4</v>
      </c>
      <c r="F121" s="32"/>
    </row>
    <row r="122" spans="1:6" ht="15" customHeight="1" x14ac:dyDescent="0.15">
      <c r="A122" s="12"/>
      <c r="B122" s="43" t="s">
        <v>69</v>
      </c>
      <c r="C122" s="71">
        <f>上原!C122+中原!C122+下原!C122</f>
        <v>1</v>
      </c>
      <c r="D122" s="71">
        <f>上原!D122+中原!D122+下原!D122</f>
        <v>10</v>
      </c>
      <c r="E122" s="44">
        <f>上原!E122+中原!E122+下原!E122</f>
        <v>11</v>
      </c>
      <c r="F122" s="45">
        <f>E122/E147</f>
        <v>6.7196090409285276E-3</v>
      </c>
    </row>
    <row r="123" spans="1:6" ht="15" customHeight="1" x14ac:dyDescent="0.15">
      <c r="A123" s="12"/>
      <c r="B123" s="35">
        <v>100</v>
      </c>
      <c r="C123" s="75">
        <f>上原!C123+中原!C123+下原!C123</f>
        <v>1</v>
      </c>
      <c r="D123" s="75">
        <f>上原!D123+中原!D123+下原!D123</f>
        <v>1</v>
      </c>
      <c r="E123" s="10">
        <f>上原!E123+中原!E123+下原!E123</f>
        <v>2</v>
      </c>
      <c r="F123" s="32"/>
    </row>
    <row r="124" spans="1:6" ht="15" customHeight="1" x14ac:dyDescent="0.15">
      <c r="A124" s="12"/>
      <c r="B124" s="35">
        <v>101</v>
      </c>
      <c r="C124" s="75">
        <f>上原!C124+中原!C124+下原!C124</f>
        <v>0</v>
      </c>
      <c r="D124" s="75">
        <f>上原!D124+中原!D124+下原!D124</f>
        <v>0</v>
      </c>
      <c r="E124" s="10">
        <f>上原!E124+中原!E124+下原!E124</f>
        <v>0</v>
      </c>
      <c r="F124" s="32"/>
    </row>
    <row r="125" spans="1:6" ht="15" customHeight="1" x14ac:dyDescent="0.15">
      <c r="A125" s="12"/>
      <c r="B125" s="35">
        <v>102</v>
      </c>
      <c r="C125" s="75">
        <f>上原!C125+中原!C125+下原!C125</f>
        <v>0</v>
      </c>
      <c r="D125" s="75">
        <f>上原!D125+中原!D125+下原!D125</f>
        <v>0</v>
      </c>
      <c r="E125" s="10">
        <f>上原!E125+中原!E125+下原!E125</f>
        <v>0</v>
      </c>
      <c r="F125" s="32"/>
    </row>
    <row r="126" spans="1:6" ht="15" customHeight="1" x14ac:dyDescent="0.15">
      <c r="A126" s="12"/>
      <c r="B126" s="35">
        <v>103</v>
      </c>
      <c r="C126" s="75">
        <f>上原!C126+中原!C126+下原!C126</f>
        <v>0</v>
      </c>
      <c r="D126" s="75">
        <f>上原!D126+中原!D126+下原!D126</f>
        <v>0</v>
      </c>
      <c r="E126" s="10">
        <f>上原!E126+中原!E126+下原!E126</f>
        <v>0</v>
      </c>
      <c r="F126" s="32"/>
    </row>
    <row r="127" spans="1:6" ht="15" customHeight="1" x14ac:dyDescent="0.15">
      <c r="A127" s="12"/>
      <c r="B127" s="35">
        <v>104</v>
      </c>
      <c r="C127" s="75">
        <f>上原!C127+中原!C127+下原!C127</f>
        <v>0</v>
      </c>
      <c r="D127" s="75">
        <f>上原!D127+中原!D127+下原!D127</f>
        <v>1</v>
      </c>
      <c r="E127" s="10">
        <f>上原!E127+中原!E127+下原!E127</f>
        <v>1</v>
      </c>
      <c r="F127" s="32"/>
    </row>
    <row r="128" spans="1:6" ht="15" customHeight="1" x14ac:dyDescent="0.15">
      <c r="A128" s="12"/>
      <c r="B128" s="43" t="s">
        <v>70</v>
      </c>
      <c r="C128" s="71">
        <f>上原!C128+中原!C128+下原!C128</f>
        <v>1</v>
      </c>
      <c r="D128" s="71">
        <f>上原!D128+中原!D128+下原!D128</f>
        <v>2</v>
      </c>
      <c r="E128" s="44">
        <f>上原!E128+中原!E128+下原!E128</f>
        <v>3</v>
      </c>
      <c r="F128" s="45">
        <f>E128/E147</f>
        <v>1.8326206475259622E-3</v>
      </c>
    </row>
    <row r="129" spans="1:6" ht="15" customHeight="1" x14ac:dyDescent="0.15">
      <c r="A129" s="12"/>
      <c r="B129" s="35">
        <v>105</v>
      </c>
      <c r="C129" s="75">
        <f>上原!C129+中原!C129+下原!C129</f>
        <v>0</v>
      </c>
      <c r="D129" s="75">
        <f>上原!D129+中原!D129+下原!D129</f>
        <v>0</v>
      </c>
      <c r="E129" s="10">
        <f>上原!E129+中原!E129+下原!E129</f>
        <v>0</v>
      </c>
      <c r="F129" s="32"/>
    </row>
    <row r="130" spans="1:6" ht="15" customHeight="1" x14ac:dyDescent="0.15">
      <c r="A130" s="12"/>
      <c r="B130" s="35">
        <v>106</v>
      </c>
      <c r="C130" s="75">
        <f>上原!C130+中原!C130+下原!C130</f>
        <v>0</v>
      </c>
      <c r="D130" s="75">
        <f>上原!D130+中原!D130+下原!D130</f>
        <v>0</v>
      </c>
      <c r="E130" s="10">
        <f>上原!E130+中原!E130+下原!E130</f>
        <v>0</v>
      </c>
      <c r="F130" s="32"/>
    </row>
    <row r="131" spans="1:6" ht="15" customHeight="1" x14ac:dyDescent="0.15">
      <c r="A131" s="12"/>
      <c r="B131" s="35">
        <v>107</v>
      </c>
      <c r="C131" s="75">
        <f>上原!C131+中原!C131+下原!C131</f>
        <v>0</v>
      </c>
      <c r="D131" s="75">
        <f>上原!D131+中原!D131+下原!D131</f>
        <v>0</v>
      </c>
      <c r="E131" s="10">
        <f>上原!E131+中原!E131+下原!E131</f>
        <v>0</v>
      </c>
      <c r="F131" s="32"/>
    </row>
    <row r="132" spans="1:6" ht="15" customHeight="1" x14ac:dyDescent="0.15">
      <c r="A132" s="12"/>
      <c r="B132" s="35">
        <v>108</v>
      </c>
      <c r="C132" s="75">
        <f>上原!C132+中原!C132+下原!C132</f>
        <v>0</v>
      </c>
      <c r="D132" s="75">
        <f>上原!D132+中原!D132+下原!D132</f>
        <v>0</v>
      </c>
      <c r="E132" s="10">
        <f>上原!E132+中原!E132+下原!E132</f>
        <v>0</v>
      </c>
      <c r="F132" s="32"/>
    </row>
    <row r="133" spans="1:6" ht="15" customHeight="1" x14ac:dyDescent="0.15">
      <c r="A133" s="12"/>
      <c r="B133" s="35">
        <v>109</v>
      </c>
      <c r="C133" s="75">
        <f>上原!C133+中原!C133+下原!C133</f>
        <v>0</v>
      </c>
      <c r="D133" s="75">
        <f>上原!D133+中原!D133+下原!D133</f>
        <v>0</v>
      </c>
      <c r="E133" s="10">
        <f>上原!E133+中原!E133+下原!E133</f>
        <v>0</v>
      </c>
      <c r="F133" s="32"/>
    </row>
    <row r="134" spans="1:6" ht="15" customHeight="1" x14ac:dyDescent="0.15">
      <c r="A134" s="36"/>
      <c r="B134" s="46" t="s">
        <v>71</v>
      </c>
      <c r="C134" s="76">
        <f>上原!C134+中原!C134+下原!C134</f>
        <v>0</v>
      </c>
      <c r="D134" s="76">
        <f>上原!D134+中原!D134+下原!D134</f>
        <v>0</v>
      </c>
      <c r="E134" s="47">
        <f>上原!E134+中原!E134+下原!E134</f>
        <v>0</v>
      </c>
      <c r="F134" s="45">
        <f>E134/E147</f>
        <v>0</v>
      </c>
    </row>
    <row r="135" spans="1:6" ht="15" customHeight="1" x14ac:dyDescent="0.15">
      <c r="A135" s="36"/>
      <c r="B135" s="35">
        <v>110</v>
      </c>
      <c r="C135" s="75">
        <f>上原!C135+中原!C135+下原!C135</f>
        <v>0</v>
      </c>
      <c r="D135" s="75">
        <f>上原!D135+中原!D135+下原!D135</f>
        <v>0</v>
      </c>
      <c r="E135" s="10">
        <f>上原!E135+中原!E135+下原!E135</f>
        <v>0</v>
      </c>
      <c r="F135" s="32"/>
    </row>
    <row r="136" spans="1:6" ht="15" customHeight="1" x14ac:dyDescent="0.15">
      <c r="A136" s="36"/>
      <c r="B136" s="35">
        <v>111</v>
      </c>
      <c r="C136" s="75">
        <f>上原!C136+中原!C136+下原!C136</f>
        <v>0</v>
      </c>
      <c r="D136" s="75">
        <f>上原!D136+中原!D136+下原!D136</f>
        <v>0</v>
      </c>
      <c r="E136" s="10">
        <f>上原!E136+中原!E136+下原!E136</f>
        <v>0</v>
      </c>
      <c r="F136" s="32"/>
    </row>
    <row r="137" spans="1:6" ht="15" customHeight="1" x14ac:dyDescent="0.15">
      <c r="A137" s="36"/>
      <c r="B137" s="35">
        <v>112</v>
      </c>
      <c r="C137" s="75">
        <f>上原!C137+中原!C137+下原!C137</f>
        <v>0</v>
      </c>
      <c r="D137" s="75">
        <f>上原!D137+中原!D137+下原!D137</f>
        <v>0</v>
      </c>
      <c r="E137" s="10">
        <f>上原!E137+中原!E137+下原!E137</f>
        <v>0</v>
      </c>
      <c r="F137" s="32"/>
    </row>
    <row r="138" spans="1:6" ht="15" customHeight="1" x14ac:dyDescent="0.15">
      <c r="A138" s="36"/>
      <c r="B138" s="35">
        <v>113</v>
      </c>
      <c r="C138" s="75">
        <f>上原!C138+中原!C138+下原!C138</f>
        <v>0</v>
      </c>
      <c r="D138" s="75">
        <f>上原!D138+中原!D138+下原!D138</f>
        <v>0</v>
      </c>
      <c r="E138" s="10">
        <f>上原!E138+中原!E138+下原!E138</f>
        <v>0</v>
      </c>
      <c r="F138" s="32"/>
    </row>
    <row r="139" spans="1:6" ht="15" customHeight="1" x14ac:dyDescent="0.15">
      <c r="A139" s="36"/>
      <c r="B139" s="35">
        <v>114</v>
      </c>
      <c r="C139" s="75">
        <f>上原!C139+中原!C139+下原!C139</f>
        <v>0</v>
      </c>
      <c r="D139" s="75">
        <f>上原!D139+中原!D139+下原!D139</f>
        <v>0</v>
      </c>
      <c r="E139" s="10">
        <f>上原!E139+中原!E139+下原!E139</f>
        <v>0</v>
      </c>
      <c r="F139" s="32"/>
    </row>
    <row r="140" spans="1:6" ht="15" customHeight="1" x14ac:dyDescent="0.15">
      <c r="A140" s="36"/>
      <c r="B140" s="43" t="s">
        <v>378</v>
      </c>
      <c r="C140" s="71">
        <f>上原!C140+中原!C140+下原!C140</f>
        <v>0</v>
      </c>
      <c r="D140" s="71">
        <f>上原!D140+中原!D140+下原!D140</f>
        <v>0</v>
      </c>
      <c r="E140" s="44">
        <f>上原!E140+中原!E140+下原!E140</f>
        <v>0</v>
      </c>
      <c r="F140" s="45">
        <f>E140/E147</f>
        <v>0</v>
      </c>
    </row>
    <row r="141" spans="1:6" ht="15" customHeight="1" x14ac:dyDescent="0.15">
      <c r="A141" s="36"/>
      <c r="B141" s="35">
        <v>115</v>
      </c>
      <c r="C141" s="75">
        <f>上原!C141+中原!C141+下原!C141</f>
        <v>0</v>
      </c>
      <c r="D141" s="75">
        <f>上原!D141+中原!D141+下原!D141</f>
        <v>0</v>
      </c>
      <c r="E141" s="10">
        <f>上原!E141+中原!E141+下原!E141</f>
        <v>0</v>
      </c>
      <c r="F141" s="32"/>
    </row>
    <row r="142" spans="1:6" ht="15" customHeight="1" x14ac:dyDescent="0.15">
      <c r="A142" s="36"/>
      <c r="B142" s="35">
        <v>116</v>
      </c>
      <c r="C142" s="75">
        <f>上原!C142+中原!C142+下原!C142</f>
        <v>0</v>
      </c>
      <c r="D142" s="75">
        <f>上原!D142+中原!D142+下原!D142</f>
        <v>0</v>
      </c>
      <c r="E142" s="10">
        <f>上原!E142+中原!E142+下原!E142</f>
        <v>0</v>
      </c>
      <c r="F142" s="32"/>
    </row>
    <row r="143" spans="1:6" ht="15" customHeight="1" x14ac:dyDescent="0.15">
      <c r="A143" s="36"/>
      <c r="B143" s="35">
        <v>117</v>
      </c>
      <c r="C143" s="75">
        <f>上原!C143+中原!C143+下原!C143</f>
        <v>0</v>
      </c>
      <c r="D143" s="75">
        <f>上原!D143+中原!D143+下原!D143</f>
        <v>0</v>
      </c>
      <c r="E143" s="10">
        <f>上原!E143+中原!E143+下原!E143</f>
        <v>0</v>
      </c>
      <c r="F143" s="32"/>
    </row>
    <row r="144" spans="1:6" ht="15" customHeight="1" x14ac:dyDescent="0.15">
      <c r="A144" s="36"/>
      <c r="B144" s="35">
        <v>118</v>
      </c>
      <c r="C144" s="75">
        <f>上原!C144+中原!C144+下原!C144</f>
        <v>0</v>
      </c>
      <c r="D144" s="75">
        <f>上原!D144+中原!D144+下原!D144</f>
        <v>0</v>
      </c>
      <c r="E144" s="10">
        <f>上原!E144+中原!E144+下原!E144</f>
        <v>0</v>
      </c>
      <c r="F144" s="32"/>
    </row>
    <row r="145" spans="1:6" ht="15" customHeight="1" x14ac:dyDescent="0.15">
      <c r="A145" s="36"/>
      <c r="B145" s="35">
        <v>119</v>
      </c>
      <c r="C145" s="75">
        <f>上原!C145+中原!C145+下原!C145</f>
        <v>0</v>
      </c>
      <c r="D145" s="75">
        <f>上原!D145+中原!D145+下原!D145</f>
        <v>0</v>
      </c>
      <c r="E145" s="10">
        <f>上原!E145+中原!E145+下原!E145</f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f>上原!C146+中原!C146+下原!C146</f>
        <v>0</v>
      </c>
      <c r="D146" s="76">
        <f>上原!D146+中原!D146+下原!D146</f>
        <v>0</v>
      </c>
      <c r="E146" s="47">
        <f>上原!E146+中原!E146+下原!E146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7">
        <f>上原!C147+中原!C147+下原!C147</f>
        <v>816</v>
      </c>
      <c r="D147" s="77">
        <f>上原!D147+中原!D147+下原!D147</f>
        <v>821</v>
      </c>
      <c r="E147" s="8">
        <f>上原!E147+中原!E147+下原!E147</f>
        <v>1637</v>
      </c>
      <c r="F147" s="32">
        <f>SUM(F3:F134)</f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15">
      <c r="A150" s="16"/>
      <c r="B150" s="16" t="s">
        <v>7</v>
      </c>
      <c r="C150" s="17">
        <f>C8+C14+C20</f>
        <v>132</v>
      </c>
      <c r="D150" s="17">
        <f>D8+D14+D20</f>
        <v>98</v>
      </c>
      <c r="E150" s="17">
        <f>E8+E14+E20</f>
        <v>230</v>
      </c>
      <c r="F150" s="32">
        <f>E150/E153</f>
        <v>0.14050091631032377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422</v>
      </c>
      <c r="D151" s="19">
        <f>D26+D32+D38+D44+D50+D56+D62+D68+D74+D80</f>
        <v>413</v>
      </c>
      <c r="E151" s="19">
        <f>E26+E32+E38+E44+E50+E56+E62+E68+E74+E80</f>
        <v>835</v>
      </c>
      <c r="F151" s="32">
        <f>E151/E153</f>
        <v>0.51007941356139275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262</v>
      </c>
      <c r="D152" s="21">
        <f t="shared" ref="D152:E152" si="0">D86+D92+D98+D104+D110+D116+D122+D128+D134+D140+D146</f>
        <v>310</v>
      </c>
      <c r="E152" s="21">
        <f t="shared" si="0"/>
        <v>572</v>
      </c>
      <c r="F152" s="32">
        <f>E152/E153</f>
        <v>0.34941967012828345</v>
      </c>
    </row>
    <row r="153" spans="1:6" ht="15" customHeight="1" x14ac:dyDescent="0.15">
      <c r="B153" s="2" t="s">
        <v>8</v>
      </c>
      <c r="C153" s="1">
        <f>SUM(C150:C152)</f>
        <v>816</v>
      </c>
      <c r="D153" s="1">
        <f>SUM(D150:D152)</f>
        <v>821</v>
      </c>
      <c r="E153" s="1">
        <f>SUM(E150:E152)</f>
        <v>1637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132</v>
      </c>
      <c r="D155" s="17">
        <f>D8+D14+D20</f>
        <v>98</v>
      </c>
      <c r="E155" s="17">
        <f>E8+E14+E20</f>
        <v>230</v>
      </c>
      <c r="F155" s="32">
        <f>E155/E159</f>
        <v>0.14050091631032377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422</v>
      </c>
      <c r="D156" s="19">
        <f>D26+D32+D38+D44+D50+D56+D62+D68+D74+D80</f>
        <v>413</v>
      </c>
      <c r="E156" s="19">
        <f>E26+E32+E38+E44+E50+E56+E62+E68+E74+E80</f>
        <v>835</v>
      </c>
      <c r="F156" s="32">
        <f>E156/E159</f>
        <v>0.51007941356139275</v>
      </c>
    </row>
    <row r="157" spans="1:6" ht="15" customHeight="1" x14ac:dyDescent="0.15">
      <c r="A157" s="25"/>
      <c r="B157" s="20" t="s">
        <v>10</v>
      </c>
      <c r="C157" s="21">
        <f>C86+C92</f>
        <v>148</v>
      </c>
      <c r="D157" s="21">
        <f>D86+D92</f>
        <v>146</v>
      </c>
      <c r="E157" s="21">
        <f>E86+E92</f>
        <v>294</v>
      </c>
      <c r="F157" s="32">
        <f>E157/E159</f>
        <v>0.1795968234575443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114</v>
      </c>
      <c r="D158" s="27">
        <f t="shared" ref="D158:E158" si="1">D98+D104+D110+D116+D122+D128+D134+D140+D146</f>
        <v>164</v>
      </c>
      <c r="E158" s="27">
        <f t="shared" si="1"/>
        <v>278</v>
      </c>
      <c r="F158" s="32">
        <f>E158/E159</f>
        <v>0.16982284667073916</v>
      </c>
    </row>
    <row r="159" spans="1:6" ht="15" customHeight="1" x14ac:dyDescent="0.15">
      <c r="B159" s="2" t="s">
        <v>8</v>
      </c>
      <c r="C159" s="1">
        <f>SUM(C155:C158)</f>
        <v>816</v>
      </c>
      <c r="D159" s="1">
        <f>SUM(D155:D158)</f>
        <v>821</v>
      </c>
      <c r="E159" s="1">
        <f>SUM(E155:E158)</f>
        <v>1637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33</v>
      </c>
      <c r="D161" s="31">
        <f t="shared" ref="D161:E161" si="2">D110+D116+D122+D128+D134+D140+D146</f>
        <v>77</v>
      </c>
      <c r="E161" s="31">
        <f t="shared" si="2"/>
        <v>110</v>
      </c>
      <c r="F161" s="32">
        <f>E161/E159</f>
        <v>6.7196090409285272E-2</v>
      </c>
    </row>
    <row r="162" spans="1:6" ht="15" customHeight="1" x14ac:dyDescent="0.15">
      <c r="A162" s="30"/>
      <c r="B162" s="23" t="s">
        <v>15</v>
      </c>
      <c r="C162" s="31">
        <f>C116+C122+C128+C134+C140+C146</f>
        <v>12</v>
      </c>
      <c r="D162" s="31">
        <f t="shared" ref="D162:E162" si="3">D116+D122+D128+D134+D140+D146</f>
        <v>40</v>
      </c>
      <c r="E162" s="31">
        <f t="shared" si="3"/>
        <v>52</v>
      </c>
      <c r="F162" s="32">
        <f>E162/E159</f>
        <v>3.176542455711668E-2</v>
      </c>
    </row>
    <row r="163" spans="1:6" ht="15" customHeight="1" x14ac:dyDescent="0.15">
      <c r="A163" s="30"/>
      <c r="B163" s="23" t="s">
        <v>13</v>
      </c>
      <c r="C163" s="31">
        <f>C122+C128+C134+C140+C146</f>
        <v>2</v>
      </c>
      <c r="D163" s="31">
        <f t="shared" ref="D163:E163" si="4">D122+D128+D134+D140+D146</f>
        <v>12</v>
      </c>
      <c r="E163" s="31">
        <f t="shared" si="4"/>
        <v>14</v>
      </c>
      <c r="F163" s="32">
        <f>E163/E159</f>
        <v>8.5522296884544893E-3</v>
      </c>
    </row>
    <row r="164" spans="1:6" ht="15" customHeight="1" x14ac:dyDescent="0.15">
      <c r="B164" s="4" t="s">
        <v>14</v>
      </c>
      <c r="C164" s="1">
        <f>C128+C134+C140+C146</f>
        <v>1</v>
      </c>
      <c r="D164" s="1">
        <f t="shared" ref="D164:E164" si="5">D128+D134+D140+D146</f>
        <v>2</v>
      </c>
      <c r="E164" s="1">
        <f t="shared" si="5"/>
        <v>3</v>
      </c>
      <c r="F164" s="32">
        <f>E164/E159</f>
        <v>1.8326206475259622E-3</v>
      </c>
    </row>
    <row r="165" spans="1:6" ht="15" customHeight="1" x14ac:dyDescent="0.15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15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 codeName="Sheet190">
    <tabColor rgb="FFFF99CC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305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3</v>
      </c>
      <c r="D6" s="94">
        <v>3</v>
      </c>
      <c r="E6" s="95">
        <v>6</v>
      </c>
      <c r="F6" s="32"/>
    </row>
    <row r="7" spans="1:6" ht="15" customHeight="1" x14ac:dyDescent="0.15">
      <c r="A7" s="12"/>
      <c r="B7" s="35">
        <v>4</v>
      </c>
      <c r="C7" s="94">
        <v>3</v>
      </c>
      <c r="D7" s="94">
        <v>2</v>
      </c>
      <c r="E7" s="95">
        <v>5</v>
      </c>
      <c r="F7" s="32"/>
    </row>
    <row r="8" spans="1:6" ht="15" customHeight="1" x14ac:dyDescent="0.15">
      <c r="A8" s="12"/>
      <c r="B8" s="37" t="s">
        <v>27</v>
      </c>
      <c r="C8" s="70">
        <v>10</v>
      </c>
      <c r="D8" s="70">
        <v>7</v>
      </c>
      <c r="E8" s="38">
        <v>17</v>
      </c>
      <c r="F8" s="39">
        <v>2.823920265780731E-2</v>
      </c>
    </row>
    <row r="9" spans="1:6" ht="15" customHeight="1" x14ac:dyDescent="0.15">
      <c r="A9" s="12"/>
      <c r="B9" s="35">
        <v>5</v>
      </c>
      <c r="C9" s="94">
        <v>1</v>
      </c>
      <c r="D9" s="94">
        <v>3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4</v>
      </c>
      <c r="E10" s="95">
        <v>6</v>
      </c>
      <c r="F10" s="32"/>
    </row>
    <row r="11" spans="1:6" ht="15" customHeight="1" x14ac:dyDescent="0.15">
      <c r="A11" s="12"/>
      <c r="B11" s="35">
        <v>7</v>
      </c>
      <c r="C11" s="94">
        <v>4</v>
      </c>
      <c r="D11" s="94">
        <v>2</v>
      </c>
      <c r="E11" s="95">
        <v>6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6</v>
      </c>
      <c r="D13" s="94">
        <v>2</v>
      </c>
      <c r="E13" s="95">
        <v>8</v>
      </c>
      <c r="F13" s="32"/>
    </row>
    <row r="14" spans="1:6" ht="15" customHeight="1" x14ac:dyDescent="0.15">
      <c r="A14" s="12"/>
      <c r="B14" s="37" t="s">
        <v>28</v>
      </c>
      <c r="C14" s="70">
        <v>15</v>
      </c>
      <c r="D14" s="70">
        <v>12</v>
      </c>
      <c r="E14" s="48">
        <v>27</v>
      </c>
      <c r="F14" s="39">
        <v>4.4850498338870434E-2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6</v>
      </c>
      <c r="E16" s="95">
        <v>7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0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4</v>
      </c>
      <c r="D19" s="94">
        <v>1</v>
      </c>
      <c r="E19" s="95">
        <v>5</v>
      </c>
      <c r="F19" s="32"/>
    </row>
    <row r="20" spans="1:6" ht="15" customHeight="1" x14ac:dyDescent="0.15">
      <c r="A20" s="12"/>
      <c r="B20" s="37" t="s">
        <v>29</v>
      </c>
      <c r="C20" s="70">
        <v>12</v>
      </c>
      <c r="D20" s="70">
        <v>10</v>
      </c>
      <c r="E20" s="48">
        <v>22</v>
      </c>
      <c r="F20" s="39">
        <v>3.6544850498338874E-2</v>
      </c>
    </row>
    <row r="21" spans="1:6" ht="15" customHeight="1" x14ac:dyDescent="0.15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4</v>
      </c>
      <c r="D24" s="94">
        <v>1</v>
      </c>
      <c r="E24" s="95">
        <v>5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9</v>
      </c>
      <c r="D26" s="49">
        <v>4</v>
      </c>
      <c r="E26" s="41">
        <v>13</v>
      </c>
      <c r="F26" s="42">
        <v>2.1594684385382059E-2</v>
      </c>
    </row>
    <row r="27" spans="1:6" ht="15" customHeight="1" x14ac:dyDescent="0.15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5</v>
      </c>
      <c r="D28" s="94">
        <v>1</v>
      </c>
      <c r="E28" s="95">
        <v>6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3</v>
      </c>
      <c r="E31" s="95">
        <v>6</v>
      </c>
      <c r="F31" s="32"/>
    </row>
    <row r="32" spans="1:6" ht="15" customHeight="1" x14ac:dyDescent="0.15">
      <c r="A32" s="12"/>
      <c r="B32" s="40" t="s">
        <v>31</v>
      </c>
      <c r="C32" s="49">
        <v>12</v>
      </c>
      <c r="D32" s="49">
        <v>7</v>
      </c>
      <c r="E32" s="41">
        <v>19</v>
      </c>
      <c r="F32" s="42">
        <v>3.1561461794019932E-2</v>
      </c>
    </row>
    <row r="33" spans="1:6" ht="15" customHeight="1" x14ac:dyDescent="0.15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4</v>
      </c>
      <c r="D35" s="94">
        <v>0</v>
      </c>
      <c r="E35" s="95">
        <v>4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15">
      <c r="A38" s="12"/>
      <c r="B38" s="40" t="s">
        <v>32</v>
      </c>
      <c r="C38" s="49">
        <v>10</v>
      </c>
      <c r="D38" s="49">
        <v>6</v>
      </c>
      <c r="E38" s="41">
        <v>16</v>
      </c>
      <c r="F38" s="42">
        <v>2.6578073089700997E-2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4</v>
      </c>
      <c r="E41" s="95">
        <v>7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5</v>
      </c>
      <c r="D43" s="94">
        <v>7</v>
      </c>
      <c r="E43" s="95">
        <v>12</v>
      </c>
      <c r="F43" s="32"/>
    </row>
    <row r="44" spans="1:6" ht="15" customHeight="1" x14ac:dyDescent="0.15">
      <c r="A44" s="12"/>
      <c r="B44" s="40" t="s">
        <v>33</v>
      </c>
      <c r="C44" s="49">
        <v>11</v>
      </c>
      <c r="D44" s="49">
        <v>14</v>
      </c>
      <c r="E44" s="41">
        <v>25</v>
      </c>
      <c r="F44" s="42">
        <v>4.1528239202657809E-2</v>
      </c>
    </row>
    <row r="45" spans="1:6" ht="15" customHeight="1" x14ac:dyDescent="0.15">
      <c r="A45" s="12"/>
      <c r="B45" s="35">
        <v>35</v>
      </c>
      <c r="C45" s="94">
        <v>3</v>
      </c>
      <c r="D45" s="94">
        <v>4</v>
      </c>
      <c r="E45" s="95">
        <v>7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15">
      <c r="A47" s="12"/>
      <c r="B47" s="35">
        <v>37</v>
      </c>
      <c r="C47" s="94">
        <v>4</v>
      </c>
      <c r="D47" s="94">
        <v>4</v>
      </c>
      <c r="E47" s="95">
        <v>8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15">
      <c r="A50" s="12"/>
      <c r="B50" s="40" t="s">
        <v>34</v>
      </c>
      <c r="C50" s="49">
        <v>14</v>
      </c>
      <c r="D50" s="49">
        <v>16</v>
      </c>
      <c r="E50" s="41">
        <v>30</v>
      </c>
      <c r="F50" s="42">
        <v>4.9833887043189369E-2</v>
      </c>
    </row>
    <row r="51" spans="1:6" ht="15" customHeight="1" x14ac:dyDescent="0.15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15">
      <c r="A52" s="12"/>
      <c r="B52" s="35">
        <v>41</v>
      </c>
      <c r="C52" s="94">
        <v>6</v>
      </c>
      <c r="D52" s="94">
        <v>3</v>
      </c>
      <c r="E52" s="95">
        <v>9</v>
      </c>
      <c r="F52" s="32"/>
    </row>
    <row r="53" spans="1:6" ht="15" customHeight="1" x14ac:dyDescent="0.15">
      <c r="A53" s="12"/>
      <c r="B53" s="35">
        <v>42</v>
      </c>
      <c r="C53" s="94">
        <v>5</v>
      </c>
      <c r="D53" s="94">
        <v>6</v>
      </c>
      <c r="E53" s="95">
        <v>11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3</v>
      </c>
      <c r="E54" s="95">
        <v>6</v>
      </c>
      <c r="F54" s="32"/>
    </row>
    <row r="55" spans="1:6" ht="15" customHeight="1" x14ac:dyDescent="0.15">
      <c r="A55" s="12"/>
      <c r="B55" s="35">
        <v>44</v>
      </c>
      <c r="C55" s="94">
        <v>5</v>
      </c>
      <c r="D55" s="94">
        <v>0</v>
      </c>
      <c r="E55" s="95">
        <v>5</v>
      </c>
      <c r="F55" s="32"/>
    </row>
    <row r="56" spans="1:6" ht="15" customHeight="1" x14ac:dyDescent="0.15">
      <c r="A56" s="12"/>
      <c r="B56" s="40" t="s">
        <v>35</v>
      </c>
      <c r="C56" s="49">
        <v>22</v>
      </c>
      <c r="D56" s="49">
        <v>15</v>
      </c>
      <c r="E56" s="41">
        <v>37</v>
      </c>
      <c r="F56" s="42">
        <v>6.1461794019933555E-2</v>
      </c>
    </row>
    <row r="57" spans="1:6" ht="15" customHeight="1" x14ac:dyDescent="0.15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4</v>
      </c>
      <c r="D58" s="94">
        <v>3</v>
      </c>
      <c r="E58" s="95">
        <v>7</v>
      </c>
      <c r="F58" s="32"/>
    </row>
    <row r="59" spans="1:6" ht="15" customHeight="1" x14ac:dyDescent="0.15">
      <c r="A59" s="12"/>
      <c r="B59" s="35">
        <v>47</v>
      </c>
      <c r="C59" s="94">
        <v>7</v>
      </c>
      <c r="D59" s="94">
        <v>3</v>
      </c>
      <c r="E59" s="95">
        <v>10</v>
      </c>
      <c r="F59" s="32"/>
    </row>
    <row r="60" spans="1:6" ht="15" customHeight="1" x14ac:dyDescent="0.15">
      <c r="A60" s="12"/>
      <c r="B60" s="35">
        <v>48</v>
      </c>
      <c r="C60" s="94">
        <v>5</v>
      </c>
      <c r="D60" s="94">
        <v>2</v>
      </c>
      <c r="E60" s="95">
        <v>7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4</v>
      </c>
      <c r="E61" s="95">
        <v>7</v>
      </c>
      <c r="F61" s="32"/>
    </row>
    <row r="62" spans="1:6" ht="15" customHeight="1" x14ac:dyDescent="0.15">
      <c r="A62" s="12"/>
      <c r="B62" s="40" t="s">
        <v>36</v>
      </c>
      <c r="C62" s="49">
        <v>19</v>
      </c>
      <c r="D62" s="49">
        <v>14</v>
      </c>
      <c r="E62" s="41">
        <v>33</v>
      </c>
      <c r="F62" s="42">
        <v>5.4817275747508304E-2</v>
      </c>
    </row>
    <row r="63" spans="1:6" ht="15" customHeight="1" x14ac:dyDescent="0.15">
      <c r="A63" s="12"/>
      <c r="B63" s="35">
        <v>50</v>
      </c>
      <c r="C63" s="94">
        <v>9</v>
      </c>
      <c r="D63" s="94">
        <v>6</v>
      </c>
      <c r="E63" s="95">
        <v>15</v>
      </c>
      <c r="F63" s="32"/>
    </row>
    <row r="64" spans="1:6" ht="15" customHeight="1" x14ac:dyDescent="0.15">
      <c r="A64" s="12"/>
      <c r="B64" s="35">
        <v>51</v>
      </c>
      <c r="C64" s="94">
        <v>5</v>
      </c>
      <c r="D64" s="94">
        <v>9</v>
      </c>
      <c r="E64" s="95">
        <v>14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5</v>
      </c>
      <c r="E65" s="95">
        <v>8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3</v>
      </c>
      <c r="E66" s="95">
        <v>7</v>
      </c>
      <c r="F66" s="32"/>
    </row>
    <row r="67" spans="1:6" ht="15" customHeight="1" x14ac:dyDescent="0.15">
      <c r="A67" s="12"/>
      <c r="B67" s="35">
        <v>54</v>
      </c>
      <c r="C67" s="94">
        <v>6</v>
      </c>
      <c r="D67" s="94">
        <v>4</v>
      </c>
      <c r="E67" s="95">
        <v>10</v>
      </c>
      <c r="F67" s="32"/>
    </row>
    <row r="68" spans="1:6" ht="15" customHeight="1" x14ac:dyDescent="0.15">
      <c r="A68" s="12"/>
      <c r="B68" s="40" t="s">
        <v>37</v>
      </c>
      <c r="C68" s="49">
        <v>27</v>
      </c>
      <c r="D68" s="49">
        <v>27</v>
      </c>
      <c r="E68" s="41">
        <v>54</v>
      </c>
      <c r="F68" s="42">
        <v>8.9700996677740868E-2</v>
      </c>
    </row>
    <row r="69" spans="1:6" ht="15" customHeight="1" x14ac:dyDescent="0.15">
      <c r="A69" s="12"/>
      <c r="B69" s="35">
        <v>55</v>
      </c>
      <c r="C69" s="94">
        <v>4</v>
      </c>
      <c r="D69" s="94">
        <v>8</v>
      </c>
      <c r="E69" s="95">
        <v>12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5</v>
      </c>
      <c r="E73" s="95">
        <v>8</v>
      </c>
      <c r="F73" s="32"/>
    </row>
    <row r="74" spans="1:6" ht="15" customHeight="1" x14ac:dyDescent="0.15">
      <c r="A74" s="12"/>
      <c r="B74" s="40" t="s">
        <v>38</v>
      </c>
      <c r="C74" s="49">
        <v>11</v>
      </c>
      <c r="D74" s="49">
        <v>21</v>
      </c>
      <c r="E74" s="41">
        <v>32</v>
      </c>
      <c r="F74" s="42">
        <v>5.3156146179401995E-2</v>
      </c>
    </row>
    <row r="75" spans="1:6" ht="15" customHeight="1" x14ac:dyDescent="0.15">
      <c r="A75" s="12"/>
      <c r="B75" s="35">
        <v>60</v>
      </c>
      <c r="C75" s="94">
        <v>0</v>
      </c>
      <c r="D75" s="94">
        <v>4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6</v>
      </c>
      <c r="D76" s="94">
        <v>2</v>
      </c>
      <c r="E76" s="95">
        <v>8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7</v>
      </c>
      <c r="E77" s="95">
        <v>8</v>
      </c>
      <c r="F77" s="32"/>
    </row>
    <row r="78" spans="1:6" ht="15" customHeight="1" x14ac:dyDescent="0.15">
      <c r="A78" s="12"/>
      <c r="B78" s="35">
        <v>63</v>
      </c>
      <c r="C78" s="94">
        <v>6</v>
      </c>
      <c r="D78" s="94">
        <v>7</v>
      </c>
      <c r="E78" s="95">
        <v>13</v>
      </c>
      <c r="F78" s="32"/>
    </row>
    <row r="79" spans="1:6" ht="15" customHeight="1" x14ac:dyDescent="0.15">
      <c r="A79" s="12"/>
      <c r="B79" s="35">
        <v>64</v>
      </c>
      <c r="C79" s="94">
        <v>6</v>
      </c>
      <c r="D79" s="94">
        <v>1</v>
      </c>
      <c r="E79" s="95">
        <v>7</v>
      </c>
      <c r="F79" s="32"/>
    </row>
    <row r="80" spans="1:6" ht="15" customHeight="1" x14ac:dyDescent="0.15">
      <c r="A80" s="12"/>
      <c r="B80" s="40" t="s">
        <v>39</v>
      </c>
      <c r="C80" s="49">
        <v>19</v>
      </c>
      <c r="D80" s="49">
        <v>21</v>
      </c>
      <c r="E80" s="41">
        <v>40</v>
      </c>
      <c r="F80" s="42">
        <v>6.6445182724252497E-2</v>
      </c>
    </row>
    <row r="81" spans="1:6" ht="15" customHeight="1" x14ac:dyDescent="0.15">
      <c r="A81" s="12"/>
      <c r="B81" s="35">
        <v>65</v>
      </c>
      <c r="C81" s="94">
        <v>9</v>
      </c>
      <c r="D81" s="94">
        <v>4</v>
      </c>
      <c r="E81" s="95">
        <v>13</v>
      </c>
      <c r="F81" s="32"/>
    </row>
    <row r="82" spans="1:6" ht="15" customHeight="1" x14ac:dyDescent="0.15">
      <c r="A82" s="12"/>
      <c r="B82" s="35">
        <v>66</v>
      </c>
      <c r="C82" s="94">
        <v>8</v>
      </c>
      <c r="D82" s="94">
        <v>6</v>
      </c>
      <c r="E82" s="95">
        <v>14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6</v>
      </c>
      <c r="E83" s="95">
        <v>8</v>
      </c>
      <c r="F83" s="32"/>
    </row>
    <row r="84" spans="1:6" ht="15" customHeight="1" x14ac:dyDescent="0.15">
      <c r="A84" s="12"/>
      <c r="B84" s="35">
        <v>68</v>
      </c>
      <c r="C84" s="94">
        <v>5</v>
      </c>
      <c r="D84" s="94">
        <v>9</v>
      </c>
      <c r="E84" s="95">
        <v>14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6</v>
      </c>
      <c r="E85" s="95">
        <v>11</v>
      </c>
      <c r="F85" s="32"/>
    </row>
    <row r="86" spans="1:6" ht="15" customHeight="1" x14ac:dyDescent="0.15">
      <c r="A86" s="12"/>
      <c r="B86" s="43" t="s">
        <v>40</v>
      </c>
      <c r="C86" s="71">
        <v>29</v>
      </c>
      <c r="D86" s="71">
        <v>31</v>
      </c>
      <c r="E86" s="44">
        <v>60</v>
      </c>
      <c r="F86" s="45">
        <v>9.9667774086378738E-2</v>
      </c>
    </row>
    <row r="87" spans="1:6" ht="15" customHeight="1" x14ac:dyDescent="0.15">
      <c r="A87" s="12"/>
      <c r="B87" s="35">
        <v>70</v>
      </c>
      <c r="C87" s="94">
        <v>7</v>
      </c>
      <c r="D87" s="94">
        <v>7</v>
      </c>
      <c r="E87" s="95">
        <v>14</v>
      </c>
      <c r="F87" s="32"/>
    </row>
    <row r="88" spans="1:6" ht="15" customHeight="1" x14ac:dyDescent="0.15">
      <c r="A88" s="12"/>
      <c r="B88" s="35">
        <v>71</v>
      </c>
      <c r="C88" s="94">
        <v>8</v>
      </c>
      <c r="D88" s="94">
        <v>4</v>
      </c>
      <c r="E88" s="95">
        <v>12</v>
      </c>
      <c r="F88" s="32"/>
    </row>
    <row r="89" spans="1:6" ht="15" customHeight="1" x14ac:dyDescent="0.15">
      <c r="A89" s="12"/>
      <c r="B89" s="35">
        <v>72</v>
      </c>
      <c r="C89" s="94">
        <v>8</v>
      </c>
      <c r="D89" s="94">
        <v>6</v>
      </c>
      <c r="E89" s="95">
        <v>14</v>
      </c>
      <c r="F89" s="32"/>
    </row>
    <row r="90" spans="1:6" ht="15" customHeight="1" x14ac:dyDescent="0.15">
      <c r="A90" s="12"/>
      <c r="B90" s="35">
        <v>73</v>
      </c>
      <c r="C90" s="94">
        <v>6</v>
      </c>
      <c r="D90" s="94">
        <v>4</v>
      </c>
      <c r="E90" s="95">
        <v>10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8</v>
      </c>
      <c r="E91" s="95">
        <v>10</v>
      </c>
      <c r="F91" s="32"/>
    </row>
    <row r="92" spans="1:6" ht="15" customHeight="1" x14ac:dyDescent="0.15">
      <c r="A92" s="12"/>
      <c r="B92" s="43" t="s">
        <v>41</v>
      </c>
      <c r="C92" s="71">
        <v>31</v>
      </c>
      <c r="D92" s="71">
        <v>29</v>
      </c>
      <c r="E92" s="44">
        <v>60</v>
      </c>
      <c r="F92" s="45">
        <v>9.9667774086378738E-2</v>
      </c>
    </row>
    <row r="93" spans="1:6" ht="15" customHeight="1" x14ac:dyDescent="0.15">
      <c r="A93" s="12"/>
      <c r="B93" s="35">
        <v>75</v>
      </c>
      <c r="C93" s="94">
        <v>1</v>
      </c>
      <c r="D93" s="94">
        <v>8</v>
      </c>
      <c r="E93" s="95">
        <v>9</v>
      </c>
      <c r="F93" s="32"/>
    </row>
    <row r="94" spans="1:6" ht="15" customHeight="1" x14ac:dyDescent="0.15">
      <c r="A94" s="12"/>
      <c r="B94" s="35">
        <v>76</v>
      </c>
      <c r="C94" s="94">
        <v>9</v>
      </c>
      <c r="D94" s="94">
        <v>2</v>
      </c>
      <c r="E94" s="95">
        <v>11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5</v>
      </c>
      <c r="D97" s="94">
        <v>6</v>
      </c>
      <c r="E97" s="95">
        <v>11</v>
      </c>
      <c r="F97" s="32"/>
    </row>
    <row r="98" spans="1:6" ht="15" customHeight="1" x14ac:dyDescent="0.15">
      <c r="A98" s="12"/>
      <c r="B98" s="43" t="s">
        <v>42</v>
      </c>
      <c r="C98" s="71">
        <v>19</v>
      </c>
      <c r="D98" s="71">
        <v>20</v>
      </c>
      <c r="E98" s="44">
        <v>39</v>
      </c>
      <c r="F98" s="45">
        <v>6.4784053156146174E-2</v>
      </c>
    </row>
    <row r="99" spans="1:6" ht="15" customHeight="1" x14ac:dyDescent="0.15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4</v>
      </c>
      <c r="D102" s="94">
        <v>4</v>
      </c>
      <c r="E102" s="95">
        <v>8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3</v>
      </c>
      <c r="E103" s="95">
        <v>6</v>
      </c>
      <c r="F103" s="32"/>
    </row>
    <row r="104" spans="1:6" ht="15" customHeight="1" x14ac:dyDescent="0.15">
      <c r="A104" s="12"/>
      <c r="B104" s="43" t="s">
        <v>43</v>
      </c>
      <c r="C104" s="71">
        <v>10</v>
      </c>
      <c r="D104" s="71">
        <v>14</v>
      </c>
      <c r="E104" s="44">
        <v>24</v>
      </c>
      <c r="F104" s="45">
        <v>3.9867109634551492E-2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7</v>
      </c>
      <c r="D106" s="94">
        <v>5</v>
      </c>
      <c r="E106" s="95">
        <v>12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10</v>
      </c>
      <c r="E107" s="95">
        <v>12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15">
      <c r="A110" s="12"/>
      <c r="B110" s="43" t="s">
        <v>44</v>
      </c>
      <c r="C110" s="71">
        <v>12</v>
      </c>
      <c r="D110" s="71">
        <v>20</v>
      </c>
      <c r="E110" s="44">
        <v>32</v>
      </c>
      <c r="F110" s="45">
        <v>5.3156146179401995E-2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6</v>
      </c>
      <c r="E111" s="95">
        <v>7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3</v>
      </c>
      <c r="D113" s="94">
        <v>0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5</v>
      </c>
      <c r="D116" s="71">
        <v>10</v>
      </c>
      <c r="E116" s="44">
        <v>15</v>
      </c>
      <c r="F116" s="45">
        <v>2.4916943521594685E-2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9.9667774086378731E-3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1.6611295681063123E-3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298</v>
      </c>
      <c r="D147" s="77">
        <v>304</v>
      </c>
      <c r="E147" s="62">
        <v>602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37</v>
      </c>
      <c r="D150" s="17">
        <v>29</v>
      </c>
      <c r="E150" s="17">
        <v>66</v>
      </c>
      <c r="F150" s="32">
        <v>0.10963455149501661</v>
      </c>
    </row>
    <row r="151" spans="1:6" ht="15" customHeight="1" x14ac:dyDescent="0.15">
      <c r="A151" s="18"/>
      <c r="B151" s="18" t="s">
        <v>49</v>
      </c>
      <c r="C151" s="19">
        <v>154</v>
      </c>
      <c r="D151" s="19">
        <v>145</v>
      </c>
      <c r="E151" s="19">
        <v>299</v>
      </c>
      <c r="F151" s="32">
        <v>0.49667774086378735</v>
      </c>
    </row>
    <row r="152" spans="1:6" ht="15" customHeight="1" x14ac:dyDescent="0.15">
      <c r="A152" s="33"/>
      <c r="B152" s="20" t="s">
        <v>6</v>
      </c>
      <c r="C152" s="21">
        <v>107</v>
      </c>
      <c r="D152" s="21">
        <v>130</v>
      </c>
      <c r="E152" s="21">
        <v>237</v>
      </c>
      <c r="F152" s="32">
        <v>0.39368770764119604</v>
      </c>
    </row>
    <row r="153" spans="1:6" ht="15" customHeight="1" x14ac:dyDescent="0.15">
      <c r="B153" s="2" t="s">
        <v>8</v>
      </c>
      <c r="C153" s="1">
        <v>298</v>
      </c>
      <c r="D153" s="1">
        <v>304</v>
      </c>
      <c r="E153" s="1">
        <v>602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37</v>
      </c>
      <c r="D155" s="17">
        <v>29</v>
      </c>
      <c r="E155" s="17">
        <v>66</v>
      </c>
      <c r="F155" s="32">
        <v>0.10963455149501661</v>
      </c>
    </row>
    <row r="156" spans="1:6" ht="15" customHeight="1" x14ac:dyDescent="0.15">
      <c r="A156" s="28"/>
      <c r="B156" s="18" t="s">
        <v>49</v>
      </c>
      <c r="C156" s="19">
        <v>154</v>
      </c>
      <c r="D156" s="19">
        <v>145</v>
      </c>
      <c r="E156" s="19">
        <v>299</v>
      </c>
      <c r="F156" s="32">
        <v>0.49667774086378735</v>
      </c>
    </row>
    <row r="157" spans="1:6" ht="15" customHeight="1" x14ac:dyDescent="0.15">
      <c r="A157" s="25"/>
      <c r="B157" s="20" t="s">
        <v>10</v>
      </c>
      <c r="C157" s="21">
        <v>60</v>
      </c>
      <c r="D157" s="21">
        <v>60</v>
      </c>
      <c r="E157" s="21">
        <v>120</v>
      </c>
      <c r="F157" s="32">
        <v>0.19933554817275748</v>
      </c>
    </row>
    <row r="158" spans="1:6" ht="15" customHeight="1" x14ac:dyDescent="0.15">
      <c r="A158" s="26"/>
      <c r="B158" s="29" t="s">
        <v>11</v>
      </c>
      <c r="C158" s="27">
        <v>47</v>
      </c>
      <c r="D158" s="27">
        <v>70</v>
      </c>
      <c r="E158" s="27">
        <v>117</v>
      </c>
      <c r="F158" s="32">
        <v>0.19435215946843853</v>
      </c>
    </row>
    <row r="159" spans="1:6" ht="15" customHeight="1" x14ac:dyDescent="0.15">
      <c r="B159" s="2" t="s">
        <v>8</v>
      </c>
      <c r="C159" s="1">
        <v>298</v>
      </c>
      <c r="D159" s="1">
        <v>304</v>
      </c>
      <c r="E159" s="1">
        <v>602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18</v>
      </c>
      <c r="D161" s="31">
        <v>36</v>
      </c>
      <c r="E161" s="31">
        <v>54</v>
      </c>
      <c r="F161" s="32">
        <v>8.9700996677740868E-2</v>
      </c>
    </row>
    <row r="162" spans="1:6" ht="15" customHeight="1" x14ac:dyDescent="0.15">
      <c r="A162" s="30"/>
      <c r="B162" s="23" t="s">
        <v>15</v>
      </c>
      <c r="C162" s="31">
        <v>6</v>
      </c>
      <c r="D162" s="31">
        <v>16</v>
      </c>
      <c r="E162" s="31">
        <v>22</v>
      </c>
      <c r="F162" s="32">
        <v>3.6544850498338874E-2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6</v>
      </c>
      <c r="E163" s="31">
        <v>7</v>
      </c>
      <c r="F163" s="32">
        <v>1.1627906976744186E-2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1.6611295681063123E-3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 codeName="Sheet191">
    <tabColor rgb="FFFF99CC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306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4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v>5</v>
      </c>
      <c r="D8" s="70">
        <v>9</v>
      </c>
      <c r="E8" s="38">
        <v>14</v>
      </c>
      <c r="F8" s="39">
        <v>4.9645390070921988E-2</v>
      </c>
    </row>
    <row r="9" spans="1:6" ht="15" customHeight="1" x14ac:dyDescent="0.15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3</v>
      </c>
      <c r="E10" s="95">
        <v>6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2</v>
      </c>
      <c r="E13" s="95">
        <v>5</v>
      </c>
      <c r="F13" s="32"/>
    </row>
    <row r="14" spans="1:6" ht="15" customHeight="1" x14ac:dyDescent="0.15">
      <c r="A14" s="12"/>
      <c r="B14" s="37" t="s">
        <v>28</v>
      </c>
      <c r="C14" s="70">
        <v>10</v>
      </c>
      <c r="D14" s="70">
        <v>7</v>
      </c>
      <c r="E14" s="48">
        <v>17</v>
      </c>
      <c r="F14" s="39">
        <v>6.0283687943262408E-2</v>
      </c>
    </row>
    <row r="15" spans="1:6" ht="15" customHeight="1" x14ac:dyDescent="0.15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3</v>
      </c>
      <c r="E17" s="95">
        <v>6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11</v>
      </c>
      <c r="D20" s="70">
        <v>8</v>
      </c>
      <c r="E20" s="48">
        <v>19</v>
      </c>
      <c r="F20" s="39">
        <v>6.7375886524822695E-2</v>
      </c>
    </row>
    <row r="21" spans="1:6" ht="15" customHeight="1" x14ac:dyDescent="0.15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4</v>
      </c>
      <c r="D23" s="94">
        <v>2</v>
      </c>
      <c r="E23" s="95">
        <v>6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8</v>
      </c>
      <c r="D26" s="49">
        <v>6</v>
      </c>
      <c r="E26" s="41">
        <v>14</v>
      </c>
      <c r="F26" s="42">
        <v>4.9645390070921988E-2</v>
      </c>
    </row>
    <row r="27" spans="1:6" ht="15" customHeight="1" x14ac:dyDescent="0.15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4</v>
      </c>
      <c r="D32" s="49">
        <v>0</v>
      </c>
      <c r="E32" s="41">
        <v>4</v>
      </c>
      <c r="F32" s="42">
        <v>1.4184397163120567E-2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6</v>
      </c>
      <c r="D38" s="49">
        <v>4</v>
      </c>
      <c r="E38" s="41">
        <v>10</v>
      </c>
      <c r="F38" s="42">
        <v>3.5460992907801421E-2</v>
      </c>
    </row>
    <row r="39" spans="1:6" ht="15" customHeight="1" x14ac:dyDescent="0.15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6</v>
      </c>
      <c r="D44" s="49">
        <v>5</v>
      </c>
      <c r="E44" s="41">
        <v>11</v>
      </c>
      <c r="F44" s="42">
        <v>3.9007092198581561E-2</v>
      </c>
    </row>
    <row r="45" spans="1:6" ht="15" customHeight="1" x14ac:dyDescent="0.15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4</v>
      </c>
      <c r="E49" s="95">
        <v>6</v>
      </c>
      <c r="F49" s="32"/>
    </row>
    <row r="50" spans="1:6" ht="15" customHeight="1" x14ac:dyDescent="0.15">
      <c r="A50" s="12"/>
      <c r="B50" s="40" t="s">
        <v>34</v>
      </c>
      <c r="C50" s="49">
        <v>9</v>
      </c>
      <c r="D50" s="49">
        <v>7</v>
      </c>
      <c r="E50" s="41">
        <v>16</v>
      </c>
      <c r="F50" s="42">
        <v>5.6737588652482268E-2</v>
      </c>
    </row>
    <row r="51" spans="1:6" ht="15" customHeight="1" x14ac:dyDescent="0.15">
      <c r="A51" s="12"/>
      <c r="B51" s="35">
        <v>40</v>
      </c>
      <c r="C51" s="94">
        <v>0</v>
      </c>
      <c r="D51" s="94">
        <v>4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3</v>
      </c>
      <c r="E53" s="95">
        <v>5</v>
      </c>
      <c r="F53" s="32"/>
    </row>
    <row r="54" spans="1:6" ht="15" customHeight="1" x14ac:dyDescent="0.15">
      <c r="A54" s="12"/>
      <c r="B54" s="35">
        <v>43</v>
      </c>
      <c r="C54" s="94">
        <v>4</v>
      </c>
      <c r="D54" s="94">
        <v>1</v>
      </c>
      <c r="E54" s="95">
        <v>5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4</v>
      </c>
      <c r="E55" s="95">
        <v>6</v>
      </c>
      <c r="F55" s="32"/>
    </row>
    <row r="56" spans="1:6" ht="15" customHeight="1" x14ac:dyDescent="0.15">
      <c r="A56" s="12"/>
      <c r="B56" s="40" t="s">
        <v>35</v>
      </c>
      <c r="C56" s="49">
        <v>10</v>
      </c>
      <c r="D56" s="49">
        <v>13</v>
      </c>
      <c r="E56" s="41">
        <v>23</v>
      </c>
      <c r="F56" s="42">
        <v>8.1560283687943269E-2</v>
      </c>
    </row>
    <row r="57" spans="1:6" ht="15" customHeight="1" x14ac:dyDescent="0.15">
      <c r="A57" s="12"/>
      <c r="B57" s="35">
        <v>45</v>
      </c>
      <c r="C57" s="94">
        <v>2</v>
      </c>
      <c r="D57" s="94">
        <v>3</v>
      </c>
      <c r="E57" s="95">
        <v>5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3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8</v>
      </c>
      <c r="D62" s="49">
        <v>7</v>
      </c>
      <c r="E62" s="41">
        <v>15</v>
      </c>
      <c r="F62" s="42">
        <v>5.3191489361702128E-2</v>
      </c>
    </row>
    <row r="63" spans="1:6" ht="15" customHeight="1" x14ac:dyDescent="0.15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1</v>
      </c>
      <c r="E66" s="95">
        <v>5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11</v>
      </c>
      <c r="D68" s="49">
        <v>5</v>
      </c>
      <c r="E68" s="41">
        <v>16</v>
      </c>
      <c r="F68" s="42">
        <v>5.6737588652482268E-2</v>
      </c>
    </row>
    <row r="69" spans="1:6" ht="15" customHeight="1" x14ac:dyDescent="0.15">
      <c r="A69" s="12"/>
      <c r="B69" s="35">
        <v>55</v>
      </c>
      <c r="C69" s="94">
        <v>2</v>
      </c>
      <c r="D69" s="94">
        <v>4</v>
      </c>
      <c r="E69" s="95">
        <v>6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15">
      <c r="A74" s="12"/>
      <c r="B74" s="40" t="s">
        <v>38</v>
      </c>
      <c r="C74" s="49">
        <v>8</v>
      </c>
      <c r="D74" s="49">
        <v>11</v>
      </c>
      <c r="E74" s="41">
        <v>19</v>
      </c>
      <c r="F74" s="42">
        <v>6.7375886524822695E-2</v>
      </c>
    </row>
    <row r="75" spans="1:6" ht="15" customHeight="1" x14ac:dyDescent="0.15">
      <c r="A75" s="12"/>
      <c r="B75" s="35">
        <v>60</v>
      </c>
      <c r="C75" s="94">
        <v>0</v>
      </c>
      <c r="D75" s="94">
        <v>3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0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v>5</v>
      </c>
      <c r="D80" s="49">
        <v>9</v>
      </c>
      <c r="E80" s="41">
        <v>14</v>
      </c>
      <c r="F80" s="42">
        <v>4.9645390070921988E-2</v>
      </c>
    </row>
    <row r="81" spans="1:6" ht="15" customHeight="1" x14ac:dyDescent="0.15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6</v>
      </c>
      <c r="D86" s="71">
        <v>12</v>
      </c>
      <c r="E86" s="44">
        <v>18</v>
      </c>
      <c r="F86" s="45">
        <v>6.3829787234042548E-2</v>
      </c>
    </row>
    <row r="87" spans="1:6" ht="15" customHeight="1" x14ac:dyDescent="0.15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2</v>
      </c>
      <c r="E90" s="95">
        <v>6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14</v>
      </c>
      <c r="D92" s="71">
        <v>10</v>
      </c>
      <c r="E92" s="44">
        <v>24</v>
      </c>
      <c r="F92" s="45">
        <v>8.5106382978723402E-2</v>
      </c>
    </row>
    <row r="93" spans="1:6" ht="15" customHeight="1" x14ac:dyDescent="0.15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7</v>
      </c>
      <c r="D98" s="71">
        <v>6</v>
      </c>
      <c r="E98" s="44">
        <v>13</v>
      </c>
      <c r="F98" s="45">
        <v>4.6099290780141841E-2</v>
      </c>
    </row>
    <row r="99" spans="1:6" ht="15" customHeight="1" x14ac:dyDescent="0.15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4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0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8</v>
      </c>
      <c r="D104" s="71">
        <v>7</v>
      </c>
      <c r="E104" s="44">
        <v>15</v>
      </c>
      <c r="F104" s="45">
        <v>5.3191489361702128E-2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7</v>
      </c>
      <c r="E110" s="44">
        <v>10</v>
      </c>
      <c r="F110" s="45">
        <v>3.5460992907801421E-2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2.4822695035460994E-2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1.0638297872340425E-2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140</v>
      </c>
      <c r="D147" s="77">
        <v>142</v>
      </c>
      <c r="E147" s="62">
        <v>282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26</v>
      </c>
      <c r="D150" s="17">
        <v>24</v>
      </c>
      <c r="E150" s="17">
        <v>50</v>
      </c>
      <c r="F150" s="32">
        <v>0.1773049645390071</v>
      </c>
    </row>
    <row r="151" spans="1:6" ht="15" customHeight="1" x14ac:dyDescent="0.15">
      <c r="A151" s="18"/>
      <c r="B151" s="18" t="s">
        <v>49</v>
      </c>
      <c r="C151" s="19">
        <v>75</v>
      </c>
      <c r="D151" s="19">
        <v>67</v>
      </c>
      <c r="E151" s="19">
        <v>142</v>
      </c>
      <c r="F151" s="32">
        <v>0.50354609929078009</v>
      </c>
    </row>
    <row r="152" spans="1:6" ht="15" customHeight="1" x14ac:dyDescent="0.15">
      <c r="A152" s="33"/>
      <c r="B152" s="20" t="s">
        <v>6</v>
      </c>
      <c r="C152" s="21">
        <v>39</v>
      </c>
      <c r="D152" s="21">
        <v>51</v>
      </c>
      <c r="E152" s="21">
        <v>90</v>
      </c>
      <c r="F152" s="32">
        <v>0.31914893617021278</v>
      </c>
    </row>
    <row r="153" spans="1:6" ht="15" customHeight="1" x14ac:dyDescent="0.15">
      <c r="B153" s="2" t="s">
        <v>8</v>
      </c>
      <c r="C153" s="1">
        <v>140</v>
      </c>
      <c r="D153" s="1">
        <v>142</v>
      </c>
      <c r="E153" s="1">
        <v>282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26</v>
      </c>
      <c r="D155" s="17">
        <v>24</v>
      </c>
      <c r="E155" s="17">
        <v>50</v>
      </c>
      <c r="F155" s="32">
        <v>0.1773049645390071</v>
      </c>
    </row>
    <row r="156" spans="1:6" ht="15" customHeight="1" x14ac:dyDescent="0.15">
      <c r="A156" s="28"/>
      <c r="B156" s="18" t="s">
        <v>49</v>
      </c>
      <c r="C156" s="19">
        <v>75</v>
      </c>
      <c r="D156" s="19">
        <v>67</v>
      </c>
      <c r="E156" s="19">
        <v>142</v>
      </c>
      <c r="F156" s="32">
        <v>0.50354609929078009</v>
      </c>
    </row>
    <row r="157" spans="1:6" ht="15" customHeight="1" x14ac:dyDescent="0.15">
      <c r="A157" s="25"/>
      <c r="B157" s="20" t="s">
        <v>10</v>
      </c>
      <c r="C157" s="21">
        <v>20</v>
      </c>
      <c r="D157" s="21">
        <v>22</v>
      </c>
      <c r="E157" s="21">
        <v>42</v>
      </c>
      <c r="F157" s="32">
        <v>0.14893617021276595</v>
      </c>
    </row>
    <row r="158" spans="1:6" ht="15" customHeight="1" x14ac:dyDescent="0.15">
      <c r="A158" s="26"/>
      <c r="B158" s="29" t="s">
        <v>11</v>
      </c>
      <c r="C158" s="27">
        <v>19</v>
      </c>
      <c r="D158" s="27">
        <v>29</v>
      </c>
      <c r="E158" s="27">
        <v>48</v>
      </c>
      <c r="F158" s="32">
        <v>0.1702127659574468</v>
      </c>
    </row>
    <row r="159" spans="1:6" ht="15" customHeight="1" x14ac:dyDescent="0.15">
      <c r="B159" s="2" t="s">
        <v>8</v>
      </c>
      <c r="C159" s="1">
        <v>140</v>
      </c>
      <c r="D159" s="1">
        <v>142</v>
      </c>
      <c r="E159" s="1">
        <v>282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4</v>
      </c>
      <c r="D161" s="31">
        <v>16</v>
      </c>
      <c r="E161" s="31">
        <v>20</v>
      </c>
      <c r="F161" s="32">
        <v>7.0921985815602842E-2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9</v>
      </c>
      <c r="E162" s="31">
        <v>10</v>
      </c>
      <c r="F162" s="32">
        <v>3.5460992907801421E-2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1.0638297872340425E-2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 codeName="Sheet192">
    <tabColor rgb="FFFF99CC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307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4</v>
      </c>
      <c r="D4" s="94">
        <v>4</v>
      </c>
      <c r="E4" s="95">
        <v>8</v>
      </c>
      <c r="F4" s="32"/>
    </row>
    <row r="5" spans="1:6" ht="15" customHeight="1" x14ac:dyDescent="0.15">
      <c r="A5" s="12"/>
      <c r="B5" s="35">
        <v>2</v>
      </c>
      <c r="C5" s="94">
        <v>4</v>
      </c>
      <c r="D5" s="94">
        <v>1</v>
      </c>
      <c r="E5" s="95">
        <v>5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4</v>
      </c>
      <c r="E6" s="95">
        <v>6</v>
      </c>
      <c r="F6" s="32"/>
    </row>
    <row r="7" spans="1:6" ht="15" customHeight="1" x14ac:dyDescent="0.15">
      <c r="A7" s="12"/>
      <c r="B7" s="35">
        <v>4</v>
      </c>
      <c r="C7" s="94">
        <v>3</v>
      </c>
      <c r="D7" s="94">
        <v>4</v>
      </c>
      <c r="E7" s="95">
        <v>7</v>
      </c>
      <c r="F7" s="32"/>
    </row>
    <row r="8" spans="1:6" ht="15" customHeight="1" x14ac:dyDescent="0.15">
      <c r="A8" s="12"/>
      <c r="B8" s="37" t="s">
        <v>27</v>
      </c>
      <c r="C8" s="70">
        <v>15</v>
      </c>
      <c r="D8" s="70">
        <v>14</v>
      </c>
      <c r="E8" s="38">
        <v>29</v>
      </c>
      <c r="F8" s="39">
        <v>3.851261620185923E-2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6</v>
      </c>
      <c r="D10" s="94">
        <v>3</v>
      </c>
      <c r="E10" s="95">
        <v>9</v>
      </c>
      <c r="F10" s="32"/>
    </row>
    <row r="11" spans="1:6" ht="15" customHeight="1" x14ac:dyDescent="0.15">
      <c r="A11" s="12"/>
      <c r="B11" s="35">
        <v>7</v>
      </c>
      <c r="C11" s="94">
        <v>7</v>
      </c>
      <c r="D11" s="94">
        <v>3</v>
      </c>
      <c r="E11" s="95">
        <v>10</v>
      </c>
      <c r="F11" s="32"/>
    </row>
    <row r="12" spans="1:6" ht="15" customHeight="1" x14ac:dyDescent="0.15">
      <c r="A12" s="12"/>
      <c r="B12" s="35">
        <v>8</v>
      </c>
      <c r="C12" s="94">
        <v>7</v>
      </c>
      <c r="D12" s="94">
        <v>1</v>
      </c>
      <c r="E12" s="95">
        <v>8</v>
      </c>
      <c r="F12" s="32"/>
    </row>
    <row r="13" spans="1:6" ht="15" customHeight="1" x14ac:dyDescent="0.15">
      <c r="A13" s="12"/>
      <c r="B13" s="35">
        <v>9</v>
      </c>
      <c r="C13" s="94">
        <v>9</v>
      </c>
      <c r="D13" s="94">
        <v>2</v>
      </c>
      <c r="E13" s="95">
        <v>11</v>
      </c>
      <c r="F13" s="32"/>
    </row>
    <row r="14" spans="1:6" ht="15" customHeight="1" x14ac:dyDescent="0.15">
      <c r="A14" s="12"/>
      <c r="B14" s="37" t="s">
        <v>28</v>
      </c>
      <c r="C14" s="70">
        <v>29</v>
      </c>
      <c r="D14" s="70">
        <v>9</v>
      </c>
      <c r="E14" s="48">
        <v>38</v>
      </c>
      <c r="F14" s="39">
        <v>5.0464807436918988E-2</v>
      </c>
    </row>
    <row r="15" spans="1:6" ht="15" customHeight="1" x14ac:dyDescent="0.15">
      <c r="A15" s="12"/>
      <c r="B15" s="35">
        <v>10</v>
      </c>
      <c r="C15" s="94">
        <v>5</v>
      </c>
      <c r="D15" s="94">
        <v>8</v>
      </c>
      <c r="E15" s="95">
        <v>13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4</v>
      </c>
      <c r="E16" s="95">
        <v>7</v>
      </c>
      <c r="F16" s="32"/>
    </row>
    <row r="17" spans="1:6" ht="15" customHeight="1" x14ac:dyDescent="0.15">
      <c r="A17" s="12"/>
      <c r="B17" s="35">
        <v>12</v>
      </c>
      <c r="C17" s="94">
        <v>6</v>
      </c>
      <c r="D17" s="94">
        <v>3</v>
      </c>
      <c r="E17" s="95">
        <v>9</v>
      </c>
      <c r="F17" s="32"/>
    </row>
    <row r="18" spans="1:6" ht="15" customHeight="1" x14ac:dyDescent="0.15">
      <c r="A18" s="12"/>
      <c r="B18" s="35">
        <v>13</v>
      </c>
      <c r="C18" s="94">
        <v>4</v>
      </c>
      <c r="D18" s="94">
        <v>5</v>
      </c>
      <c r="E18" s="95">
        <v>9</v>
      </c>
      <c r="F18" s="32"/>
    </row>
    <row r="19" spans="1:6" ht="15" customHeight="1" x14ac:dyDescent="0.15">
      <c r="A19" s="12"/>
      <c r="B19" s="35">
        <v>14</v>
      </c>
      <c r="C19" s="94">
        <v>7</v>
      </c>
      <c r="D19" s="94">
        <v>2</v>
      </c>
      <c r="E19" s="95">
        <v>9</v>
      </c>
      <c r="F19" s="32"/>
    </row>
    <row r="20" spans="1:6" ht="15" customHeight="1" x14ac:dyDescent="0.15">
      <c r="A20" s="12"/>
      <c r="B20" s="37" t="s">
        <v>29</v>
      </c>
      <c r="C20" s="70">
        <v>25</v>
      </c>
      <c r="D20" s="70">
        <v>22</v>
      </c>
      <c r="E20" s="48">
        <v>47</v>
      </c>
      <c r="F20" s="39">
        <v>6.2416998671978752E-2</v>
      </c>
    </row>
    <row r="21" spans="1:6" ht="15" customHeight="1" x14ac:dyDescent="0.15">
      <c r="A21" s="12"/>
      <c r="B21" s="35">
        <v>15</v>
      </c>
      <c r="C21" s="94">
        <v>6</v>
      </c>
      <c r="D21" s="94">
        <v>7</v>
      </c>
      <c r="E21" s="95">
        <v>13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4</v>
      </c>
      <c r="E22" s="95">
        <v>7</v>
      </c>
      <c r="F22" s="32"/>
    </row>
    <row r="23" spans="1:6" ht="15" customHeight="1" x14ac:dyDescent="0.15">
      <c r="A23" s="12"/>
      <c r="B23" s="35">
        <v>17</v>
      </c>
      <c r="C23" s="94">
        <v>5</v>
      </c>
      <c r="D23" s="94">
        <v>4</v>
      </c>
      <c r="E23" s="95">
        <v>9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15">
      <c r="A26" s="12"/>
      <c r="B26" s="40" t="s">
        <v>30</v>
      </c>
      <c r="C26" s="49">
        <v>17</v>
      </c>
      <c r="D26" s="49">
        <v>21</v>
      </c>
      <c r="E26" s="41">
        <v>38</v>
      </c>
      <c r="F26" s="42">
        <v>5.0464807436918988E-2</v>
      </c>
    </row>
    <row r="27" spans="1:6" ht="15" customHeight="1" x14ac:dyDescent="0.15">
      <c r="A27" s="12"/>
      <c r="B27" s="35">
        <v>20</v>
      </c>
      <c r="C27" s="94">
        <v>2</v>
      </c>
      <c r="D27" s="94">
        <v>3</v>
      </c>
      <c r="E27" s="95">
        <v>5</v>
      </c>
      <c r="F27" s="32"/>
    </row>
    <row r="28" spans="1:6" ht="15" customHeight="1" x14ac:dyDescent="0.15">
      <c r="A28" s="12"/>
      <c r="B28" s="35">
        <v>21</v>
      </c>
      <c r="C28" s="94">
        <v>6</v>
      </c>
      <c r="D28" s="94">
        <v>5</v>
      </c>
      <c r="E28" s="95">
        <v>11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6</v>
      </c>
      <c r="E29" s="95">
        <v>7</v>
      </c>
      <c r="F29" s="32"/>
    </row>
    <row r="30" spans="1:6" ht="15" customHeight="1" x14ac:dyDescent="0.15">
      <c r="A30" s="12"/>
      <c r="B30" s="35">
        <v>23</v>
      </c>
      <c r="C30" s="94">
        <v>5</v>
      </c>
      <c r="D30" s="94">
        <v>3</v>
      </c>
      <c r="E30" s="95">
        <v>8</v>
      </c>
      <c r="F30" s="32"/>
    </row>
    <row r="31" spans="1:6" ht="15" customHeight="1" x14ac:dyDescent="0.15">
      <c r="A31" s="12"/>
      <c r="B31" s="35">
        <v>24</v>
      </c>
      <c r="C31" s="94">
        <v>4</v>
      </c>
      <c r="D31" s="94">
        <v>1</v>
      </c>
      <c r="E31" s="95">
        <v>5</v>
      </c>
      <c r="F31" s="32"/>
    </row>
    <row r="32" spans="1:6" ht="15" customHeight="1" x14ac:dyDescent="0.15">
      <c r="A32" s="12"/>
      <c r="B32" s="40" t="s">
        <v>31</v>
      </c>
      <c r="C32" s="49">
        <v>18</v>
      </c>
      <c r="D32" s="49">
        <v>18</v>
      </c>
      <c r="E32" s="41">
        <v>36</v>
      </c>
      <c r="F32" s="42">
        <v>4.7808764940239043E-2</v>
      </c>
    </row>
    <row r="33" spans="1:6" ht="15" customHeight="1" x14ac:dyDescent="0.15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15">
      <c r="A38" s="12"/>
      <c r="B38" s="40" t="s">
        <v>32</v>
      </c>
      <c r="C38" s="49">
        <v>9</v>
      </c>
      <c r="D38" s="49">
        <v>8</v>
      </c>
      <c r="E38" s="41">
        <v>17</v>
      </c>
      <c r="F38" s="42">
        <v>2.2576361221779549E-2</v>
      </c>
    </row>
    <row r="39" spans="1:6" ht="15" customHeight="1" x14ac:dyDescent="0.15">
      <c r="A39" s="12"/>
      <c r="B39" s="35">
        <v>30</v>
      </c>
      <c r="C39" s="94">
        <v>4</v>
      </c>
      <c r="D39" s="94">
        <v>4</v>
      </c>
      <c r="E39" s="95">
        <v>8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6</v>
      </c>
      <c r="E40" s="95">
        <v>8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6</v>
      </c>
      <c r="E41" s="95">
        <v>9</v>
      </c>
      <c r="F41" s="32"/>
    </row>
    <row r="42" spans="1:6" ht="15" customHeight="1" x14ac:dyDescent="0.15">
      <c r="A42" s="12"/>
      <c r="B42" s="35">
        <v>33</v>
      </c>
      <c r="C42" s="94">
        <v>4</v>
      </c>
      <c r="D42" s="94">
        <v>3</v>
      </c>
      <c r="E42" s="95">
        <v>7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v>16</v>
      </c>
      <c r="D44" s="49">
        <v>20</v>
      </c>
      <c r="E44" s="41">
        <v>36</v>
      </c>
      <c r="F44" s="42">
        <v>4.7808764940239043E-2</v>
      </c>
    </row>
    <row r="45" spans="1:6" ht="15" customHeight="1" x14ac:dyDescent="0.15">
      <c r="A45" s="12"/>
      <c r="B45" s="35">
        <v>35</v>
      </c>
      <c r="C45" s="94">
        <v>1</v>
      </c>
      <c r="D45" s="94">
        <v>4</v>
      </c>
      <c r="E45" s="95">
        <v>5</v>
      </c>
      <c r="F45" s="32"/>
    </row>
    <row r="46" spans="1:6" ht="15" customHeight="1" x14ac:dyDescent="0.15">
      <c r="A46" s="12"/>
      <c r="B46" s="35">
        <v>36</v>
      </c>
      <c r="C46" s="94">
        <v>4</v>
      </c>
      <c r="D46" s="94">
        <v>4</v>
      </c>
      <c r="E46" s="95">
        <v>8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5</v>
      </c>
      <c r="E47" s="95">
        <v>8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15">
      <c r="A50" s="12"/>
      <c r="B50" s="40" t="s">
        <v>34</v>
      </c>
      <c r="C50" s="49">
        <v>13</v>
      </c>
      <c r="D50" s="49">
        <v>19</v>
      </c>
      <c r="E50" s="41">
        <v>32</v>
      </c>
      <c r="F50" s="42">
        <v>4.2496679946879147E-2</v>
      </c>
    </row>
    <row r="51" spans="1:6" ht="15" customHeight="1" x14ac:dyDescent="0.15">
      <c r="A51" s="12"/>
      <c r="B51" s="35">
        <v>40</v>
      </c>
      <c r="C51" s="94">
        <v>4</v>
      </c>
      <c r="D51" s="94">
        <v>3</v>
      </c>
      <c r="E51" s="95">
        <v>7</v>
      </c>
      <c r="F51" s="32"/>
    </row>
    <row r="52" spans="1:6" ht="15" customHeight="1" x14ac:dyDescent="0.15">
      <c r="A52" s="12"/>
      <c r="B52" s="35">
        <v>41</v>
      </c>
      <c r="C52" s="94">
        <v>4</v>
      </c>
      <c r="D52" s="94">
        <v>4</v>
      </c>
      <c r="E52" s="95">
        <v>8</v>
      </c>
      <c r="F52" s="32"/>
    </row>
    <row r="53" spans="1:6" ht="15" customHeight="1" x14ac:dyDescent="0.15">
      <c r="A53" s="12"/>
      <c r="B53" s="35">
        <v>42</v>
      </c>
      <c r="C53" s="94">
        <v>4</v>
      </c>
      <c r="D53" s="94">
        <v>6</v>
      </c>
      <c r="E53" s="95">
        <v>10</v>
      </c>
      <c r="F53" s="32"/>
    </row>
    <row r="54" spans="1:6" ht="15" customHeight="1" x14ac:dyDescent="0.15">
      <c r="A54" s="12"/>
      <c r="B54" s="35">
        <v>43</v>
      </c>
      <c r="C54" s="94">
        <v>6</v>
      </c>
      <c r="D54" s="94">
        <v>5</v>
      </c>
      <c r="E54" s="95">
        <v>11</v>
      </c>
      <c r="F54" s="32"/>
    </row>
    <row r="55" spans="1:6" ht="15" customHeight="1" x14ac:dyDescent="0.15">
      <c r="A55" s="12"/>
      <c r="B55" s="35">
        <v>44</v>
      </c>
      <c r="C55" s="94">
        <v>8</v>
      </c>
      <c r="D55" s="94">
        <v>3</v>
      </c>
      <c r="E55" s="95">
        <v>11</v>
      </c>
      <c r="F55" s="32"/>
    </row>
    <row r="56" spans="1:6" ht="15" customHeight="1" x14ac:dyDescent="0.15">
      <c r="A56" s="12"/>
      <c r="B56" s="40" t="s">
        <v>35</v>
      </c>
      <c r="C56" s="49">
        <v>26</v>
      </c>
      <c r="D56" s="49">
        <v>21</v>
      </c>
      <c r="E56" s="41">
        <v>47</v>
      </c>
      <c r="F56" s="42">
        <v>6.2416998671978752E-2</v>
      </c>
    </row>
    <row r="57" spans="1:6" ht="15" customHeight="1" x14ac:dyDescent="0.15">
      <c r="A57" s="12"/>
      <c r="B57" s="35">
        <v>45</v>
      </c>
      <c r="C57" s="94">
        <v>7</v>
      </c>
      <c r="D57" s="94">
        <v>9</v>
      </c>
      <c r="E57" s="95">
        <v>16</v>
      </c>
      <c r="F57" s="32"/>
    </row>
    <row r="58" spans="1:6" ht="15" customHeight="1" x14ac:dyDescent="0.15">
      <c r="A58" s="12"/>
      <c r="B58" s="35">
        <v>46</v>
      </c>
      <c r="C58" s="94">
        <v>7</v>
      </c>
      <c r="D58" s="94">
        <v>5</v>
      </c>
      <c r="E58" s="95">
        <v>12</v>
      </c>
      <c r="F58" s="32"/>
    </row>
    <row r="59" spans="1:6" ht="15" customHeight="1" x14ac:dyDescent="0.15">
      <c r="A59" s="12"/>
      <c r="B59" s="35">
        <v>47</v>
      </c>
      <c r="C59" s="94">
        <v>5</v>
      </c>
      <c r="D59" s="94">
        <v>6</v>
      </c>
      <c r="E59" s="95">
        <v>11</v>
      </c>
      <c r="F59" s="32"/>
    </row>
    <row r="60" spans="1:6" ht="15" customHeight="1" x14ac:dyDescent="0.15">
      <c r="A60" s="12"/>
      <c r="B60" s="35">
        <v>48</v>
      </c>
      <c r="C60" s="94">
        <v>6</v>
      </c>
      <c r="D60" s="94">
        <v>8</v>
      </c>
      <c r="E60" s="95">
        <v>14</v>
      </c>
      <c r="F60" s="32"/>
    </row>
    <row r="61" spans="1:6" ht="15" customHeight="1" x14ac:dyDescent="0.15">
      <c r="A61" s="12"/>
      <c r="B61" s="35">
        <v>49</v>
      </c>
      <c r="C61" s="94">
        <v>4</v>
      </c>
      <c r="D61" s="94">
        <v>3</v>
      </c>
      <c r="E61" s="95">
        <v>7</v>
      </c>
      <c r="F61" s="32"/>
    </row>
    <row r="62" spans="1:6" ht="15" customHeight="1" x14ac:dyDescent="0.15">
      <c r="A62" s="12"/>
      <c r="B62" s="40" t="s">
        <v>36</v>
      </c>
      <c r="C62" s="49">
        <v>29</v>
      </c>
      <c r="D62" s="49">
        <v>31</v>
      </c>
      <c r="E62" s="41">
        <v>60</v>
      </c>
      <c r="F62" s="42">
        <v>7.9681274900398405E-2</v>
      </c>
    </row>
    <row r="63" spans="1:6" ht="15" customHeight="1" x14ac:dyDescent="0.15">
      <c r="A63" s="12"/>
      <c r="B63" s="35">
        <v>50</v>
      </c>
      <c r="C63" s="94">
        <v>6</v>
      </c>
      <c r="D63" s="94">
        <v>1</v>
      </c>
      <c r="E63" s="95">
        <v>7</v>
      </c>
      <c r="F63" s="32"/>
    </row>
    <row r="64" spans="1:6" ht="15" customHeight="1" x14ac:dyDescent="0.15">
      <c r="A64" s="12"/>
      <c r="B64" s="35">
        <v>51</v>
      </c>
      <c r="C64" s="94">
        <v>7</v>
      </c>
      <c r="D64" s="94">
        <v>4</v>
      </c>
      <c r="E64" s="95">
        <v>11</v>
      </c>
      <c r="F64" s="32"/>
    </row>
    <row r="65" spans="1:6" ht="15" customHeight="1" x14ac:dyDescent="0.15">
      <c r="A65" s="12"/>
      <c r="B65" s="35">
        <v>52</v>
      </c>
      <c r="C65" s="94">
        <v>5</v>
      </c>
      <c r="D65" s="94">
        <v>7</v>
      </c>
      <c r="E65" s="95">
        <v>12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6</v>
      </c>
      <c r="E66" s="95">
        <v>9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5</v>
      </c>
      <c r="E67" s="95">
        <v>8</v>
      </c>
      <c r="F67" s="32"/>
    </row>
    <row r="68" spans="1:6" ht="15" customHeight="1" x14ac:dyDescent="0.15">
      <c r="A68" s="12"/>
      <c r="B68" s="40" t="s">
        <v>37</v>
      </c>
      <c r="C68" s="49">
        <v>24</v>
      </c>
      <c r="D68" s="49">
        <v>23</v>
      </c>
      <c r="E68" s="41">
        <v>47</v>
      </c>
      <c r="F68" s="42">
        <v>6.2416998671978752E-2</v>
      </c>
    </row>
    <row r="69" spans="1:6" ht="15" customHeight="1" x14ac:dyDescent="0.15">
      <c r="A69" s="12"/>
      <c r="B69" s="35">
        <v>55</v>
      </c>
      <c r="C69" s="94">
        <v>5</v>
      </c>
      <c r="D69" s="94">
        <v>4</v>
      </c>
      <c r="E69" s="95">
        <v>9</v>
      </c>
      <c r="F69" s="32"/>
    </row>
    <row r="70" spans="1:6" ht="15" customHeight="1" x14ac:dyDescent="0.15">
      <c r="A70" s="12"/>
      <c r="B70" s="35">
        <v>56</v>
      </c>
      <c r="C70" s="94">
        <v>4</v>
      </c>
      <c r="D70" s="94">
        <v>5</v>
      </c>
      <c r="E70" s="95">
        <v>9</v>
      </c>
      <c r="F70" s="32"/>
    </row>
    <row r="71" spans="1:6" ht="15" customHeight="1" x14ac:dyDescent="0.15">
      <c r="A71" s="12"/>
      <c r="B71" s="35">
        <v>57</v>
      </c>
      <c r="C71" s="94">
        <v>7</v>
      </c>
      <c r="D71" s="94">
        <v>2</v>
      </c>
      <c r="E71" s="95">
        <v>9</v>
      </c>
      <c r="F71" s="32"/>
    </row>
    <row r="72" spans="1:6" ht="15" customHeight="1" x14ac:dyDescent="0.15">
      <c r="A72" s="12"/>
      <c r="B72" s="35">
        <v>58</v>
      </c>
      <c r="C72" s="94">
        <v>5</v>
      </c>
      <c r="D72" s="94">
        <v>4</v>
      </c>
      <c r="E72" s="95">
        <v>9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15">
      <c r="A74" s="12"/>
      <c r="B74" s="40" t="s">
        <v>38</v>
      </c>
      <c r="C74" s="49">
        <v>23</v>
      </c>
      <c r="D74" s="49">
        <v>18</v>
      </c>
      <c r="E74" s="41">
        <v>41</v>
      </c>
      <c r="F74" s="42">
        <v>5.4448871181938911E-2</v>
      </c>
    </row>
    <row r="75" spans="1:6" ht="15" customHeight="1" x14ac:dyDescent="0.15">
      <c r="A75" s="12"/>
      <c r="B75" s="35">
        <v>60</v>
      </c>
      <c r="C75" s="94">
        <v>4</v>
      </c>
      <c r="D75" s="94">
        <v>4</v>
      </c>
      <c r="E75" s="95">
        <v>8</v>
      </c>
      <c r="F75" s="32"/>
    </row>
    <row r="76" spans="1:6" ht="15" customHeight="1" x14ac:dyDescent="0.15">
      <c r="A76" s="12"/>
      <c r="B76" s="35">
        <v>61</v>
      </c>
      <c r="C76" s="94">
        <v>5</v>
      </c>
      <c r="D76" s="94">
        <v>5</v>
      </c>
      <c r="E76" s="95">
        <v>10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4</v>
      </c>
      <c r="E77" s="95">
        <v>6</v>
      </c>
      <c r="F77" s="32"/>
    </row>
    <row r="78" spans="1:6" ht="15" customHeight="1" x14ac:dyDescent="0.15">
      <c r="A78" s="12"/>
      <c r="B78" s="35">
        <v>63</v>
      </c>
      <c r="C78" s="94">
        <v>5</v>
      </c>
      <c r="D78" s="94">
        <v>5</v>
      </c>
      <c r="E78" s="95">
        <v>10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4</v>
      </c>
      <c r="E79" s="95">
        <v>6</v>
      </c>
      <c r="F79" s="32"/>
    </row>
    <row r="80" spans="1:6" ht="15" customHeight="1" x14ac:dyDescent="0.15">
      <c r="A80" s="12"/>
      <c r="B80" s="40" t="s">
        <v>39</v>
      </c>
      <c r="C80" s="49">
        <v>18</v>
      </c>
      <c r="D80" s="49">
        <v>22</v>
      </c>
      <c r="E80" s="41">
        <v>40</v>
      </c>
      <c r="F80" s="42">
        <v>5.3120849933598939E-2</v>
      </c>
    </row>
    <row r="81" spans="1:6" ht="15" customHeight="1" x14ac:dyDescent="0.15">
      <c r="A81" s="12"/>
      <c r="B81" s="35">
        <v>65</v>
      </c>
      <c r="C81" s="94">
        <v>4</v>
      </c>
      <c r="D81" s="94">
        <v>7</v>
      </c>
      <c r="E81" s="95">
        <v>11</v>
      </c>
      <c r="F81" s="32"/>
    </row>
    <row r="82" spans="1:6" ht="15" customHeight="1" x14ac:dyDescent="0.15">
      <c r="A82" s="12"/>
      <c r="B82" s="35">
        <v>66</v>
      </c>
      <c r="C82" s="94">
        <v>7</v>
      </c>
      <c r="D82" s="94">
        <v>4</v>
      </c>
      <c r="E82" s="95">
        <v>11</v>
      </c>
      <c r="F82" s="32"/>
    </row>
    <row r="83" spans="1:6" ht="15" customHeight="1" x14ac:dyDescent="0.15">
      <c r="A83" s="12"/>
      <c r="B83" s="35">
        <v>67</v>
      </c>
      <c r="C83" s="94">
        <v>5</v>
      </c>
      <c r="D83" s="94">
        <v>7</v>
      </c>
      <c r="E83" s="95">
        <v>12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8</v>
      </c>
      <c r="E84" s="95">
        <v>12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4</v>
      </c>
      <c r="E85" s="95">
        <v>9</v>
      </c>
      <c r="F85" s="32"/>
    </row>
    <row r="86" spans="1:6" ht="15" customHeight="1" x14ac:dyDescent="0.15">
      <c r="A86" s="12"/>
      <c r="B86" s="43" t="s">
        <v>40</v>
      </c>
      <c r="C86" s="71">
        <v>25</v>
      </c>
      <c r="D86" s="71">
        <v>30</v>
      </c>
      <c r="E86" s="44">
        <v>55</v>
      </c>
      <c r="F86" s="45">
        <v>7.3041168658698544E-2</v>
      </c>
    </row>
    <row r="87" spans="1:6" ht="15" customHeight="1" x14ac:dyDescent="0.15">
      <c r="A87" s="12"/>
      <c r="B87" s="35">
        <v>70</v>
      </c>
      <c r="C87" s="94">
        <v>6</v>
      </c>
      <c r="D87" s="94">
        <v>8</v>
      </c>
      <c r="E87" s="95">
        <v>14</v>
      </c>
      <c r="F87" s="32"/>
    </row>
    <row r="88" spans="1:6" ht="15" customHeight="1" x14ac:dyDescent="0.15">
      <c r="A88" s="12"/>
      <c r="B88" s="35">
        <v>71</v>
      </c>
      <c r="C88" s="94">
        <v>9</v>
      </c>
      <c r="D88" s="94">
        <v>7</v>
      </c>
      <c r="E88" s="95">
        <v>16</v>
      </c>
      <c r="F88" s="32"/>
    </row>
    <row r="89" spans="1:6" ht="15" customHeight="1" x14ac:dyDescent="0.15">
      <c r="A89" s="12"/>
      <c r="B89" s="35">
        <v>72</v>
      </c>
      <c r="C89" s="94">
        <v>8</v>
      </c>
      <c r="D89" s="94">
        <v>4</v>
      </c>
      <c r="E89" s="95">
        <v>12</v>
      </c>
      <c r="F89" s="32"/>
    </row>
    <row r="90" spans="1:6" ht="15" customHeight="1" x14ac:dyDescent="0.15">
      <c r="A90" s="12"/>
      <c r="B90" s="35">
        <v>73</v>
      </c>
      <c r="C90" s="94">
        <v>10</v>
      </c>
      <c r="D90" s="94">
        <v>6</v>
      </c>
      <c r="E90" s="95">
        <v>16</v>
      </c>
      <c r="F90" s="32"/>
    </row>
    <row r="91" spans="1:6" ht="15" customHeight="1" x14ac:dyDescent="0.15">
      <c r="A91" s="12"/>
      <c r="B91" s="35">
        <v>74</v>
      </c>
      <c r="C91" s="94">
        <v>10</v>
      </c>
      <c r="D91" s="94">
        <v>9</v>
      </c>
      <c r="E91" s="95">
        <v>19</v>
      </c>
      <c r="F91" s="32"/>
    </row>
    <row r="92" spans="1:6" ht="15" customHeight="1" x14ac:dyDescent="0.15">
      <c r="A92" s="12"/>
      <c r="B92" s="43" t="s">
        <v>41</v>
      </c>
      <c r="C92" s="71">
        <v>43</v>
      </c>
      <c r="D92" s="71">
        <v>34</v>
      </c>
      <c r="E92" s="44">
        <v>77</v>
      </c>
      <c r="F92" s="45">
        <v>0.10225763612217796</v>
      </c>
    </row>
    <row r="93" spans="1:6" ht="15" customHeight="1" x14ac:dyDescent="0.15">
      <c r="A93" s="12"/>
      <c r="B93" s="35">
        <v>75</v>
      </c>
      <c r="C93" s="94">
        <v>5</v>
      </c>
      <c r="D93" s="94">
        <v>6</v>
      </c>
      <c r="E93" s="95">
        <v>11</v>
      </c>
      <c r="F93" s="32"/>
    </row>
    <row r="94" spans="1:6" ht="15" customHeight="1" x14ac:dyDescent="0.15">
      <c r="A94" s="12"/>
      <c r="B94" s="35">
        <v>76</v>
      </c>
      <c r="C94" s="94">
        <v>5</v>
      </c>
      <c r="D94" s="94">
        <v>5</v>
      </c>
      <c r="E94" s="95">
        <v>10</v>
      </c>
      <c r="F94" s="32"/>
    </row>
    <row r="95" spans="1:6" ht="15" customHeight="1" x14ac:dyDescent="0.15">
      <c r="A95" s="12"/>
      <c r="B95" s="35">
        <v>77</v>
      </c>
      <c r="C95" s="94">
        <v>4</v>
      </c>
      <c r="D95" s="94">
        <v>6</v>
      </c>
      <c r="E95" s="95">
        <v>10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3</v>
      </c>
      <c r="E97" s="95">
        <v>7</v>
      </c>
      <c r="F97" s="32"/>
    </row>
    <row r="98" spans="1:6" ht="15" customHeight="1" x14ac:dyDescent="0.15">
      <c r="A98" s="12"/>
      <c r="B98" s="43" t="s">
        <v>42</v>
      </c>
      <c r="C98" s="71">
        <v>20</v>
      </c>
      <c r="D98" s="71">
        <v>20</v>
      </c>
      <c r="E98" s="44">
        <v>40</v>
      </c>
      <c r="F98" s="45">
        <v>5.3120849933598939E-2</v>
      </c>
    </row>
    <row r="99" spans="1:6" ht="15" customHeight="1" x14ac:dyDescent="0.15">
      <c r="A99" s="12"/>
      <c r="B99" s="35">
        <v>80</v>
      </c>
      <c r="C99" s="94">
        <v>6</v>
      </c>
      <c r="D99" s="94">
        <v>5</v>
      </c>
      <c r="E99" s="95">
        <v>11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5</v>
      </c>
      <c r="D101" s="94">
        <v>3</v>
      </c>
      <c r="E101" s="95">
        <v>8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3</v>
      </c>
      <c r="E102" s="95">
        <v>6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6</v>
      </c>
      <c r="E103" s="95">
        <v>7</v>
      </c>
      <c r="F103" s="32"/>
    </row>
    <row r="104" spans="1:6" ht="15" customHeight="1" x14ac:dyDescent="0.15">
      <c r="A104" s="12"/>
      <c r="B104" s="43" t="s">
        <v>43</v>
      </c>
      <c r="C104" s="71">
        <v>17</v>
      </c>
      <c r="D104" s="71">
        <v>20</v>
      </c>
      <c r="E104" s="44">
        <v>37</v>
      </c>
      <c r="F104" s="45">
        <v>4.9136786188579015E-2</v>
      </c>
    </row>
    <row r="105" spans="1:6" ht="15" customHeight="1" x14ac:dyDescent="0.15">
      <c r="A105" s="12"/>
      <c r="B105" s="35">
        <v>85</v>
      </c>
      <c r="C105" s="94">
        <v>5</v>
      </c>
      <c r="D105" s="94">
        <v>1</v>
      </c>
      <c r="E105" s="95">
        <v>6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6</v>
      </c>
      <c r="D110" s="71">
        <v>10</v>
      </c>
      <c r="E110" s="44">
        <v>16</v>
      </c>
      <c r="F110" s="45">
        <v>2.1248339973439574E-2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3</v>
      </c>
      <c r="D112" s="94">
        <v>1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4</v>
      </c>
      <c r="D116" s="71">
        <v>12</v>
      </c>
      <c r="E116" s="44">
        <v>16</v>
      </c>
      <c r="F116" s="45">
        <v>2.1248339973439574E-2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2.6560424966799467E-3</v>
      </c>
    </row>
    <row r="123" spans="1:6" ht="15" customHeight="1" x14ac:dyDescent="0.15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15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2.6560424966799467E-3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378</v>
      </c>
      <c r="D147" s="77">
        <v>375</v>
      </c>
      <c r="E147" s="62">
        <v>753</v>
      </c>
      <c r="F147" s="32">
        <v>0.99999999999999978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69</v>
      </c>
      <c r="D150" s="17">
        <v>45</v>
      </c>
      <c r="E150" s="17">
        <v>114</v>
      </c>
      <c r="F150" s="32">
        <v>0.15139442231075698</v>
      </c>
    </row>
    <row r="151" spans="1:6" ht="15" customHeight="1" x14ac:dyDescent="0.15">
      <c r="A151" s="18"/>
      <c r="B151" s="18" t="s">
        <v>49</v>
      </c>
      <c r="C151" s="19">
        <v>193</v>
      </c>
      <c r="D151" s="19">
        <v>201</v>
      </c>
      <c r="E151" s="19">
        <v>394</v>
      </c>
      <c r="F151" s="32">
        <v>0.52324037184594951</v>
      </c>
    </row>
    <row r="152" spans="1:6" ht="15" customHeight="1" x14ac:dyDescent="0.15">
      <c r="A152" s="33"/>
      <c r="B152" s="20" t="s">
        <v>6</v>
      </c>
      <c r="C152" s="21">
        <v>116</v>
      </c>
      <c r="D152" s="21">
        <v>129</v>
      </c>
      <c r="E152" s="21">
        <v>245</v>
      </c>
      <c r="F152" s="32">
        <v>0.32536520584329348</v>
      </c>
    </row>
    <row r="153" spans="1:6" ht="15" customHeight="1" x14ac:dyDescent="0.15">
      <c r="B153" s="2" t="s">
        <v>8</v>
      </c>
      <c r="C153" s="1">
        <v>378</v>
      </c>
      <c r="D153" s="1">
        <v>375</v>
      </c>
      <c r="E153" s="1">
        <v>753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69</v>
      </c>
      <c r="D155" s="17">
        <v>45</v>
      </c>
      <c r="E155" s="17">
        <v>114</v>
      </c>
      <c r="F155" s="32">
        <v>0.15139442231075698</v>
      </c>
    </row>
    <row r="156" spans="1:6" ht="15" customHeight="1" x14ac:dyDescent="0.15">
      <c r="A156" s="28"/>
      <c r="B156" s="18" t="s">
        <v>49</v>
      </c>
      <c r="C156" s="19">
        <v>193</v>
      </c>
      <c r="D156" s="19">
        <v>201</v>
      </c>
      <c r="E156" s="19">
        <v>394</v>
      </c>
      <c r="F156" s="32">
        <v>0.52324037184594951</v>
      </c>
    </row>
    <row r="157" spans="1:6" ht="15" customHeight="1" x14ac:dyDescent="0.15">
      <c r="A157" s="25"/>
      <c r="B157" s="20" t="s">
        <v>10</v>
      </c>
      <c r="C157" s="21">
        <v>68</v>
      </c>
      <c r="D157" s="21">
        <v>64</v>
      </c>
      <c r="E157" s="21">
        <v>132</v>
      </c>
      <c r="F157" s="32">
        <v>0.1752988047808765</v>
      </c>
    </row>
    <row r="158" spans="1:6" ht="15" customHeight="1" x14ac:dyDescent="0.15">
      <c r="A158" s="26"/>
      <c r="B158" s="29" t="s">
        <v>11</v>
      </c>
      <c r="C158" s="27">
        <v>48</v>
      </c>
      <c r="D158" s="27">
        <v>65</v>
      </c>
      <c r="E158" s="27">
        <v>113</v>
      </c>
      <c r="F158" s="32">
        <v>0.150066401062417</v>
      </c>
    </row>
    <row r="159" spans="1:6" ht="15" customHeight="1" x14ac:dyDescent="0.15">
      <c r="B159" s="2" t="s">
        <v>8</v>
      </c>
      <c r="C159" s="1">
        <v>378</v>
      </c>
      <c r="D159" s="1">
        <v>375</v>
      </c>
      <c r="E159" s="1">
        <v>753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11</v>
      </c>
      <c r="D161" s="31">
        <v>25</v>
      </c>
      <c r="E161" s="31">
        <v>36</v>
      </c>
      <c r="F161" s="32">
        <v>4.7808764940239043E-2</v>
      </c>
    </row>
    <row r="162" spans="1:6" ht="15" customHeight="1" x14ac:dyDescent="0.15">
      <c r="A162" s="30"/>
      <c r="B162" s="23" t="s">
        <v>15</v>
      </c>
      <c r="C162" s="31">
        <v>5</v>
      </c>
      <c r="D162" s="31">
        <v>15</v>
      </c>
      <c r="E162" s="31">
        <v>20</v>
      </c>
      <c r="F162" s="32">
        <v>2.6560424966799469E-2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5.3120849933598934E-3</v>
      </c>
    </row>
    <row r="164" spans="1:6" ht="15" customHeight="1" x14ac:dyDescent="0.15">
      <c r="B164" s="4" t="s">
        <v>14</v>
      </c>
      <c r="C164" s="1">
        <v>1</v>
      </c>
      <c r="D164" s="1">
        <v>1</v>
      </c>
      <c r="E164" s="1">
        <v>2</v>
      </c>
      <c r="F164" s="32">
        <v>2.6560424966799467E-3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 codeName="Sheet279">
    <tabColor indexed="58"/>
  </sheetPr>
  <dimension ref="A1:F167"/>
  <sheetViews>
    <sheetView zoomScaleNormal="100" workbookViewId="0">
      <selection activeCell="B2" sqref="B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">
      <c r="A2" s="66" t="s">
        <v>123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八幡!C3+'御牧原(浅科）'!C3+矢嶋!C3</f>
        <v>1</v>
      </c>
      <c r="D3" s="74">
        <f>八幡!D3+'御牧原(浅科）'!D3+矢嶋!D3</f>
        <v>5</v>
      </c>
      <c r="E3" s="9">
        <f>八幡!E3+'御牧原(浅科）'!E3+矢嶋!E3</f>
        <v>6</v>
      </c>
      <c r="F3" s="32"/>
    </row>
    <row r="4" spans="1:6" ht="15" customHeight="1" x14ac:dyDescent="0.15">
      <c r="A4" s="12"/>
      <c r="B4" s="35">
        <v>1</v>
      </c>
      <c r="C4" s="75">
        <f>八幡!C4+'御牧原(浅科）'!C4+矢嶋!C4</f>
        <v>4</v>
      </c>
      <c r="D4" s="75">
        <f>八幡!D4+'御牧原(浅科）'!D4+矢嶋!D4</f>
        <v>3</v>
      </c>
      <c r="E4" s="10">
        <f>八幡!E4+'御牧原(浅科）'!E4+矢嶋!E4</f>
        <v>7</v>
      </c>
      <c r="F4" s="32"/>
    </row>
    <row r="5" spans="1:6" ht="15" customHeight="1" x14ac:dyDescent="0.15">
      <c r="A5" s="12"/>
      <c r="B5" s="35">
        <v>2</v>
      </c>
      <c r="C5" s="75">
        <f>八幡!C5+'御牧原(浅科）'!C5+矢嶋!C5</f>
        <v>10</v>
      </c>
      <c r="D5" s="75">
        <f>八幡!D5+'御牧原(浅科）'!D5+矢嶋!D5</f>
        <v>3</v>
      </c>
      <c r="E5" s="10">
        <f>八幡!E5+'御牧原(浅科）'!E5+矢嶋!E5</f>
        <v>13</v>
      </c>
      <c r="F5" s="32"/>
    </row>
    <row r="6" spans="1:6" ht="15" customHeight="1" x14ac:dyDescent="0.15">
      <c r="A6" s="12"/>
      <c r="B6" s="35">
        <v>3</v>
      </c>
      <c r="C6" s="75">
        <f>八幡!C6+'御牧原(浅科）'!C6+矢嶋!C6</f>
        <v>5</v>
      </c>
      <c r="D6" s="75">
        <f>八幡!D6+'御牧原(浅科）'!D6+矢嶋!D6</f>
        <v>3</v>
      </c>
      <c r="E6" s="10">
        <f>八幡!E6+'御牧原(浅科）'!E6+矢嶋!E6</f>
        <v>8</v>
      </c>
      <c r="F6" s="32"/>
    </row>
    <row r="7" spans="1:6" ht="15" customHeight="1" x14ac:dyDescent="0.15">
      <c r="A7" s="12"/>
      <c r="B7" s="35">
        <v>4</v>
      </c>
      <c r="C7" s="75">
        <f>八幡!C7+'御牧原(浅科）'!C7+矢嶋!C7</f>
        <v>4</v>
      </c>
      <c r="D7" s="75">
        <f>八幡!D7+'御牧原(浅科）'!D7+矢嶋!D7</f>
        <v>5</v>
      </c>
      <c r="E7" s="10">
        <f>八幡!E7+'御牧原(浅科）'!E7+矢嶋!E7</f>
        <v>9</v>
      </c>
      <c r="F7" s="32"/>
    </row>
    <row r="8" spans="1:6" ht="15" customHeight="1" x14ac:dyDescent="0.15">
      <c r="A8" s="12"/>
      <c r="B8" s="37" t="s">
        <v>50</v>
      </c>
      <c r="C8" s="70">
        <f>八幡!C8+'御牧原(浅科）'!C8+矢嶋!C8</f>
        <v>24</v>
      </c>
      <c r="D8" s="70">
        <f>八幡!D8+'御牧原(浅科）'!D8+矢嶋!D8</f>
        <v>19</v>
      </c>
      <c r="E8" s="38">
        <f>八幡!E8+'御牧原(浅科）'!E8+矢嶋!E8</f>
        <v>43</v>
      </c>
      <c r="F8" s="39">
        <f>E8/E147</f>
        <v>2.1860701576004067E-2</v>
      </c>
    </row>
    <row r="9" spans="1:6" ht="15" customHeight="1" x14ac:dyDescent="0.15">
      <c r="A9" s="12"/>
      <c r="B9" s="35">
        <v>5</v>
      </c>
      <c r="C9" s="75">
        <f>八幡!C9+'御牧原(浅科）'!C9+矢嶋!C9</f>
        <v>4</v>
      </c>
      <c r="D9" s="75">
        <f>八幡!D9+'御牧原(浅科）'!D9+矢嶋!D9</f>
        <v>9</v>
      </c>
      <c r="E9" s="10">
        <f>八幡!E9+'御牧原(浅科）'!E9+矢嶋!E9</f>
        <v>13</v>
      </c>
      <c r="F9" s="32"/>
    </row>
    <row r="10" spans="1:6" ht="15" customHeight="1" x14ac:dyDescent="0.15">
      <c r="A10" s="12"/>
      <c r="B10" s="35">
        <v>6</v>
      </c>
      <c r="C10" s="75">
        <f>八幡!C10+'御牧原(浅科）'!C10+矢嶋!C10</f>
        <v>10</v>
      </c>
      <c r="D10" s="75">
        <f>八幡!D10+'御牧原(浅科）'!D10+矢嶋!D10</f>
        <v>6</v>
      </c>
      <c r="E10" s="10">
        <f>八幡!E10+'御牧原(浅科）'!E10+矢嶋!E10</f>
        <v>16</v>
      </c>
      <c r="F10" s="32"/>
    </row>
    <row r="11" spans="1:6" ht="15" customHeight="1" x14ac:dyDescent="0.15">
      <c r="A11" s="12"/>
      <c r="B11" s="35">
        <v>7</v>
      </c>
      <c r="C11" s="75">
        <f>八幡!C11+'御牧原(浅科）'!C11+矢嶋!C11</f>
        <v>11</v>
      </c>
      <c r="D11" s="75">
        <f>八幡!D11+'御牧原(浅科）'!D11+矢嶋!D11</f>
        <v>6</v>
      </c>
      <c r="E11" s="10">
        <f>八幡!E11+'御牧原(浅科）'!E11+矢嶋!E11</f>
        <v>17</v>
      </c>
      <c r="F11" s="32"/>
    </row>
    <row r="12" spans="1:6" ht="15" customHeight="1" x14ac:dyDescent="0.15">
      <c r="A12" s="12"/>
      <c r="B12" s="35">
        <v>8</v>
      </c>
      <c r="C12" s="75">
        <f>八幡!C12+'御牧原(浅科）'!C12+矢嶋!C12</f>
        <v>3</v>
      </c>
      <c r="D12" s="75">
        <f>八幡!D12+'御牧原(浅科）'!D12+矢嶋!D12</f>
        <v>8</v>
      </c>
      <c r="E12" s="10">
        <f>八幡!E12+'御牧原(浅科）'!E12+矢嶋!E12</f>
        <v>11</v>
      </c>
      <c r="F12" s="32"/>
    </row>
    <row r="13" spans="1:6" ht="15" customHeight="1" x14ac:dyDescent="0.15">
      <c r="A13" s="12"/>
      <c r="B13" s="35">
        <v>9</v>
      </c>
      <c r="C13" s="75">
        <f>八幡!C13+'御牧原(浅科）'!C13+矢嶋!C13</f>
        <v>9</v>
      </c>
      <c r="D13" s="75">
        <f>八幡!D13+'御牧原(浅科）'!D13+矢嶋!D13</f>
        <v>10</v>
      </c>
      <c r="E13" s="10">
        <f>八幡!E13+'御牧原(浅科）'!E13+矢嶋!E13</f>
        <v>19</v>
      </c>
      <c r="F13" s="32"/>
    </row>
    <row r="14" spans="1:6" ht="15" customHeight="1" x14ac:dyDescent="0.15">
      <c r="A14" s="12"/>
      <c r="B14" s="37" t="s">
        <v>51</v>
      </c>
      <c r="C14" s="70">
        <f>八幡!C14+'御牧原(浅科）'!C14+矢嶋!C14</f>
        <v>37</v>
      </c>
      <c r="D14" s="70">
        <f>八幡!D14+'御牧原(浅科）'!D14+矢嶋!D14</f>
        <v>39</v>
      </c>
      <c r="E14" s="48">
        <f>八幡!E14+'御牧原(浅科）'!E14+矢嶋!E14</f>
        <v>76</v>
      </c>
      <c r="F14" s="39">
        <f>E14/E147</f>
        <v>3.8637519064565327E-2</v>
      </c>
    </row>
    <row r="15" spans="1:6" ht="15" customHeight="1" x14ac:dyDescent="0.15">
      <c r="A15" s="12"/>
      <c r="B15" s="35">
        <v>10</v>
      </c>
      <c r="C15" s="75">
        <f>八幡!C15+'御牧原(浅科）'!C15+矢嶋!C15</f>
        <v>4</v>
      </c>
      <c r="D15" s="75">
        <f>八幡!D15+'御牧原(浅科）'!D15+矢嶋!D15</f>
        <v>6</v>
      </c>
      <c r="E15" s="10">
        <f>八幡!E15+'御牧原(浅科）'!E15+矢嶋!E15</f>
        <v>10</v>
      </c>
      <c r="F15" s="32"/>
    </row>
    <row r="16" spans="1:6" ht="15" customHeight="1" x14ac:dyDescent="0.15">
      <c r="A16" s="12"/>
      <c r="B16" s="35">
        <v>11</v>
      </c>
      <c r="C16" s="75">
        <f>八幡!C16+'御牧原(浅科）'!C16+矢嶋!C16</f>
        <v>8</v>
      </c>
      <c r="D16" s="75">
        <f>八幡!D16+'御牧原(浅科）'!D16+矢嶋!D16</f>
        <v>5</v>
      </c>
      <c r="E16" s="10">
        <f>八幡!E16+'御牧原(浅科）'!E16+矢嶋!E16</f>
        <v>13</v>
      </c>
      <c r="F16" s="32"/>
    </row>
    <row r="17" spans="1:6" ht="15" customHeight="1" x14ac:dyDescent="0.15">
      <c r="A17" s="12"/>
      <c r="B17" s="35">
        <v>12</v>
      </c>
      <c r="C17" s="75">
        <f>八幡!C17+'御牧原(浅科）'!C17+矢嶋!C17</f>
        <v>11</v>
      </c>
      <c r="D17" s="75">
        <f>八幡!D17+'御牧原(浅科）'!D17+矢嶋!D17</f>
        <v>8</v>
      </c>
      <c r="E17" s="10">
        <f>八幡!E17+'御牧原(浅科）'!E17+矢嶋!E17</f>
        <v>19</v>
      </c>
      <c r="F17" s="32"/>
    </row>
    <row r="18" spans="1:6" ht="15" customHeight="1" x14ac:dyDescent="0.15">
      <c r="A18" s="12"/>
      <c r="B18" s="35">
        <v>13</v>
      </c>
      <c r="C18" s="75">
        <f>八幡!C18+'御牧原(浅科）'!C18+矢嶋!C18</f>
        <v>12</v>
      </c>
      <c r="D18" s="75">
        <f>八幡!D18+'御牧原(浅科）'!D18+矢嶋!D18</f>
        <v>8</v>
      </c>
      <c r="E18" s="10">
        <f>八幡!E18+'御牧原(浅科）'!E18+矢嶋!E18</f>
        <v>20</v>
      </c>
      <c r="F18" s="32"/>
    </row>
    <row r="19" spans="1:6" ht="15" customHeight="1" x14ac:dyDescent="0.15">
      <c r="A19" s="12"/>
      <c r="B19" s="35">
        <v>14</v>
      </c>
      <c r="C19" s="75">
        <f>八幡!C19+'御牧原(浅科）'!C19+矢嶋!C19</f>
        <v>8</v>
      </c>
      <c r="D19" s="75">
        <f>八幡!D19+'御牧原(浅科）'!D19+矢嶋!D19</f>
        <v>15</v>
      </c>
      <c r="E19" s="10">
        <f>八幡!E19+'御牧原(浅科）'!E19+矢嶋!E19</f>
        <v>23</v>
      </c>
      <c r="F19" s="32"/>
    </row>
    <row r="20" spans="1:6" ht="15" customHeight="1" x14ac:dyDescent="0.15">
      <c r="A20" s="12"/>
      <c r="B20" s="37" t="s">
        <v>52</v>
      </c>
      <c r="C20" s="70">
        <f>八幡!C20+'御牧原(浅科）'!C20+矢嶋!C20</f>
        <v>43</v>
      </c>
      <c r="D20" s="70">
        <f>八幡!D20+'御牧原(浅科）'!D20+矢嶋!D20</f>
        <v>42</v>
      </c>
      <c r="E20" s="48">
        <f>八幡!E20+'御牧原(浅科）'!E20+矢嶋!E20</f>
        <v>85</v>
      </c>
      <c r="F20" s="39">
        <f>E20/E147</f>
        <v>4.3213014743263854E-2</v>
      </c>
    </row>
    <row r="21" spans="1:6" ht="15" customHeight="1" x14ac:dyDescent="0.15">
      <c r="A21" s="12"/>
      <c r="B21" s="35">
        <v>15</v>
      </c>
      <c r="C21" s="75">
        <f>八幡!C21+'御牧原(浅科）'!C21+矢嶋!C21</f>
        <v>6</v>
      </c>
      <c r="D21" s="75">
        <f>八幡!D21+'御牧原(浅科）'!D21+矢嶋!D21</f>
        <v>7</v>
      </c>
      <c r="E21" s="10">
        <f>八幡!E21+'御牧原(浅科）'!E21+矢嶋!E21</f>
        <v>13</v>
      </c>
      <c r="F21" s="32"/>
    </row>
    <row r="22" spans="1:6" ht="15" customHeight="1" x14ac:dyDescent="0.15">
      <c r="A22" s="12"/>
      <c r="B22" s="35">
        <v>16</v>
      </c>
      <c r="C22" s="75">
        <f>八幡!C22+'御牧原(浅科）'!C22+矢嶋!C22</f>
        <v>8</v>
      </c>
      <c r="D22" s="75">
        <f>八幡!D22+'御牧原(浅科）'!D22+矢嶋!D22</f>
        <v>7</v>
      </c>
      <c r="E22" s="10">
        <f>八幡!E22+'御牧原(浅科）'!E22+矢嶋!E22</f>
        <v>15</v>
      </c>
      <c r="F22" s="32"/>
    </row>
    <row r="23" spans="1:6" ht="15" customHeight="1" x14ac:dyDescent="0.15">
      <c r="A23" s="12"/>
      <c r="B23" s="35">
        <v>17</v>
      </c>
      <c r="C23" s="75">
        <f>八幡!C23+'御牧原(浅科）'!C23+矢嶋!C23</f>
        <v>10</v>
      </c>
      <c r="D23" s="75">
        <f>八幡!D23+'御牧原(浅科）'!D23+矢嶋!D23</f>
        <v>14</v>
      </c>
      <c r="E23" s="10">
        <f>八幡!E23+'御牧原(浅科）'!E23+矢嶋!E23</f>
        <v>24</v>
      </c>
      <c r="F23" s="32"/>
    </row>
    <row r="24" spans="1:6" ht="15" customHeight="1" x14ac:dyDescent="0.15">
      <c r="A24" s="12"/>
      <c r="B24" s="35">
        <v>18</v>
      </c>
      <c r="C24" s="75">
        <f>八幡!C24+'御牧原(浅科）'!C24+矢嶋!C24</f>
        <v>10</v>
      </c>
      <c r="D24" s="75">
        <f>八幡!D24+'御牧原(浅科）'!D24+矢嶋!D24</f>
        <v>6</v>
      </c>
      <c r="E24" s="10">
        <f>八幡!E24+'御牧原(浅科）'!E24+矢嶋!E24</f>
        <v>16</v>
      </c>
      <c r="F24" s="32"/>
    </row>
    <row r="25" spans="1:6" ht="15" customHeight="1" x14ac:dyDescent="0.15">
      <c r="A25" s="12"/>
      <c r="B25" s="35">
        <v>19</v>
      </c>
      <c r="C25" s="75">
        <f>八幡!C25+'御牧原(浅科）'!C25+矢嶋!C25</f>
        <v>5</v>
      </c>
      <c r="D25" s="75">
        <f>八幡!D25+'御牧原(浅科）'!D25+矢嶋!D25</f>
        <v>8</v>
      </c>
      <c r="E25" s="10">
        <f>八幡!E25+'御牧原(浅科）'!E25+矢嶋!E25</f>
        <v>13</v>
      </c>
      <c r="F25" s="32"/>
    </row>
    <row r="26" spans="1:6" ht="15" customHeight="1" x14ac:dyDescent="0.15">
      <c r="A26" s="12"/>
      <c r="B26" s="40" t="s">
        <v>53</v>
      </c>
      <c r="C26" s="49">
        <f>八幡!C26+'御牧原(浅科）'!C26+矢嶋!C26</f>
        <v>39</v>
      </c>
      <c r="D26" s="49">
        <f>八幡!D26+'御牧原(浅科）'!D26+矢嶋!D26</f>
        <v>42</v>
      </c>
      <c r="E26" s="41">
        <f>八幡!E26+'御牧原(浅科）'!E26+矢嶋!E26</f>
        <v>81</v>
      </c>
      <c r="F26" s="42">
        <f>E26/E147</f>
        <v>4.1179461108286734E-2</v>
      </c>
    </row>
    <row r="27" spans="1:6" ht="15" customHeight="1" x14ac:dyDescent="0.15">
      <c r="A27" s="12"/>
      <c r="B27" s="35">
        <v>20</v>
      </c>
      <c r="C27" s="75">
        <f>八幡!C27+'御牧原(浅科）'!C27+矢嶋!C27</f>
        <v>12</v>
      </c>
      <c r="D27" s="75">
        <f>八幡!D27+'御牧原(浅科）'!D27+矢嶋!D27</f>
        <v>7</v>
      </c>
      <c r="E27" s="10">
        <f>八幡!E27+'御牧原(浅科）'!E27+矢嶋!E27</f>
        <v>19</v>
      </c>
      <c r="F27" s="32"/>
    </row>
    <row r="28" spans="1:6" ht="15" customHeight="1" x14ac:dyDescent="0.15">
      <c r="A28" s="12"/>
      <c r="B28" s="35">
        <v>21</v>
      </c>
      <c r="C28" s="75">
        <f>八幡!C28+'御牧原(浅科）'!C28+矢嶋!C28</f>
        <v>6</v>
      </c>
      <c r="D28" s="75">
        <f>八幡!D28+'御牧原(浅科）'!D28+矢嶋!D28</f>
        <v>6</v>
      </c>
      <c r="E28" s="10">
        <f>八幡!E28+'御牧原(浅科）'!E28+矢嶋!E28</f>
        <v>12</v>
      </c>
      <c r="F28" s="32"/>
    </row>
    <row r="29" spans="1:6" ht="15" customHeight="1" x14ac:dyDescent="0.15">
      <c r="A29" s="12"/>
      <c r="B29" s="35">
        <v>22</v>
      </c>
      <c r="C29" s="75">
        <f>八幡!C29+'御牧原(浅科）'!C29+矢嶋!C29</f>
        <v>8</v>
      </c>
      <c r="D29" s="75">
        <f>八幡!D29+'御牧原(浅科）'!D29+矢嶋!D29</f>
        <v>8</v>
      </c>
      <c r="E29" s="10">
        <f>八幡!E29+'御牧原(浅科）'!E29+矢嶋!E29</f>
        <v>16</v>
      </c>
      <c r="F29" s="32"/>
    </row>
    <row r="30" spans="1:6" ht="15" customHeight="1" x14ac:dyDescent="0.15">
      <c r="A30" s="12"/>
      <c r="B30" s="35">
        <v>23</v>
      </c>
      <c r="C30" s="75">
        <f>八幡!C30+'御牧原(浅科）'!C30+矢嶋!C30</f>
        <v>8</v>
      </c>
      <c r="D30" s="75">
        <f>八幡!D30+'御牧原(浅科）'!D30+矢嶋!D30</f>
        <v>5</v>
      </c>
      <c r="E30" s="10">
        <f>八幡!E30+'御牧原(浅科）'!E30+矢嶋!E30</f>
        <v>13</v>
      </c>
      <c r="F30" s="32"/>
    </row>
    <row r="31" spans="1:6" ht="15" customHeight="1" x14ac:dyDescent="0.15">
      <c r="A31" s="12"/>
      <c r="B31" s="35">
        <v>24</v>
      </c>
      <c r="C31" s="75">
        <f>八幡!C31+'御牧原(浅科）'!C31+矢嶋!C31</f>
        <v>5</v>
      </c>
      <c r="D31" s="75">
        <f>八幡!D31+'御牧原(浅科）'!D31+矢嶋!D31</f>
        <v>6</v>
      </c>
      <c r="E31" s="10">
        <f>八幡!E31+'御牧原(浅科）'!E31+矢嶋!E31</f>
        <v>11</v>
      </c>
      <c r="F31" s="32"/>
    </row>
    <row r="32" spans="1:6" ht="15" customHeight="1" x14ac:dyDescent="0.15">
      <c r="A32" s="12"/>
      <c r="B32" s="40" t="s">
        <v>54</v>
      </c>
      <c r="C32" s="49">
        <f>八幡!C32+'御牧原(浅科）'!C32+矢嶋!C32</f>
        <v>39</v>
      </c>
      <c r="D32" s="49">
        <f>八幡!D32+'御牧原(浅科）'!D32+矢嶋!D32</f>
        <v>32</v>
      </c>
      <c r="E32" s="41">
        <f>八幡!E32+'御牧原(浅科）'!E32+矢嶋!E32</f>
        <v>71</v>
      </c>
      <c r="F32" s="42">
        <f>E32/E147</f>
        <v>3.6095577020843927E-2</v>
      </c>
    </row>
    <row r="33" spans="1:6" ht="15" customHeight="1" x14ac:dyDescent="0.15">
      <c r="A33" s="12"/>
      <c r="B33" s="35">
        <v>25</v>
      </c>
      <c r="C33" s="75">
        <f>八幡!C33+'御牧原(浅科）'!C33+矢嶋!C33</f>
        <v>10</v>
      </c>
      <c r="D33" s="75">
        <f>八幡!D33+'御牧原(浅科）'!D33+矢嶋!D33</f>
        <v>5</v>
      </c>
      <c r="E33" s="10">
        <f>八幡!E33+'御牧原(浅科）'!E33+矢嶋!E33</f>
        <v>15</v>
      </c>
      <c r="F33" s="32"/>
    </row>
    <row r="34" spans="1:6" ht="15" customHeight="1" x14ac:dyDescent="0.15">
      <c r="A34" s="12"/>
      <c r="B34" s="35">
        <v>26</v>
      </c>
      <c r="C34" s="75">
        <f>八幡!C34+'御牧原(浅科）'!C34+矢嶋!C34</f>
        <v>8</v>
      </c>
      <c r="D34" s="75">
        <f>八幡!D34+'御牧原(浅科）'!D34+矢嶋!D34</f>
        <v>5</v>
      </c>
      <c r="E34" s="10">
        <f>八幡!E34+'御牧原(浅科）'!E34+矢嶋!E34</f>
        <v>13</v>
      </c>
      <c r="F34" s="32"/>
    </row>
    <row r="35" spans="1:6" ht="15" customHeight="1" x14ac:dyDescent="0.15">
      <c r="A35" s="12"/>
      <c r="B35" s="35">
        <v>27</v>
      </c>
      <c r="C35" s="75">
        <f>八幡!C35+'御牧原(浅科）'!C35+矢嶋!C35</f>
        <v>8</v>
      </c>
      <c r="D35" s="75">
        <f>八幡!D35+'御牧原(浅科）'!D35+矢嶋!D35</f>
        <v>8</v>
      </c>
      <c r="E35" s="10">
        <f>八幡!E35+'御牧原(浅科）'!E35+矢嶋!E35</f>
        <v>16</v>
      </c>
      <c r="F35" s="32"/>
    </row>
    <row r="36" spans="1:6" ht="15" customHeight="1" x14ac:dyDescent="0.15">
      <c r="A36" s="12"/>
      <c r="B36" s="35">
        <v>28</v>
      </c>
      <c r="C36" s="75">
        <f>八幡!C36+'御牧原(浅科）'!C36+矢嶋!C36</f>
        <v>8</v>
      </c>
      <c r="D36" s="75">
        <f>八幡!D36+'御牧原(浅科）'!D36+矢嶋!D36</f>
        <v>5</v>
      </c>
      <c r="E36" s="10">
        <f>八幡!E36+'御牧原(浅科）'!E36+矢嶋!E36</f>
        <v>13</v>
      </c>
      <c r="F36" s="32"/>
    </row>
    <row r="37" spans="1:6" ht="15" customHeight="1" x14ac:dyDescent="0.15">
      <c r="A37" s="12"/>
      <c r="B37" s="35">
        <v>29</v>
      </c>
      <c r="C37" s="75">
        <f>八幡!C37+'御牧原(浅科）'!C37+矢嶋!C37</f>
        <v>11</v>
      </c>
      <c r="D37" s="75">
        <f>八幡!D37+'御牧原(浅科）'!D37+矢嶋!D37</f>
        <v>3</v>
      </c>
      <c r="E37" s="10">
        <f>八幡!E37+'御牧原(浅科）'!E37+矢嶋!E37</f>
        <v>14</v>
      </c>
      <c r="F37" s="32"/>
    </row>
    <row r="38" spans="1:6" ht="15" customHeight="1" x14ac:dyDescent="0.15">
      <c r="A38" s="12"/>
      <c r="B38" s="40" t="s">
        <v>55</v>
      </c>
      <c r="C38" s="49">
        <f>八幡!C38+'御牧原(浅科）'!C38+矢嶋!C38</f>
        <v>45</v>
      </c>
      <c r="D38" s="49">
        <f>八幡!D38+'御牧原(浅科）'!D38+矢嶋!D38</f>
        <v>26</v>
      </c>
      <c r="E38" s="41">
        <f>八幡!E38+'御牧原(浅科）'!E38+矢嶋!E38</f>
        <v>71</v>
      </c>
      <c r="F38" s="42">
        <f>E38/E147</f>
        <v>3.6095577020843927E-2</v>
      </c>
    </row>
    <row r="39" spans="1:6" ht="15" customHeight="1" x14ac:dyDescent="0.15">
      <c r="A39" s="12"/>
      <c r="B39" s="35">
        <v>30</v>
      </c>
      <c r="C39" s="75">
        <f>八幡!C39+'御牧原(浅科）'!C39+矢嶋!C39</f>
        <v>11</v>
      </c>
      <c r="D39" s="75">
        <f>八幡!D39+'御牧原(浅科）'!D39+矢嶋!D39</f>
        <v>3</v>
      </c>
      <c r="E39" s="10">
        <f>八幡!E39+'御牧原(浅科）'!E39+矢嶋!E39</f>
        <v>14</v>
      </c>
      <c r="F39" s="32"/>
    </row>
    <row r="40" spans="1:6" ht="15" customHeight="1" x14ac:dyDescent="0.15">
      <c r="A40" s="12"/>
      <c r="B40" s="35">
        <v>31</v>
      </c>
      <c r="C40" s="75">
        <f>八幡!C40+'御牧原(浅科）'!C40+矢嶋!C40</f>
        <v>6</v>
      </c>
      <c r="D40" s="75">
        <f>八幡!D40+'御牧原(浅科）'!D40+矢嶋!D40</f>
        <v>4</v>
      </c>
      <c r="E40" s="10">
        <f>八幡!E40+'御牧原(浅科）'!E40+矢嶋!E40</f>
        <v>10</v>
      </c>
      <c r="F40" s="32"/>
    </row>
    <row r="41" spans="1:6" ht="15" customHeight="1" x14ac:dyDescent="0.15">
      <c r="A41" s="12"/>
      <c r="B41" s="35">
        <v>32</v>
      </c>
      <c r="C41" s="75">
        <f>八幡!C41+'御牧原(浅科）'!C41+矢嶋!C41</f>
        <v>8</v>
      </c>
      <c r="D41" s="75">
        <f>八幡!D41+'御牧原(浅科）'!D41+矢嶋!D41</f>
        <v>6</v>
      </c>
      <c r="E41" s="10">
        <f>八幡!E41+'御牧原(浅科）'!E41+矢嶋!E41</f>
        <v>14</v>
      </c>
      <c r="F41" s="32"/>
    </row>
    <row r="42" spans="1:6" ht="15" customHeight="1" x14ac:dyDescent="0.15">
      <c r="A42" s="12"/>
      <c r="B42" s="35">
        <v>33</v>
      </c>
      <c r="C42" s="75">
        <f>八幡!C42+'御牧原(浅科）'!C42+矢嶋!C42</f>
        <v>4</v>
      </c>
      <c r="D42" s="75">
        <f>八幡!D42+'御牧原(浅科）'!D42+矢嶋!D42</f>
        <v>9</v>
      </c>
      <c r="E42" s="10">
        <f>八幡!E42+'御牧原(浅科）'!E42+矢嶋!E42</f>
        <v>13</v>
      </c>
      <c r="F42" s="32"/>
    </row>
    <row r="43" spans="1:6" ht="15" customHeight="1" x14ac:dyDescent="0.15">
      <c r="A43" s="12"/>
      <c r="B43" s="35">
        <v>34</v>
      </c>
      <c r="C43" s="75">
        <f>八幡!C43+'御牧原(浅科）'!C43+矢嶋!C43</f>
        <v>9</v>
      </c>
      <c r="D43" s="75">
        <f>八幡!D43+'御牧原(浅科）'!D43+矢嶋!D43</f>
        <v>4</v>
      </c>
      <c r="E43" s="10">
        <f>八幡!E43+'御牧原(浅科）'!E43+矢嶋!E43</f>
        <v>13</v>
      </c>
      <c r="F43" s="32"/>
    </row>
    <row r="44" spans="1:6" ht="15" customHeight="1" x14ac:dyDescent="0.15">
      <c r="A44" s="12"/>
      <c r="B44" s="40" t="s">
        <v>56</v>
      </c>
      <c r="C44" s="49">
        <f>八幡!C44+'御牧原(浅科）'!C44+矢嶋!C44</f>
        <v>38</v>
      </c>
      <c r="D44" s="49">
        <f>八幡!D44+'御牧原(浅科）'!D44+矢嶋!D44</f>
        <v>26</v>
      </c>
      <c r="E44" s="41">
        <f>八幡!E44+'御牧原(浅科）'!E44+矢嶋!E44</f>
        <v>64</v>
      </c>
      <c r="F44" s="42">
        <f>E44/E147</f>
        <v>3.2536858159633961E-2</v>
      </c>
    </row>
    <row r="45" spans="1:6" ht="15" customHeight="1" x14ac:dyDescent="0.15">
      <c r="A45" s="12"/>
      <c r="B45" s="35">
        <v>35</v>
      </c>
      <c r="C45" s="75">
        <f>八幡!C45+'御牧原(浅科）'!C45+矢嶋!C45</f>
        <v>4</v>
      </c>
      <c r="D45" s="75">
        <f>八幡!D45+'御牧原(浅科）'!D45+矢嶋!D45</f>
        <v>6</v>
      </c>
      <c r="E45" s="10">
        <f>八幡!E45+'御牧原(浅科）'!E45+矢嶋!E45</f>
        <v>10</v>
      </c>
      <c r="F45" s="32"/>
    </row>
    <row r="46" spans="1:6" ht="15" customHeight="1" x14ac:dyDescent="0.15">
      <c r="A46" s="12"/>
      <c r="B46" s="35">
        <v>36</v>
      </c>
      <c r="C46" s="75">
        <f>八幡!C46+'御牧原(浅科）'!C46+矢嶋!C46</f>
        <v>7</v>
      </c>
      <c r="D46" s="75">
        <f>八幡!D46+'御牧原(浅科）'!D46+矢嶋!D46</f>
        <v>6</v>
      </c>
      <c r="E46" s="10">
        <f>八幡!E46+'御牧原(浅科）'!E46+矢嶋!E46</f>
        <v>13</v>
      </c>
      <c r="F46" s="32"/>
    </row>
    <row r="47" spans="1:6" ht="15" customHeight="1" x14ac:dyDescent="0.15">
      <c r="A47" s="12"/>
      <c r="B47" s="35">
        <v>37</v>
      </c>
      <c r="C47" s="75">
        <f>八幡!C47+'御牧原(浅科）'!C47+矢嶋!C47</f>
        <v>15</v>
      </c>
      <c r="D47" s="75">
        <f>八幡!D47+'御牧原(浅科）'!D47+矢嶋!D47</f>
        <v>9</v>
      </c>
      <c r="E47" s="10">
        <f>八幡!E47+'御牧原(浅科）'!E47+矢嶋!E47</f>
        <v>24</v>
      </c>
      <c r="F47" s="32"/>
    </row>
    <row r="48" spans="1:6" ht="15" customHeight="1" x14ac:dyDescent="0.15">
      <c r="A48" s="12"/>
      <c r="B48" s="35">
        <v>38</v>
      </c>
      <c r="C48" s="75">
        <f>八幡!C48+'御牧原(浅科）'!C48+矢嶋!C48</f>
        <v>7</v>
      </c>
      <c r="D48" s="75">
        <f>八幡!D48+'御牧原(浅科）'!D48+矢嶋!D48</f>
        <v>8</v>
      </c>
      <c r="E48" s="10">
        <f>八幡!E48+'御牧原(浅科）'!E48+矢嶋!E48</f>
        <v>15</v>
      </c>
      <c r="F48" s="32"/>
    </row>
    <row r="49" spans="1:6" ht="15" customHeight="1" x14ac:dyDescent="0.15">
      <c r="A49" s="12"/>
      <c r="B49" s="35">
        <v>39</v>
      </c>
      <c r="C49" s="75">
        <f>八幡!C49+'御牧原(浅科）'!C49+矢嶋!C49</f>
        <v>16</v>
      </c>
      <c r="D49" s="75">
        <f>八幡!D49+'御牧原(浅科）'!D49+矢嶋!D49</f>
        <v>11</v>
      </c>
      <c r="E49" s="10">
        <f>八幡!E49+'御牧原(浅科）'!E49+矢嶋!E49</f>
        <v>27</v>
      </c>
      <c r="F49" s="32"/>
    </row>
    <row r="50" spans="1:6" ht="15" customHeight="1" x14ac:dyDescent="0.15">
      <c r="A50" s="12"/>
      <c r="B50" s="40" t="s">
        <v>57</v>
      </c>
      <c r="C50" s="49">
        <f>八幡!C50+'御牧原(浅科）'!C50+矢嶋!C50</f>
        <v>49</v>
      </c>
      <c r="D50" s="49">
        <f>八幡!D50+'御牧原(浅科）'!D50+矢嶋!D50</f>
        <v>40</v>
      </c>
      <c r="E50" s="41">
        <f>八幡!E50+'御牧原(浅科）'!E50+矢嶋!E50</f>
        <v>89</v>
      </c>
      <c r="F50" s="42">
        <f>E50/E147</f>
        <v>4.5246568378240974E-2</v>
      </c>
    </row>
    <row r="51" spans="1:6" ht="15" customHeight="1" x14ac:dyDescent="0.15">
      <c r="A51" s="12"/>
      <c r="B51" s="35">
        <v>40</v>
      </c>
      <c r="C51" s="75">
        <f>八幡!C51+'御牧原(浅科）'!C51+矢嶋!C51</f>
        <v>4</v>
      </c>
      <c r="D51" s="75">
        <f>八幡!D51+'御牧原(浅科）'!D51+矢嶋!D51</f>
        <v>10</v>
      </c>
      <c r="E51" s="10">
        <f>八幡!E51+'御牧原(浅科）'!E51+矢嶋!E51</f>
        <v>14</v>
      </c>
      <c r="F51" s="32"/>
    </row>
    <row r="52" spans="1:6" ht="15" customHeight="1" x14ac:dyDescent="0.15">
      <c r="A52" s="12"/>
      <c r="B52" s="35">
        <v>41</v>
      </c>
      <c r="C52" s="75">
        <f>八幡!C52+'御牧原(浅科）'!C52+矢嶋!C52</f>
        <v>15</v>
      </c>
      <c r="D52" s="75">
        <f>八幡!D52+'御牧原(浅科）'!D52+矢嶋!D52</f>
        <v>9</v>
      </c>
      <c r="E52" s="10">
        <f>八幡!E52+'御牧原(浅科）'!E52+矢嶋!E52</f>
        <v>24</v>
      </c>
      <c r="F52" s="32"/>
    </row>
    <row r="53" spans="1:6" ht="15" customHeight="1" x14ac:dyDescent="0.15">
      <c r="A53" s="12"/>
      <c r="B53" s="35">
        <v>42</v>
      </c>
      <c r="C53" s="75">
        <f>八幡!C53+'御牧原(浅科）'!C53+矢嶋!C53</f>
        <v>8</v>
      </c>
      <c r="D53" s="75">
        <f>八幡!D53+'御牧原(浅科）'!D53+矢嶋!D53</f>
        <v>14</v>
      </c>
      <c r="E53" s="10">
        <f>八幡!E53+'御牧原(浅科）'!E53+矢嶋!E53</f>
        <v>22</v>
      </c>
      <c r="F53" s="32"/>
    </row>
    <row r="54" spans="1:6" ht="15" customHeight="1" x14ac:dyDescent="0.15">
      <c r="A54" s="12"/>
      <c r="B54" s="35">
        <v>43</v>
      </c>
      <c r="C54" s="75">
        <f>八幡!C54+'御牧原(浅科）'!C54+矢嶋!C54</f>
        <v>10</v>
      </c>
      <c r="D54" s="75">
        <f>八幡!D54+'御牧原(浅科）'!D54+矢嶋!D54</f>
        <v>13</v>
      </c>
      <c r="E54" s="10">
        <f>八幡!E54+'御牧原(浅科）'!E54+矢嶋!E54</f>
        <v>23</v>
      </c>
      <c r="F54" s="32"/>
    </row>
    <row r="55" spans="1:6" ht="15" customHeight="1" x14ac:dyDescent="0.15">
      <c r="A55" s="12"/>
      <c r="B55" s="35">
        <v>44</v>
      </c>
      <c r="C55" s="75">
        <f>八幡!C55+'御牧原(浅科）'!C55+矢嶋!C55</f>
        <v>9</v>
      </c>
      <c r="D55" s="75">
        <f>八幡!D55+'御牧原(浅科）'!D55+矢嶋!D55</f>
        <v>12</v>
      </c>
      <c r="E55" s="10">
        <f>八幡!E55+'御牧原(浅科）'!E55+矢嶋!E55</f>
        <v>21</v>
      </c>
      <c r="F55" s="32"/>
    </row>
    <row r="56" spans="1:6" ht="15" customHeight="1" x14ac:dyDescent="0.15">
      <c r="A56" s="12"/>
      <c r="B56" s="40" t="s">
        <v>58</v>
      </c>
      <c r="C56" s="49">
        <f>八幡!C56+'御牧原(浅科）'!C56+矢嶋!C56</f>
        <v>46</v>
      </c>
      <c r="D56" s="49">
        <f>八幡!D56+'御牧原(浅科）'!D56+矢嶋!D56</f>
        <v>58</v>
      </c>
      <c r="E56" s="41">
        <f>八幡!E56+'御牧原(浅科）'!E56+矢嶋!E56</f>
        <v>104</v>
      </c>
      <c r="F56" s="42">
        <f>E56/E147</f>
        <v>5.2872394509405188E-2</v>
      </c>
    </row>
    <row r="57" spans="1:6" ht="15" customHeight="1" x14ac:dyDescent="0.15">
      <c r="A57" s="12"/>
      <c r="B57" s="35">
        <v>45</v>
      </c>
      <c r="C57" s="75">
        <f>八幡!C57+'御牧原(浅科）'!C57+矢嶋!C57</f>
        <v>9</v>
      </c>
      <c r="D57" s="75">
        <f>八幡!D57+'御牧原(浅科）'!D57+矢嶋!D57</f>
        <v>10</v>
      </c>
      <c r="E57" s="10">
        <f>八幡!E57+'御牧原(浅科）'!E57+矢嶋!E57</f>
        <v>19</v>
      </c>
      <c r="F57" s="32"/>
    </row>
    <row r="58" spans="1:6" ht="15" customHeight="1" x14ac:dyDescent="0.15">
      <c r="A58" s="12"/>
      <c r="B58" s="35">
        <v>46</v>
      </c>
      <c r="C58" s="75">
        <f>八幡!C58+'御牧原(浅科）'!C58+矢嶋!C58</f>
        <v>11</v>
      </c>
      <c r="D58" s="75">
        <f>八幡!D58+'御牧原(浅科）'!D58+矢嶋!D58</f>
        <v>9</v>
      </c>
      <c r="E58" s="10">
        <f>八幡!E58+'御牧原(浅科）'!E58+矢嶋!E58</f>
        <v>20</v>
      </c>
      <c r="F58" s="32"/>
    </row>
    <row r="59" spans="1:6" ht="15" customHeight="1" x14ac:dyDescent="0.15">
      <c r="A59" s="12"/>
      <c r="B59" s="35">
        <v>47</v>
      </c>
      <c r="C59" s="75">
        <f>八幡!C59+'御牧原(浅科）'!C59+矢嶋!C59</f>
        <v>7</v>
      </c>
      <c r="D59" s="75">
        <f>八幡!D59+'御牧原(浅科）'!D59+矢嶋!D59</f>
        <v>15</v>
      </c>
      <c r="E59" s="10">
        <f>八幡!E59+'御牧原(浅科）'!E59+矢嶋!E59</f>
        <v>22</v>
      </c>
      <c r="F59" s="32"/>
    </row>
    <row r="60" spans="1:6" ht="15" customHeight="1" x14ac:dyDescent="0.15">
      <c r="A60" s="12"/>
      <c r="B60" s="35">
        <v>48</v>
      </c>
      <c r="C60" s="75">
        <f>八幡!C60+'御牧原(浅科）'!C60+矢嶋!C60</f>
        <v>8</v>
      </c>
      <c r="D60" s="75">
        <f>八幡!D60+'御牧原(浅科）'!D60+矢嶋!D60</f>
        <v>12</v>
      </c>
      <c r="E60" s="10">
        <f>八幡!E60+'御牧原(浅科）'!E60+矢嶋!E60</f>
        <v>20</v>
      </c>
      <c r="F60" s="32"/>
    </row>
    <row r="61" spans="1:6" ht="15" customHeight="1" x14ac:dyDescent="0.15">
      <c r="A61" s="12"/>
      <c r="B61" s="35">
        <v>49</v>
      </c>
      <c r="C61" s="75">
        <f>八幡!C61+'御牧原(浅科）'!C61+矢嶋!C61</f>
        <v>14</v>
      </c>
      <c r="D61" s="75">
        <f>八幡!D61+'御牧原(浅科）'!D61+矢嶋!D61</f>
        <v>14</v>
      </c>
      <c r="E61" s="10">
        <f>八幡!E61+'御牧原(浅科）'!E61+矢嶋!E61</f>
        <v>28</v>
      </c>
      <c r="F61" s="32"/>
    </row>
    <row r="62" spans="1:6" ht="15" customHeight="1" x14ac:dyDescent="0.15">
      <c r="A62" s="12"/>
      <c r="B62" s="40" t="s">
        <v>59</v>
      </c>
      <c r="C62" s="49">
        <f>八幡!C62+'御牧原(浅科）'!C62+矢嶋!C62</f>
        <v>49</v>
      </c>
      <c r="D62" s="49">
        <f>八幡!D62+'御牧原(浅科）'!D62+矢嶋!D62</f>
        <v>60</v>
      </c>
      <c r="E62" s="41">
        <f>八幡!E62+'御牧原(浅科）'!E62+矢嶋!E62</f>
        <v>109</v>
      </c>
      <c r="F62" s="42">
        <f>E62/E147</f>
        <v>5.5414336553126588E-2</v>
      </c>
    </row>
    <row r="63" spans="1:6" ht="15" customHeight="1" x14ac:dyDescent="0.15">
      <c r="A63" s="12"/>
      <c r="B63" s="35">
        <v>50</v>
      </c>
      <c r="C63" s="75">
        <f>八幡!C63+'御牧原(浅科）'!C63+矢嶋!C63</f>
        <v>19</v>
      </c>
      <c r="D63" s="75">
        <f>八幡!D63+'御牧原(浅科）'!D63+矢嶋!D63</f>
        <v>19</v>
      </c>
      <c r="E63" s="10">
        <f>八幡!E63+'御牧原(浅科）'!E63+矢嶋!E63</f>
        <v>38</v>
      </c>
      <c r="F63" s="32"/>
    </row>
    <row r="64" spans="1:6" ht="15" customHeight="1" x14ac:dyDescent="0.15">
      <c r="A64" s="12"/>
      <c r="B64" s="35">
        <v>51</v>
      </c>
      <c r="C64" s="75">
        <f>八幡!C64+'御牧原(浅科）'!C64+矢嶋!C64</f>
        <v>20</v>
      </c>
      <c r="D64" s="75">
        <f>八幡!D64+'御牧原(浅科）'!D64+矢嶋!D64</f>
        <v>19</v>
      </c>
      <c r="E64" s="10">
        <f>八幡!E64+'御牧原(浅科）'!E64+矢嶋!E64</f>
        <v>39</v>
      </c>
      <c r="F64" s="32"/>
    </row>
    <row r="65" spans="1:6" ht="15" customHeight="1" x14ac:dyDescent="0.15">
      <c r="A65" s="12"/>
      <c r="B65" s="35">
        <v>52</v>
      </c>
      <c r="C65" s="75">
        <f>八幡!C65+'御牧原(浅科）'!C65+矢嶋!C65</f>
        <v>18</v>
      </c>
      <c r="D65" s="75">
        <f>八幡!D65+'御牧原(浅科）'!D65+矢嶋!D65</f>
        <v>12</v>
      </c>
      <c r="E65" s="10">
        <f>八幡!E65+'御牧原(浅科）'!E65+矢嶋!E65</f>
        <v>30</v>
      </c>
      <c r="F65" s="32"/>
    </row>
    <row r="66" spans="1:6" ht="15" customHeight="1" x14ac:dyDescent="0.15">
      <c r="A66" s="12"/>
      <c r="B66" s="35">
        <v>53</v>
      </c>
      <c r="C66" s="75">
        <f>八幡!C66+'御牧原(浅科）'!C66+矢嶋!C66</f>
        <v>16</v>
      </c>
      <c r="D66" s="75">
        <f>八幡!D66+'御牧原(浅科）'!D66+矢嶋!D66</f>
        <v>11</v>
      </c>
      <c r="E66" s="10">
        <f>八幡!E66+'御牧原(浅科）'!E66+矢嶋!E66</f>
        <v>27</v>
      </c>
      <c r="F66" s="32"/>
    </row>
    <row r="67" spans="1:6" ht="15" customHeight="1" x14ac:dyDescent="0.15">
      <c r="A67" s="12"/>
      <c r="B67" s="35">
        <v>54</v>
      </c>
      <c r="C67" s="75">
        <f>八幡!C67+'御牧原(浅科）'!C67+矢嶋!C67</f>
        <v>21</v>
      </c>
      <c r="D67" s="75">
        <f>八幡!D67+'御牧原(浅科）'!D67+矢嶋!D67</f>
        <v>12</v>
      </c>
      <c r="E67" s="10">
        <f>八幡!E67+'御牧原(浅科）'!E67+矢嶋!E67</f>
        <v>33</v>
      </c>
      <c r="F67" s="32"/>
    </row>
    <row r="68" spans="1:6" ht="15" customHeight="1" x14ac:dyDescent="0.15">
      <c r="A68" s="12"/>
      <c r="B68" s="40" t="s">
        <v>60</v>
      </c>
      <c r="C68" s="49">
        <f>八幡!C68+'御牧原(浅科）'!C68+矢嶋!C68</f>
        <v>94</v>
      </c>
      <c r="D68" s="49">
        <f>八幡!D68+'御牧原(浅科）'!D68+矢嶋!D68</f>
        <v>73</v>
      </c>
      <c r="E68" s="41">
        <f>八幡!E68+'御牧原(浅科）'!E68+矢嶋!E68</f>
        <v>167</v>
      </c>
      <c r="F68" s="42">
        <f>E68/E147</f>
        <v>8.4900864260294862E-2</v>
      </c>
    </row>
    <row r="69" spans="1:6" ht="15" customHeight="1" x14ac:dyDescent="0.15">
      <c r="A69" s="12"/>
      <c r="B69" s="35">
        <v>55</v>
      </c>
      <c r="C69" s="75">
        <f>八幡!C69+'御牧原(浅科）'!C69+矢嶋!C69</f>
        <v>25</v>
      </c>
      <c r="D69" s="75">
        <f>八幡!D69+'御牧原(浅科）'!D69+矢嶋!D69</f>
        <v>15</v>
      </c>
      <c r="E69" s="10">
        <f>八幡!E69+'御牧原(浅科）'!E69+矢嶋!E69</f>
        <v>40</v>
      </c>
      <c r="F69" s="32"/>
    </row>
    <row r="70" spans="1:6" ht="15" customHeight="1" x14ac:dyDescent="0.15">
      <c r="A70" s="12"/>
      <c r="B70" s="35">
        <v>56</v>
      </c>
      <c r="C70" s="75">
        <f>八幡!C70+'御牧原(浅科）'!C70+矢嶋!C70</f>
        <v>15</v>
      </c>
      <c r="D70" s="75">
        <f>八幡!D70+'御牧原(浅科）'!D70+矢嶋!D70</f>
        <v>10</v>
      </c>
      <c r="E70" s="10">
        <f>八幡!E70+'御牧原(浅科）'!E70+矢嶋!E70</f>
        <v>25</v>
      </c>
      <c r="F70" s="32"/>
    </row>
    <row r="71" spans="1:6" ht="15" customHeight="1" x14ac:dyDescent="0.15">
      <c r="A71" s="12"/>
      <c r="B71" s="35">
        <v>57</v>
      </c>
      <c r="C71" s="75">
        <f>八幡!C71+'御牧原(浅科）'!C71+矢嶋!C71</f>
        <v>11</v>
      </c>
      <c r="D71" s="75">
        <f>八幡!D71+'御牧原(浅科）'!D71+矢嶋!D71</f>
        <v>9</v>
      </c>
      <c r="E71" s="10">
        <f>八幡!E71+'御牧原(浅科）'!E71+矢嶋!E71</f>
        <v>20</v>
      </c>
      <c r="F71" s="32"/>
    </row>
    <row r="72" spans="1:6" ht="15" customHeight="1" x14ac:dyDescent="0.15">
      <c r="A72" s="12"/>
      <c r="B72" s="35">
        <v>58</v>
      </c>
      <c r="C72" s="75">
        <f>八幡!C72+'御牧原(浅科）'!C72+矢嶋!C72</f>
        <v>7</v>
      </c>
      <c r="D72" s="75">
        <f>八幡!D72+'御牧原(浅科）'!D72+矢嶋!D72</f>
        <v>12</v>
      </c>
      <c r="E72" s="10">
        <f>八幡!E72+'御牧原(浅科）'!E72+矢嶋!E72</f>
        <v>19</v>
      </c>
      <c r="F72" s="32"/>
    </row>
    <row r="73" spans="1:6" ht="15" customHeight="1" x14ac:dyDescent="0.15">
      <c r="A73" s="12"/>
      <c r="B73" s="35">
        <v>59</v>
      </c>
      <c r="C73" s="75">
        <f>八幡!C73+'御牧原(浅科）'!C73+矢嶋!C73</f>
        <v>10</v>
      </c>
      <c r="D73" s="75">
        <f>八幡!D73+'御牧原(浅科）'!D73+矢嶋!D73</f>
        <v>12</v>
      </c>
      <c r="E73" s="10">
        <f>八幡!E73+'御牧原(浅科）'!E73+矢嶋!E73</f>
        <v>22</v>
      </c>
      <c r="F73" s="32"/>
    </row>
    <row r="74" spans="1:6" ht="15" customHeight="1" x14ac:dyDescent="0.15">
      <c r="A74" s="12"/>
      <c r="B74" s="40" t="s">
        <v>61</v>
      </c>
      <c r="C74" s="49">
        <f>八幡!C74+'御牧原(浅科）'!C74+矢嶋!C74</f>
        <v>68</v>
      </c>
      <c r="D74" s="49">
        <f>八幡!D74+'御牧原(浅科）'!D74+矢嶋!D74</f>
        <v>58</v>
      </c>
      <c r="E74" s="41">
        <f>八幡!E74+'御牧原(浅科）'!E74+矢嶋!E74</f>
        <v>126</v>
      </c>
      <c r="F74" s="42">
        <f>E74/E147</f>
        <v>6.4056939501779361E-2</v>
      </c>
    </row>
    <row r="75" spans="1:6" ht="15" customHeight="1" x14ac:dyDescent="0.15">
      <c r="A75" s="12"/>
      <c r="B75" s="35">
        <v>60</v>
      </c>
      <c r="C75" s="75">
        <f>八幡!C75+'御牧原(浅科）'!C75+矢嶋!C75</f>
        <v>18</v>
      </c>
      <c r="D75" s="75">
        <f>八幡!D75+'御牧原(浅科）'!D75+矢嶋!D75</f>
        <v>10</v>
      </c>
      <c r="E75" s="10">
        <f>八幡!E75+'御牧原(浅科）'!E75+矢嶋!E75</f>
        <v>28</v>
      </c>
      <c r="F75" s="32"/>
    </row>
    <row r="76" spans="1:6" ht="15" customHeight="1" x14ac:dyDescent="0.15">
      <c r="A76" s="12"/>
      <c r="B76" s="35">
        <v>61</v>
      </c>
      <c r="C76" s="75">
        <f>八幡!C76+'御牧原(浅科）'!C76+矢嶋!C76</f>
        <v>22</v>
      </c>
      <c r="D76" s="75">
        <f>八幡!D76+'御牧原(浅科）'!D76+矢嶋!D76</f>
        <v>14</v>
      </c>
      <c r="E76" s="10">
        <f>八幡!E76+'御牧原(浅科）'!E76+矢嶋!E76</f>
        <v>36</v>
      </c>
      <c r="F76" s="32"/>
    </row>
    <row r="77" spans="1:6" ht="15" customHeight="1" x14ac:dyDescent="0.15">
      <c r="A77" s="12"/>
      <c r="B77" s="35">
        <v>62</v>
      </c>
      <c r="C77" s="75">
        <f>八幡!C77+'御牧原(浅科）'!C77+矢嶋!C77</f>
        <v>16</v>
      </c>
      <c r="D77" s="75">
        <f>八幡!D77+'御牧原(浅科）'!D77+矢嶋!D77</f>
        <v>13</v>
      </c>
      <c r="E77" s="10">
        <f>八幡!E77+'御牧原(浅科）'!E77+矢嶋!E77</f>
        <v>29</v>
      </c>
      <c r="F77" s="32"/>
    </row>
    <row r="78" spans="1:6" ht="15" customHeight="1" x14ac:dyDescent="0.15">
      <c r="A78" s="12"/>
      <c r="B78" s="35">
        <v>63</v>
      </c>
      <c r="C78" s="75">
        <f>八幡!C78+'御牧原(浅科）'!C78+矢嶋!C78</f>
        <v>12</v>
      </c>
      <c r="D78" s="75">
        <f>八幡!D78+'御牧原(浅科）'!D78+矢嶋!D78</f>
        <v>20</v>
      </c>
      <c r="E78" s="10">
        <f>八幡!E78+'御牧原(浅科）'!E78+矢嶋!E78</f>
        <v>32</v>
      </c>
      <c r="F78" s="32"/>
    </row>
    <row r="79" spans="1:6" ht="15" customHeight="1" x14ac:dyDescent="0.15">
      <c r="A79" s="12"/>
      <c r="B79" s="35">
        <v>64</v>
      </c>
      <c r="C79" s="75">
        <f>八幡!C79+'御牧原(浅科）'!C79+矢嶋!C79</f>
        <v>13</v>
      </c>
      <c r="D79" s="75">
        <f>八幡!D79+'御牧原(浅科）'!D79+矢嶋!D79</f>
        <v>9</v>
      </c>
      <c r="E79" s="10">
        <f>八幡!E79+'御牧原(浅科）'!E79+矢嶋!E79</f>
        <v>22</v>
      </c>
      <c r="F79" s="32"/>
    </row>
    <row r="80" spans="1:6" ht="15" customHeight="1" x14ac:dyDescent="0.15">
      <c r="A80" s="12"/>
      <c r="B80" s="40" t="s">
        <v>62</v>
      </c>
      <c r="C80" s="49">
        <f>八幡!C80+'御牧原(浅科）'!C80+矢嶋!C80</f>
        <v>81</v>
      </c>
      <c r="D80" s="49">
        <f>八幡!D80+'御牧原(浅科）'!D80+矢嶋!D80</f>
        <v>66</v>
      </c>
      <c r="E80" s="41">
        <f>八幡!E80+'御牧原(浅科）'!E80+矢嶋!E80</f>
        <v>147</v>
      </c>
      <c r="F80" s="42">
        <f>E80/E147</f>
        <v>7.4733096085409248E-2</v>
      </c>
    </row>
    <row r="81" spans="1:6" ht="15" customHeight="1" x14ac:dyDescent="0.15">
      <c r="A81" s="12"/>
      <c r="B81" s="35">
        <v>65</v>
      </c>
      <c r="C81" s="75">
        <f>八幡!C81+'御牧原(浅科）'!C81+矢嶋!C81</f>
        <v>22</v>
      </c>
      <c r="D81" s="75">
        <f>八幡!D81+'御牧原(浅科）'!D81+矢嶋!D81</f>
        <v>17</v>
      </c>
      <c r="E81" s="10">
        <f>八幡!E81+'御牧原(浅科）'!E81+矢嶋!E81</f>
        <v>39</v>
      </c>
      <c r="F81" s="32"/>
    </row>
    <row r="82" spans="1:6" ht="15" customHeight="1" x14ac:dyDescent="0.15">
      <c r="A82" s="12"/>
      <c r="B82" s="35">
        <v>66</v>
      </c>
      <c r="C82" s="75">
        <f>八幡!C82+'御牧原(浅科）'!C82+矢嶋!C82</f>
        <v>23</v>
      </c>
      <c r="D82" s="75">
        <f>八幡!D82+'御牧原(浅科）'!D82+矢嶋!D82</f>
        <v>5</v>
      </c>
      <c r="E82" s="10">
        <f>八幡!E82+'御牧原(浅科）'!E82+矢嶋!E82</f>
        <v>28</v>
      </c>
      <c r="F82" s="32"/>
    </row>
    <row r="83" spans="1:6" ht="15" customHeight="1" x14ac:dyDescent="0.15">
      <c r="A83" s="12"/>
      <c r="B83" s="35">
        <v>67</v>
      </c>
      <c r="C83" s="75">
        <f>八幡!C83+'御牧原(浅科）'!C83+矢嶋!C83</f>
        <v>8</v>
      </c>
      <c r="D83" s="75">
        <f>八幡!D83+'御牧原(浅科）'!D83+矢嶋!D83</f>
        <v>14</v>
      </c>
      <c r="E83" s="10">
        <f>八幡!E83+'御牧原(浅科）'!E83+矢嶋!E83</f>
        <v>22</v>
      </c>
      <c r="F83" s="32"/>
    </row>
    <row r="84" spans="1:6" ht="15" customHeight="1" x14ac:dyDescent="0.15">
      <c r="A84" s="12"/>
      <c r="B84" s="35">
        <v>68</v>
      </c>
      <c r="C84" s="75">
        <f>八幡!C84+'御牧原(浅科）'!C84+矢嶋!C84</f>
        <v>16</v>
      </c>
      <c r="D84" s="75">
        <f>八幡!D84+'御牧原(浅科）'!D84+矢嶋!D84</f>
        <v>23</v>
      </c>
      <c r="E84" s="10">
        <f>八幡!E84+'御牧原(浅科）'!E84+矢嶋!E84</f>
        <v>39</v>
      </c>
      <c r="F84" s="32"/>
    </row>
    <row r="85" spans="1:6" ht="15" customHeight="1" x14ac:dyDescent="0.15">
      <c r="A85" s="12"/>
      <c r="B85" s="35">
        <v>69</v>
      </c>
      <c r="C85" s="75">
        <f>八幡!C85+'御牧原(浅科）'!C85+矢嶋!C85</f>
        <v>18</v>
      </c>
      <c r="D85" s="75">
        <f>八幡!D85+'御牧原(浅科）'!D85+矢嶋!D85</f>
        <v>12</v>
      </c>
      <c r="E85" s="10">
        <f>八幡!E85+'御牧原(浅科）'!E85+矢嶋!E85</f>
        <v>30</v>
      </c>
      <c r="F85" s="32"/>
    </row>
    <row r="86" spans="1:6" ht="15" customHeight="1" x14ac:dyDescent="0.15">
      <c r="A86" s="12"/>
      <c r="B86" s="43" t="s">
        <v>63</v>
      </c>
      <c r="C86" s="71">
        <f>八幡!C86+'御牧原(浅科）'!C86+矢嶋!C86</f>
        <v>87</v>
      </c>
      <c r="D86" s="71">
        <f>八幡!D86+'御牧原(浅科）'!D86+矢嶋!D86</f>
        <v>71</v>
      </c>
      <c r="E86" s="44">
        <f>八幡!E86+'御牧原(浅科）'!E86+矢嶋!E86</f>
        <v>158</v>
      </c>
      <c r="F86" s="45">
        <f>E86/E147</f>
        <v>8.0325368581596335E-2</v>
      </c>
    </row>
    <row r="87" spans="1:6" ht="15" customHeight="1" x14ac:dyDescent="0.15">
      <c r="A87" s="12"/>
      <c r="B87" s="35">
        <v>70</v>
      </c>
      <c r="C87" s="75">
        <f>八幡!C87+'御牧原(浅科）'!C87+矢嶋!C87</f>
        <v>16</v>
      </c>
      <c r="D87" s="75">
        <f>八幡!D87+'御牧原(浅科）'!D87+矢嶋!D87</f>
        <v>17</v>
      </c>
      <c r="E87" s="10">
        <f>八幡!E87+'御牧原(浅科）'!E87+矢嶋!E87</f>
        <v>33</v>
      </c>
      <c r="F87" s="32"/>
    </row>
    <row r="88" spans="1:6" ht="15" customHeight="1" x14ac:dyDescent="0.15">
      <c r="A88" s="12"/>
      <c r="B88" s="35">
        <v>71</v>
      </c>
      <c r="C88" s="75">
        <f>八幡!C88+'御牧原(浅科）'!C88+矢嶋!C88</f>
        <v>16</v>
      </c>
      <c r="D88" s="75">
        <f>八幡!D88+'御牧原(浅科）'!D88+矢嶋!D88</f>
        <v>17</v>
      </c>
      <c r="E88" s="10">
        <f>八幡!E88+'御牧原(浅科）'!E88+矢嶋!E88</f>
        <v>33</v>
      </c>
      <c r="F88" s="32"/>
    </row>
    <row r="89" spans="1:6" ht="15" customHeight="1" x14ac:dyDescent="0.15">
      <c r="A89" s="12"/>
      <c r="B89" s="35">
        <v>72</v>
      </c>
      <c r="C89" s="75">
        <f>八幡!C89+'御牧原(浅科）'!C89+矢嶋!C89</f>
        <v>15</v>
      </c>
      <c r="D89" s="75">
        <f>八幡!D89+'御牧原(浅科）'!D89+矢嶋!D89</f>
        <v>19</v>
      </c>
      <c r="E89" s="10">
        <f>八幡!E89+'御牧原(浅科）'!E89+矢嶋!E89</f>
        <v>34</v>
      </c>
      <c r="F89" s="32"/>
    </row>
    <row r="90" spans="1:6" ht="15" customHeight="1" x14ac:dyDescent="0.15">
      <c r="A90" s="12"/>
      <c r="B90" s="35">
        <v>73</v>
      </c>
      <c r="C90" s="75">
        <f>八幡!C90+'御牧原(浅科）'!C90+矢嶋!C90</f>
        <v>23</v>
      </c>
      <c r="D90" s="75">
        <f>八幡!D90+'御牧原(浅科）'!D90+矢嶋!D90</f>
        <v>28</v>
      </c>
      <c r="E90" s="10">
        <f>八幡!E90+'御牧原(浅科）'!E90+矢嶋!E90</f>
        <v>51</v>
      </c>
      <c r="F90" s="32"/>
    </row>
    <row r="91" spans="1:6" ht="15" customHeight="1" x14ac:dyDescent="0.15">
      <c r="A91" s="12"/>
      <c r="B91" s="35">
        <v>74</v>
      </c>
      <c r="C91" s="75">
        <f>八幡!C91+'御牧原(浅科）'!C91+矢嶋!C91</f>
        <v>16</v>
      </c>
      <c r="D91" s="75">
        <f>八幡!D91+'御牧原(浅科）'!D91+矢嶋!D91</f>
        <v>12</v>
      </c>
      <c r="E91" s="10">
        <f>八幡!E91+'御牧原(浅科）'!E91+矢嶋!E91</f>
        <v>28</v>
      </c>
      <c r="F91" s="32"/>
    </row>
    <row r="92" spans="1:6" ht="15" customHeight="1" x14ac:dyDescent="0.15">
      <c r="A92" s="12"/>
      <c r="B92" s="43" t="s">
        <v>64</v>
      </c>
      <c r="C92" s="71">
        <f>八幡!C92+'御牧原(浅科）'!C92+矢嶋!C92</f>
        <v>86</v>
      </c>
      <c r="D92" s="71">
        <f>八幡!D92+'御牧原(浅科）'!D92+矢嶋!D92</f>
        <v>93</v>
      </c>
      <c r="E92" s="44">
        <f>八幡!E92+'御牧原(浅科）'!E92+矢嶋!E92</f>
        <v>179</v>
      </c>
      <c r="F92" s="45">
        <f>E92/E147</f>
        <v>9.1001525165226235E-2</v>
      </c>
    </row>
    <row r="93" spans="1:6" ht="15" customHeight="1" x14ac:dyDescent="0.15">
      <c r="A93" s="12"/>
      <c r="B93" s="35">
        <v>75</v>
      </c>
      <c r="C93" s="75">
        <f>八幡!C93+'御牧原(浅科）'!C93+矢嶋!C93</f>
        <v>17</v>
      </c>
      <c r="D93" s="75">
        <f>八幡!D93+'御牧原(浅科）'!D93+矢嶋!D93</f>
        <v>24</v>
      </c>
      <c r="E93" s="10">
        <f>八幡!E93+'御牧原(浅科）'!E93+矢嶋!E93</f>
        <v>41</v>
      </c>
      <c r="F93" s="32"/>
    </row>
    <row r="94" spans="1:6" ht="15" customHeight="1" x14ac:dyDescent="0.15">
      <c r="A94" s="12"/>
      <c r="B94" s="35">
        <v>76</v>
      </c>
      <c r="C94" s="75">
        <f>八幡!C94+'御牧原(浅科）'!C94+矢嶋!C94</f>
        <v>17</v>
      </c>
      <c r="D94" s="75">
        <f>八幡!D94+'御牧原(浅科）'!D94+矢嶋!D94</f>
        <v>17</v>
      </c>
      <c r="E94" s="10">
        <f>八幡!E94+'御牧原(浅科）'!E94+矢嶋!E94</f>
        <v>34</v>
      </c>
      <c r="F94" s="32"/>
    </row>
    <row r="95" spans="1:6" ht="15" customHeight="1" x14ac:dyDescent="0.15">
      <c r="A95" s="12"/>
      <c r="B95" s="35">
        <v>77</v>
      </c>
      <c r="C95" s="75">
        <f>八幡!C95+'御牧原(浅科）'!C95+矢嶋!C95</f>
        <v>14</v>
      </c>
      <c r="D95" s="75">
        <f>八幡!D95+'御牧原(浅科）'!D95+矢嶋!D95</f>
        <v>19</v>
      </c>
      <c r="E95" s="10">
        <f>八幡!E95+'御牧原(浅科）'!E95+矢嶋!E95</f>
        <v>33</v>
      </c>
      <c r="F95" s="32"/>
    </row>
    <row r="96" spans="1:6" ht="15" customHeight="1" x14ac:dyDescent="0.15">
      <c r="A96" s="12"/>
      <c r="B96" s="35">
        <v>78</v>
      </c>
      <c r="C96" s="75">
        <f>八幡!C96+'御牧原(浅科）'!C96+矢嶋!C96</f>
        <v>6</v>
      </c>
      <c r="D96" s="75">
        <f>八幡!D96+'御牧原(浅科）'!D96+矢嶋!D96</f>
        <v>7</v>
      </c>
      <c r="E96" s="10">
        <f>八幡!E96+'御牧原(浅科）'!E96+矢嶋!E96</f>
        <v>13</v>
      </c>
      <c r="F96" s="32"/>
    </row>
    <row r="97" spans="1:6" ht="15" customHeight="1" x14ac:dyDescent="0.15">
      <c r="A97" s="12"/>
      <c r="B97" s="35">
        <v>79</v>
      </c>
      <c r="C97" s="75">
        <f>八幡!C97+'御牧原(浅科）'!C97+矢嶋!C97</f>
        <v>12</v>
      </c>
      <c r="D97" s="75">
        <f>八幡!D97+'御牧原(浅科）'!D97+矢嶋!D97</f>
        <v>9</v>
      </c>
      <c r="E97" s="10">
        <f>八幡!E97+'御牧原(浅科）'!E97+矢嶋!E97</f>
        <v>21</v>
      </c>
      <c r="F97" s="32"/>
    </row>
    <row r="98" spans="1:6" ht="15" customHeight="1" x14ac:dyDescent="0.15">
      <c r="A98" s="12"/>
      <c r="B98" s="43" t="s">
        <v>65</v>
      </c>
      <c r="C98" s="71">
        <f>八幡!C98+'御牧原(浅科）'!C98+矢嶋!C98</f>
        <v>66</v>
      </c>
      <c r="D98" s="71">
        <f>八幡!D98+'御牧原(浅科）'!D98+矢嶋!D98</f>
        <v>76</v>
      </c>
      <c r="E98" s="44">
        <f>八幡!E98+'御牧原(浅科）'!E98+矢嶋!E98</f>
        <v>142</v>
      </c>
      <c r="F98" s="45">
        <f>E98/E147</f>
        <v>7.2191154041687855E-2</v>
      </c>
    </row>
    <row r="99" spans="1:6" ht="15" customHeight="1" x14ac:dyDescent="0.15">
      <c r="A99" s="12"/>
      <c r="B99" s="35">
        <v>80</v>
      </c>
      <c r="C99" s="75">
        <f>八幡!C99+'御牧原(浅科）'!C99+矢嶋!C99</f>
        <v>11</v>
      </c>
      <c r="D99" s="75">
        <f>八幡!D99+'御牧原(浅科）'!D99+矢嶋!D99</f>
        <v>14</v>
      </c>
      <c r="E99" s="10">
        <f>八幡!E99+'御牧原(浅科）'!E99+矢嶋!E99</f>
        <v>25</v>
      </c>
      <c r="F99" s="32"/>
    </row>
    <row r="100" spans="1:6" ht="15" customHeight="1" x14ac:dyDescent="0.15">
      <c r="A100" s="12"/>
      <c r="B100" s="35">
        <v>81</v>
      </c>
      <c r="C100" s="75">
        <f>八幡!C100+'御牧原(浅科）'!C100+矢嶋!C100</f>
        <v>9</v>
      </c>
      <c r="D100" s="75">
        <f>八幡!D100+'御牧原(浅科）'!D100+矢嶋!D100</f>
        <v>7</v>
      </c>
      <c r="E100" s="10">
        <f>八幡!E100+'御牧原(浅科）'!E100+矢嶋!E100</f>
        <v>16</v>
      </c>
      <c r="F100" s="32"/>
    </row>
    <row r="101" spans="1:6" ht="15" customHeight="1" x14ac:dyDescent="0.15">
      <c r="A101" s="12"/>
      <c r="B101" s="35">
        <v>82</v>
      </c>
      <c r="C101" s="75">
        <f>八幡!C101+'御牧原(浅科）'!C101+矢嶋!C101</f>
        <v>12</v>
      </c>
      <c r="D101" s="75">
        <f>八幡!D101+'御牧原(浅科）'!D101+矢嶋!D101</f>
        <v>14</v>
      </c>
      <c r="E101" s="10">
        <f>八幡!E101+'御牧原(浅科）'!E101+矢嶋!E101</f>
        <v>26</v>
      </c>
      <c r="F101" s="32"/>
    </row>
    <row r="102" spans="1:6" ht="15" customHeight="1" x14ac:dyDescent="0.15">
      <c r="A102" s="12"/>
      <c r="B102" s="35">
        <v>83</v>
      </c>
      <c r="C102" s="75">
        <f>八幡!C102+'御牧原(浅科）'!C102+矢嶋!C102</f>
        <v>7</v>
      </c>
      <c r="D102" s="75">
        <f>八幡!D102+'御牧原(浅科）'!D102+矢嶋!D102</f>
        <v>13</v>
      </c>
      <c r="E102" s="10">
        <f>八幡!E102+'御牧原(浅科）'!E102+矢嶋!E102</f>
        <v>20</v>
      </c>
      <c r="F102" s="32"/>
    </row>
    <row r="103" spans="1:6" ht="15" customHeight="1" x14ac:dyDescent="0.15">
      <c r="A103" s="12"/>
      <c r="B103" s="35">
        <v>84</v>
      </c>
      <c r="C103" s="75">
        <f>八幡!C103+'御牧原(浅科）'!C103+矢嶋!C103</f>
        <v>9</v>
      </c>
      <c r="D103" s="75">
        <f>八幡!D103+'御牧原(浅科）'!D103+矢嶋!D103</f>
        <v>11</v>
      </c>
      <c r="E103" s="10">
        <f>八幡!E103+'御牧原(浅科）'!E103+矢嶋!E103</f>
        <v>20</v>
      </c>
      <c r="F103" s="32"/>
    </row>
    <row r="104" spans="1:6" ht="15" customHeight="1" x14ac:dyDescent="0.15">
      <c r="A104" s="12"/>
      <c r="B104" s="43" t="s">
        <v>66</v>
      </c>
      <c r="C104" s="71">
        <f>八幡!C104+'御牧原(浅科）'!C104+矢嶋!C104</f>
        <v>48</v>
      </c>
      <c r="D104" s="71">
        <f>八幡!D104+'御牧原(浅科）'!D104+矢嶋!D104</f>
        <v>59</v>
      </c>
      <c r="E104" s="44">
        <f>八幡!E104+'御牧原(浅科）'!E104+矢嶋!E104</f>
        <v>107</v>
      </c>
      <c r="F104" s="45">
        <f>E104/E147</f>
        <v>5.4397559735638028E-2</v>
      </c>
    </row>
    <row r="105" spans="1:6" ht="15" customHeight="1" x14ac:dyDescent="0.15">
      <c r="A105" s="12"/>
      <c r="B105" s="35">
        <v>85</v>
      </c>
      <c r="C105" s="75">
        <f>八幡!C105+'御牧原(浅科）'!C105+矢嶋!C105</f>
        <v>8</v>
      </c>
      <c r="D105" s="75">
        <f>八幡!D105+'御牧原(浅科）'!D105+矢嶋!D105</f>
        <v>12</v>
      </c>
      <c r="E105" s="10">
        <f>八幡!E105+'御牧原(浅科）'!E105+矢嶋!E105</f>
        <v>20</v>
      </c>
      <c r="F105" s="32"/>
    </row>
    <row r="106" spans="1:6" ht="15" customHeight="1" x14ac:dyDescent="0.15">
      <c r="A106" s="12"/>
      <c r="B106" s="35">
        <v>86</v>
      </c>
      <c r="C106" s="75">
        <f>八幡!C106+'御牧原(浅科）'!C106+矢嶋!C106</f>
        <v>6</v>
      </c>
      <c r="D106" s="75">
        <f>八幡!D106+'御牧原(浅科）'!D106+矢嶋!D106</f>
        <v>13</v>
      </c>
      <c r="E106" s="10">
        <f>八幡!E106+'御牧原(浅科）'!E106+矢嶋!E106</f>
        <v>19</v>
      </c>
      <c r="F106" s="32"/>
    </row>
    <row r="107" spans="1:6" ht="15" customHeight="1" x14ac:dyDescent="0.15">
      <c r="A107" s="12"/>
      <c r="B107" s="35">
        <v>87</v>
      </c>
      <c r="C107" s="75">
        <f>八幡!C107+'御牧原(浅科）'!C107+矢嶋!C107</f>
        <v>8</v>
      </c>
      <c r="D107" s="75">
        <f>八幡!D107+'御牧原(浅科）'!D107+矢嶋!D107</f>
        <v>6</v>
      </c>
      <c r="E107" s="10">
        <f>八幡!E107+'御牧原(浅科）'!E107+矢嶋!E107</f>
        <v>14</v>
      </c>
      <c r="F107" s="32"/>
    </row>
    <row r="108" spans="1:6" ht="15" customHeight="1" x14ac:dyDescent="0.15">
      <c r="A108" s="12"/>
      <c r="B108" s="35">
        <v>88</v>
      </c>
      <c r="C108" s="75">
        <f>八幡!C108+'御牧原(浅科）'!C108+矢嶋!C108</f>
        <v>6</v>
      </c>
      <c r="D108" s="75">
        <f>八幡!D108+'御牧原(浅科）'!D108+矢嶋!D108</f>
        <v>10</v>
      </c>
      <c r="E108" s="10">
        <f>八幡!E108+'御牧原(浅科）'!E108+矢嶋!E108</f>
        <v>16</v>
      </c>
      <c r="F108" s="32"/>
    </row>
    <row r="109" spans="1:6" ht="15" customHeight="1" x14ac:dyDescent="0.15">
      <c r="A109" s="12"/>
      <c r="B109" s="35">
        <v>89</v>
      </c>
      <c r="C109" s="75">
        <f>八幡!C109+'御牧原(浅科）'!C109+矢嶋!C109</f>
        <v>2</v>
      </c>
      <c r="D109" s="75">
        <f>八幡!D109+'御牧原(浅科）'!D109+矢嶋!D109</f>
        <v>10</v>
      </c>
      <c r="E109" s="10">
        <f>八幡!E109+'御牧原(浅科）'!E109+矢嶋!E109</f>
        <v>12</v>
      </c>
      <c r="F109" s="32"/>
    </row>
    <row r="110" spans="1:6" ht="15" customHeight="1" x14ac:dyDescent="0.15">
      <c r="A110" s="12"/>
      <c r="B110" s="43" t="s">
        <v>67</v>
      </c>
      <c r="C110" s="71">
        <f>八幡!C110+'御牧原(浅科）'!C110+矢嶋!C110</f>
        <v>30</v>
      </c>
      <c r="D110" s="71">
        <f>八幡!D110+'御牧原(浅科）'!D110+矢嶋!D110</f>
        <v>51</v>
      </c>
      <c r="E110" s="44">
        <f>八幡!E110+'御牧原(浅科）'!E110+矢嶋!E110</f>
        <v>81</v>
      </c>
      <c r="F110" s="45">
        <f>E110/E147</f>
        <v>4.1179461108286734E-2</v>
      </c>
    </row>
    <row r="111" spans="1:6" ht="15" customHeight="1" x14ac:dyDescent="0.15">
      <c r="A111" s="12"/>
      <c r="B111" s="35">
        <v>90</v>
      </c>
      <c r="C111" s="75">
        <f>八幡!C111+'御牧原(浅科）'!C111+矢嶋!C111</f>
        <v>2</v>
      </c>
      <c r="D111" s="75">
        <f>八幡!D111+'御牧原(浅科）'!D111+矢嶋!D111</f>
        <v>6</v>
      </c>
      <c r="E111" s="10">
        <f>八幡!E111+'御牧原(浅科）'!E111+矢嶋!E111</f>
        <v>8</v>
      </c>
      <c r="F111" s="32"/>
    </row>
    <row r="112" spans="1:6" ht="15" customHeight="1" x14ac:dyDescent="0.15">
      <c r="A112" s="12"/>
      <c r="B112" s="35">
        <v>91</v>
      </c>
      <c r="C112" s="75">
        <f>八幡!C112+'御牧原(浅科）'!C112+矢嶋!C112</f>
        <v>1</v>
      </c>
      <c r="D112" s="75">
        <f>八幡!D112+'御牧原(浅科）'!D112+矢嶋!D112</f>
        <v>6</v>
      </c>
      <c r="E112" s="10">
        <f>八幡!E112+'御牧原(浅科）'!E112+矢嶋!E112</f>
        <v>7</v>
      </c>
      <c r="F112" s="32"/>
    </row>
    <row r="113" spans="1:6" ht="15" customHeight="1" x14ac:dyDescent="0.15">
      <c r="A113" s="12"/>
      <c r="B113" s="35">
        <v>92</v>
      </c>
      <c r="C113" s="75">
        <f>八幡!C113+'御牧原(浅科）'!C113+矢嶋!C113</f>
        <v>4</v>
      </c>
      <c r="D113" s="75">
        <f>八幡!D113+'御牧原(浅科）'!D113+矢嶋!D113</f>
        <v>11</v>
      </c>
      <c r="E113" s="10">
        <f>八幡!E113+'御牧原(浅科）'!E113+矢嶋!E113</f>
        <v>15</v>
      </c>
      <c r="F113" s="32"/>
    </row>
    <row r="114" spans="1:6" ht="15" customHeight="1" x14ac:dyDescent="0.15">
      <c r="A114" s="12"/>
      <c r="B114" s="35">
        <v>93</v>
      </c>
      <c r="C114" s="75">
        <f>八幡!C114+'御牧原(浅科）'!C114+矢嶋!C114</f>
        <v>6</v>
      </c>
      <c r="D114" s="75">
        <f>八幡!D114+'御牧原(浅科）'!D114+矢嶋!D114</f>
        <v>5</v>
      </c>
      <c r="E114" s="10">
        <f>八幡!E114+'御牧原(浅科）'!E114+矢嶋!E114</f>
        <v>11</v>
      </c>
      <c r="F114" s="32"/>
    </row>
    <row r="115" spans="1:6" ht="15" customHeight="1" x14ac:dyDescent="0.15">
      <c r="A115" s="12"/>
      <c r="B115" s="35">
        <v>94</v>
      </c>
      <c r="C115" s="75">
        <f>八幡!C115+'御牧原(浅科）'!C115+矢嶋!C115</f>
        <v>0</v>
      </c>
      <c r="D115" s="75">
        <f>八幡!D115+'御牧原(浅科）'!D115+矢嶋!D115</f>
        <v>2</v>
      </c>
      <c r="E115" s="10">
        <f>八幡!E115+'御牧原(浅科）'!E115+矢嶋!E115</f>
        <v>2</v>
      </c>
      <c r="F115" s="32"/>
    </row>
    <row r="116" spans="1:6" ht="15" customHeight="1" x14ac:dyDescent="0.15">
      <c r="A116" s="12"/>
      <c r="B116" s="43" t="s">
        <v>68</v>
      </c>
      <c r="C116" s="71">
        <f>八幡!C116+'御牧原(浅科）'!C116+矢嶋!C116</f>
        <v>13</v>
      </c>
      <c r="D116" s="71">
        <f>八幡!D116+'御牧原(浅科）'!D116+矢嶋!D116</f>
        <v>30</v>
      </c>
      <c r="E116" s="44">
        <f>八幡!E116+'御牧原(浅科）'!E116+矢嶋!E116</f>
        <v>43</v>
      </c>
      <c r="F116" s="45">
        <f>E116/E147</f>
        <v>2.1860701576004067E-2</v>
      </c>
    </row>
    <row r="117" spans="1:6" ht="15" customHeight="1" x14ac:dyDescent="0.15">
      <c r="A117" s="12"/>
      <c r="B117" s="35">
        <v>95</v>
      </c>
      <c r="C117" s="75">
        <f>八幡!C117+'御牧原(浅科）'!C117+矢嶋!C117</f>
        <v>4</v>
      </c>
      <c r="D117" s="75">
        <f>八幡!D117+'御牧原(浅科）'!D117+矢嶋!D117</f>
        <v>4</v>
      </c>
      <c r="E117" s="10">
        <f>八幡!E117+'御牧原(浅科）'!E117+矢嶋!E117</f>
        <v>8</v>
      </c>
      <c r="F117" s="32"/>
    </row>
    <row r="118" spans="1:6" ht="15" customHeight="1" x14ac:dyDescent="0.15">
      <c r="A118" s="12"/>
      <c r="B118" s="35">
        <v>96</v>
      </c>
      <c r="C118" s="75">
        <f>八幡!C118+'御牧原(浅科）'!C118+矢嶋!C118</f>
        <v>4</v>
      </c>
      <c r="D118" s="75">
        <f>八幡!D118+'御牧原(浅科）'!D118+矢嶋!D118</f>
        <v>2</v>
      </c>
      <c r="E118" s="10">
        <f>八幡!E118+'御牧原(浅科）'!E118+矢嶋!E118</f>
        <v>6</v>
      </c>
      <c r="F118" s="32"/>
    </row>
    <row r="119" spans="1:6" ht="15" customHeight="1" x14ac:dyDescent="0.15">
      <c r="A119" s="12"/>
      <c r="B119" s="35">
        <v>97</v>
      </c>
      <c r="C119" s="75">
        <f>八幡!C119+'御牧原(浅科）'!C119+矢嶋!C119</f>
        <v>1</v>
      </c>
      <c r="D119" s="75">
        <f>八幡!D119+'御牧原(浅科）'!D119+矢嶋!D119</f>
        <v>0</v>
      </c>
      <c r="E119" s="10">
        <f>八幡!E119+'御牧原(浅科）'!E119+矢嶋!E119</f>
        <v>1</v>
      </c>
      <c r="F119" s="32"/>
    </row>
    <row r="120" spans="1:6" ht="15" customHeight="1" x14ac:dyDescent="0.15">
      <c r="A120" s="12"/>
      <c r="B120" s="35">
        <v>98</v>
      </c>
      <c r="C120" s="75">
        <f>八幡!C120+'御牧原(浅科）'!C120+矢嶋!C120</f>
        <v>1</v>
      </c>
      <c r="D120" s="75">
        <f>八幡!D120+'御牧原(浅科）'!D120+矢嶋!D120</f>
        <v>2</v>
      </c>
      <c r="E120" s="10">
        <f>八幡!E120+'御牧原(浅科）'!E120+矢嶋!E120</f>
        <v>3</v>
      </c>
      <c r="F120" s="32"/>
    </row>
    <row r="121" spans="1:6" ht="15" customHeight="1" x14ac:dyDescent="0.15">
      <c r="A121" s="12"/>
      <c r="B121" s="35">
        <v>99</v>
      </c>
      <c r="C121" s="75">
        <f>八幡!C121+'御牧原(浅科）'!C121+矢嶋!C121</f>
        <v>1</v>
      </c>
      <c r="D121" s="75">
        <f>八幡!D121+'御牧原(浅科）'!D121+矢嶋!D121</f>
        <v>2</v>
      </c>
      <c r="E121" s="10">
        <f>八幡!E121+'御牧原(浅科）'!E121+矢嶋!E121</f>
        <v>3</v>
      </c>
      <c r="F121" s="32"/>
    </row>
    <row r="122" spans="1:6" ht="15" customHeight="1" x14ac:dyDescent="0.15">
      <c r="A122" s="12"/>
      <c r="B122" s="43" t="s">
        <v>69</v>
      </c>
      <c r="C122" s="71">
        <f>八幡!C122+'御牧原(浅科）'!C122+矢嶋!C122</f>
        <v>11</v>
      </c>
      <c r="D122" s="71">
        <f>八幡!D122+'御牧原(浅科）'!D122+矢嶋!D122</f>
        <v>10</v>
      </c>
      <c r="E122" s="44">
        <f>八幡!E122+'御牧原(浅科）'!E122+矢嶋!E122</f>
        <v>21</v>
      </c>
      <c r="F122" s="45">
        <f>E122/E147</f>
        <v>1.0676156583629894E-2</v>
      </c>
    </row>
    <row r="123" spans="1:6" ht="15" customHeight="1" x14ac:dyDescent="0.15">
      <c r="A123" s="12"/>
      <c r="B123" s="35">
        <v>100</v>
      </c>
      <c r="C123" s="75">
        <f>八幡!C123+'御牧原(浅科）'!C123+矢嶋!C123</f>
        <v>2</v>
      </c>
      <c r="D123" s="75">
        <f>八幡!D123+'御牧原(浅科）'!D123+矢嶋!D123</f>
        <v>0</v>
      </c>
      <c r="E123" s="10">
        <f>八幡!E123+'御牧原(浅科）'!E123+矢嶋!E123</f>
        <v>2</v>
      </c>
      <c r="F123" s="32"/>
    </row>
    <row r="124" spans="1:6" ht="15" customHeight="1" x14ac:dyDescent="0.15">
      <c r="A124" s="12"/>
      <c r="B124" s="35">
        <v>101</v>
      </c>
      <c r="C124" s="75">
        <f>八幡!C124+'御牧原(浅科）'!C124+矢嶋!C124</f>
        <v>0</v>
      </c>
      <c r="D124" s="75">
        <f>八幡!D124+'御牧原(浅科）'!D124+矢嶋!D124</f>
        <v>0</v>
      </c>
      <c r="E124" s="10">
        <f>八幡!E124+'御牧原(浅科）'!E124+矢嶋!E124</f>
        <v>0</v>
      </c>
      <c r="F124" s="32"/>
    </row>
    <row r="125" spans="1:6" ht="15" customHeight="1" x14ac:dyDescent="0.15">
      <c r="A125" s="12"/>
      <c r="B125" s="35">
        <v>102</v>
      </c>
      <c r="C125" s="75">
        <f>八幡!C125+'御牧原(浅科）'!C125+矢嶋!C125</f>
        <v>0</v>
      </c>
      <c r="D125" s="75">
        <f>八幡!D125+'御牧原(浅科）'!D125+矢嶋!D125</f>
        <v>1</v>
      </c>
      <c r="E125" s="10">
        <f>八幡!E125+'御牧原(浅科）'!E125+矢嶋!E125</f>
        <v>1</v>
      </c>
      <c r="F125" s="32"/>
    </row>
    <row r="126" spans="1:6" ht="15" customHeight="1" x14ac:dyDescent="0.15">
      <c r="A126" s="12"/>
      <c r="B126" s="35">
        <v>103</v>
      </c>
      <c r="C126" s="75">
        <f>八幡!C126+'御牧原(浅科）'!C126+矢嶋!C126</f>
        <v>0</v>
      </c>
      <c r="D126" s="75">
        <f>八幡!D126+'御牧原(浅科）'!D126+矢嶋!D126</f>
        <v>0</v>
      </c>
      <c r="E126" s="10">
        <f>八幡!E126+'御牧原(浅科）'!E126+矢嶋!E126</f>
        <v>0</v>
      </c>
      <c r="F126" s="32"/>
    </row>
    <row r="127" spans="1:6" ht="15" customHeight="1" x14ac:dyDescent="0.15">
      <c r="A127" s="12"/>
      <c r="B127" s="35">
        <v>104</v>
      </c>
      <c r="C127" s="75">
        <f>八幡!C127+'御牧原(浅科）'!C127+矢嶋!C127</f>
        <v>0</v>
      </c>
      <c r="D127" s="75">
        <f>八幡!D127+'御牧原(浅科）'!D127+矢嶋!D127</f>
        <v>0</v>
      </c>
      <c r="E127" s="10">
        <f>八幡!E127+'御牧原(浅科）'!E127+矢嶋!E127</f>
        <v>0</v>
      </c>
      <c r="F127" s="32"/>
    </row>
    <row r="128" spans="1:6" ht="15" customHeight="1" x14ac:dyDescent="0.15">
      <c r="A128" s="12"/>
      <c r="B128" s="43" t="s">
        <v>70</v>
      </c>
      <c r="C128" s="71">
        <f>八幡!C128+'御牧原(浅科）'!C128+矢嶋!C128</f>
        <v>2</v>
      </c>
      <c r="D128" s="71">
        <f>八幡!D128+'御牧原(浅科）'!D128+矢嶋!D128</f>
        <v>1</v>
      </c>
      <c r="E128" s="44">
        <f>八幡!E128+'御牧原(浅科）'!E128+矢嶋!E128</f>
        <v>3</v>
      </c>
      <c r="F128" s="45">
        <f>E128/E147</f>
        <v>1.5251652262328419E-3</v>
      </c>
    </row>
    <row r="129" spans="1:6" ht="15" customHeight="1" x14ac:dyDescent="0.15">
      <c r="A129" s="12"/>
      <c r="B129" s="35">
        <v>105</v>
      </c>
      <c r="C129" s="75">
        <f>八幡!C129+'御牧原(浅科）'!C129+矢嶋!C129</f>
        <v>0</v>
      </c>
      <c r="D129" s="75">
        <f>八幡!D129+'御牧原(浅科）'!D129+矢嶋!D129</f>
        <v>0</v>
      </c>
      <c r="E129" s="10">
        <f>八幡!E129+'御牧原(浅科）'!E129+矢嶋!E129</f>
        <v>0</v>
      </c>
      <c r="F129" s="32"/>
    </row>
    <row r="130" spans="1:6" ht="15" customHeight="1" x14ac:dyDescent="0.15">
      <c r="A130" s="12"/>
      <c r="B130" s="35">
        <v>106</v>
      </c>
      <c r="C130" s="75">
        <f>八幡!C130+'御牧原(浅科）'!C130+矢嶋!C130</f>
        <v>0</v>
      </c>
      <c r="D130" s="75">
        <f>八幡!D130+'御牧原(浅科）'!D130+矢嶋!D130</f>
        <v>0</v>
      </c>
      <c r="E130" s="10">
        <f>八幡!E130+'御牧原(浅科）'!E130+矢嶋!E130</f>
        <v>0</v>
      </c>
      <c r="F130" s="32"/>
    </row>
    <row r="131" spans="1:6" ht="15" customHeight="1" x14ac:dyDescent="0.15">
      <c r="A131" s="12"/>
      <c r="B131" s="35">
        <v>107</v>
      </c>
      <c r="C131" s="75">
        <f>八幡!C131+'御牧原(浅科）'!C131+矢嶋!C131</f>
        <v>0</v>
      </c>
      <c r="D131" s="75">
        <f>八幡!D131+'御牧原(浅科）'!D131+矢嶋!D131</f>
        <v>0</v>
      </c>
      <c r="E131" s="10">
        <f>八幡!E131+'御牧原(浅科）'!E131+矢嶋!E131</f>
        <v>0</v>
      </c>
      <c r="F131" s="32"/>
    </row>
    <row r="132" spans="1:6" ht="15" customHeight="1" x14ac:dyDescent="0.15">
      <c r="A132" s="12"/>
      <c r="B132" s="35">
        <v>108</v>
      </c>
      <c r="C132" s="75">
        <f>八幡!C132+'御牧原(浅科）'!C132+矢嶋!C132</f>
        <v>0</v>
      </c>
      <c r="D132" s="75">
        <f>八幡!D132+'御牧原(浅科）'!D132+矢嶋!D132</f>
        <v>0</v>
      </c>
      <c r="E132" s="10">
        <f>八幡!E132+'御牧原(浅科）'!E132+矢嶋!E132</f>
        <v>0</v>
      </c>
      <c r="F132" s="32"/>
    </row>
    <row r="133" spans="1:6" ht="15" customHeight="1" x14ac:dyDescent="0.15">
      <c r="A133" s="12"/>
      <c r="B133" s="35">
        <v>109</v>
      </c>
      <c r="C133" s="75">
        <f>八幡!C133+'御牧原(浅科）'!C133+矢嶋!C133</f>
        <v>0</v>
      </c>
      <c r="D133" s="75">
        <f>八幡!D133+'御牧原(浅科）'!D133+矢嶋!D133</f>
        <v>0</v>
      </c>
      <c r="E133" s="10">
        <f>八幡!E133+'御牧原(浅科）'!E133+矢嶋!E133</f>
        <v>0</v>
      </c>
      <c r="F133" s="32"/>
    </row>
    <row r="134" spans="1:6" ht="15" customHeight="1" x14ac:dyDescent="0.15">
      <c r="A134" s="36"/>
      <c r="B134" s="46" t="s">
        <v>71</v>
      </c>
      <c r="C134" s="76">
        <f>八幡!C134+'御牧原(浅科）'!C134+矢嶋!C134</f>
        <v>0</v>
      </c>
      <c r="D134" s="76">
        <f>八幡!D134+'御牧原(浅科）'!D134+矢嶋!D134</f>
        <v>0</v>
      </c>
      <c r="E134" s="47">
        <f>八幡!E134+'御牧原(浅科）'!E134+矢嶋!E134</f>
        <v>0</v>
      </c>
      <c r="F134" s="45">
        <f>E134/E147</f>
        <v>0</v>
      </c>
    </row>
    <row r="135" spans="1:6" ht="15" customHeight="1" x14ac:dyDescent="0.15">
      <c r="A135" s="36"/>
      <c r="B135" s="35">
        <v>110</v>
      </c>
      <c r="C135" s="75">
        <f>八幡!C135+'御牧原(浅科）'!C135+矢嶋!C135</f>
        <v>0</v>
      </c>
      <c r="D135" s="75">
        <f>八幡!D135+'御牧原(浅科）'!D135+矢嶋!D135</f>
        <v>0</v>
      </c>
      <c r="E135" s="10">
        <f>八幡!E135+'御牧原(浅科）'!E135+矢嶋!E135</f>
        <v>0</v>
      </c>
      <c r="F135" s="32"/>
    </row>
    <row r="136" spans="1:6" ht="15" customHeight="1" x14ac:dyDescent="0.15">
      <c r="A136" s="36"/>
      <c r="B136" s="35">
        <v>111</v>
      </c>
      <c r="C136" s="75">
        <f>八幡!C136+'御牧原(浅科）'!C136+矢嶋!C136</f>
        <v>0</v>
      </c>
      <c r="D136" s="75">
        <f>八幡!D136+'御牧原(浅科）'!D136+矢嶋!D136</f>
        <v>0</v>
      </c>
      <c r="E136" s="10">
        <f>八幡!E136+'御牧原(浅科）'!E136+矢嶋!E136</f>
        <v>0</v>
      </c>
      <c r="F136" s="32"/>
    </row>
    <row r="137" spans="1:6" ht="15" customHeight="1" x14ac:dyDescent="0.15">
      <c r="A137" s="36"/>
      <c r="B137" s="35">
        <v>112</v>
      </c>
      <c r="C137" s="75">
        <f>八幡!C137+'御牧原(浅科）'!C137+矢嶋!C137</f>
        <v>0</v>
      </c>
      <c r="D137" s="75">
        <f>八幡!D137+'御牧原(浅科）'!D137+矢嶋!D137</f>
        <v>0</v>
      </c>
      <c r="E137" s="10">
        <f>八幡!E137+'御牧原(浅科）'!E137+矢嶋!E137</f>
        <v>0</v>
      </c>
      <c r="F137" s="32"/>
    </row>
    <row r="138" spans="1:6" ht="15" customHeight="1" x14ac:dyDescent="0.15">
      <c r="A138" s="36"/>
      <c r="B138" s="35">
        <v>113</v>
      </c>
      <c r="C138" s="75">
        <f>八幡!C138+'御牧原(浅科）'!C138+矢嶋!C138</f>
        <v>0</v>
      </c>
      <c r="D138" s="75">
        <f>八幡!D138+'御牧原(浅科）'!D138+矢嶋!D138</f>
        <v>0</v>
      </c>
      <c r="E138" s="10">
        <f>八幡!E138+'御牧原(浅科）'!E138+矢嶋!E138</f>
        <v>0</v>
      </c>
      <c r="F138" s="32"/>
    </row>
    <row r="139" spans="1:6" ht="15" customHeight="1" x14ac:dyDescent="0.15">
      <c r="A139" s="36"/>
      <c r="B139" s="35">
        <v>114</v>
      </c>
      <c r="C139" s="75">
        <f>八幡!C139+'御牧原(浅科）'!C139+矢嶋!C139</f>
        <v>0</v>
      </c>
      <c r="D139" s="75">
        <f>八幡!D139+'御牧原(浅科）'!D139+矢嶋!D139</f>
        <v>0</v>
      </c>
      <c r="E139" s="10">
        <f>八幡!E139+'御牧原(浅科）'!E139+矢嶋!E139</f>
        <v>0</v>
      </c>
      <c r="F139" s="32"/>
    </row>
    <row r="140" spans="1:6" ht="15" customHeight="1" x14ac:dyDescent="0.15">
      <c r="A140" s="36"/>
      <c r="B140" s="43" t="s">
        <v>378</v>
      </c>
      <c r="C140" s="71">
        <f>八幡!C140+'御牧原(浅科）'!C140+矢嶋!C140</f>
        <v>0</v>
      </c>
      <c r="D140" s="71">
        <f>八幡!D140+'御牧原(浅科）'!D140+矢嶋!D140</f>
        <v>0</v>
      </c>
      <c r="E140" s="44">
        <f>八幡!E140+'御牧原(浅科）'!E140+矢嶋!E140</f>
        <v>0</v>
      </c>
      <c r="F140" s="45">
        <f>E140/E147</f>
        <v>0</v>
      </c>
    </row>
    <row r="141" spans="1:6" ht="15" customHeight="1" x14ac:dyDescent="0.15">
      <c r="A141" s="36"/>
      <c r="B141" s="35">
        <v>115</v>
      </c>
      <c r="C141" s="75">
        <f>八幡!C141+'御牧原(浅科）'!C141+矢嶋!C141</f>
        <v>0</v>
      </c>
      <c r="D141" s="75">
        <f>八幡!D141+'御牧原(浅科）'!D141+矢嶋!D141</f>
        <v>0</v>
      </c>
      <c r="E141" s="10">
        <f>八幡!E141+'御牧原(浅科）'!E141+矢嶋!E141</f>
        <v>0</v>
      </c>
      <c r="F141" s="32"/>
    </row>
    <row r="142" spans="1:6" ht="15" customHeight="1" x14ac:dyDescent="0.15">
      <c r="A142" s="36"/>
      <c r="B142" s="35">
        <v>116</v>
      </c>
      <c r="C142" s="75">
        <f>八幡!C142+'御牧原(浅科）'!C142+矢嶋!C142</f>
        <v>0</v>
      </c>
      <c r="D142" s="75">
        <f>八幡!D142+'御牧原(浅科）'!D142+矢嶋!D142</f>
        <v>0</v>
      </c>
      <c r="E142" s="10">
        <f>八幡!E142+'御牧原(浅科）'!E142+矢嶋!E142</f>
        <v>0</v>
      </c>
      <c r="F142" s="32"/>
    </row>
    <row r="143" spans="1:6" ht="15" customHeight="1" x14ac:dyDescent="0.15">
      <c r="A143" s="36"/>
      <c r="B143" s="35">
        <v>117</v>
      </c>
      <c r="C143" s="75">
        <f>八幡!C143+'御牧原(浅科）'!C143+矢嶋!C143</f>
        <v>0</v>
      </c>
      <c r="D143" s="75">
        <f>八幡!D143+'御牧原(浅科）'!D143+矢嶋!D143</f>
        <v>0</v>
      </c>
      <c r="E143" s="10">
        <f>八幡!E143+'御牧原(浅科）'!E143+矢嶋!E143</f>
        <v>0</v>
      </c>
      <c r="F143" s="32"/>
    </row>
    <row r="144" spans="1:6" ht="15" customHeight="1" x14ac:dyDescent="0.15">
      <c r="A144" s="36"/>
      <c r="B144" s="35">
        <v>118</v>
      </c>
      <c r="C144" s="75">
        <f>八幡!C144+'御牧原(浅科）'!C144+矢嶋!C144</f>
        <v>0</v>
      </c>
      <c r="D144" s="75">
        <f>八幡!D144+'御牧原(浅科）'!D144+矢嶋!D144</f>
        <v>0</v>
      </c>
      <c r="E144" s="10">
        <f>八幡!E144+'御牧原(浅科）'!E144+矢嶋!E144</f>
        <v>0</v>
      </c>
      <c r="F144" s="32"/>
    </row>
    <row r="145" spans="1:6" ht="15" customHeight="1" x14ac:dyDescent="0.15">
      <c r="A145" s="36"/>
      <c r="B145" s="35">
        <v>119</v>
      </c>
      <c r="C145" s="75">
        <f>八幡!C145+'御牧原(浅科）'!C145+矢嶋!C145</f>
        <v>0</v>
      </c>
      <c r="D145" s="75">
        <f>八幡!D145+'御牧原(浅科）'!D145+矢嶋!D145</f>
        <v>0</v>
      </c>
      <c r="E145" s="10">
        <f>八幡!E145+'御牧原(浅科）'!E145+矢嶋!E145</f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f>八幡!C146+'御牧原(浅科）'!C146+矢嶋!C146</f>
        <v>0</v>
      </c>
      <c r="D146" s="76">
        <f>八幡!D146+'御牧原(浅科）'!D146+矢嶋!D146</f>
        <v>0</v>
      </c>
      <c r="E146" s="47">
        <f>八幡!E146+'御牧原(浅科）'!E146+矢嶋!E146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7">
        <f>八幡!C147+'御牧原(浅科）'!C147+矢嶋!C147</f>
        <v>995</v>
      </c>
      <c r="D147" s="77">
        <f>八幡!D147+'御牧原(浅科）'!D147+矢嶋!D147</f>
        <v>972</v>
      </c>
      <c r="E147" s="8">
        <f>八幡!E147+'御牧原(浅科）'!E147+矢嶋!E147</f>
        <v>1967</v>
      </c>
      <c r="F147" s="32">
        <f>SUM(F3:F134)</f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15">
      <c r="A150" s="16"/>
      <c r="B150" s="16" t="s">
        <v>7</v>
      </c>
      <c r="C150" s="17">
        <f>C8+C14+C20</f>
        <v>104</v>
      </c>
      <c r="D150" s="17">
        <f>D8+D14+D20</f>
        <v>100</v>
      </c>
      <c r="E150" s="17">
        <f>E8+E14+E20</f>
        <v>204</v>
      </c>
      <c r="F150" s="32">
        <f>E150/E153</f>
        <v>0.10371123538383324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548</v>
      </c>
      <c r="D151" s="19">
        <f>D26+D32+D38+D44+D50+D56+D62+D68+D74+D80</f>
        <v>481</v>
      </c>
      <c r="E151" s="19">
        <f>E26+E32+E38+E44+E50+E56+E62+E68+E74+E80</f>
        <v>1029</v>
      </c>
      <c r="F151" s="32">
        <f>E151/E153</f>
        <v>0.52313167259786475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343</v>
      </c>
      <c r="D152" s="21">
        <f t="shared" ref="D152:E152" si="0">D86+D92+D98+D104+D110+D116+D122+D128+D134+D140+D146</f>
        <v>391</v>
      </c>
      <c r="E152" s="21">
        <f t="shared" si="0"/>
        <v>734</v>
      </c>
      <c r="F152" s="32">
        <f>E152/E153</f>
        <v>0.37315709201830199</v>
      </c>
    </row>
    <row r="153" spans="1:6" ht="15" customHeight="1" x14ac:dyDescent="0.15">
      <c r="B153" s="2" t="s">
        <v>8</v>
      </c>
      <c r="C153" s="1">
        <f>SUM(C150:C152)</f>
        <v>995</v>
      </c>
      <c r="D153" s="1">
        <f>SUM(D150:D152)</f>
        <v>972</v>
      </c>
      <c r="E153" s="1">
        <f>SUM(E150:E152)</f>
        <v>1967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104</v>
      </c>
      <c r="D155" s="17">
        <f>D8+D14+D20</f>
        <v>100</v>
      </c>
      <c r="E155" s="17">
        <f>E8+E14+E20</f>
        <v>204</v>
      </c>
      <c r="F155" s="32">
        <f>E155/E159</f>
        <v>0.10371123538383324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548</v>
      </c>
      <c r="D156" s="19">
        <f>D26+D32+D38+D44+D50+D56+D62+D68+D74+D80</f>
        <v>481</v>
      </c>
      <c r="E156" s="19">
        <f>E26+E32+E38+E44+E50+E56+E62+E68+E74+E80</f>
        <v>1029</v>
      </c>
      <c r="F156" s="32">
        <f>E156/E159</f>
        <v>0.52313167259786475</v>
      </c>
    </row>
    <row r="157" spans="1:6" ht="15" customHeight="1" x14ac:dyDescent="0.15">
      <c r="A157" s="25"/>
      <c r="B157" s="20" t="s">
        <v>10</v>
      </c>
      <c r="C157" s="21">
        <f>C86+C92</f>
        <v>173</v>
      </c>
      <c r="D157" s="21">
        <f>D86+D92</f>
        <v>164</v>
      </c>
      <c r="E157" s="21">
        <f>E86+E92</f>
        <v>337</v>
      </c>
      <c r="F157" s="32">
        <f>E157/E159</f>
        <v>0.17132689374682258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170</v>
      </c>
      <c r="D158" s="27">
        <f t="shared" ref="D158:E158" si="1">D98+D104+D110+D116+D122+D128+D134+D140+D146</f>
        <v>227</v>
      </c>
      <c r="E158" s="27">
        <f t="shared" si="1"/>
        <v>397</v>
      </c>
      <c r="F158" s="32">
        <f>E158/E159</f>
        <v>0.20183019827147941</v>
      </c>
    </row>
    <row r="159" spans="1:6" ht="15" customHeight="1" x14ac:dyDescent="0.15">
      <c r="B159" s="2" t="s">
        <v>8</v>
      </c>
      <c r="C159" s="1">
        <f>SUM(C155:C158)</f>
        <v>995</v>
      </c>
      <c r="D159" s="1">
        <f>SUM(D155:D158)</f>
        <v>972</v>
      </c>
      <c r="E159" s="1">
        <f>SUM(E155:E158)</f>
        <v>1967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56</v>
      </c>
      <c r="D161" s="31">
        <f t="shared" ref="D161:E161" si="2">D110+D116+D122+D128+D134+D140+D146</f>
        <v>92</v>
      </c>
      <c r="E161" s="31">
        <f t="shared" si="2"/>
        <v>148</v>
      </c>
      <c r="F161" s="32">
        <f>E161/E159</f>
        <v>7.5241484494153535E-2</v>
      </c>
    </row>
    <row r="162" spans="1:6" ht="15" customHeight="1" x14ac:dyDescent="0.15">
      <c r="A162" s="30"/>
      <c r="B162" s="23" t="s">
        <v>15</v>
      </c>
      <c r="C162" s="31">
        <f>C116+C122+C128+C134+C140+C146</f>
        <v>26</v>
      </c>
      <c r="D162" s="31">
        <f t="shared" ref="D162:E162" si="3">D116+D122+D128+D134+D140+D146</f>
        <v>41</v>
      </c>
      <c r="E162" s="31">
        <f t="shared" si="3"/>
        <v>67</v>
      </c>
      <c r="F162" s="32">
        <f>E162/E159</f>
        <v>3.4062023385866801E-2</v>
      </c>
    </row>
    <row r="163" spans="1:6" ht="15" customHeight="1" x14ac:dyDescent="0.15">
      <c r="A163" s="30"/>
      <c r="B163" s="23" t="s">
        <v>13</v>
      </c>
      <c r="C163" s="31">
        <f>C122+C128+C134+C140+C146</f>
        <v>13</v>
      </c>
      <c r="D163" s="31">
        <f t="shared" ref="D163:E163" si="4">D122+D128+D134+D140+D146</f>
        <v>11</v>
      </c>
      <c r="E163" s="31">
        <f t="shared" si="4"/>
        <v>24</v>
      </c>
      <c r="F163" s="32">
        <f>E163/E159</f>
        <v>1.2201321809862735E-2</v>
      </c>
    </row>
    <row r="164" spans="1:6" ht="15" customHeight="1" x14ac:dyDescent="0.15">
      <c r="B164" s="4" t="s">
        <v>14</v>
      </c>
      <c r="C164" s="1">
        <f>C128+C134+C140+C146</f>
        <v>2</v>
      </c>
      <c r="D164" s="1">
        <f t="shared" ref="D164:E164" si="5">D128+D134+D140+D146</f>
        <v>1</v>
      </c>
      <c r="E164" s="1">
        <f t="shared" si="5"/>
        <v>3</v>
      </c>
      <c r="F164" s="32">
        <f>E164/E159</f>
        <v>1.5251652262328419E-3</v>
      </c>
    </row>
    <row r="165" spans="1:6" ht="15" customHeight="1" x14ac:dyDescent="0.15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15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 codeName="Sheet193">
    <tabColor rgb="FF0033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308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4</v>
      </c>
      <c r="E3" s="95">
        <v>5</v>
      </c>
      <c r="F3" s="32"/>
    </row>
    <row r="4" spans="1:6" ht="15" customHeight="1" x14ac:dyDescent="0.15">
      <c r="A4" s="12"/>
      <c r="B4" s="35">
        <v>1</v>
      </c>
      <c r="C4" s="94">
        <v>4</v>
      </c>
      <c r="D4" s="94">
        <v>3</v>
      </c>
      <c r="E4" s="95">
        <v>7</v>
      </c>
      <c r="F4" s="32"/>
    </row>
    <row r="5" spans="1:6" ht="15" customHeight="1" x14ac:dyDescent="0.15">
      <c r="A5" s="12"/>
      <c r="B5" s="35">
        <v>2</v>
      </c>
      <c r="C5" s="94">
        <v>8</v>
      </c>
      <c r="D5" s="94">
        <v>3</v>
      </c>
      <c r="E5" s="95">
        <v>11</v>
      </c>
      <c r="F5" s="32"/>
    </row>
    <row r="6" spans="1:6" ht="15" customHeight="1" x14ac:dyDescent="0.15">
      <c r="A6" s="12"/>
      <c r="B6" s="35">
        <v>3</v>
      </c>
      <c r="C6" s="94">
        <v>4</v>
      </c>
      <c r="D6" s="94">
        <v>0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v>19</v>
      </c>
      <c r="D8" s="70">
        <v>12</v>
      </c>
      <c r="E8" s="38">
        <v>31</v>
      </c>
      <c r="F8" s="39">
        <v>2.3556231003039513E-2</v>
      </c>
    </row>
    <row r="9" spans="1:6" ht="15" customHeight="1" x14ac:dyDescent="0.15">
      <c r="A9" s="12"/>
      <c r="B9" s="35">
        <v>5</v>
      </c>
      <c r="C9" s="94">
        <v>3</v>
      </c>
      <c r="D9" s="94">
        <v>6</v>
      </c>
      <c r="E9" s="95">
        <v>9</v>
      </c>
      <c r="F9" s="32"/>
    </row>
    <row r="10" spans="1:6" ht="15" customHeight="1" x14ac:dyDescent="0.15">
      <c r="A10" s="12"/>
      <c r="B10" s="35">
        <v>6</v>
      </c>
      <c r="C10" s="94">
        <v>8</v>
      </c>
      <c r="D10" s="94">
        <v>3</v>
      </c>
      <c r="E10" s="95">
        <v>11</v>
      </c>
      <c r="F10" s="32"/>
    </row>
    <row r="11" spans="1:6" ht="15" customHeight="1" x14ac:dyDescent="0.15">
      <c r="A11" s="12"/>
      <c r="B11" s="35">
        <v>7</v>
      </c>
      <c r="C11" s="94">
        <v>8</v>
      </c>
      <c r="D11" s="94">
        <v>4</v>
      </c>
      <c r="E11" s="95">
        <v>12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6</v>
      </c>
      <c r="E12" s="95">
        <v>9</v>
      </c>
      <c r="F12" s="32"/>
    </row>
    <row r="13" spans="1:6" ht="15" customHeight="1" x14ac:dyDescent="0.15">
      <c r="A13" s="12"/>
      <c r="B13" s="35">
        <v>9</v>
      </c>
      <c r="C13" s="94">
        <v>6</v>
      </c>
      <c r="D13" s="94">
        <v>6</v>
      </c>
      <c r="E13" s="95">
        <v>12</v>
      </c>
      <c r="F13" s="32"/>
    </row>
    <row r="14" spans="1:6" ht="15" customHeight="1" x14ac:dyDescent="0.15">
      <c r="A14" s="12"/>
      <c r="B14" s="37" t="s">
        <v>28</v>
      </c>
      <c r="C14" s="70">
        <v>28</v>
      </c>
      <c r="D14" s="70">
        <v>25</v>
      </c>
      <c r="E14" s="48">
        <v>53</v>
      </c>
      <c r="F14" s="39">
        <v>4.0273556231003038E-2</v>
      </c>
    </row>
    <row r="15" spans="1:6" ht="15" customHeight="1" x14ac:dyDescent="0.15">
      <c r="A15" s="12"/>
      <c r="B15" s="35">
        <v>10</v>
      </c>
      <c r="C15" s="94">
        <v>4</v>
      </c>
      <c r="D15" s="94">
        <v>3</v>
      </c>
      <c r="E15" s="95">
        <v>7</v>
      </c>
      <c r="F15" s="32"/>
    </row>
    <row r="16" spans="1:6" ht="15" customHeight="1" x14ac:dyDescent="0.15">
      <c r="A16" s="12"/>
      <c r="B16" s="35">
        <v>11</v>
      </c>
      <c r="C16" s="94">
        <v>5</v>
      </c>
      <c r="D16" s="94">
        <v>1</v>
      </c>
      <c r="E16" s="95">
        <v>6</v>
      </c>
      <c r="F16" s="32"/>
    </row>
    <row r="17" spans="1:6" ht="15" customHeight="1" x14ac:dyDescent="0.15">
      <c r="A17" s="12"/>
      <c r="B17" s="35">
        <v>12</v>
      </c>
      <c r="C17" s="94">
        <v>10</v>
      </c>
      <c r="D17" s="94">
        <v>5</v>
      </c>
      <c r="E17" s="95">
        <v>15</v>
      </c>
      <c r="F17" s="32"/>
    </row>
    <row r="18" spans="1:6" ht="15" customHeight="1" x14ac:dyDescent="0.15">
      <c r="A18" s="12"/>
      <c r="B18" s="35">
        <v>13</v>
      </c>
      <c r="C18" s="94">
        <v>7</v>
      </c>
      <c r="D18" s="94">
        <v>7</v>
      </c>
      <c r="E18" s="95">
        <v>14</v>
      </c>
      <c r="F18" s="32"/>
    </row>
    <row r="19" spans="1:6" ht="15" customHeight="1" x14ac:dyDescent="0.15">
      <c r="A19" s="12"/>
      <c r="B19" s="35">
        <v>14</v>
      </c>
      <c r="C19" s="94">
        <v>7</v>
      </c>
      <c r="D19" s="94">
        <v>13</v>
      </c>
      <c r="E19" s="95">
        <v>20</v>
      </c>
      <c r="F19" s="32"/>
    </row>
    <row r="20" spans="1:6" ht="15" customHeight="1" x14ac:dyDescent="0.15">
      <c r="A20" s="12"/>
      <c r="B20" s="37" t="s">
        <v>29</v>
      </c>
      <c r="C20" s="70">
        <v>33</v>
      </c>
      <c r="D20" s="70">
        <v>29</v>
      </c>
      <c r="E20" s="48">
        <v>62</v>
      </c>
      <c r="F20" s="39">
        <v>4.7112462006079027E-2</v>
      </c>
    </row>
    <row r="21" spans="1:6" ht="15" customHeight="1" x14ac:dyDescent="0.15">
      <c r="A21" s="12"/>
      <c r="B21" s="35">
        <v>15</v>
      </c>
      <c r="C21" s="94">
        <v>5</v>
      </c>
      <c r="D21" s="94">
        <v>6</v>
      </c>
      <c r="E21" s="95">
        <v>11</v>
      </c>
      <c r="F21" s="32"/>
    </row>
    <row r="22" spans="1:6" ht="15" customHeight="1" x14ac:dyDescent="0.15">
      <c r="A22" s="12"/>
      <c r="B22" s="35">
        <v>16</v>
      </c>
      <c r="C22" s="94">
        <v>7</v>
      </c>
      <c r="D22" s="94">
        <v>7</v>
      </c>
      <c r="E22" s="95">
        <v>14</v>
      </c>
      <c r="F22" s="32"/>
    </row>
    <row r="23" spans="1:6" ht="15" customHeight="1" x14ac:dyDescent="0.15">
      <c r="A23" s="12"/>
      <c r="B23" s="35">
        <v>17</v>
      </c>
      <c r="C23" s="94">
        <v>10</v>
      </c>
      <c r="D23" s="94">
        <v>12</v>
      </c>
      <c r="E23" s="95">
        <v>22</v>
      </c>
      <c r="F23" s="32"/>
    </row>
    <row r="24" spans="1:6" ht="15" customHeight="1" x14ac:dyDescent="0.15">
      <c r="A24" s="12"/>
      <c r="B24" s="35">
        <v>18</v>
      </c>
      <c r="C24" s="94">
        <v>9</v>
      </c>
      <c r="D24" s="94">
        <v>6</v>
      </c>
      <c r="E24" s="95">
        <v>15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7</v>
      </c>
      <c r="E25" s="95">
        <v>10</v>
      </c>
      <c r="F25" s="32"/>
    </row>
    <row r="26" spans="1:6" ht="15" customHeight="1" x14ac:dyDescent="0.15">
      <c r="A26" s="12"/>
      <c r="B26" s="40" t="s">
        <v>30</v>
      </c>
      <c r="C26" s="49">
        <v>34</v>
      </c>
      <c r="D26" s="49">
        <v>38</v>
      </c>
      <c r="E26" s="41">
        <v>72</v>
      </c>
      <c r="F26" s="42">
        <v>5.4711246200607903E-2</v>
      </c>
    </row>
    <row r="27" spans="1:6" ht="15" customHeight="1" x14ac:dyDescent="0.15">
      <c r="A27" s="12"/>
      <c r="B27" s="35">
        <v>20</v>
      </c>
      <c r="C27" s="94">
        <v>9</v>
      </c>
      <c r="D27" s="94">
        <v>6</v>
      </c>
      <c r="E27" s="95">
        <v>15</v>
      </c>
      <c r="F27" s="32"/>
    </row>
    <row r="28" spans="1:6" ht="15" customHeight="1" x14ac:dyDescent="0.15">
      <c r="A28" s="12"/>
      <c r="B28" s="35">
        <v>21</v>
      </c>
      <c r="C28" s="94">
        <v>6</v>
      </c>
      <c r="D28" s="94">
        <v>4</v>
      </c>
      <c r="E28" s="95">
        <v>10</v>
      </c>
      <c r="F28" s="32"/>
    </row>
    <row r="29" spans="1:6" ht="15" customHeight="1" x14ac:dyDescent="0.15">
      <c r="A29" s="12"/>
      <c r="B29" s="35">
        <v>22</v>
      </c>
      <c r="C29" s="94">
        <v>6</v>
      </c>
      <c r="D29" s="94">
        <v>6</v>
      </c>
      <c r="E29" s="95">
        <v>12</v>
      </c>
      <c r="F29" s="32"/>
    </row>
    <row r="30" spans="1:6" ht="15" customHeight="1" x14ac:dyDescent="0.15">
      <c r="A30" s="12"/>
      <c r="B30" s="35">
        <v>23</v>
      </c>
      <c r="C30" s="94">
        <v>6</v>
      </c>
      <c r="D30" s="94">
        <v>4</v>
      </c>
      <c r="E30" s="95">
        <v>10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4</v>
      </c>
      <c r="E31" s="95">
        <v>7</v>
      </c>
      <c r="F31" s="32"/>
    </row>
    <row r="32" spans="1:6" ht="15" customHeight="1" x14ac:dyDescent="0.15">
      <c r="A32" s="12"/>
      <c r="B32" s="40" t="s">
        <v>31</v>
      </c>
      <c r="C32" s="49">
        <v>30</v>
      </c>
      <c r="D32" s="49">
        <v>24</v>
      </c>
      <c r="E32" s="41">
        <v>54</v>
      </c>
      <c r="F32" s="42">
        <v>4.1033434650455926E-2</v>
      </c>
    </row>
    <row r="33" spans="1:6" ht="15" customHeight="1" x14ac:dyDescent="0.15">
      <c r="A33" s="12"/>
      <c r="B33" s="35">
        <v>25</v>
      </c>
      <c r="C33" s="94">
        <v>6</v>
      </c>
      <c r="D33" s="94">
        <v>3</v>
      </c>
      <c r="E33" s="95">
        <v>9</v>
      </c>
      <c r="F33" s="32"/>
    </row>
    <row r="34" spans="1:6" ht="15" customHeight="1" x14ac:dyDescent="0.15">
      <c r="A34" s="12"/>
      <c r="B34" s="35">
        <v>26</v>
      </c>
      <c r="C34" s="94">
        <v>7</v>
      </c>
      <c r="D34" s="94">
        <v>4</v>
      </c>
      <c r="E34" s="95">
        <v>11</v>
      </c>
      <c r="F34" s="32"/>
    </row>
    <row r="35" spans="1:6" ht="15" customHeight="1" x14ac:dyDescent="0.15">
      <c r="A35" s="12"/>
      <c r="B35" s="35">
        <v>27</v>
      </c>
      <c r="C35" s="94">
        <v>6</v>
      </c>
      <c r="D35" s="94">
        <v>6</v>
      </c>
      <c r="E35" s="95">
        <v>12</v>
      </c>
      <c r="F35" s="32"/>
    </row>
    <row r="36" spans="1:6" ht="15" customHeight="1" x14ac:dyDescent="0.15">
      <c r="A36" s="12"/>
      <c r="B36" s="35">
        <v>28</v>
      </c>
      <c r="C36" s="94">
        <v>6</v>
      </c>
      <c r="D36" s="94">
        <v>5</v>
      </c>
      <c r="E36" s="95">
        <v>11</v>
      </c>
      <c r="F36" s="32"/>
    </row>
    <row r="37" spans="1:6" ht="15" customHeight="1" x14ac:dyDescent="0.15">
      <c r="A37" s="12"/>
      <c r="B37" s="35">
        <v>29</v>
      </c>
      <c r="C37" s="94">
        <v>9</v>
      </c>
      <c r="D37" s="94">
        <v>3</v>
      </c>
      <c r="E37" s="95">
        <v>12</v>
      </c>
      <c r="F37" s="32"/>
    </row>
    <row r="38" spans="1:6" ht="15" customHeight="1" x14ac:dyDescent="0.15">
      <c r="A38" s="12"/>
      <c r="B38" s="40" t="s">
        <v>32</v>
      </c>
      <c r="C38" s="49">
        <v>34</v>
      </c>
      <c r="D38" s="49">
        <v>21</v>
      </c>
      <c r="E38" s="41">
        <v>55</v>
      </c>
      <c r="F38" s="42">
        <v>4.1793313069908813E-2</v>
      </c>
    </row>
    <row r="39" spans="1:6" ht="15" customHeight="1" x14ac:dyDescent="0.15">
      <c r="A39" s="12"/>
      <c r="B39" s="35">
        <v>30</v>
      </c>
      <c r="C39" s="94">
        <v>9</v>
      </c>
      <c r="D39" s="94">
        <v>2</v>
      </c>
      <c r="E39" s="95">
        <v>11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15">
      <c r="A41" s="12"/>
      <c r="B41" s="35">
        <v>32</v>
      </c>
      <c r="C41" s="94">
        <v>6</v>
      </c>
      <c r="D41" s="94">
        <v>4</v>
      </c>
      <c r="E41" s="95">
        <v>10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6</v>
      </c>
      <c r="E42" s="95">
        <v>8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v>20</v>
      </c>
      <c r="D44" s="49">
        <v>17</v>
      </c>
      <c r="E44" s="41">
        <v>37</v>
      </c>
      <c r="F44" s="42">
        <v>2.8115501519756839E-2</v>
      </c>
    </row>
    <row r="45" spans="1:6" ht="15" customHeight="1" x14ac:dyDescent="0.15">
      <c r="A45" s="12"/>
      <c r="B45" s="35">
        <v>35</v>
      </c>
      <c r="C45" s="94">
        <v>4</v>
      </c>
      <c r="D45" s="94">
        <v>5</v>
      </c>
      <c r="E45" s="95">
        <v>9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5</v>
      </c>
      <c r="E46" s="95">
        <v>8</v>
      </c>
      <c r="F46" s="32"/>
    </row>
    <row r="47" spans="1:6" ht="15" customHeight="1" x14ac:dyDescent="0.15">
      <c r="A47" s="12"/>
      <c r="B47" s="35">
        <v>37</v>
      </c>
      <c r="C47" s="94">
        <v>9</v>
      </c>
      <c r="D47" s="94">
        <v>4</v>
      </c>
      <c r="E47" s="95">
        <v>13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6</v>
      </c>
      <c r="E48" s="95">
        <v>8</v>
      </c>
      <c r="F48" s="32"/>
    </row>
    <row r="49" spans="1:6" ht="15" customHeight="1" x14ac:dyDescent="0.15">
      <c r="A49" s="12"/>
      <c r="B49" s="35">
        <v>39</v>
      </c>
      <c r="C49" s="94">
        <v>10</v>
      </c>
      <c r="D49" s="94">
        <v>7</v>
      </c>
      <c r="E49" s="95">
        <v>17</v>
      </c>
      <c r="F49" s="32"/>
    </row>
    <row r="50" spans="1:6" ht="15" customHeight="1" x14ac:dyDescent="0.15">
      <c r="A50" s="12"/>
      <c r="B50" s="40" t="s">
        <v>34</v>
      </c>
      <c r="C50" s="49">
        <v>28</v>
      </c>
      <c r="D50" s="49">
        <v>27</v>
      </c>
      <c r="E50" s="41">
        <v>55</v>
      </c>
      <c r="F50" s="42">
        <v>4.1793313069908813E-2</v>
      </c>
    </row>
    <row r="51" spans="1:6" ht="15" customHeight="1" x14ac:dyDescent="0.15">
      <c r="A51" s="12"/>
      <c r="B51" s="35">
        <v>40</v>
      </c>
      <c r="C51" s="94">
        <v>0</v>
      </c>
      <c r="D51" s="94">
        <v>9</v>
      </c>
      <c r="E51" s="95">
        <v>9</v>
      </c>
      <c r="F51" s="32"/>
    </row>
    <row r="52" spans="1:6" ht="15" customHeight="1" x14ac:dyDescent="0.15">
      <c r="A52" s="12"/>
      <c r="B52" s="35">
        <v>41</v>
      </c>
      <c r="C52" s="94">
        <v>13</v>
      </c>
      <c r="D52" s="94">
        <v>6</v>
      </c>
      <c r="E52" s="95">
        <v>19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11</v>
      </c>
      <c r="E53" s="95">
        <v>14</v>
      </c>
      <c r="F53" s="32"/>
    </row>
    <row r="54" spans="1:6" ht="15" customHeight="1" x14ac:dyDescent="0.15">
      <c r="A54" s="12"/>
      <c r="B54" s="35">
        <v>43</v>
      </c>
      <c r="C54" s="94">
        <v>8</v>
      </c>
      <c r="D54" s="94">
        <v>11</v>
      </c>
      <c r="E54" s="95">
        <v>19</v>
      </c>
      <c r="F54" s="32"/>
    </row>
    <row r="55" spans="1:6" ht="15" customHeight="1" x14ac:dyDescent="0.15">
      <c r="A55" s="12"/>
      <c r="B55" s="35">
        <v>44</v>
      </c>
      <c r="C55" s="94">
        <v>7</v>
      </c>
      <c r="D55" s="94">
        <v>6</v>
      </c>
      <c r="E55" s="95">
        <v>13</v>
      </c>
      <c r="F55" s="32"/>
    </row>
    <row r="56" spans="1:6" ht="15" customHeight="1" x14ac:dyDescent="0.15">
      <c r="A56" s="12"/>
      <c r="B56" s="40" t="s">
        <v>35</v>
      </c>
      <c r="C56" s="49">
        <v>31</v>
      </c>
      <c r="D56" s="49">
        <v>43</v>
      </c>
      <c r="E56" s="41">
        <v>74</v>
      </c>
      <c r="F56" s="42">
        <v>5.6231003039513679E-2</v>
      </c>
    </row>
    <row r="57" spans="1:6" ht="15" customHeight="1" x14ac:dyDescent="0.15">
      <c r="A57" s="12"/>
      <c r="B57" s="35">
        <v>45</v>
      </c>
      <c r="C57" s="94">
        <v>9</v>
      </c>
      <c r="D57" s="94">
        <v>9</v>
      </c>
      <c r="E57" s="95">
        <v>18</v>
      </c>
      <c r="F57" s="32"/>
    </row>
    <row r="58" spans="1:6" ht="15" customHeight="1" x14ac:dyDescent="0.15">
      <c r="A58" s="12"/>
      <c r="B58" s="35">
        <v>46</v>
      </c>
      <c r="C58" s="94">
        <v>6</v>
      </c>
      <c r="D58" s="94">
        <v>6</v>
      </c>
      <c r="E58" s="95">
        <v>12</v>
      </c>
      <c r="F58" s="32"/>
    </row>
    <row r="59" spans="1:6" ht="15" customHeight="1" x14ac:dyDescent="0.15">
      <c r="A59" s="12"/>
      <c r="B59" s="35">
        <v>47</v>
      </c>
      <c r="C59" s="94">
        <v>7</v>
      </c>
      <c r="D59" s="94">
        <v>10</v>
      </c>
      <c r="E59" s="95">
        <v>17</v>
      </c>
      <c r="F59" s="32"/>
    </row>
    <row r="60" spans="1:6" ht="15" customHeight="1" x14ac:dyDescent="0.15">
      <c r="A60" s="12"/>
      <c r="B60" s="35">
        <v>48</v>
      </c>
      <c r="C60" s="94">
        <v>6</v>
      </c>
      <c r="D60" s="94">
        <v>10</v>
      </c>
      <c r="E60" s="95">
        <v>16</v>
      </c>
      <c r="F60" s="32"/>
    </row>
    <row r="61" spans="1:6" ht="15" customHeight="1" x14ac:dyDescent="0.15">
      <c r="A61" s="12"/>
      <c r="B61" s="35">
        <v>49</v>
      </c>
      <c r="C61" s="94">
        <v>13</v>
      </c>
      <c r="D61" s="94">
        <v>8</v>
      </c>
      <c r="E61" s="95">
        <v>21</v>
      </c>
      <c r="F61" s="32"/>
    </row>
    <row r="62" spans="1:6" ht="15" customHeight="1" x14ac:dyDescent="0.15">
      <c r="A62" s="12"/>
      <c r="B62" s="40" t="s">
        <v>36</v>
      </c>
      <c r="C62" s="49">
        <v>41</v>
      </c>
      <c r="D62" s="49">
        <v>43</v>
      </c>
      <c r="E62" s="41">
        <v>84</v>
      </c>
      <c r="F62" s="42">
        <v>6.3829787234042548E-2</v>
      </c>
    </row>
    <row r="63" spans="1:6" ht="15" customHeight="1" x14ac:dyDescent="0.15">
      <c r="A63" s="12"/>
      <c r="B63" s="35">
        <v>50</v>
      </c>
      <c r="C63" s="94">
        <v>14</v>
      </c>
      <c r="D63" s="94">
        <v>15</v>
      </c>
      <c r="E63" s="95">
        <v>29</v>
      </c>
      <c r="F63" s="32"/>
    </row>
    <row r="64" spans="1:6" ht="15" customHeight="1" x14ac:dyDescent="0.15">
      <c r="A64" s="12"/>
      <c r="B64" s="35">
        <v>51</v>
      </c>
      <c r="C64" s="94">
        <v>15</v>
      </c>
      <c r="D64" s="94">
        <v>16</v>
      </c>
      <c r="E64" s="95">
        <v>31</v>
      </c>
      <c r="F64" s="32"/>
    </row>
    <row r="65" spans="1:6" ht="15" customHeight="1" x14ac:dyDescent="0.15">
      <c r="A65" s="12"/>
      <c r="B65" s="35">
        <v>52</v>
      </c>
      <c r="C65" s="94">
        <v>8</v>
      </c>
      <c r="D65" s="94">
        <v>9</v>
      </c>
      <c r="E65" s="95">
        <v>17</v>
      </c>
      <c r="F65" s="32"/>
    </row>
    <row r="66" spans="1:6" ht="15" customHeight="1" x14ac:dyDescent="0.15">
      <c r="A66" s="12"/>
      <c r="B66" s="35">
        <v>53</v>
      </c>
      <c r="C66" s="94">
        <v>11</v>
      </c>
      <c r="D66" s="94">
        <v>7</v>
      </c>
      <c r="E66" s="95">
        <v>18</v>
      </c>
      <c r="F66" s="32"/>
    </row>
    <row r="67" spans="1:6" ht="15" customHeight="1" x14ac:dyDescent="0.15">
      <c r="A67" s="12"/>
      <c r="B67" s="35">
        <v>54</v>
      </c>
      <c r="C67" s="94">
        <v>11</v>
      </c>
      <c r="D67" s="94">
        <v>8</v>
      </c>
      <c r="E67" s="95">
        <v>19</v>
      </c>
      <c r="F67" s="32"/>
    </row>
    <row r="68" spans="1:6" ht="15" customHeight="1" x14ac:dyDescent="0.15">
      <c r="A68" s="12"/>
      <c r="B68" s="40" t="s">
        <v>37</v>
      </c>
      <c r="C68" s="49">
        <v>59</v>
      </c>
      <c r="D68" s="49">
        <v>55</v>
      </c>
      <c r="E68" s="41">
        <v>114</v>
      </c>
      <c r="F68" s="42">
        <v>8.6626139817629177E-2</v>
      </c>
    </row>
    <row r="69" spans="1:6" ht="15" customHeight="1" x14ac:dyDescent="0.15">
      <c r="A69" s="12"/>
      <c r="B69" s="35">
        <v>55</v>
      </c>
      <c r="C69" s="94">
        <v>17</v>
      </c>
      <c r="D69" s="94">
        <v>12</v>
      </c>
      <c r="E69" s="95">
        <v>29</v>
      </c>
      <c r="F69" s="32"/>
    </row>
    <row r="70" spans="1:6" ht="15" customHeight="1" x14ac:dyDescent="0.15">
      <c r="A70" s="12"/>
      <c r="B70" s="35">
        <v>56</v>
      </c>
      <c r="C70" s="94">
        <v>11</v>
      </c>
      <c r="D70" s="94">
        <v>3</v>
      </c>
      <c r="E70" s="95">
        <v>14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15">
      <c r="A72" s="12"/>
      <c r="B72" s="35">
        <v>58</v>
      </c>
      <c r="C72" s="94">
        <v>4</v>
      </c>
      <c r="D72" s="94">
        <v>7</v>
      </c>
      <c r="E72" s="95">
        <v>11</v>
      </c>
      <c r="F72" s="32"/>
    </row>
    <row r="73" spans="1:6" ht="15" customHeight="1" x14ac:dyDescent="0.15">
      <c r="A73" s="12"/>
      <c r="B73" s="35">
        <v>59</v>
      </c>
      <c r="C73" s="94">
        <v>8</v>
      </c>
      <c r="D73" s="94">
        <v>7</v>
      </c>
      <c r="E73" s="95">
        <v>15</v>
      </c>
      <c r="F73" s="32"/>
    </row>
    <row r="74" spans="1:6" ht="15" customHeight="1" x14ac:dyDescent="0.15">
      <c r="A74" s="12"/>
      <c r="B74" s="40" t="s">
        <v>38</v>
      </c>
      <c r="C74" s="49">
        <v>43</v>
      </c>
      <c r="D74" s="49">
        <v>32</v>
      </c>
      <c r="E74" s="41">
        <v>75</v>
      </c>
      <c r="F74" s="42">
        <v>5.6990881458966566E-2</v>
      </c>
    </row>
    <row r="75" spans="1:6" ht="15" customHeight="1" x14ac:dyDescent="0.15">
      <c r="A75" s="12"/>
      <c r="B75" s="35">
        <v>60</v>
      </c>
      <c r="C75" s="94">
        <v>12</v>
      </c>
      <c r="D75" s="94">
        <v>6</v>
      </c>
      <c r="E75" s="95">
        <v>18</v>
      </c>
      <c r="F75" s="32"/>
    </row>
    <row r="76" spans="1:6" ht="15" customHeight="1" x14ac:dyDescent="0.15">
      <c r="A76" s="12"/>
      <c r="B76" s="35">
        <v>61</v>
      </c>
      <c r="C76" s="94">
        <v>12</v>
      </c>
      <c r="D76" s="94">
        <v>9</v>
      </c>
      <c r="E76" s="95">
        <v>21</v>
      </c>
      <c r="F76" s="32"/>
    </row>
    <row r="77" spans="1:6" ht="15" customHeight="1" x14ac:dyDescent="0.15">
      <c r="A77" s="12"/>
      <c r="B77" s="35">
        <v>62</v>
      </c>
      <c r="C77" s="94">
        <v>10</v>
      </c>
      <c r="D77" s="94">
        <v>7</v>
      </c>
      <c r="E77" s="95">
        <v>17</v>
      </c>
      <c r="F77" s="32"/>
    </row>
    <row r="78" spans="1:6" ht="15" customHeight="1" x14ac:dyDescent="0.15">
      <c r="A78" s="12"/>
      <c r="B78" s="35">
        <v>63</v>
      </c>
      <c r="C78" s="94">
        <v>8</v>
      </c>
      <c r="D78" s="94">
        <v>12</v>
      </c>
      <c r="E78" s="95">
        <v>20</v>
      </c>
      <c r="F78" s="32"/>
    </row>
    <row r="79" spans="1:6" ht="15" customHeight="1" x14ac:dyDescent="0.15">
      <c r="A79" s="12"/>
      <c r="B79" s="35">
        <v>64</v>
      </c>
      <c r="C79" s="94">
        <v>9</v>
      </c>
      <c r="D79" s="94">
        <v>6</v>
      </c>
      <c r="E79" s="95">
        <v>15</v>
      </c>
      <c r="F79" s="32"/>
    </row>
    <row r="80" spans="1:6" ht="15" customHeight="1" x14ac:dyDescent="0.15">
      <c r="A80" s="12"/>
      <c r="B80" s="40" t="s">
        <v>39</v>
      </c>
      <c r="C80" s="49">
        <v>51</v>
      </c>
      <c r="D80" s="49">
        <v>40</v>
      </c>
      <c r="E80" s="41">
        <v>91</v>
      </c>
      <c r="F80" s="42">
        <v>6.9148936170212769E-2</v>
      </c>
    </row>
    <row r="81" spans="1:6" ht="15" customHeight="1" x14ac:dyDescent="0.15">
      <c r="A81" s="12"/>
      <c r="B81" s="35">
        <v>65</v>
      </c>
      <c r="C81" s="94">
        <v>16</v>
      </c>
      <c r="D81" s="94">
        <v>10</v>
      </c>
      <c r="E81" s="95">
        <v>26</v>
      </c>
      <c r="F81" s="32"/>
    </row>
    <row r="82" spans="1:6" ht="15" customHeight="1" x14ac:dyDescent="0.15">
      <c r="A82" s="12"/>
      <c r="B82" s="35">
        <v>66</v>
      </c>
      <c r="C82" s="94">
        <v>12</v>
      </c>
      <c r="D82" s="94">
        <v>4</v>
      </c>
      <c r="E82" s="95">
        <v>16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9</v>
      </c>
      <c r="E83" s="95">
        <v>13</v>
      </c>
      <c r="F83" s="32"/>
    </row>
    <row r="84" spans="1:6" ht="15" customHeight="1" x14ac:dyDescent="0.15">
      <c r="A84" s="12"/>
      <c r="B84" s="35">
        <v>68</v>
      </c>
      <c r="C84" s="94">
        <v>12</v>
      </c>
      <c r="D84" s="94">
        <v>11</v>
      </c>
      <c r="E84" s="95">
        <v>23</v>
      </c>
      <c r="F84" s="32"/>
    </row>
    <row r="85" spans="1:6" ht="15" customHeight="1" x14ac:dyDescent="0.15">
      <c r="A85" s="12"/>
      <c r="B85" s="35">
        <v>69</v>
      </c>
      <c r="C85" s="94">
        <v>10</v>
      </c>
      <c r="D85" s="94">
        <v>6</v>
      </c>
      <c r="E85" s="95">
        <v>16</v>
      </c>
      <c r="F85" s="32"/>
    </row>
    <row r="86" spans="1:6" ht="15" customHeight="1" x14ac:dyDescent="0.15">
      <c r="A86" s="12"/>
      <c r="B86" s="43" t="s">
        <v>40</v>
      </c>
      <c r="C86" s="71">
        <v>54</v>
      </c>
      <c r="D86" s="71">
        <v>40</v>
      </c>
      <c r="E86" s="44">
        <v>94</v>
      </c>
      <c r="F86" s="45">
        <v>7.1428571428571425E-2</v>
      </c>
    </row>
    <row r="87" spans="1:6" ht="15" customHeight="1" x14ac:dyDescent="0.15">
      <c r="A87" s="12"/>
      <c r="B87" s="35">
        <v>70</v>
      </c>
      <c r="C87" s="94">
        <v>7</v>
      </c>
      <c r="D87" s="94">
        <v>12</v>
      </c>
      <c r="E87" s="95">
        <v>19</v>
      </c>
      <c r="F87" s="32"/>
    </row>
    <row r="88" spans="1:6" ht="15" customHeight="1" x14ac:dyDescent="0.15">
      <c r="A88" s="12"/>
      <c r="B88" s="35">
        <v>71</v>
      </c>
      <c r="C88" s="94">
        <v>10</v>
      </c>
      <c r="D88" s="94">
        <v>14</v>
      </c>
      <c r="E88" s="95">
        <v>24</v>
      </c>
      <c r="F88" s="32"/>
    </row>
    <row r="89" spans="1:6" ht="15" customHeight="1" x14ac:dyDescent="0.15">
      <c r="A89" s="12"/>
      <c r="B89" s="35">
        <v>72</v>
      </c>
      <c r="C89" s="94">
        <v>9</v>
      </c>
      <c r="D89" s="94">
        <v>9</v>
      </c>
      <c r="E89" s="95">
        <v>18</v>
      </c>
      <c r="F89" s="32"/>
    </row>
    <row r="90" spans="1:6" ht="15" customHeight="1" x14ac:dyDescent="0.15">
      <c r="A90" s="12"/>
      <c r="B90" s="35">
        <v>73</v>
      </c>
      <c r="C90" s="94">
        <v>13</v>
      </c>
      <c r="D90" s="94">
        <v>15</v>
      </c>
      <c r="E90" s="95">
        <v>28</v>
      </c>
      <c r="F90" s="32"/>
    </row>
    <row r="91" spans="1:6" ht="15" customHeight="1" x14ac:dyDescent="0.15">
      <c r="A91" s="12"/>
      <c r="B91" s="35">
        <v>74</v>
      </c>
      <c r="C91" s="94">
        <v>10</v>
      </c>
      <c r="D91" s="94">
        <v>6</v>
      </c>
      <c r="E91" s="95">
        <v>16</v>
      </c>
      <c r="F91" s="32"/>
    </row>
    <row r="92" spans="1:6" ht="15" customHeight="1" x14ac:dyDescent="0.15">
      <c r="A92" s="12"/>
      <c r="B92" s="43" t="s">
        <v>41</v>
      </c>
      <c r="C92" s="71">
        <v>49</v>
      </c>
      <c r="D92" s="71">
        <v>56</v>
      </c>
      <c r="E92" s="44">
        <v>105</v>
      </c>
      <c r="F92" s="45">
        <v>7.9787234042553196E-2</v>
      </c>
    </row>
    <row r="93" spans="1:6" ht="15" customHeight="1" x14ac:dyDescent="0.15">
      <c r="A93" s="12"/>
      <c r="B93" s="35">
        <v>75</v>
      </c>
      <c r="C93" s="94">
        <v>14</v>
      </c>
      <c r="D93" s="94">
        <v>17</v>
      </c>
      <c r="E93" s="95">
        <v>31</v>
      </c>
      <c r="F93" s="32"/>
    </row>
    <row r="94" spans="1:6" ht="15" customHeight="1" x14ac:dyDescent="0.15">
      <c r="A94" s="12"/>
      <c r="B94" s="35">
        <v>76</v>
      </c>
      <c r="C94" s="94">
        <v>9</v>
      </c>
      <c r="D94" s="94">
        <v>15</v>
      </c>
      <c r="E94" s="95">
        <v>24</v>
      </c>
      <c r="F94" s="32"/>
    </row>
    <row r="95" spans="1:6" ht="15" customHeight="1" x14ac:dyDescent="0.15">
      <c r="A95" s="12"/>
      <c r="B95" s="35">
        <v>77</v>
      </c>
      <c r="C95" s="94">
        <v>10</v>
      </c>
      <c r="D95" s="94">
        <v>14</v>
      </c>
      <c r="E95" s="95">
        <v>24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15">
      <c r="A97" s="12"/>
      <c r="B97" s="35">
        <v>79</v>
      </c>
      <c r="C97" s="94">
        <v>6</v>
      </c>
      <c r="D97" s="94">
        <v>5</v>
      </c>
      <c r="E97" s="95">
        <v>11</v>
      </c>
      <c r="F97" s="32"/>
    </row>
    <row r="98" spans="1:6" ht="15" customHeight="1" x14ac:dyDescent="0.15">
      <c r="A98" s="12"/>
      <c r="B98" s="43" t="s">
        <v>42</v>
      </c>
      <c r="C98" s="71">
        <v>42</v>
      </c>
      <c r="D98" s="71">
        <v>54</v>
      </c>
      <c r="E98" s="44">
        <v>96</v>
      </c>
      <c r="F98" s="45">
        <v>7.29483282674772E-2</v>
      </c>
    </row>
    <row r="99" spans="1:6" ht="15" customHeight="1" x14ac:dyDescent="0.15">
      <c r="A99" s="12"/>
      <c r="B99" s="35">
        <v>80</v>
      </c>
      <c r="C99" s="94">
        <v>8</v>
      </c>
      <c r="D99" s="94">
        <v>9</v>
      </c>
      <c r="E99" s="95">
        <v>17</v>
      </c>
      <c r="F99" s="32"/>
    </row>
    <row r="100" spans="1:6" ht="15" customHeight="1" x14ac:dyDescent="0.15">
      <c r="A100" s="12"/>
      <c r="B100" s="35">
        <v>81</v>
      </c>
      <c r="C100" s="94">
        <v>9</v>
      </c>
      <c r="D100" s="94">
        <v>4</v>
      </c>
      <c r="E100" s="95">
        <v>13</v>
      </c>
      <c r="F100" s="32"/>
    </row>
    <row r="101" spans="1:6" ht="15" customHeight="1" x14ac:dyDescent="0.15">
      <c r="A101" s="12"/>
      <c r="B101" s="35">
        <v>82</v>
      </c>
      <c r="C101" s="94">
        <v>7</v>
      </c>
      <c r="D101" s="94">
        <v>6</v>
      </c>
      <c r="E101" s="95">
        <v>13</v>
      </c>
      <c r="F101" s="32"/>
    </row>
    <row r="102" spans="1:6" ht="15" customHeight="1" x14ac:dyDescent="0.15">
      <c r="A102" s="12"/>
      <c r="B102" s="35">
        <v>83</v>
      </c>
      <c r="C102" s="94">
        <v>5</v>
      </c>
      <c r="D102" s="94">
        <v>10</v>
      </c>
      <c r="E102" s="95">
        <v>15</v>
      </c>
      <c r="F102" s="32"/>
    </row>
    <row r="103" spans="1:6" ht="15" customHeight="1" x14ac:dyDescent="0.15">
      <c r="A103" s="12"/>
      <c r="B103" s="35">
        <v>84</v>
      </c>
      <c r="C103" s="94">
        <v>7</v>
      </c>
      <c r="D103" s="94">
        <v>8</v>
      </c>
      <c r="E103" s="95">
        <v>15</v>
      </c>
      <c r="F103" s="32"/>
    </row>
    <row r="104" spans="1:6" ht="15" customHeight="1" x14ac:dyDescent="0.15">
      <c r="A104" s="12"/>
      <c r="B104" s="43" t="s">
        <v>43</v>
      </c>
      <c r="C104" s="71">
        <v>36</v>
      </c>
      <c r="D104" s="71">
        <v>37</v>
      </c>
      <c r="E104" s="44">
        <v>73</v>
      </c>
      <c r="F104" s="45">
        <v>5.5471124620060791E-2</v>
      </c>
    </row>
    <row r="105" spans="1:6" ht="15" customHeight="1" x14ac:dyDescent="0.15">
      <c r="A105" s="12"/>
      <c r="B105" s="35">
        <v>85</v>
      </c>
      <c r="C105" s="94">
        <v>5</v>
      </c>
      <c r="D105" s="94">
        <v>3</v>
      </c>
      <c r="E105" s="95">
        <v>8</v>
      </c>
      <c r="F105" s="32"/>
    </row>
    <row r="106" spans="1:6" ht="15" customHeight="1" x14ac:dyDescent="0.15">
      <c r="A106" s="12"/>
      <c r="B106" s="35">
        <v>86</v>
      </c>
      <c r="C106" s="94">
        <v>4</v>
      </c>
      <c r="D106" s="94">
        <v>11</v>
      </c>
      <c r="E106" s="95">
        <v>15</v>
      </c>
      <c r="F106" s="32"/>
    </row>
    <row r="107" spans="1:6" ht="15" customHeight="1" x14ac:dyDescent="0.15">
      <c r="A107" s="12"/>
      <c r="B107" s="35">
        <v>87</v>
      </c>
      <c r="C107" s="94">
        <v>5</v>
      </c>
      <c r="D107" s="94">
        <v>4</v>
      </c>
      <c r="E107" s="95">
        <v>9</v>
      </c>
      <c r="F107" s="32"/>
    </row>
    <row r="108" spans="1:6" ht="15" customHeight="1" x14ac:dyDescent="0.15">
      <c r="A108" s="12"/>
      <c r="B108" s="35">
        <v>88</v>
      </c>
      <c r="C108" s="94">
        <v>3</v>
      </c>
      <c r="D108" s="94">
        <v>5</v>
      </c>
      <c r="E108" s="95">
        <v>8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8</v>
      </c>
      <c r="E109" s="95">
        <v>10</v>
      </c>
      <c r="F109" s="32"/>
    </row>
    <row r="110" spans="1:6" ht="15" customHeight="1" x14ac:dyDescent="0.15">
      <c r="A110" s="12"/>
      <c r="B110" s="43" t="s">
        <v>44</v>
      </c>
      <c r="C110" s="71">
        <v>19</v>
      </c>
      <c r="D110" s="71">
        <v>31</v>
      </c>
      <c r="E110" s="44">
        <v>50</v>
      </c>
      <c r="F110" s="45">
        <v>3.7993920972644375E-2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6</v>
      </c>
      <c r="E111" s="95">
        <v>8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4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4</v>
      </c>
      <c r="D113" s="94">
        <v>6</v>
      </c>
      <c r="E113" s="95">
        <v>10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3</v>
      </c>
      <c r="E114" s="95">
        <v>5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8</v>
      </c>
      <c r="D116" s="71">
        <v>20</v>
      </c>
      <c r="E116" s="44">
        <v>28</v>
      </c>
      <c r="F116" s="45">
        <v>2.1276595744680851E-2</v>
      </c>
    </row>
    <row r="117" spans="1:6" ht="15" customHeight="1" x14ac:dyDescent="0.15">
      <c r="A117" s="12"/>
      <c r="B117" s="35">
        <v>95</v>
      </c>
      <c r="C117" s="94">
        <v>4</v>
      </c>
      <c r="D117" s="94">
        <v>1</v>
      </c>
      <c r="E117" s="95">
        <v>5</v>
      </c>
      <c r="F117" s="32"/>
    </row>
    <row r="118" spans="1:6" ht="15" customHeight="1" x14ac:dyDescent="0.15">
      <c r="A118" s="12"/>
      <c r="B118" s="35">
        <v>96</v>
      </c>
      <c r="C118" s="94">
        <v>2</v>
      </c>
      <c r="D118" s="94">
        <v>1</v>
      </c>
      <c r="E118" s="95">
        <v>3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15">
      <c r="A122" s="12"/>
      <c r="B122" s="43" t="s">
        <v>46</v>
      </c>
      <c r="C122" s="71">
        <v>6</v>
      </c>
      <c r="D122" s="71">
        <v>5</v>
      </c>
      <c r="E122" s="44">
        <v>11</v>
      </c>
      <c r="F122" s="45">
        <v>8.3586626139817623E-3</v>
      </c>
    </row>
    <row r="123" spans="1:6" ht="15" customHeight="1" x14ac:dyDescent="0.15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1.5197568389057751E-3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666</v>
      </c>
      <c r="D147" s="77">
        <v>650</v>
      </c>
      <c r="E147" s="62">
        <v>1316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80</v>
      </c>
      <c r="D150" s="17">
        <v>66</v>
      </c>
      <c r="E150" s="17">
        <v>146</v>
      </c>
      <c r="F150" s="32">
        <v>0.11094224924012158</v>
      </c>
    </row>
    <row r="151" spans="1:6" ht="15" customHeight="1" x14ac:dyDescent="0.15">
      <c r="A151" s="18"/>
      <c r="B151" s="18" t="s">
        <v>49</v>
      </c>
      <c r="C151" s="19">
        <v>371</v>
      </c>
      <c r="D151" s="19">
        <v>340</v>
      </c>
      <c r="E151" s="19">
        <v>711</v>
      </c>
      <c r="F151" s="32">
        <v>0.54027355623100304</v>
      </c>
    </row>
    <row r="152" spans="1:6" ht="15" customHeight="1" x14ac:dyDescent="0.15">
      <c r="A152" s="33"/>
      <c r="B152" s="20" t="s">
        <v>6</v>
      </c>
      <c r="C152" s="21">
        <v>215</v>
      </c>
      <c r="D152" s="21">
        <v>244</v>
      </c>
      <c r="E152" s="21">
        <v>459</v>
      </c>
      <c r="F152" s="32">
        <v>0.34878419452887538</v>
      </c>
    </row>
    <row r="153" spans="1:6" ht="15" customHeight="1" x14ac:dyDescent="0.15">
      <c r="B153" s="2" t="s">
        <v>8</v>
      </c>
      <c r="C153" s="1">
        <v>666</v>
      </c>
      <c r="D153" s="1">
        <v>650</v>
      </c>
      <c r="E153" s="1">
        <v>1316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80</v>
      </c>
      <c r="D155" s="17">
        <v>66</v>
      </c>
      <c r="E155" s="17">
        <v>146</v>
      </c>
      <c r="F155" s="32">
        <v>0.11094224924012158</v>
      </c>
    </row>
    <row r="156" spans="1:6" ht="15" customHeight="1" x14ac:dyDescent="0.15">
      <c r="A156" s="28"/>
      <c r="B156" s="18" t="s">
        <v>49</v>
      </c>
      <c r="C156" s="19">
        <v>371</v>
      </c>
      <c r="D156" s="19">
        <v>340</v>
      </c>
      <c r="E156" s="19">
        <v>711</v>
      </c>
      <c r="F156" s="32">
        <v>0.54027355623100304</v>
      </c>
    </row>
    <row r="157" spans="1:6" ht="15" customHeight="1" x14ac:dyDescent="0.15">
      <c r="A157" s="25"/>
      <c r="B157" s="20" t="s">
        <v>10</v>
      </c>
      <c r="C157" s="21">
        <v>103</v>
      </c>
      <c r="D157" s="21">
        <v>96</v>
      </c>
      <c r="E157" s="21">
        <v>199</v>
      </c>
      <c r="F157" s="32">
        <v>0.15121580547112462</v>
      </c>
    </row>
    <row r="158" spans="1:6" ht="15" customHeight="1" x14ac:dyDescent="0.15">
      <c r="A158" s="26"/>
      <c r="B158" s="29" t="s">
        <v>11</v>
      </c>
      <c r="C158" s="27">
        <v>112</v>
      </c>
      <c r="D158" s="27">
        <v>148</v>
      </c>
      <c r="E158" s="27">
        <v>260</v>
      </c>
      <c r="F158" s="32">
        <v>0.19756838905775076</v>
      </c>
    </row>
    <row r="159" spans="1:6" ht="15" customHeight="1" x14ac:dyDescent="0.15">
      <c r="B159" s="2" t="s">
        <v>8</v>
      </c>
      <c r="C159" s="1">
        <v>666</v>
      </c>
      <c r="D159" s="1">
        <v>650</v>
      </c>
      <c r="E159" s="1">
        <v>1316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34</v>
      </c>
      <c r="D161" s="31">
        <v>57</v>
      </c>
      <c r="E161" s="31">
        <v>91</v>
      </c>
      <c r="F161" s="32">
        <v>6.9148936170212769E-2</v>
      </c>
    </row>
    <row r="162" spans="1:6" ht="15" customHeight="1" x14ac:dyDescent="0.15">
      <c r="A162" s="30"/>
      <c r="B162" s="23" t="s">
        <v>15</v>
      </c>
      <c r="C162" s="31">
        <v>15</v>
      </c>
      <c r="D162" s="31">
        <v>26</v>
      </c>
      <c r="E162" s="31">
        <v>41</v>
      </c>
      <c r="F162" s="32">
        <v>3.115501519756839E-2</v>
      </c>
    </row>
    <row r="163" spans="1:6" ht="15" customHeight="1" x14ac:dyDescent="0.15">
      <c r="A163" s="30"/>
      <c r="B163" s="23" t="s">
        <v>13</v>
      </c>
      <c r="C163" s="31">
        <v>7</v>
      </c>
      <c r="D163" s="31">
        <v>6</v>
      </c>
      <c r="E163" s="31">
        <v>13</v>
      </c>
      <c r="F163" s="32">
        <v>9.8784194528875376E-3</v>
      </c>
    </row>
    <row r="164" spans="1:6" ht="15" customHeight="1" x14ac:dyDescent="0.15">
      <c r="B164" s="4" t="s">
        <v>14</v>
      </c>
      <c r="C164" s="1">
        <v>1</v>
      </c>
      <c r="D164" s="1">
        <v>1</v>
      </c>
      <c r="E164" s="1">
        <v>2</v>
      </c>
      <c r="F164" s="32">
        <v>1.5197568389057751E-3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 codeName="Sheet194">
    <tabColor rgb="FF0033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368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v>4</v>
      </c>
      <c r="D8" s="70">
        <v>4</v>
      </c>
      <c r="E8" s="38">
        <v>8</v>
      </c>
      <c r="F8" s="39">
        <v>2.8776978417266189E-2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3</v>
      </c>
      <c r="E13" s="95">
        <v>6</v>
      </c>
      <c r="F13" s="32"/>
    </row>
    <row r="14" spans="1:6" ht="15" customHeight="1" x14ac:dyDescent="0.15">
      <c r="A14" s="12"/>
      <c r="B14" s="37" t="s">
        <v>28</v>
      </c>
      <c r="C14" s="70">
        <v>7</v>
      </c>
      <c r="D14" s="70">
        <v>7</v>
      </c>
      <c r="E14" s="48">
        <v>14</v>
      </c>
      <c r="F14" s="39">
        <v>5.0359712230215826E-2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4</v>
      </c>
      <c r="D20" s="70">
        <v>3</v>
      </c>
      <c r="E20" s="48">
        <v>7</v>
      </c>
      <c r="F20" s="39">
        <v>2.5179856115107913E-2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7.1942446043165471E-3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2</v>
      </c>
      <c r="E32" s="41">
        <v>4</v>
      </c>
      <c r="F32" s="42">
        <v>1.4388489208633094E-2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1.0791366906474821E-2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4</v>
      </c>
      <c r="D43" s="94">
        <v>1</v>
      </c>
      <c r="E43" s="95">
        <v>5</v>
      </c>
      <c r="F43" s="32"/>
    </row>
    <row r="44" spans="1:6" ht="15" customHeight="1" x14ac:dyDescent="0.15">
      <c r="A44" s="12"/>
      <c r="B44" s="40" t="s">
        <v>33</v>
      </c>
      <c r="C44" s="49">
        <v>9</v>
      </c>
      <c r="D44" s="49">
        <v>5</v>
      </c>
      <c r="E44" s="41">
        <v>14</v>
      </c>
      <c r="F44" s="42">
        <v>5.0359712230215826E-2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v>10</v>
      </c>
      <c r="D50" s="49">
        <v>8</v>
      </c>
      <c r="E50" s="41">
        <v>18</v>
      </c>
      <c r="F50" s="42">
        <v>6.4748201438848921E-2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4</v>
      </c>
      <c r="E55" s="95">
        <v>5</v>
      </c>
      <c r="F55" s="32"/>
    </row>
    <row r="56" spans="1:6" ht="15" customHeight="1" x14ac:dyDescent="0.15">
      <c r="A56" s="12"/>
      <c r="B56" s="40" t="s">
        <v>35</v>
      </c>
      <c r="C56" s="49">
        <v>5</v>
      </c>
      <c r="D56" s="49">
        <v>8</v>
      </c>
      <c r="E56" s="41">
        <v>13</v>
      </c>
      <c r="F56" s="42">
        <v>4.6762589928057555E-2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4</v>
      </c>
      <c r="D58" s="94">
        <v>1</v>
      </c>
      <c r="E58" s="95">
        <v>5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3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5</v>
      </c>
      <c r="D62" s="49">
        <v>7</v>
      </c>
      <c r="E62" s="41">
        <v>12</v>
      </c>
      <c r="F62" s="42">
        <v>4.3165467625899283E-2</v>
      </c>
    </row>
    <row r="63" spans="1:6" ht="15" customHeight="1" x14ac:dyDescent="0.15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1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6</v>
      </c>
      <c r="D65" s="94">
        <v>1</v>
      </c>
      <c r="E65" s="95">
        <v>7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8</v>
      </c>
      <c r="D67" s="94">
        <v>2</v>
      </c>
      <c r="E67" s="95">
        <v>10</v>
      </c>
      <c r="F67" s="32"/>
    </row>
    <row r="68" spans="1:6" ht="15" customHeight="1" x14ac:dyDescent="0.15">
      <c r="A68" s="12"/>
      <c r="B68" s="40" t="s">
        <v>37</v>
      </c>
      <c r="C68" s="49">
        <v>22</v>
      </c>
      <c r="D68" s="49">
        <v>8</v>
      </c>
      <c r="E68" s="41">
        <v>30</v>
      </c>
      <c r="F68" s="42">
        <v>0.1079136690647482</v>
      </c>
    </row>
    <row r="69" spans="1:6" ht="15" customHeight="1" x14ac:dyDescent="0.15">
      <c r="A69" s="12"/>
      <c r="B69" s="35">
        <v>55</v>
      </c>
      <c r="C69" s="94">
        <v>5</v>
      </c>
      <c r="D69" s="94">
        <v>2</v>
      </c>
      <c r="E69" s="95">
        <v>7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6</v>
      </c>
      <c r="E70" s="95">
        <v>9</v>
      </c>
      <c r="F70" s="32"/>
    </row>
    <row r="71" spans="1:6" ht="15" customHeight="1" x14ac:dyDescent="0.15">
      <c r="A71" s="12"/>
      <c r="B71" s="35">
        <v>57</v>
      </c>
      <c r="C71" s="94">
        <v>6</v>
      </c>
      <c r="D71" s="94">
        <v>3</v>
      </c>
      <c r="E71" s="95">
        <v>9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18</v>
      </c>
      <c r="D74" s="49">
        <v>16</v>
      </c>
      <c r="E74" s="41">
        <v>34</v>
      </c>
      <c r="F74" s="42">
        <v>0.1223021582733813</v>
      </c>
    </row>
    <row r="75" spans="1:6" ht="15" customHeight="1" x14ac:dyDescent="0.15">
      <c r="A75" s="12"/>
      <c r="B75" s="35">
        <v>60</v>
      </c>
      <c r="C75" s="94">
        <v>4</v>
      </c>
      <c r="D75" s="94">
        <v>2</v>
      </c>
      <c r="E75" s="95">
        <v>6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3</v>
      </c>
      <c r="E76" s="95">
        <v>7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0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16</v>
      </c>
      <c r="D80" s="49">
        <v>11</v>
      </c>
      <c r="E80" s="41">
        <v>27</v>
      </c>
      <c r="F80" s="42">
        <v>9.7122302158273388E-2</v>
      </c>
    </row>
    <row r="81" spans="1:6" ht="15" customHeight="1" x14ac:dyDescent="0.15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5</v>
      </c>
      <c r="D82" s="94">
        <v>0</v>
      </c>
      <c r="E82" s="95">
        <v>5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8</v>
      </c>
      <c r="E84" s="95">
        <v>8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12</v>
      </c>
      <c r="D86" s="71">
        <v>13</v>
      </c>
      <c r="E86" s="44">
        <v>25</v>
      </c>
      <c r="F86" s="45">
        <v>8.9928057553956831E-2</v>
      </c>
    </row>
    <row r="87" spans="1:6" ht="15" customHeight="1" x14ac:dyDescent="0.15">
      <c r="A87" s="12"/>
      <c r="B87" s="35">
        <v>70</v>
      </c>
      <c r="C87" s="94">
        <v>4</v>
      </c>
      <c r="D87" s="94">
        <v>1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1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5</v>
      </c>
      <c r="D89" s="94">
        <v>5</v>
      </c>
      <c r="E89" s="95">
        <v>10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16</v>
      </c>
      <c r="D92" s="71">
        <v>11</v>
      </c>
      <c r="E92" s="44">
        <v>27</v>
      </c>
      <c r="F92" s="45">
        <v>9.7122302158273388E-2</v>
      </c>
    </row>
    <row r="93" spans="1:6" ht="15" customHeight="1" x14ac:dyDescent="0.15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4</v>
      </c>
      <c r="D98" s="71">
        <v>5</v>
      </c>
      <c r="E98" s="44">
        <v>9</v>
      </c>
      <c r="F98" s="45">
        <v>3.237410071942446E-2</v>
      </c>
    </row>
    <row r="99" spans="1:6" ht="15" customHeight="1" x14ac:dyDescent="0.15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7</v>
      </c>
      <c r="E104" s="44">
        <v>9</v>
      </c>
      <c r="F104" s="45">
        <v>3.237410071942446E-2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3</v>
      </c>
      <c r="D108" s="94">
        <v>1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6</v>
      </c>
      <c r="D110" s="71">
        <v>8</v>
      </c>
      <c r="E110" s="44">
        <v>14</v>
      </c>
      <c r="F110" s="45">
        <v>5.0359712230215826E-2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1.4388489208633094E-2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1</v>
      </c>
      <c r="E122" s="44">
        <v>3</v>
      </c>
      <c r="F122" s="45">
        <v>1.0791366906474821E-2</v>
      </c>
    </row>
    <row r="123" spans="1:6" ht="15" customHeight="1" x14ac:dyDescent="0.15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3.5971223021582736E-3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149</v>
      </c>
      <c r="D147" s="77">
        <v>129</v>
      </c>
      <c r="E147" s="62">
        <v>278</v>
      </c>
      <c r="F147" s="32"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15</v>
      </c>
      <c r="D150" s="17">
        <v>14</v>
      </c>
      <c r="E150" s="17">
        <v>29</v>
      </c>
      <c r="F150" s="32">
        <v>0.10431654676258993</v>
      </c>
    </row>
    <row r="151" spans="1:6" ht="15" customHeight="1" x14ac:dyDescent="0.15">
      <c r="A151" s="18"/>
      <c r="B151" s="18" t="s">
        <v>49</v>
      </c>
      <c r="C151" s="19">
        <v>90</v>
      </c>
      <c r="D151" s="19">
        <v>67</v>
      </c>
      <c r="E151" s="19">
        <v>157</v>
      </c>
      <c r="F151" s="32">
        <v>0.56474820143884896</v>
      </c>
    </row>
    <row r="152" spans="1:6" ht="15" customHeight="1" x14ac:dyDescent="0.15">
      <c r="A152" s="33"/>
      <c r="B152" s="20" t="s">
        <v>6</v>
      </c>
      <c r="C152" s="21">
        <v>44</v>
      </c>
      <c r="D152" s="21">
        <v>48</v>
      </c>
      <c r="E152" s="21">
        <v>92</v>
      </c>
      <c r="F152" s="32">
        <v>0.33093525179856115</v>
      </c>
    </row>
    <row r="153" spans="1:6" ht="15" customHeight="1" x14ac:dyDescent="0.15">
      <c r="B153" s="2" t="s">
        <v>8</v>
      </c>
      <c r="C153" s="1">
        <v>149</v>
      </c>
      <c r="D153" s="1">
        <v>129</v>
      </c>
      <c r="E153" s="1">
        <v>278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15</v>
      </c>
      <c r="D155" s="17">
        <v>14</v>
      </c>
      <c r="E155" s="17">
        <v>29</v>
      </c>
      <c r="F155" s="32">
        <v>0.10431654676258993</v>
      </c>
    </row>
    <row r="156" spans="1:6" ht="15" customHeight="1" x14ac:dyDescent="0.15">
      <c r="A156" s="28"/>
      <c r="B156" s="18" t="s">
        <v>49</v>
      </c>
      <c r="C156" s="19">
        <v>90</v>
      </c>
      <c r="D156" s="19">
        <v>67</v>
      </c>
      <c r="E156" s="19">
        <v>157</v>
      </c>
      <c r="F156" s="32">
        <v>0.56474820143884896</v>
      </c>
    </row>
    <row r="157" spans="1:6" ht="15" customHeight="1" x14ac:dyDescent="0.15">
      <c r="A157" s="25"/>
      <c r="B157" s="20" t="s">
        <v>10</v>
      </c>
      <c r="C157" s="21">
        <v>28</v>
      </c>
      <c r="D157" s="21">
        <v>24</v>
      </c>
      <c r="E157" s="21">
        <v>52</v>
      </c>
      <c r="F157" s="32">
        <v>0.18705035971223022</v>
      </c>
    </row>
    <row r="158" spans="1:6" ht="15" customHeight="1" x14ac:dyDescent="0.15">
      <c r="A158" s="26"/>
      <c r="B158" s="29" t="s">
        <v>11</v>
      </c>
      <c r="C158" s="27">
        <v>16</v>
      </c>
      <c r="D158" s="27">
        <v>24</v>
      </c>
      <c r="E158" s="27">
        <v>40</v>
      </c>
      <c r="F158" s="32">
        <v>0.14388489208633093</v>
      </c>
    </row>
    <row r="159" spans="1:6" ht="15" customHeight="1" x14ac:dyDescent="0.15">
      <c r="B159" s="2" t="s">
        <v>8</v>
      </c>
      <c r="C159" s="1">
        <v>149</v>
      </c>
      <c r="D159" s="1">
        <v>129</v>
      </c>
      <c r="E159" s="1">
        <v>278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10</v>
      </c>
      <c r="D161" s="31">
        <v>12</v>
      </c>
      <c r="E161" s="31">
        <v>22</v>
      </c>
      <c r="F161" s="32">
        <v>7.9136690647482008E-2</v>
      </c>
    </row>
    <row r="162" spans="1:6" ht="15" customHeight="1" x14ac:dyDescent="0.15">
      <c r="A162" s="30"/>
      <c r="B162" s="23" t="s">
        <v>15</v>
      </c>
      <c r="C162" s="31">
        <v>4</v>
      </c>
      <c r="D162" s="31">
        <v>4</v>
      </c>
      <c r="E162" s="31">
        <v>8</v>
      </c>
      <c r="F162" s="32">
        <v>2.8776978417266189E-2</v>
      </c>
    </row>
    <row r="163" spans="1:6" ht="15" customHeight="1" x14ac:dyDescent="0.15">
      <c r="A163" s="30"/>
      <c r="B163" s="23" t="s">
        <v>13</v>
      </c>
      <c r="C163" s="31">
        <v>3</v>
      </c>
      <c r="D163" s="31">
        <v>1</v>
      </c>
      <c r="E163" s="31">
        <v>4</v>
      </c>
      <c r="F163" s="32">
        <v>1.4388489208633094E-2</v>
      </c>
    </row>
    <row r="164" spans="1:6" ht="15" customHeight="1" x14ac:dyDescent="0.15">
      <c r="B164" s="4" t="s">
        <v>14</v>
      </c>
      <c r="C164" s="1">
        <v>1</v>
      </c>
      <c r="D164" s="1">
        <v>0</v>
      </c>
      <c r="E164" s="1">
        <v>1</v>
      </c>
      <c r="F164" s="32">
        <v>3.5971223021582736E-3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60">
    <tabColor indexed="43"/>
  </sheetPr>
  <dimension ref="A1:F167"/>
  <sheetViews>
    <sheetView zoomScaleNormal="100" workbookViewId="0">
      <selection activeCell="B2" sqref="B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">
      <c r="A2" s="66" t="s">
        <v>103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横根!C3+上平尾!C3+下平尾!C3</f>
        <v>7</v>
      </c>
      <c r="D3" s="74">
        <f>横根!D3+上平尾!D3+下平尾!D3</f>
        <v>10</v>
      </c>
      <c r="E3" s="9">
        <f>横根!E3+上平尾!E3+下平尾!E3</f>
        <v>17</v>
      </c>
      <c r="F3" s="32"/>
    </row>
    <row r="4" spans="1:6" ht="15" customHeight="1" x14ac:dyDescent="0.15">
      <c r="A4" s="12"/>
      <c r="B4" s="35">
        <v>1</v>
      </c>
      <c r="C4" s="75">
        <f>横根!C4+上平尾!C4+下平尾!C4</f>
        <v>8</v>
      </c>
      <c r="D4" s="75">
        <f>横根!D4+上平尾!D4+下平尾!D4</f>
        <v>7</v>
      </c>
      <c r="E4" s="10">
        <f>横根!E4+上平尾!E4+下平尾!E4</f>
        <v>15</v>
      </c>
      <c r="F4" s="32"/>
    </row>
    <row r="5" spans="1:6" ht="15" customHeight="1" x14ac:dyDescent="0.15">
      <c r="A5" s="12"/>
      <c r="B5" s="35">
        <v>2</v>
      </c>
      <c r="C5" s="75">
        <f>横根!C5+上平尾!C5+下平尾!C5</f>
        <v>11</v>
      </c>
      <c r="D5" s="75">
        <f>横根!D5+上平尾!D5+下平尾!D5</f>
        <v>18</v>
      </c>
      <c r="E5" s="10">
        <f>横根!E5+上平尾!E5+下平尾!E5</f>
        <v>29</v>
      </c>
      <c r="F5" s="32"/>
    </row>
    <row r="6" spans="1:6" ht="15" customHeight="1" x14ac:dyDescent="0.15">
      <c r="A6" s="12"/>
      <c r="B6" s="35">
        <v>3</v>
      </c>
      <c r="C6" s="75">
        <f>横根!C6+上平尾!C6+下平尾!C6</f>
        <v>17</v>
      </c>
      <c r="D6" s="75">
        <f>横根!D6+上平尾!D6+下平尾!D6</f>
        <v>16</v>
      </c>
      <c r="E6" s="10">
        <f>横根!E6+上平尾!E6+下平尾!E6</f>
        <v>33</v>
      </c>
      <c r="F6" s="32"/>
    </row>
    <row r="7" spans="1:6" ht="15" customHeight="1" x14ac:dyDescent="0.15">
      <c r="A7" s="12"/>
      <c r="B7" s="35">
        <v>4</v>
      </c>
      <c r="C7" s="75">
        <f>横根!C7+上平尾!C7+下平尾!C7</f>
        <v>14</v>
      </c>
      <c r="D7" s="75">
        <f>横根!D7+上平尾!D7+下平尾!D7</f>
        <v>14</v>
      </c>
      <c r="E7" s="10">
        <f>横根!E7+上平尾!E7+下平尾!E7</f>
        <v>28</v>
      </c>
      <c r="F7" s="32"/>
    </row>
    <row r="8" spans="1:6" ht="15" customHeight="1" x14ac:dyDescent="0.15">
      <c r="A8" s="12"/>
      <c r="B8" s="37" t="s">
        <v>50</v>
      </c>
      <c r="C8" s="70">
        <f>横根!C8+上平尾!C8+下平尾!C8</f>
        <v>57</v>
      </c>
      <c r="D8" s="70">
        <f>横根!D8+上平尾!D8+下平尾!D8</f>
        <v>65</v>
      </c>
      <c r="E8" s="38">
        <f>横根!E8+上平尾!E8+下平尾!E8</f>
        <v>122</v>
      </c>
      <c r="F8" s="39">
        <f>E8/E147</f>
        <v>4.7937131630648333E-2</v>
      </c>
    </row>
    <row r="9" spans="1:6" ht="15" customHeight="1" x14ac:dyDescent="0.15">
      <c r="A9" s="12"/>
      <c r="B9" s="35">
        <v>5</v>
      </c>
      <c r="C9" s="75">
        <f>横根!C9+上平尾!C9+下平尾!C9</f>
        <v>12</v>
      </c>
      <c r="D9" s="75">
        <f>横根!D9+上平尾!D9+下平尾!D9</f>
        <v>10</v>
      </c>
      <c r="E9" s="10">
        <f>横根!E9+上平尾!E9+下平尾!E9</f>
        <v>22</v>
      </c>
      <c r="F9" s="32"/>
    </row>
    <row r="10" spans="1:6" ht="15" customHeight="1" x14ac:dyDescent="0.15">
      <c r="A10" s="12"/>
      <c r="B10" s="35">
        <v>6</v>
      </c>
      <c r="C10" s="75">
        <f>横根!C10+上平尾!C10+下平尾!C10</f>
        <v>15</v>
      </c>
      <c r="D10" s="75">
        <f>横根!D10+上平尾!D10+下平尾!D10</f>
        <v>12</v>
      </c>
      <c r="E10" s="10">
        <f>横根!E10+上平尾!E10+下平尾!E10</f>
        <v>27</v>
      </c>
      <c r="F10" s="32"/>
    </row>
    <row r="11" spans="1:6" ht="15" customHeight="1" x14ac:dyDescent="0.15">
      <c r="A11" s="12"/>
      <c r="B11" s="35">
        <v>7</v>
      </c>
      <c r="C11" s="75">
        <f>横根!C11+上平尾!C11+下平尾!C11</f>
        <v>9</v>
      </c>
      <c r="D11" s="75">
        <f>横根!D11+上平尾!D11+下平尾!D11</f>
        <v>11</v>
      </c>
      <c r="E11" s="10">
        <f>横根!E11+上平尾!E11+下平尾!E11</f>
        <v>20</v>
      </c>
      <c r="F11" s="32"/>
    </row>
    <row r="12" spans="1:6" ht="15" customHeight="1" x14ac:dyDescent="0.15">
      <c r="A12" s="12"/>
      <c r="B12" s="35">
        <v>8</v>
      </c>
      <c r="C12" s="75">
        <f>横根!C12+上平尾!C12+下平尾!C12</f>
        <v>17</v>
      </c>
      <c r="D12" s="75">
        <f>横根!D12+上平尾!D12+下平尾!D12</f>
        <v>11</v>
      </c>
      <c r="E12" s="10">
        <f>横根!E12+上平尾!E12+下平尾!E12</f>
        <v>28</v>
      </c>
      <c r="F12" s="32"/>
    </row>
    <row r="13" spans="1:6" ht="15" customHeight="1" x14ac:dyDescent="0.15">
      <c r="A13" s="12"/>
      <c r="B13" s="35">
        <v>9</v>
      </c>
      <c r="C13" s="75">
        <f>横根!C13+上平尾!C13+下平尾!C13</f>
        <v>11</v>
      </c>
      <c r="D13" s="75">
        <f>横根!D13+上平尾!D13+下平尾!D13</f>
        <v>11</v>
      </c>
      <c r="E13" s="10">
        <f>横根!E13+上平尾!E13+下平尾!E13</f>
        <v>22</v>
      </c>
      <c r="F13" s="32"/>
    </row>
    <row r="14" spans="1:6" ht="15" customHeight="1" x14ac:dyDescent="0.15">
      <c r="A14" s="12"/>
      <c r="B14" s="37" t="s">
        <v>51</v>
      </c>
      <c r="C14" s="70">
        <f>横根!C14+上平尾!C14+下平尾!C14</f>
        <v>64</v>
      </c>
      <c r="D14" s="70">
        <f>横根!D14+上平尾!D14+下平尾!D14</f>
        <v>55</v>
      </c>
      <c r="E14" s="48">
        <f>横根!E14+上平尾!E14+下平尾!E14</f>
        <v>119</v>
      </c>
      <c r="F14" s="39">
        <f>E14/E147</f>
        <v>4.6758349705304521E-2</v>
      </c>
    </row>
    <row r="15" spans="1:6" ht="15" customHeight="1" x14ac:dyDescent="0.15">
      <c r="A15" s="12"/>
      <c r="B15" s="35">
        <v>10</v>
      </c>
      <c r="C15" s="75">
        <f>横根!C15+上平尾!C15+下平尾!C15</f>
        <v>17</v>
      </c>
      <c r="D15" s="75">
        <f>横根!D15+上平尾!D15+下平尾!D15</f>
        <v>10</v>
      </c>
      <c r="E15" s="10">
        <f>横根!E15+上平尾!E15+下平尾!E15</f>
        <v>27</v>
      </c>
      <c r="F15" s="32"/>
    </row>
    <row r="16" spans="1:6" ht="15" customHeight="1" x14ac:dyDescent="0.15">
      <c r="A16" s="12"/>
      <c r="B16" s="35">
        <v>11</v>
      </c>
      <c r="C16" s="75">
        <f>横根!C16+上平尾!C16+下平尾!C16</f>
        <v>8</v>
      </c>
      <c r="D16" s="75">
        <f>横根!D16+上平尾!D16+下平尾!D16</f>
        <v>7</v>
      </c>
      <c r="E16" s="10">
        <f>横根!E16+上平尾!E16+下平尾!E16</f>
        <v>15</v>
      </c>
      <c r="F16" s="32"/>
    </row>
    <row r="17" spans="1:6" ht="15" customHeight="1" x14ac:dyDescent="0.15">
      <c r="A17" s="12"/>
      <c r="B17" s="35">
        <v>12</v>
      </c>
      <c r="C17" s="75">
        <f>横根!C17+上平尾!C17+下平尾!C17</f>
        <v>6</v>
      </c>
      <c r="D17" s="75">
        <f>横根!D17+上平尾!D17+下平尾!D17</f>
        <v>14</v>
      </c>
      <c r="E17" s="10">
        <f>横根!E17+上平尾!E17+下平尾!E17</f>
        <v>20</v>
      </c>
      <c r="F17" s="32"/>
    </row>
    <row r="18" spans="1:6" ht="15" customHeight="1" x14ac:dyDescent="0.15">
      <c r="A18" s="12"/>
      <c r="B18" s="35">
        <v>13</v>
      </c>
      <c r="C18" s="75">
        <f>横根!C18+上平尾!C18+下平尾!C18</f>
        <v>8</v>
      </c>
      <c r="D18" s="75">
        <f>横根!D18+上平尾!D18+下平尾!D18</f>
        <v>9</v>
      </c>
      <c r="E18" s="10">
        <f>横根!E18+上平尾!E18+下平尾!E18</f>
        <v>17</v>
      </c>
      <c r="F18" s="32"/>
    </row>
    <row r="19" spans="1:6" ht="15" customHeight="1" x14ac:dyDescent="0.15">
      <c r="A19" s="12"/>
      <c r="B19" s="35">
        <v>14</v>
      </c>
      <c r="C19" s="75">
        <f>横根!C19+上平尾!C19+下平尾!C19</f>
        <v>9</v>
      </c>
      <c r="D19" s="75">
        <f>横根!D19+上平尾!D19+下平尾!D19</f>
        <v>14</v>
      </c>
      <c r="E19" s="10">
        <f>横根!E19+上平尾!E19+下平尾!E19</f>
        <v>23</v>
      </c>
      <c r="F19" s="32"/>
    </row>
    <row r="20" spans="1:6" ht="15" customHeight="1" x14ac:dyDescent="0.15">
      <c r="A20" s="12"/>
      <c r="B20" s="37" t="s">
        <v>52</v>
      </c>
      <c r="C20" s="70">
        <f>横根!C20+上平尾!C20+下平尾!C20</f>
        <v>48</v>
      </c>
      <c r="D20" s="70">
        <f>横根!D20+上平尾!D20+下平尾!D20</f>
        <v>54</v>
      </c>
      <c r="E20" s="48">
        <f>横根!E20+上平尾!E20+下平尾!E20</f>
        <v>102</v>
      </c>
      <c r="F20" s="39">
        <f>E20/E147</f>
        <v>4.0078585461689589E-2</v>
      </c>
    </row>
    <row r="21" spans="1:6" ht="15" customHeight="1" x14ac:dyDescent="0.15">
      <c r="A21" s="12"/>
      <c r="B21" s="35">
        <v>15</v>
      </c>
      <c r="C21" s="75">
        <f>横根!C21+上平尾!C21+下平尾!C21</f>
        <v>15</v>
      </c>
      <c r="D21" s="75">
        <f>横根!D21+上平尾!D21+下平尾!D21</f>
        <v>13</v>
      </c>
      <c r="E21" s="10">
        <f>横根!E21+上平尾!E21+下平尾!E21</f>
        <v>28</v>
      </c>
      <c r="F21" s="32"/>
    </row>
    <row r="22" spans="1:6" ht="15" customHeight="1" x14ac:dyDescent="0.15">
      <c r="A22" s="12"/>
      <c r="B22" s="35">
        <v>16</v>
      </c>
      <c r="C22" s="75">
        <f>横根!C22+上平尾!C22+下平尾!C22</f>
        <v>10</v>
      </c>
      <c r="D22" s="75">
        <f>横根!D22+上平尾!D22+下平尾!D22</f>
        <v>13</v>
      </c>
      <c r="E22" s="10">
        <f>横根!E22+上平尾!E22+下平尾!E22</f>
        <v>23</v>
      </c>
      <c r="F22" s="32"/>
    </row>
    <row r="23" spans="1:6" ht="15" customHeight="1" x14ac:dyDescent="0.15">
      <c r="A23" s="12"/>
      <c r="B23" s="35">
        <v>17</v>
      </c>
      <c r="C23" s="75">
        <f>横根!C23+上平尾!C23+下平尾!C23</f>
        <v>17</v>
      </c>
      <c r="D23" s="75">
        <f>横根!D23+上平尾!D23+下平尾!D23</f>
        <v>14</v>
      </c>
      <c r="E23" s="10">
        <f>横根!E23+上平尾!E23+下平尾!E23</f>
        <v>31</v>
      </c>
      <c r="F23" s="32"/>
    </row>
    <row r="24" spans="1:6" ht="15" customHeight="1" x14ac:dyDescent="0.15">
      <c r="A24" s="12"/>
      <c r="B24" s="35">
        <v>18</v>
      </c>
      <c r="C24" s="75">
        <f>横根!C24+上平尾!C24+下平尾!C24</f>
        <v>5</v>
      </c>
      <c r="D24" s="75">
        <f>横根!D24+上平尾!D24+下平尾!D24</f>
        <v>8</v>
      </c>
      <c r="E24" s="10">
        <f>横根!E24+上平尾!E24+下平尾!E24</f>
        <v>13</v>
      </c>
      <c r="F24" s="32"/>
    </row>
    <row r="25" spans="1:6" ht="15" customHeight="1" x14ac:dyDescent="0.15">
      <c r="A25" s="12"/>
      <c r="B25" s="35">
        <v>19</v>
      </c>
      <c r="C25" s="75">
        <f>横根!C25+上平尾!C25+下平尾!C25</f>
        <v>9</v>
      </c>
      <c r="D25" s="75">
        <f>横根!D25+上平尾!D25+下平尾!D25</f>
        <v>9</v>
      </c>
      <c r="E25" s="10">
        <f>横根!E25+上平尾!E25+下平尾!E25</f>
        <v>18</v>
      </c>
      <c r="F25" s="32"/>
    </row>
    <row r="26" spans="1:6" ht="15" customHeight="1" x14ac:dyDescent="0.15">
      <c r="A26" s="12"/>
      <c r="B26" s="40" t="s">
        <v>53</v>
      </c>
      <c r="C26" s="49">
        <f>横根!C26+上平尾!C26+下平尾!C26</f>
        <v>56</v>
      </c>
      <c r="D26" s="49">
        <f>横根!D26+上平尾!D26+下平尾!D26</f>
        <v>57</v>
      </c>
      <c r="E26" s="41">
        <f>横根!E26+上平尾!E26+下平尾!E26</f>
        <v>113</v>
      </c>
      <c r="F26" s="42">
        <f>E26/E147</f>
        <v>4.4400785854616896E-2</v>
      </c>
    </row>
    <row r="27" spans="1:6" ht="15" customHeight="1" x14ac:dyDescent="0.15">
      <c r="A27" s="12"/>
      <c r="B27" s="35">
        <v>20</v>
      </c>
      <c r="C27" s="75">
        <f>横根!C27+上平尾!C27+下平尾!C27</f>
        <v>9</v>
      </c>
      <c r="D27" s="75">
        <f>横根!D27+上平尾!D27+下平尾!D27</f>
        <v>7</v>
      </c>
      <c r="E27" s="10">
        <f>横根!E27+上平尾!E27+下平尾!E27</f>
        <v>16</v>
      </c>
      <c r="F27" s="32"/>
    </row>
    <row r="28" spans="1:6" ht="15" customHeight="1" x14ac:dyDescent="0.15">
      <c r="A28" s="12"/>
      <c r="B28" s="35">
        <v>21</v>
      </c>
      <c r="C28" s="75">
        <f>横根!C28+上平尾!C28+下平尾!C28</f>
        <v>13</v>
      </c>
      <c r="D28" s="75">
        <f>横根!D28+上平尾!D28+下平尾!D28</f>
        <v>6</v>
      </c>
      <c r="E28" s="10">
        <f>横根!E28+上平尾!E28+下平尾!E28</f>
        <v>19</v>
      </c>
      <c r="F28" s="32"/>
    </row>
    <row r="29" spans="1:6" ht="15" customHeight="1" x14ac:dyDescent="0.15">
      <c r="A29" s="12"/>
      <c r="B29" s="35">
        <v>22</v>
      </c>
      <c r="C29" s="75">
        <f>横根!C29+上平尾!C29+下平尾!C29</f>
        <v>11</v>
      </c>
      <c r="D29" s="75">
        <f>横根!D29+上平尾!D29+下平尾!D29</f>
        <v>11</v>
      </c>
      <c r="E29" s="10">
        <f>横根!E29+上平尾!E29+下平尾!E29</f>
        <v>22</v>
      </c>
      <c r="F29" s="32"/>
    </row>
    <row r="30" spans="1:6" ht="15" customHeight="1" x14ac:dyDescent="0.15">
      <c r="A30" s="12"/>
      <c r="B30" s="35">
        <v>23</v>
      </c>
      <c r="C30" s="75">
        <f>横根!C30+上平尾!C30+下平尾!C30</f>
        <v>14</v>
      </c>
      <c r="D30" s="75">
        <f>横根!D30+上平尾!D30+下平尾!D30</f>
        <v>4</v>
      </c>
      <c r="E30" s="10">
        <f>横根!E30+上平尾!E30+下平尾!E30</f>
        <v>18</v>
      </c>
      <c r="F30" s="32"/>
    </row>
    <row r="31" spans="1:6" ht="15" customHeight="1" x14ac:dyDescent="0.15">
      <c r="A31" s="12"/>
      <c r="B31" s="35">
        <v>24</v>
      </c>
      <c r="C31" s="75">
        <f>横根!C31+上平尾!C31+下平尾!C31</f>
        <v>6</v>
      </c>
      <c r="D31" s="75">
        <f>横根!D31+上平尾!D31+下平尾!D31</f>
        <v>12</v>
      </c>
      <c r="E31" s="10">
        <f>横根!E31+上平尾!E31+下平尾!E31</f>
        <v>18</v>
      </c>
      <c r="F31" s="32"/>
    </row>
    <row r="32" spans="1:6" ht="15" customHeight="1" x14ac:dyDescent="0.15">
      <c r="A32" s="12"/>
      <c r="B32" s="40" t="s">
        <v>54</v>
      </c>
      <c r="C32" s="49">
        <f>横根!C32+上平尾!C32+下平尾!C32</f>
        <v>53</v>
      </c>
      <c r="D32" s="49">
        <f>横根!D32+上平尾!D32+下平尾!D32</f>
        <v>40</v>
      </c>
      <c r="E32" s="41">
        <f>横根!E32+上平尾!E32+下平尾!E32</f>
        <v>93</v>
      </c>
      <c r="F32" s="42">
        <f>E32/E147</f>
        <v>3.6542239685658152E-2</v>
      </c>
    </row>
    <row r="33" spans="1:6" ht="15" customHeight="1" x14ac:dyDescent="0.15">
      <c r="A33" s="12"/>
      <c r="B33" s="35">
        <v>25</v>
      </c>
      <c r="C33" s="75">
        <f>横根!C33+上平尾!C33+下平尾!C33</f>
        <v>8</v>
      </c>
      <c r="D33" s="75">
        <f>横根!D33+上平尾!D33+下平尾!D33</f>
        <v>5</v>
      </c>
      <c r="E33" s="10">
        <f>横根!E33+上平尾!E33+下平尾!E33</f>
        <v>13</v>
      </c>
      <c r="F33" s="32"/>
    </row>
    <row r="34" spans="1:6" ht="15" customHeight="1" x14ac:dyDescent="0.15">
      <c r="A34" s="12"/>
      <c r="B34" s="35">
        <v>26</v>
      </c>
      <c r="C34" s="75">
        <f>横根!C34+上平尾!C34+下平尾!C34</f>
        <v>12</v>
      </c>
      <c r="D34" s="75">
        <f>横根!D34+上平尾!D34+下平尾!D34</f>
        <v>10</v>
      </c>
      <c r="E34" s="10">
        <f>横根!E34+上平尾!E34+下平尾!E34</f>
        <v>22</v>
      </c>
      <c r="F34" s="32"/>
    </row>
    <row r="35" spans="1:6" ht="15" customHeight="1" x14ac:dyDescent="0.15">
      <c r="A35" s="12"/>
      <c r="B35" s="35">
        <v>27</v>
      </c>
      <c r="C35" s="75">
        <f>横根!C35+上平尾!C35+下平尾!C35</f>
        <v>10</v>
      </c>
      <c r="D35" s="75">
        <f>横根!D35+上平尾!D35+下平尾!D35</f>
        <v>14</v>
      </c>
      <c r="E35" s="10">
        <f>横根!E35+上平尾!E35+下平尾!E35</f>
        <v>24</v>
      </c>
      <c r="F35" s="32"/>
    </row>
    <row r="36" spans="1:6" ht="15" customHeight="1" x14ac:dyDescent="0.15">
      <c r="A36" s="12"/>
      <c r="B36" s="35">
        <v>28</v>
      </c>
      <c r="C36" s="75">
        <f>横根!C36+上平尾!C36+下平尾!C36</f>
        <v>17</v>
      </c>
      <c r="D36" s="75">
        <f>横根!D36+上平尾!D36+下平尾!D36</f>
        <v>9</v>
      </c>
      <c r="E36" s="10">
        <f>横根!E36+上平尾!E36+下平尾!E36</f>
        <v>26</v>
      </c>
      <c r="F36" s="32"/>
    </row>
    <row r="37" spans="1:6" ht="15" customHeight="1" x14ac:dyDescent="0.15">
      <c r="A37" s="12"/>
      <c r="B37" s="35">
        <v>29</v>
      </c>
      <c r="C37" s="75">
        <f>横根!C37+上平尾!C37+下平尾!C37</f>
        <v>17</v>
      </c>
      <c r="D37" s="75">
        <f>横根!D37+上平尾!D37+下平尾!D37</f>
        <v>17</v>
      </c>
      <c r="E37" s="10">
        <f>横根!E37+上平尾!E37+下平尾!E37</f>
        <v>34</v>
      </c>
      <c r="F37" s="32"/>
    </row>
    <row r="38" spans="1:6" ht="15" customHeight="1" x14ac:dyDescent="0.15">
      <c r="A38" s="12"/>
      <c r="B38" s="40" t="s">
        <v>55</v>
      </c>
      <c r="C38" s="49">
        <f>横根!C38+上平尾!C38+下平尾!C38</f>
        <v>64</v>
      </c>
      <c r="D38" s="49">
        <f>横根!D38+上平尾!D38+下平尾!D38</f>
        <v>55</v>
      </c>
      <c r="E38" s="41">
        <f>横根!E38+上平尾!E38+下平尾!E38</f>
        <v>119</v>
      </c>
      <c r="F38" s="42">
        <f>E38/E147</f>
        <v>4.6758349705304521E-2</v>
      </c>
    </row>
    <row r="39" spans="1:6" ht="15" customHeight="1" x14ac:dyDescent="0.15">
      <c r="A39" s="12"/>
      <c r="B39" s="35">
        <v>30</v>
      </c>
      <c r="C39" s="75">
        <f>横根!C39+上平尾!C39+下平尾!C39</f>
        <v>11</v>
      </c>
      <c r="D39" s="75">
        <f>横根!D39+上平尾!D39+下平尾!D39</f>
        <v>11</v>
      </c>
      <c r="E39" s="10">
        <f>横根!E39+上平尾!E39+下平尾!E39</f>
        <v>22</v>
      </c>
      <c r="F39" s="32"/>
    </row>
    <row r="40" spans="1:6" ht="15" customHeight="1" x14ac:dyDescent="0.15">
      <c r="A40" s="12"/>
      <c r="B40" s="35">
        <v>31</v>
      </c>
      <c r="C40" s="75">
        <f>横根!C40+上平尾!C40+下平尾!C40</f>
        <v>18</v>
      </c>
      <c r="D40" s="75">
        <f>横根!D40+上平尾!D40+下平尾!D40</f>
        <v>11</v>
      </c>
      <c r="E40" s="10">
        <f>横根!E40+上平尾!E40+下平尾!E40</f>
        <v>29</v>
      </c>
      <c r="F40" s="32"/>
    </row>
    <row r="41" spans="1:6" ht="15" customHeight="1" x14ac:dyDescent="0.15">
      <c r="A41" s="12"/>
      <c r="B41" s="35">
        <v>32</v>
      </c>
      <c r="C41" s="75">
        <f>横根!C41+上平尾!C41+下平尾!C41</f>
        <v>15</v>
      </c>
      <c r="D41" s="75">
        <f>横根!D41+上平尾!D41+下平尾!D41</f>
        <v>8</v>
      </c>
      <c r="E41" s="10">
        <f>横根!E41+上平尾!E41+下平尾!E41</f>
        <v>23</v>
      </c>
      <c r="F41" s="32"/>
    </row>
    <row r="42" spans="1:6" ht="15" customHeight="1" x14ac:dyDescent="0.15">
      <c r="A42" s="12"/>
      <c r="B42" s="35">
        <v>33</v>
      </c>
      <c r="C42" s="75">
        <f>横根!C42+上平尾!C42+下平尾!C42</f>
        <v>13</v>
      </c>
      <c r="D42" s="75">
        <f>横根!D42+上平尾!D42+下平尾!D42</f>
        <v>11</v>
      </c>
      <c r="E42" s="10">
        <f>横根!E42+上平尾!E42+下平尾!E42</f>
        <v>24</v>
      </c>
      <c r="F42" s="32"/>
    </row>
    <row r="43" spans="1:6" ht="15" customHeight="1" x14ac:dyDescent="0.15">
      <c r="A43" s="12"/>
      <c r="B43" s="35">
        <v>34</v>
      </c>
      <c r="C43" s="75">
        <f>横根!C43+上平尾!C43+下平尾!C43</f>
        <v>12</v>
      </c>
      <c r="D43" s="75">
        <f>横根!D43+上平尾!D43+下平尾!D43</f>
        <v>11</v>
      </c>
      <c r="E43" s="10">
        <f>横根!E43+上平尾!E43+下平尾!E43</f>
        <v>23</v>
      </c>
      <c r="F43" s="32"/>
    </row>
    <row r="44" spans="1:6" ht="15" customHeight="1" x14ac:dyDescent="0.15">
      <c r="A44" s="12"/>
      <c r="B44" s="40" t="s">
        <v>56</v>
      </c>
      <c r="C44" s="49">
        <f>横根!C44+上平尾!C44+下平尾!C44</f>
        <v>69</v>
      </c>
      <c r="D44" s="49">
        <f>横根!D44+上平尾!D44+下平尾!D44</f>
        <v>52</v>
      </c>
      <c r="E44" s="41">
        <f>横根!E44+上平尾!E44+下平尾!E44</f>
        <v>121</v>
      </c>
      <c r="F44" s="42">
        <f>E44/E147</f>
        <v>4.7544204322200391E-2</v>
      </c>
    </row>
    <row r="45" spans="1:6" ht="15" customHeight="1" x14ac:dyDescent="0.15">
      <c r="A45" s="12"/>
      <c r="B45" s="35">
        <v>35</v>
      </c>
      <c r="C45" s="75">
        <f>横根!C45+上平尾!C45+下平尾!C45</f>
        <v>15</v>
      </c>
      <c r="D45" s="75">
        <f>横根!D45+上平尾!D45+下平尾!D45</f>
        <v>14</v>
      </c>
      <c r="E45" s="10">
        <f>横根!E45+上平尾!E45+下平尾!E45</f>
        <v>29</v>
      </c>
      <c r="F45" s="32"/>
    </row>
    <row r="46" spans="1:6" ht="15" customHeight="1" x14ac:dyDescent="0.15">
      <c r="A46" s="12"/>
      <c r="B46" s="35">
        <v>36</v>
      </c>
      <c r="C46" s="75">
        <f>横根!C46+上平尾!C46+下平尾!C46</f>
        <v>20</v>
      </c>
      <c r="D46" s="75">
        <f>横根!D46+上平尾!D46+下平尾!D46</f>
        <v>16</v>
      </c>
      <c r="E46" s="10">
        <f>横根!E46+上平尾!E46+下平尾!E46</f>
        <v>36</v>
      </c>
      <c r="F46" s="32"/>
    </row>
    <row r="47" spans="1:6" ht="15" customHeight="1" x14ac:dyDescent="0.15">
      <c r="A47" s="12"/>
      <c r="B47" s="35">
        <v>37</v>
      </c>
      <c r="C47" s="75">
        <f>横根!C47+上平尾!C47+下平尾!C47</f>
        <v>21</v>
      </c>
      <c r="D47" s="75">
        <f>横根!D47+上平尾!D47+下平尾!D47</f>
        <v>14</v>
      </c>
      <c r="E47" s="10">
        <f>横根!E47+上平尾!E47+下平尾!E47</f>
        <v>35</v>
      </c>
      <c r="F47" s="32"/>
    </row>
    <row r="48" spans="1:6" ht="15" customHeight="1" x14ac:dyDescent="0.15">
      <c r="A48" s="12"/>
      <c r="B48" s="35">
        <v>38</v>
      </c>
      <c r="C48" s="75">
        <f>横根!C48+上平尾!C48+下平尾!C48</f>
        <v>15</v>
      </c>
      <c r="D48" s="75">
        <f>横根!D48+上平尾!D48+下平尾!D48</f>
        <v>17</v>
      </c>
      <c r="E48" s="10">
        <f>横根!E48+上平尾!E48+下平尾!E48</f>
        <v>32</v>
      </c>
      <c r="F48" s="32"/>
    </row>
    <row r="49" spans="1:6" ht="15" customHeight="1" x14ac:dyDescent="0.15">
      <c r="A49" s="12"/>
      <c r="B49" s="35">
        <v>39</v>
      </c>
      <c r="C49" s="75">
        <f>横根!C49+上平尾!C49+下平尾!C49</f>
        <v>12</v>
      </c>
      <c r="D49" s="75">
        <f>横根!D49+上平尾!D49+下平尾!D49</f>
        <v>15</v>
      </c>
      <c r="E49" s="10">
        <f>横根!E49+上平尾!E49+下平尾!E49</f>
        <v>27</v>
      </c>
      <c r="F49" s="32"/>
    </row>
    <row r="50" spans="1:6" ht="15" customHeight="1" x14ac:dyDescent="0.15">
      <c r="A50" s="12"/>
      <c r="B50" s="40" t="s">
        <v>57</v>
      </c>
      <c r="C50" s="49">
        <f>横根!C50+上平尾!C50+下平尾!C50</f>
        <v>83</v>
      </c>
      <c r="D50" s="49">
        <f>横根!D50+上平尾!D50+下平尾!D50</f>
        <v>76</v>
      </c>
      <c r="E50" s="41">
        <f>横根!E50+上平尾!E50+下平尾!E50</f>
        <v>159</v>
      </c>
      <c r="F50" s="42">
        <f>E50/E147</f>
        <v>6.2475442043222001E-2</v>
      </c>
    </row>
    <row r="51" spans="1:6" ht="15" customHeight="1" x14ac:dyDescent="0.15">
      <c r="A51" s="12"/>
      <c r="B51" s="35">
        <v>40</v>
      </c>
      <c r="C51" s="75">
        <f>横根!C51+上平尾!C51+下平尾!C51</f>
        <v>13</v>
      </c>
      <c r="D51" s="75">
        <f>横根!D51+上平尾!D51+下平尾!D51</f>
        <v>20</v>
      </c>
      <c r="E51" s="10">
        <f>横根!E51+上平尾!E51+下平尾!E51</f>
        <v>33</v>
      </c>
      <c r="F51" s="32"/>
    </row>
    <row r="52" spans="1:6" ht="15" customHeight="1" x14ac:dyDescent="0.15">
      <c r="A52" s="12"/>
      <c r="B52" s="35">
        <v>41</v>
      </c>
      <c r="C52" s="75">
        <f>横根!C52+上平尾!C52+下平尾!C52</f>
        <v>17</v>
      </c>
      <c r="D52" s="75">
        <f>横根!D52+上平尾!D52+下平尾!D52</f>
        <v>19</v>
      </c>
      <c r="E52" s="10">
        <f>横根!E52+上平尾!E52+下平尾!E52</f>
        <v>36</v>
      </c>
      <c r="F52" s="32"/>
    </row>
    <row r="53" spans="1:6" ht="15" customHeight="1" x14ac:dyDescent="0.15">
      <c r="A53" s="12"/>
      <c r="B53" s="35">
        <v>42</v>
      </c>
      <c r="C53" s="75">
        <f>横根!C53+上平尾!C53+下平尾!C53</f>
        <v>20</v>
      </c>
      <c r="D53" s="75">
        <f>横根!D53+上平尾!D53+下平尾!D53</f>
        <v>12</v>
      </c>
      <c r="E53" s="10">
        <f>横根!E53+上平尾!E53+下平尾!E53</f>
        <v>32</v>
      </c>
      <c r="F53" s="32"/>
    </row>
    <row r="54" spans="1:6" ht="15" customHeight="1" x14ac:dyDescent="0.15">
      <c r="A54" s="12"/>
      <c r="B54" s="35">
        <v>43</v>
      </c>
      <c r="C54" s="75">
        <f>横根!C54+上平尾!C54+下平尾!C54</f>
        <v>24</v>
      </c>
      <c r="D54" s="75">
        <f>横根!D54+上平尾!D54+下平尾!D54</f>
        <v>16</v>
      </c>
      <c r="E54" s="10">
        <f>横根!E54+上平尾!E54+下平尾!E54</f>
        <v>40</v>
      </c>
      <c r="F54" s="32"/>
    </row>
    <row r="55" spans="1:6" ht="15" customHeight="1" x14ac:dyDescent="0.15">
      <c r="A55" s="12"/>
      <c r="B55" s="35">
        <v>44</v>
      </c>
      <c r="C55" s="75">
        <f>横根!C55+上平尾!C55+下平尾!C55</f>
        <v>14</v>
      </c>
      <c r="D55" s="75">
        <f>横根!D55+上平尾!D55+下平尾!D55</f>
        <v>23</v>
      </c>
      <c r="E55" s="10">
        <f>横根!E55+上平尾!E55+下平尾!E55</f>
        <v>37</v>
      </c>
      <c r="F55" s="32"/>
    </row>
    <row r="56" spans="1:6" ht="15" customHeight="1" x14ac:dyDescent="0.15">
      <c r="A56" s="12"/>
      <c r="B56" s="40" t="s">
        <v>58</v>
      </c>
      <c r="C56" s="49">
        <f>横根!C56+上平尾!C56+下平尾!C56</f>
        <v>88</v>
      </c>
      <c r="D56" s="49">
        <f>横根!D56+上平尾!D56+下平尾!D56</f>
        <v>90</v>
      </c>
      <c r="E56" s="41">
        <f>横根!E56+上平尾!E56+下平尾!E56</f>
        <v>178</v>
      </c>
      <c r="F56" s="42">
        <f>E56/E147</f>
        <v>6.994106090373281E-2</v>
      </c>
    </row>
    <row r="57" spans="1:6" ht="15" customHeight="1" x14ac:dyDescent="0.15">
      <c r="A57" s="12"/>
      <c r="B57" s="35">
        <v>45</v>
      </c>
      <c r="C57" s="75">
        <f>横根!C57+上平尾!C57+下平尾!C57</f>
        <v>18</v>
      </c>
      <c r="D57" s="75">
        <f>横根!D57+上平尾!D57+下平尾!D57</f>
        <v>18</v>
      </c>
      <c r="E57" s="10">
        <f>横根!E57+上平尾!E57+下平尾!E57</f>
        <v>36</v>
      </c>
      <c r="F57" s="32"/>
    </row>
    <row r="58" spans="1:6" ht="15" customHeight="1" x14ac:dyDescent="0.15">
      <c r="A58" s="12"/>
      <c r="B58" s="35">
        <v>46</v>
      </c>
      <c r="C58" s="75">
        <f>横根!C58+上平尾!C58+下平尾!C58</f>
        <v>18</v>
      </c>
      <c r="D58" s="75">
        <f>横根!D58+上平尾!D58+下平尾!D58</f>
        <v>15</v>
      </c>
      <c r="E58" s="10">
        <f>横根!E58+上平尾!E58+下平尾!E58</f>
        <v>33</v>
      </c>
      <c r="F58" s="32"/>
    </row>
    <row r="59" spans="1:6" ht="15" customHeight="1" x14ac:dyDescent="0.15">
      <c r="A59" s="12"/>
      <c r="B59" s="35">
        <v>47</v>
      </c>
      <c r="C59" s="75">
        <f>横根!C59+上平尾!C59+下平尾!C59</f>
        <v>15</v>
      </c>
      <c r="D59" s="75">
        <f>横根!D59+上平尾!D59+下平尾!D59</f>
        <v>15</v>
      </c>
      <c r="E59" s="10">
        <f>横根!E59+上平尾!E59+下平尾!E59</f>
        <v>30</v>
      </c>
      <c r="F59" s="32"/>
    </row>
    <row r="60" spans="1:6" ht="15" customHeight="1" x14ac:dyDescent="0.15">
      <c r="A60" s="12"/>
      <c r="B60" s="35">
        <v>48</v>
      </c>
      <c r="C60" s="75">
        <f>横根!C60+上平尾!C60+下平尾!C60</f>
        <v>19</v>
      </c>
      <c r="D60" s="75">
        <f>横根!D60+上平尾!D60+下平尾!D60</f>
        <v>22</v>
      </c>
      <c r="E60" s="10">
        <f>横根!E60+上平尾!E60+下平尾!E60</f>
        <v>41</v>
      </c>
      <c r="F60" s="32"/>
    </row>
    <row r="61" spans="1:6" ht="15" customHeight="1" x14ac:dyDescent="0.15">
      <c r="A61" s="12"/>
      <c r="B61" s="35">
        <v>49</v>
      </c>
      <c r="C61" s="75">
        <f>横根!C61+上平尾!C61+下平尾!C61</f>
        <v>18</v>
      </c>
      <c r="D61" s="75">
        <f>横根!D61+上平尾!D61+下平尾!D61</f>
        <v>15</v>
      </c>
      <c r="E61" s="10">
        <f>横根!E61+上平尾!E61+下平尾!E61</f>
        <v>33</v>
      </c>
      <c r="F61" s="32"/>
    </row>
    <row r="62" spans="1:6" ht="15" customHeight="1" x14ac:dyDescent="0.15">
      <c r="A62" s="12"/>
      <c r="B62" s="40" t="s">
        <v>59</v>
      </c>
      <c r="C62" s="49">
        <f>横根!C62+上平尾!C62+下平尾!C62</f>
        <v>88</v>
      </c>
      <c r="D62" s="49">
        <f>横根!D62+上平尾!D62+下平尾!D62</f>
        <v>85</v>
      </c>
      <c r="E62" s="41">
        <f>横根!E62+上平尾!E62+下平尾!E62</f>
        <v>173</v>
      </c>
      <c r="F62" s="42">
        <f>E62/E147</f>
        <v>6.7976424361493121E-2</v>
      </c>
    </row>
    <row r="63" spans="1:6" ht="15" customHeight="1" x14ac:dyDescent="0.15">
      <c r="A63" s="12"/>
      <c r="B63" s="35">
        <v>50</v>
      </c>
      <c r="C63" s="75">
        <f>横根!C63+上平尾!C63+下平尾!C63</f>
        <v>19</v>
      </c>
      <c r="D63" s="75">
        <f>横根!D63+上平尾!D63+下平尾!D63</f>
        <v>20</v>
      </c>
      <c r="E63" s="10">
        <f>横根!E63+上平尾!E63+下平尾!E63</f>
        <v>39</v>
      </c>
      <c r="F63" s="32"/>
    </row>
    <row r="64" spans="1:6" ht="15" customHeight="1" x14ac:dyDescent="0.15">
      <c r="A64" s="12"/>
      <c r="B64" s="35">
        <v>51</v>
      </c>
      <c r="C64" s="75">
        <f>横根!C64+上平尾!C64+下平尾!C64</f>
        <v>15</v>
      </c>
      <c r="D64" s="75">
        <f>横根!D64+上平尾!D64+下平尾!D64</f>
        <v>16</v>
      </c>
      <c r="E64" s="10">
        <f>横根!E64+上平尾!E64+下平尾!E64</f>
        <v>31</v>
      </c>
      <c r="F64" s="32"/>
    </row>
    <row r="65" spans="1:6" ht="15" customHeight="1" x14ac:dyDescent="0.15">
      <c r="A65" s="12"/>
      <c r="B65" s="35">
        <v>52</v>
      </c>
      <c r="C65" s="75">
        <f>横根!C65+上平尾!C65+下平尾!C65</f>
        <v>15</v>
      </c>
      <c r="D65" s="75">
        <f>横根!D65+上平尾!D65+下平尾!D65</f>
        <v>19</v>
      </c>
      <c r="E65" s="10">
        <f>横根!E65+上平尾!E65+下平尾!E65</f>
        <v>34</v>
      </c>
      <c r="F65" s="32"/>
    </row>
    <row r="66" spans="1:6" ht="15" customHeight="1" x14ac:dyDescent="0.15">
      <c r="A66" s="12"/>
      <c r="B66" s="35">
        <v>53</v>
      </c>
      <c r="C66" s="75">
        <f>横根!C66+上平尾!C66+下平尾!C66</f>
        <v>21</v>
      </c>
      <c r="D66" s="75">
        <f>横根!D66+上平尾!D66+下平尾!D66</f>
        <v>21</v>
      </c>
      <c r="E66" s="10">
        <f>横根!E66+上平尾!E66+下平尾!E66</f>
        <v>42</v>
      </c>
      <c r="F66" s="32"/>
    </row>
    <row r="67" spans="1:6" ht="15" customHeight="1" x14ac:dyDescent="0.15">
      <c r="A67" s="12"/>
      <c r="B67" s="35">
        <v>54</v>
      </c>
      <c r="C67" s="75">
        <f>横根!C67+上平尾!C67+下平尾!C67</f>
        <v>25</v>
      </c>
      <c r="D67" s="75">
        <f>横根!D67+上平尾!D67+下平尾!D67</f>
        <v>13</v>
      </c>
      <c r="E67" s="10">
        <f>横根!E67+上平尾!E67+下平尾!E67</f>
        <v>38</v>
      </c>
      <c r="F67" s="32"/>
    </row>
    <row r="68" spans="1:6" ht="15" customHeight="1" x14ac:dyDescent="0.15">
      <c r="A68" s="12"/>
      <c r="B68" s="40" t="s">
        <v>60</v>
      </c>
      <c r="C68" s="49">
        <f>横根!C68+上平尾!C68+下平尾!C68</f>
        <v>95</v>
      </c>
      <c r="D68" s="49">
        <f>横根!D68+上平尾!D68+下平尾!D68</f>
        <v>89</v>
      </c>
      <c r="E68" s="41">
        <f>横根!E68+上平尾!E68+下平尾!E68</f>
        <v>184</v>
      </c>
      <c r="F68" s="42">
        <f>E68/E147</f>
        <v>7.2298624754420435E-2</v>
      </c>
    </row>
    <row r="69" spans="1:6" ht="15" customHeight="1" x14ac:dyDescent="0.15">
      <c r="A69" s="12"/>
      <c r="B69" s="35">
        <v>55</v>
      </c>
      <c r="C69" s="75">
        <f>横根!C69+上平尾!C69+下平尾!C69</f>
        <v>20</v>
      </c>
      <c r="D69" s="75">
        <f>横根!D69+上平尾!D69+下平尾!D69</f>
        <v>23</v>
      </c>
      <c r="E69" s="10">
        <f>横根!E69+上平尾!E69+下平尾!E69</f>
        <v>43</v>
      </c>
      <c r="F69" s="32"/>
    </row>
    <row r="70" spans="1:6" ht="15" customHeight="1" x14ac:dyDescent="0.15">
      <c r="A70" s="12"/>
      <c r="B70" s="35">
        <v>56</v>
      </c>
      <c r="C70" s="75">
        <f>横根!C70+上平尾!C70+下平尾!C70</f>
        <v>12</v>
      </c>
      <c r="D70" s="75">
        <f>横根!D70+上平尾!D70+下平尾!D70</f>
        <v>10</v>
      </c>
      <c r="E70" s="10">
        <f>横根!E70+上平尾!E70+下平尾!E70</f>
        <v>22</v>
      </c>
      <c r="F70" s="32"/>
    </row>
    <row r="71" spans="1:6" ht="15" customHeight="1" x14ac:dyDescent="0.15">
      <c r="A71" s="12"/>
      <c r="B71" s="35">
        <v>57</v>
      </c>
      <c r="C71" s="75">
        <f>横根!C71+上平尾!C71+下平尾!C71</f>
        <v>18</v>
      </c>
      <c r="D71" s="75">
        <f>横根!D71+上平尾!D71+下平尾!D71</f>
        <v>14</v>
      </c>
      <c r="E71" s="10">
        <f>横根!E71+上平尾!E71+下平尾!E71</f>
        <v>32</v>
      </c>
      <c r="F71" s="32"/>
    </row>
    <row r="72" spans="1:6" ht="15" customHeight="1" x14ac:dyDescent="0.15">
      <c r="A72" s="12"/>
      <c r="B72" s="35">
        <v>58</v>
      </c>
      <c r="C72" s="75">
        <f>横根!C72+上平尾!C72+下平尾!C72</f>
        <v>18</v>
      </c>
      <c r="D72" s="75">
        <f>横根!D72+上平尾!D72+下平尾!D72</f>
        <v>8</v>
      </c>
      <c r="E72" s="10">
        <f>横根!E72+上平尾!E72+下平尾!E72</f>
        <v>26</v>
      </c>
      <c r="F72" s="32"/>
    </row>
    <row r="73" spans="1:6" ht="15" customHeight="1" x14ac:dyDescent="0.15">
      <c r="A73" s="12"/>
      <c r="B73" s="35">
        <v>59</v>
      </c>
      <c r="C73" s="75">
        <f>横根!C73+上平尾!C73+下平尾!C73</f>
        <v>19</v>
      </c>
      <c r="D73" s="75">
        <f>横根!D73+上平尾!D73+下平尾!D73</f>
        <v>10</v>
      </c>
      <c r="E73" s="10">
        <f>横根!E73+上平尾!E73+下平尾!E73</f>
        <v>29</v>
      </c>
      <c r="F73" s="32"/>
    </row>
    <row r="74" spans="1:6" ht="15" customHeight="1" x14ac:dyDescent="0.15">
      <c r="A74" s="12"/>
      <c r="B74" s="40" t="s">
        <v>61</v>
      </c>
      <c r="C74" s="49">
        <f>横根!C74+上平尾!C74+下平尾!C74</f>
        <v>87</v>
      </c>
      <c r="D74" s="49">
        <f>横根!D74+上平尾!D74+下平尾!D74</f>
        <v>65</v>
      </c>
      <c r="E74" s="41">
        <f>横根!E74+上平尾!E74+下平尾!E74</f>
        <v>152</v>
      </c>
      <c r="F74" s="42">
        <f>E74/E147</f>
        <v>5.9724950884086442E-2</v>
      </c>
    </row>
    <row r="75" spans="1:6" ht="15" customHeight="1" x14ac:dyDescent="0.15">
      <c r="A75" s="12"/>
      <c r="B75" s="35">
        <v>60</v>
      </c>
      <c r="C75" s="75">
        <f>横根!C75+上平尾!C75+下平尾!C75</f>
        <v>15</v>
      </c>
      <c r="D75" s="75">
        <f>横根!D75+上平尾!D75+下平尾!D75</f>
        <v>19</v>
      </c>
      <c r="E75" s="10">
        <f>横根!E75+上平尾!E75+下平尾!E75</f>
        <v>34</v>
      </c>
      <c r="F75" s="32"/>
    </row>
    <row r="76" spans="1:6" ht="15" customHeight="1" x14ac:dyDescent="0.15">
      <c r="A76" s="12"/>
      <c r="B76" s="35">
        <v>61</v>
      </c>
      <c r="C76" s="75">
        <f>横根!C76+上平尾!C76+下平尾!C76</f>
        <v>19</v>
      </c>
      <c r="D76" s="75">
        <f>横根!D76+上平尾!D76+下平尾!D76</f>
        <v>23</v>
      </c>
      <c r="E76" s="10">
        <f>横根!E76+上平尾!E76+下平尾!E76</f>
        <v>42</v>
      </c>
      <c r="F76" s="32"/>
    </row>
    <row r="77" spans="1:6" ht="15" customHeight="1" x14ac:dyDescent="0.15">
      <c r="A77" s="12"/>
      <c r="B77" s="35">
        <v>62</v>
      </c>
      <c r="C77" s="75">
        <f>横根!C77+上平尾!C77+下平尾!C77</f>
        <v>14</v>
      </c>
      <c r="D77" s="75">
        <f>横根!D77+上平尾!D77+下平尾!D77</f>
        <v>21</v>
      </c>
      <c r="E77" s="10">
        <f>横根!E77+上平尾!E77+下平尾!E77</f>
        <v>35</v>
      </c>
      <c r="F77" s="32"/>
    </row>
    <row r="78" spans="1:6" ht="15" customHeight="1" x14ac:dyDescent="0.15">
      <c r="A78" s="12"/>
      <c r="B78" s="35">
        <v>63</v>
      </c>
      <c r="C78" s="75">
        <f>横根!C78+上平尾!C78+下平尾!C78</f>
        <v>21</v>
      </c>
      <c r="D78" s="75">
        <f>横根!D78+上平尾!D78+下平尾!D78</f>
        <v>18</v>
      </c>
      <c r="E78" s="10">
        <f>横根!E78+上平尾!E78+下平尾!E78</f>
        <v>39</v>
      </c>
      <c r="F78" s="32"/>
    </row>
    <row r="79" spans="1:6" ht="15" customHeight="1" x14ac:dyDescent="0.15">
      <c r="A79" s="12"/>
      <c r="B79" s="35">
        <v>64</v>
      </c>
      <c r="C79" s="75">
        <f>横根!C79+上平尾!C79+下平尾!C79</f>
        <v>17</v>
      </c>
      <c r="D79" s="75">
        <f>横根!D79+上平尾!D79+下平尾!D79</f>
        <v>11</v>
      </c>
      <c r="E79" s="10">
        <f>横根!E79+上平尾!E79+下平尾!E79</f>
        <v>28</v>
      </c>
      <c r="F79" s="32"/>
    </row>
    <row r="80" spans="1:6" ht="15" customHeight="1" x14ac:dyDescent="0.15">
      <c r="A80" s="12"/>
      <c r="B80" s="40" t="s">
        <v>62</v>
      </c>
      <c r="C80" s="49">
        <f>横根!C80+上平尾!C80+下平尾!C80</f>
        <v>86</v>
      </c>
      <c r="D80" s="49">
        <f>横根!D80+上平尾!D80+下平尾!D80</f>
        <v>92</v>
      </c>
      <c r="E80" s="41">
        <f>横根!E80+上平尾!E80+下平尾!E80</f>
        <v>178</v>
      </c>
      <c r="F80" s="42">
        <f>E80/E147</f>
        <v>6.994106090373281E-2</v>
      </c>
    </row>
    <row r="81" spans="1:6" ht="15" customHeight="1" x14ac:dyDescent="0.15">
      <c r="A81" s="12"/>
      <c r="B81" s="35">
        <v>65</v>
      </c>
      <c r="C81" s="75">
        <f>横根!C81+上平尾!C81+下平尾!C81</f>
        <v>19</v>
      </c>
      <c r="D81" s="75">
        <f>横根!D81+上平尾!D81+下平尾!D81</f>
        <v>15</v>
      </c>
      <c r="E81" s="10">
        <f>横根!E81+上平尾!E81+下平尾!E81</f>
        <v>34</v>
      </c>
      <c r="F81" s="32"/>
    </row>
    <row r="82" spans="1:6" ht="15" customHeight="1" x14ac:dyDescent="0.15">
      <c r="A82" s="12"/>
      <c r="B82" s="35">
        <v>66</v>
      </c>
      <c r="C82" s="75">
        <f>横根!C82+上平尾!C82+下平尾!C82</f>
        <v>9</v>
      </c>
      <c r="D82" s="75">
        <f>横根!D82+上平尾!D82+下平尾!D82</f>
        <v>19</v>
      </c>
      <c r="E82" s="10">
        <f>横根!E82+上平尾!E82+下平尾!E82</f>
        <v>28</v>
      </c>
      <c r="F82" s="32"/>
    </row>
    <row r="83" spans="1:6" ht="15" customHeight="1" x14ac:dyDescent="0.15">
      <c r="A83" s="12"/>
      <c r="B83" s="35">
        <v>67</v>
      </c>
      <c r="C83" s="75">
        <f>横根!C83+上平尾!C83+下平尾!C83</f>
        <v>16</v>
      </c>
      <c r="D83" s="75">
        <f>横根!D83+上平尾!D83+下平尾!D83</f>
        <v>13</v>
      </c>
      <c r="E83" s="10">
        <f>横根!E83+上平尾!E83+下平尾!E83</f>
        <v>29</v>
      </c>
      <c r="F83" s="32"/>
    </row>
    <row r="84" spans="1:6" ht="15" customHeight="1" x14ac:dyDescent="0.15">
      <c r="A84" s="12"/>
      <c r="B84" s="35">
        <v>68</v>
      </c>
      <c r="C84" s="75">
        <f>横根!C84+上平尾!C84+下平尾!C84</f>
        <v>19</v>
      </c>
      <c r="D84" s="75">
        <f>横根!D84+上平尾!D84+下平尾!D84</f>
        <v>12</v>
      </c>
      <c r="E84" s="10">
        <f>横根!E84+上平尾!E84+下平尾!E84</f>
        <v>31</v>
      </c>
      <c r="F84" s="32"/>
    </row>
    <row r="85" spans="1:6" ht="15" customHeight="1" x14ac:dyDescent="0.15">
      <c r="A85" s="12"/>
      <c r="B85" s="35">
        <v>69</v>
      </c>
      <c r="C85" s="75">
        <f>横根!C85+上平尾!C85+下平尾!C85</f>
        <v>24</v>
      </c>
      <c r="D85" s="75">
        <f>横根!D85+上平尾!D85+下平尾!D85</f>
        <v>25</v>
      </c>
      <c r="E85" s="10">
        <f>横根!E85+上平尾!E85+下平尾!E85</f>
        <v>49</v>
      </c>
      <c r="F85" s="32"/>
    </row>
    <row r="86" spans="1:6" ht="15" customHeight="1" x14ac:dyDescent="0.15">
      <c r="A86" s="12"/>
      <c r="B86" s="43" t="s">
        <v>63</v>
      </c>
      <c r="C86" s="71">
        <f>横根!C86+上平尾!C86+下平尾!C86</f>
        <v>87</v>
      </c>
      <c r="D86" s="71">
        <f>横根!D86+上平尾!D86+下平尾!D86</f>
        <v>84</v>
      </c>
      <c r="E86" s="44">
        <f>横根!E86+上平尾!E86+下平尾!E86</f>
        <v>171</v>
      </c>
      <c r="F86" s="45">
        <f>E86/E147</f>
        <v>6.7190569744597251E-2</v>
      </c>
    </row>
    <row r="87" spans="1:6" ht="15" customHeight="1" x14ac:dyDescent="0.15">
      <c r="A87" s="12"/>
      <c r="B87" s="35">
        <v>70</v>
      </c>
      <c r="C87" s="75">
        <f>横根!C87+上平尾!C87+下平尾!C87</f>
        <v>15</v>
      </c>
      <c r="D87" s="75">
        <f>横根!D87+上平尾!D87+下平尾!D87</f>
        <v>15</v>
      </c>
      <c r="E87" s="10">
        <f>横根!E87+上平尾!E87+下平尾!E87</f>
        <v>30</v>
      </c>
      <c r="F87" s="32"/>
    </row>
    <row r="88" spans="1:6" ht="15" customHeight="1" x14ac:dyDescent="0.15">
      <c r="A88" s="12"/>
      <c r="B88" s="35">
        <v>71</v>
      </c>
      <c r="C88" s="75">
        <f>横根!C88+上平尾!C88+下平尾!C88</f>
        <v>17</v>
      </c>
      <c r="D88" s="75">
        <f>横根!D88+上平尾!D88+下平尾!D88</f>
        <v>14</v>
      </c>
      <c r="E88" s="10">
        <f>横根!E88+上平尾!E88+下平尾!E88</f>
        <v>31</v>
      </c>
      <c r="F88" s="32"/>
    </row>
    <row r="89" spans="1:6" ht="15" customHeight="1" x14ac:dyDescent="0.15">
      <c r="A89" s="12"/>
      <c r="B89" s="35">
        <v>72</v>
      </c>
      <c r="C89" s="75">
        <f>横根!C89+上平尾!C89+下平尾!C89</f>
        <v>18</v>
      </c>
      <c r="D89" s="75">
        <f>横根!D89+上平尾!D89+下平尾!D89</f>
        <v>16</v>
      </c>
      <c r="E89" s="10">
        <f>横根!E89+上平尾!E89+下平尾!E89</f>
        <v>34</v>
      </c>
      <c r="F89" s="32"/>
    </row>
    <row r="90" spans="1:6" ht="15" customHeight="1" x14ac:dyDescent="0.15">
      <c r="A90" s="12"/>
      <c r="B90" s="35">
        <v>73</v>
      </c>
      <c r="C90" s="75">
        <f>横根!C90+上平尾!C90+下平尾!C90</f>
        <v>19</v>
      </c>
      <c r="D90" s="75">
        <f>横根!D90+上平尾!D90+下平尾!D90</f>
        <v>20</v>
      </c>
      <c r="E90" s="10">
        <f>横根!E90+上平尾!E90+下平尾!E90</f>
        <v>39</v>
      </c>
      <c r="F90" s="32"/>
    </row>
    <row r="91" spans="1:6" ht="15" customHeight="1" x14ac:dyDescent="0.15">
      <c r="A91" s="12"/>
      <c r="B91" s="35">
        <v>74</v>
      </c>
      <c r="C91" s="75">
        <f>横根!C91+上平尾!C91+下平尾!C91</f>
        <v>22</v>
      </c>
      <c r="D91" s="75">
        <f>横根!D91+上平尾!D91+下平尾!D91</f>
        <v>18</v>
      </c>
      <c r="E91" s="10">
        <f>横根!E91+上平尾!E91+下平尾!E91</f>
        <v>40</v>
      </c>
      <c r="F91" s="32"/>
    </row>
    <row r="92" spans="1:6" ht="15" customHeight="1" x14ac:dyDescent="0.15">
      <c r="A92" s="12"/>
      <c r="B92" s="43" t="s">
        <v>64</v>
      </c>
      <c r="C92" s="71">
        <f>横根!C92+上平尾!C92+下平尾!C92</f>
        <v>91</v>
      </c>
      <c r="D92" s="71">
        <f>横根!D92+上平尾!D92+下平尾!D92</f>
        <v>83</v>
      </c>
      <c r="E92" s="44">
        <f>横根!E92+上平尾!E92+下平尾!E92</f>
        <v>174</v>
      </c>
      <c r="F92" s="45">
        <f>E92/E147</f>
        <v>6.8369351669941056E-2</v>
      </c>
    </row>
    <row r="93" spans="1:6" ht="15" customHeight="1" x14ac:dyDescent="0.15">
      <c r="A93" s="12"/>
      <c r="B93" s="35">
        <v>75</v>
      </c>
      <c r="C93" s="75">
        <f>横根!C93+上平尾!C93+下平尾!C93</f>
        <v>19</v>
      </c>
      <c r="D93" s="75">
        <f>横根!D93+上平尾!D93+下平尾!D93</f>
        <v>21</v>
      </c>
      <c r="E93" s="10">
        <f>横根!E93+上平尾!E93+下平尾!E93</f>
        <v>40</v>
      </c>
      <c r="F93" s="32"/>
    </row>
    <row r="94" spans="1:6" ht="15" customHeight="1" x14ac:dyDescent="0.15">
      <c r="A94" s="12"/>
      <c r="B94" s="35">
        <v>76</v>
      </c>
      <c r="C94" s="75">
        <f>横根!C94+上平尾!C94+下平尾!C94</f>
        <v>18</v>
      </c>
      <c r="D94" s="75">
        <f>横根!D94+上平尾!D94+下平尾!D94</f>
        <v>29</v>
      </c>
      <c r="E94" s="10">
        <f>横根!E94+上平尾!E94+下平尾!E94</f>
        <v>47</v>
      </c>
      <c r="F94" s="32"/>
    </row>
    <row r="95" spans="1:6" ht="15" customHeight="1" x14ac:dyDescent="0.15">
      <c r="A95" s="12"/>
      <c r="B95" s="35">
        <v>77</v>
      </c>
      <c r="C95" s="75">
        <f>横根!C95+上平尾!C95+下平尾!C95</f>
        <v>13</v>
      </c>
      <c r="D95" s="75">
        <f>横根!D95+上平尾!D95+下平尾!D95</f>
        <v>13</v>
      </c>
      <c r="E95" s="10">
        <f>横根!E95+上平尾!E95+下平尾!E95</f>
        <v>26</v>
      </c>
      <c r="F95" s="32"/>
    </row>
    <row r="96" spans="1:6" ht="15" customHeight="1" x14ac:dyDescent="0.15">
      <c r="A96" s="12"/>
      <c r="B96" s="35">
        <v>78</v>
      </c>
      <c r="C96" s="75">
        <f>横根!C96+上平尾!C96+下平尾!C96</f>
        <v>7</v>
      </c>
      <c r="D96" s="75">
        <f>横根!D96+上平尾!D96+下平尾!D96</f>
        <v>8</v>
      </c>
      <c r="E96" s="10">
        <f>横根!E96+上平尾!E96+下平尾!E96</f>
        <v>15</v>
      </c>
      <c r="F96" s="32"/>
    </row>
    <row r="97" spans="1:6" ht="15" customHeight="1" x14ac:dyDescent="0.15">
      <c r="A97" s="12"/>
      <c r="B97" s="35">
        <v>79</v>
      </c>
      <c r="C97" s="75">
        <f>横根!C97+上平尾!C97+下平尾!C97</f>
        <v>11</v>
      </c>
      <c r="D97" s="75">
        <f>横根!D97+上平尾!D97+下平尾!D97</f>
        <v>11</v>
      </c>
      <c r="E97" s="10">
        <f>横根!E97+上平尾!E97+下平尾!E97</f>
        <v>22</v>
      </c>
      <c r="F97" s="32"/>
    </row>
    <row r="98" spans="1:6" ht="15" customHeight="1" x14ac:dyDescent="0.15">
      <c r="A98" s="12"/>
      <c r="B98" s="43" t="s">
        <v>65</v>
      </c>
      <c r="C98" s="71">
        <f>横根!C98+上平尾!C98+下平尾!C98</f>
        <v>68</v>
      </c>
      <c r="D98" s="71">
        <f>横根!D98+上平尾!D98+下平尾!D98</f>
        <v>82</v>
      </c>
      <c r="E98" s="44">
        <f>横根!E98+上平尾!E98+下平尾!E98</f>
        <v>150</v>
      </c>
      <c r="F98" s="45">
        <f>E98/E147</f>
        <v>5.8939096267190572E-2</v>
      </c>
    </row>
    <row r="99" spans="1:6" ht="15" customHeight="1" x14ac:dyDescent="0.15">
      <c r="A99" s="12"/>
      <c r="B99" s="35">
        <v>80</v>
      </c>
      <c r="C99" s="75">
        <f>横根!C99+上平尾!C99+下平尾!C99</f>
        <v>12</v>
      </c>
      <c r="D99" s="75">
        <f>横根!D99+上平尾!D99+下平尾!D99</f>
        <v>12</v>
      </c>
      <c r="E99" s="10">
        <f>横根!E99+上平尾!E99+下平尾!E99</f>
        <v>24</v>
      </c>
      <c r="F99" s="32"/>
    </row>
    <row r="100" spans="1:6" ht="15" customHeight="1" x14ac:dyDescent="0.15">
      <c r="A100" s="12"/>
      <c r="B100" s="35">
        <v>81</v>
      </c>
      <c r="C100" s="75">
        <f>横根!C100+上平尾!C100+下平尾!C100</f>
        <v>11</v>
      </c>
      <c r="D100" s="75">
        <f>横根!D100+上平尾!D100+下平尾!D100</f>
        <v>12</v>
      </c>
      <c r="E100" s="10">
        <f>横根!E100+上平尾!E100+下平尾!E100</f>
        <v>23</v>
      </c>
      <c r="F100" s="32"/>
    </row>
    <row r="101" spans="1:6" ht="15" customHeight="1" x14ac:dyDescent="0.15">
      <c r="A101" s="12"/>
      <c r="B101" s="35">
        <v>82</v>
      </c>
      <c r="C101" s="75">
        <f>横根!C101+上平尾!C101+下平尾!C101</f>
        <v>13</v>
      </c>
      <c r="D101" s="75">
        <f>横根!D101+上平尾!D101+下平尾!D101</f>
        <v>10</v>
      </c>
      <c r="E101" s="10">
        <f>横根!E101+上平尾!E101+下平尾!E101</f>
        <v>23</v>
      </c>
      <c r="F101" s="32"/>
    </row>
    <row r="102" spans="1:6" ht="15" customHeight="1" x14ac:dyDescent="0.15">
      <c r="A102" s="12"/>
      <c r="B102" s="35">
        <v>83</v>
      </c>
      <c r="C102" s="75">
        <f>横根!C102+上平尾!C102+下平尾!C102</f>
        <v>9</v>
      </c>
      <c r="D102" s="75">
        <f>横根!D102+上平尾!D102+下平尾!D102</f>
        <v>9</v>
      </c>
      <c r="E102" s="10">
        <f>横根!E102+上平尾!E102+下平尾!E102</f>
        <v>18</v>
      </c>
      <c r="F102" s="32"/>
    </row>
    <row r="103" spans="1:6" ht="15" customHeight="1" x14ac:dyDescent="0.15">
      <c r="A103" s="12"/>
      <c r="B103" s="35">
        <v>84</v>
      </c>
      <c r="C103" s="75">
        <f>横根!C103+上平尾!C103+下平尾!C103</f>
        <v>10</v>
      </c>
      <c r="D103" s="75">
        <f>横根!D103+上平尾!D103+下平尾!D103</f>
        <v>12</v>
      </c>
      <c r="E103" s="10">
        <f>横根!E103+上平尾!E103+下平尾!E103</f>
        <v>22</v>
      </c>
      <c r="F103" s="32"/>
    </row>
    <row r="104" spans="1:6" ht="15" customHeight="1" x14ac:dyDescent="0.15">
      <c r="A104" s="12"/>
      <c r="B104" s="43" t="s">
        <v>66</v>
      </c>
      <c r="C104" s="71">
        <f>横根!C104+上平尾!C104+下平尾!C104</f>
        <v>55</v>
      </c>
      <c r="D104" s="71">
        <f>横根!D104+上平尾!D104+下平尾!D104</f>
        <v>55</v>
      </c>
      <c r="E104" s="44">
        <f>横根!E104+上平尾!E104+下平尾!E104</f>
        <v>110</v>
      </c>
      <c r="F104" s="45">
        <f>E104/E147</f>
        <v>4.3222003929273084E-2</v>
      </c>
    </row>
    <row r="105" spans="1:6" ht="15" customHeight="1" x14ac:dyDescent="0.15">
      <c r="A105" s="12"/>
      <c r="B105" s="35">
        <v>85</v>
      </c>
      <c r="C105" s="75">
        <f>横根!C105+上平尾!C105+下平尾!C105</f>
        <v>4</v>
      </c>
      <c r="D105" s="75">
        <f>横根!D105+上平尾!D105+下平尾!D105</f>
        <v>7</v>
      </c>
      <c r="E105" s="10">
        <f>横根!E105+上平尾!E105+下平尾!E105</f>
        <v>11</v>
      </c>
      <c r="F105" s="32"/>
    </row>
    <row r="106" spans="1:6" ht="15" customHeight="1" x14ac:dyDescent="0.15">
      <c r="A106" s="12"/>
      <c r="B106" s="35">
        <v>86</v>
      </c>
      <c r="C106" s="75">
        <f>横根!C106+上平尾!C106+下平尾!C106</f>
        <v>6</v>
      </c>
      <c r="D106" s="75">
        <f>横根!D106+上平尾!D106+下平尾!D106</f>
        <v>12</v>
      </c>
      <c r="E106" s="10">
        <f>横根!E106+上平尾!E106+下平尾!E106</f>
        <v>18</v>
      </c>
      <c r="F106" s="32"/>
    </row>
    <row r="107" spans="1:6" ht="15" customHeight="1" x14ac:dyDescent="0.15">
      <c r="A107" s="12"/>
      <c r="B107" s="35">
        <v>87</v>
      </c>
      <c r="C107" s="75">
        <f>横根!C107+上平尾!C107+下平尾!C107</f>
        <v>8</v>
      </c>
      <c r="D107" s="75">
        <f>横根!D107+上平尾!D107+下平尾!D107</f>
        <v>13</v>
      </c>
      <c r="E107" s="10">
        <f>横根!E107+上平尾!E107+下平尾!E107</f>
        <v>21</v>
      </c>
      <c r="F107" s="32"/>
    </row>
    <row r="108" spans="1:6" ht="15" customHeight="1" x14ac:dyDescent="0.15">
      <c r="A108" s="12"/>
      <c r="B108" s="35">
        <v>88</v>
      </c>
      <c r="C108" s="75">
        <f>横根!C108+上平尾!C108+下平尾!C108</f>
        <v>3</v>
      </c>
      <c r="D108" s="75">
        <f>横根!D108+上平尾!D108+下平尾!D108</f>
        <v>10</v>
      </c>
      <c r="E108" s="10">
        <f>横根!E108+上平尾!E108+下平尾!E108</f>
        <v>13</v>
      </c>
      <c r="F108" s="32"/>
    </row>
    <row r="109" spans="1:6" ht="15" customHeight="1" x14ac:dyDescent="0.15">
      <c r="A109" s="12"/>
      <c r="B109" s="35">
        <v>89</v>
      </c>
      <c r="C109" s="75">
        <f>横根!C109+上平尾!C109+下平尾!C109</f>
        <v>4</v>
      </c>
      <c r="D109" s="75">
        <f>横根!D109+上平尾!D109+下平尾!D109</f>
        <v>6</v>
      </c>
      <c r="E109" s="10">
        <f>横根!E109+上平尾!E109+下平尾!E109</f>
        <v>10</v>
      </c>
      <c r="F109" s="32"/>
    </row>
    <row r="110" spans="1:6" ht="15" customHeight="1" x14ac:dyDescent="0.15">
      <c r="A110" s="12"/>
      <c r="B110" s="43" t="s">
        <v>67</v>
      </c>
      <c r="C110" s="71">
        <f>横根!C110+上平尾!C110+下平尾!C110</f>
        <v>25</v>
      </c>
      <c r="D110" s="71">
        <f>横根!D110+上平尾!D110+下平尾!D110</f>
        <v>48</v>
      </c>
      <c r="E110" s="44">
        <f>横根!E110+上平尾!E110+下平尾!E110</f>
        <v>73</v>
      </c>
      <c r="F110" s="45">
        <f>E110/E147</f>
        <v>2.8683693516699412E-2</v>
      </c>
    </row>
    <row r="111" spans="1:6" ht="15" customHeight="1" x14ac:dyDescent="0.15">
      <c r="A111" s="12"/>
      <c r="B111" s="35">
        <v>90</v>
      </c>
      <c r="C111" s="75">
        <f>横根!C111+上平尾!C111+下平尾!C111</f>
        <v>2</v>
      </c>
      <c r="D111" s="75">
        <f>横根!D111+上平尾!D111+下平尾!D111</f>
        <v>9</v>
      </c>
      <c r="E111" s="10">
        <f>横根!E111+上平尾!E111+下平尾!E111</f>
        <v>11</v>
      </c>
      <c r="F111" s="32"/>
    </row>
    <row r="112" spans="1:6" ht="15" customHeight="1" x14ac:dyDescent="0.15">
      <c r="A112" s="12"/>
      <c r="B112" s="35">
        <v>91</v>
      </c>
      <c r="C112" s="75">
        <f>横根!C112+上平尾!C112+下平尾!C112</f>
        <v>3</v>
      </c>
      <c r="D112" s="75">
        <f>横根!D112+上平尾!D112+下平尾!D112</f>
        <v>7</v>
      </c>
      <c r="E112" s="10">
        <f>横根!E112+上平尾!E112+下平尾!E112</f>
        <v>10</v>
      </c>
      <c r="F112" s="32"/>
    </row>
    <row r="113" spans="1:6" ht="15" customHeight="1" x14ac:dyDescent="0.15">
      <c r="A113" s="12"/>
      <c r="B113" s="35">
        <v>92</v>
      </c>
      <c r="C113" s="75">
        <f>横根!C113+上平尾!C113+下平尾!C113</f>
        <v>3</v>
      </c>
      <c r="D113" s="75">
        <f>横根!D113+上平尾!D113+下平尾!D113</f>
        <v>2</v>
      </c>
      <c r="E113" s="10">
        <f>横根!E113+上平尾!E113+下平尾!E113</f>
        <v>5</v>
      </c>
      <c r="F113" s="32"/>
    </row>
    <row r="114" spans="1:6" ht="15" customHeight="1" x14ac:dyDescent="0.15">
      <c r="A114" s="12"/>
      <c r="B114" s="35">
        <v>93</v>
      </c>
      <c r="C114" s="75">
        <f>横根!C114+上平尾!C114+下平尾!C114</f>
        <v>3</v>
      </c>
      <c r="D114" s="75">
        <f>横根!D114+上平尾!D114+下平尾!D114</f>
        <v>4</v>
      </c>
      <c r="E114" s="10">
        <f>横根!E114+上平尾!E114+下平尾!E114</f>
        <v>7</v>
      </c>
      <c r="F114" s="32"/>
    </row>
    <row r="115" spans="1:6" ht="15" customHeight="1" x14ac:dyDescent="0.15">
      <c r="A115" s="12"/>
      <c r="B115" s="35">
        <v>94</v>
      </c>
      <c r="C115" s="75">
        <f>横根!C115+上平尾!C115+下平尾!C115</f>
        <v>1</v>
      </c>
      <c r="D115" s="75">
        <f>横根!D115+上平尾!D115+下平尾!D115</f>
        <v>4</v>
      </c>
      <c r="E115" s="10">
        <f>横根!E115+上平尾!E115+下平尾!E115</f>
        <v>5</v>
      </c>
      <c r="F115" s="32"/>
    </row>
    <row r="116" spans="1:6" ht="15" customHeight="1" x14ac:dyDescent="0.15">
      <c r="A116" s="12"/>
      <c r="B116" s="43" t="s">
        <v>68</v>
      </c>
      <c r="C116" s="71">
        <f>横根!C116+上平尾!C116+下平尾!C116</f>
        <v>12</v>
      </c>
      <c r="D116" s="71">
        <f>横根!D116+上平尾!D116+下平尾!D116</f>
        <v>26</v>
      </c>
      <c r="E116" s="44">
        <f>横根!E116+上平尾!E116+下平尾!E116</f>
        <v>38</v>
      </c>
      <c r="F116" s="45">
        <f>E116/E147</f>
        <v>1.493123772102161E-2</v>
      </c>
    </row>
    <row r="117" spans="1:6" ht="15" customHeight="1" x14ac:dyDescent="0.15">
      <c r="A117" s="12"/>
      <c r="B117" s="35">
        <v>95</v>
      </c>
      <c r="C117" s="75">
        <f>横根!C117+上平尾!C117+下平尾!C117</f>
        <v>1</v>
      </c>
      <c r="D117" s="75">
        <f>横根!D117+上平尾!D117+下平尾!D117</f>
        <v>2</v>
      </c>
      <c r="E117" s="10">
        <f>横根!E117+上平尾!E117+下平尾!E117</f>
        <v>3</v>
      </c>
      <c r="F117" s="32"/>
    </row>
    <row r="118" spans="1:6" ht="15" customHeight="1" x14ac:dyDescent="0.15">
      <c r="A118" s="12"/>
      <c r="B118" s="35">
        <v>96</v>
      </c>
      <c r="C118" s="75">
        <f>横根!C118+上平尾!C118+下平尾!C118</f>
        <v>1</v>
      </c>
      <c r="D118" s="75">
        <f>横根!D118+上平尾!D118+下平尾!D118</f>
        <v>3</v>
      </c>
      <c r="E118" s="10">
        <f>横根!E118+上平尾!E118+下平尾!E118</f>
        <v>4</v>
      </c>
      <c r="F118" s="32"/>
    </row>
    <row r="119" spans="1:6" ht="15" customHeight="1" x14ac:dyDescent="0.15">
      <c r="A119" s="12"/>
      <c r="B119" s="35">
        <v>97</v>
      </c>
      <c r="C119" s="75">
        <f>横根!C119+上平尾!C119+下平尾!C119</f>
        <v>0</v>
      </c>
      <c r="D119" s="75">
        <f>横根!D119+上平尾!D119+下平尾!D119</f>
        <v>4</v>
      </c>
      <c r="E119" s="10">
        <f>横根!E119+上平尾!E119+下平尾!E119</f>
        <v>4</v>
      </c>
      <c r="F119" s="32"/>
    </row>
    <row r="120" spans="1:6" ht="15" customHeight="1" x14ac:dyDescent="0.15">
      <c r="A120" s="12"/>
      <c r="B120" s="35">
        <v>98</v>
      </c>
      <c r="C120" s="75">
        <f>横根!C120+上平尾!C120+下平尾!C120</f>
        <v>0</v>
      </c>
      <c r="D120" s="75">
        <f>横根!D120+上平尾!D120+下平尾!D120</f>
        <v>1</v>
      </c>
      <c r="E120" s="10">
        <f>横根!E120+上平尾!E120+下平尾!E120</f>
        <v>1</v>
      </c>
      <c r="F120" s="32"/>
    </row>
    <row r="121" spans="1:6" ht="15" customHeight="1" x14ac:dyDescent="0.15">
      <c r="A121" s="12"/>
      <c r="B121" s="35">
        <v>99</v>
      </c>
      <c r="C121" s="75">
        <f>横根!C121+上平尾!C121+下平尾!C121</f>
        <v>0</v>
      </c>
      <c r="D121" s="75">
        <f>横根!D121+上平尾!D121+下平尾!D121</f>
        <v>2</v>
      </c>
      <c r="E121" s="10">
        <f>横根!E121+上平尾!E121+下平尾!E121</f>
        <v>2</v>
      </c>
      <c r="F121" s="32"/>
    </row>
    <row r="122" spans="1:6" ht="15" customHeight="1" x14ac:dyDescent="0.15">
      <c r="A122" s="12"/>
      <c r="B122" s="43" t="s">
        <v>69</v>
      </c>
      <c r="C122" s="71">
        <f>横根!C122+上平尾!C122+下平尾!C122</f>
        <v>2</v>
      </c>
      <c r="D122" s="71">
        <f>横根!D122+上平尾!D122+下平尾!D122</f>
        <v>12</v>
      </c>
      <c r="E122" s="44">
        <f>横根!E122+上平尾!E122+下平尾!E122</f>
        <v>14</v>
      </c>
      <c r="F122" s="45">
        <f>E122/E147</f>
        <v>5.5009823182711201E-3</v>
      </c>
    </row>
    <row r="123" spans="1:6" ht="15" customHeight="1" x14ac:dyDescent="0.15">
      <c r="A123" s="12"/>
      <c r="B123" s="35">
        <v>100</v>
      </c>
      <c r="C123" s="75">
        <f>横根!C123+上平尾!C123+下平尾!C123</f>
        <v>0</v>
      </c>
      <c r="D123" s="75">
        <f>横根!D123+上平尾!D123+下平尾!D123</f>
        <v>0</v>
      </c>
      <c r="E123" s="10">
        <f>横根!E123+上平尾!E123+下平尾!E123</f>
        <v>0</v>
      </c>
      <c r="F123" s="32"/>
    </row>
    <row r="124" spans="1:6" ht="15" customHeight="1" x14ac:dyDescent="0.15">
      <c r="A124" s="12"/>
      <c r="B124" s="35">
        <v>101</v>
      </c>
      <c r="C124" s="75">
        <f>横根!C124+上平尾!C124+下平尾!C124</f>
        <v>0</v>
      </c>
      <c r="D124" s="75">
        <f>横根!D124+上平尾!D124+下平尾!D124</f>
        <v>1</v>
      </c>
      <c r="E124" s="10">
        <f>横根!E124+上平尾!E124+下平尾!E124</f>
        <v>1</v>
      </c>
      <c r="F124" s="32"/>
    </row>
    <row r="125" spans="1:6" ht="15" customHeight="1" x14ac:dyDescent="0.15">
      <c r="A125" s="12"/>
      <c r="B125" s="35">
        <v>102</v>
      </c>
      <c r="C125" s="75">
        <f>横根!C125+上平尾!C125+下平尾!C125</f>
        <v>1</v>
      </c>
      <c r="D125" s="75">
        <f>横根!D125+上平尾!D125+下平尾!D125</f>
        <v>0</v>
      </c>
      <c r="E125" s="10">
        <f>横根!E125+上平尾!E125+下平尾!E125</f>
        <v>1</v>
      </c>
      <c r="F125" s="32"/>
    </row>
    <row r="126" spans="1:6" ht="15" customHeight="1" x14ac:dyDescent="0.15">
      <c r="A126" s="12"/>
      <c r="B126" s="35">
        <v>103</v>
      </c>
      <c r="C126" s="75">
        <f>横根!C126+上平尾!C126+下平尾!C126</f>
        <v>0</v>
      </c>
      <c r="D126" s="75">
        <f>横根!D126+上平尾!D126+下平尾!D126</f>
        <v>0</v>
      </c>
      <c r="E126" s="10">
        <f>横根!E126+上平尾!E126+下平尾!E126</f>
        <v>0</v>
      </c>
      <c r="F126" s="32"/>
    </row>
    <row r="127" spans="1:6" ht="15" customHeight="1" x14ac:dyDescent="0.15">
      <c r="A127" s="12"/>
      <c r="B127" s="35">
        <v>104</v>
      </c>
      <c r="C127" s="75">
        <f>横根!C127+上平尾!C127+下平尾!C127</f>
        <v>0</v>
      </c>
      <c r="D127" s="75">
        <f>横根!D127+上平尾!D127+下平尾!D127</f>
        <v>0</v>
      </c>
      <c r="E127" s="10">
        <f>横根!E127+上平尾!E127+下平尾!E127</f>
        <v>0</v>
      </c>
      <c r="F127" s="32"/>
    </row>
    <row r="128" spans="1:6" ht="15" customHeight="1" x14ac:dyDescent="0.15">
      <c r="A128" s="12"/>
      <c r="B128" s="43" t="s">
        <v>70</v>
      </c>
      <c r="C128" s="71">
        <f>横根!C128+上平尾!C128+下平尾!C128</f>
        <v>1</v>
      </c>
      <c r="D128" s="71">
        <f>横根!D128+上平尾!D128+下平尾!D128</f>
        <v>1</v>
      </c>
      <c r="E128" s="44">
        <f>横根!E128+上平尾!E128+下平尾!E128</f>
        <v>2</v>
      </c>
      <c r="F128" s="45">
        <f>E128/E147</f>
        <v>7.8585461689587423E-4</v>
      </c>
    </row>
    <row r="129" spans="1:6" ht="15" customHeight="1" x14ac:dyDescent="0.15">
      <c r="A129" s="12"/>
      <c r="B129" s="35">
        <v>105</v>
      </c>
      <c r="C129" s="75">
        <f>横根!C129+上平尾!C129+下平尾!C129</f>
        <v>0</v>
      </c>
      <c r="D129" s="75">
        <f>横根!D129+上平尾!D129+下平尾!D129</f>
        <v>0</v>
      </c>
      <c r="E129" s="10">
        <f>横根!E129+上平尾!E129+下平尾!E129</f>
        <v>0</v>
      </c>
      <c r="F129" s="32"/>
    </row>
    <row r="130" spans="1:6" ht="15" customHeight="1" x14ac:dyDescent="0.15">
      <c r="A130" s="12"/>
      <c r="B130" s="35">
        <v>106</v>
      </c>
      <c r="C130" s="75">
        <f>横根!C130+上平尾!C130+下平尾!C130</f>
        <v>0</v>
      </c>
      <c r="D130" s="75">
        <f>横根!D130+上平尾!D130+下平尾!D130</f>
        <v>0</v>
      </c>
      <c r="E130" s="10">
        <f>横根!E130+上平尾!E130+下平尾!E130</f>
        <v>0</v>
      </c>
      <c r="F130" s="32"/>
    </row>
    <row r="131" spans="1:6" ht="15" customHeight="1" x14ac:dyDescent="0.15">
      <c r="A131" s="12"/>
      <c r="B131" s="35">
        <v>107</v>
      </c>
      <c r="C131" s="75">
        <f>横根!C131+上平尾!C131+下平尾!C131</f>
        <v>0</v>
      </c>
      <c r="D131" s="75">
        <f>横根!D131+上平尾!D131+下平尾!D131</f>
        <v>0</v>
      </c>
      <c r="E131" s="10">
        <f>横根!E131+上平尾!E131+下平尾!E131</f>
        <v>0</v>
      </c>
      <c r="F131" s="32"/>
    </row>
    <row r="132" spans="1:6" ht="15" customHeight="1" x14ac:dyDescent="0.15">
      <c r="A132" s="12"/>
      <c r="B132" s="35">
        <v>108</v>
      </c>
      <c r="C132" s="75">
        <f>横根!C132+上平尾!C132+下平尾!C132</f>
        <v>0</v>
      </c>
      <c r="D132" s="75">
        <f>横根!D132+上平尾!D132+下平尾!D132</f>
        <v>0</v>
      </c>
      <c r="E132" s="10">
        <f>横根!E132+上平尾!E132+下平尾!E132</f>
        <v>0</v>
      </c>
      <c r="F132" s="32"/>
    </row>
    <row r="133" spans="1:6" ht="15" customHeight="1" x14ac:dyDescent="0.15">
      <c r="A133" s="12"/>
      <c r="B133" s="35">
        <v>109</v>
      </c>
      <c r="C133" s="75">
        <f>横根!C133+上平尾!C133+下平尾!C133</f>
        <v>0</v>
      </c>
      <c r="D133" s="75">
        <f>横根!D133+上平尾!D133+下平尾!D133</f>
        <v>0</v>
      </c>
      <c r="E133" s="10">
        <f>横根!E133+上平尾!E133+下平尾!E133</f>
        <v>0</v>
      </c>
      <c r="F133" s="32"/>
    </row>
    <row r="134" spans="1:6" ht="15" customHeight="1" x14ac:dyDescent="0.15">
      <c r="A134" s="36"/>
      <c r="B134" s="46" t="s">
        <v>71</v>
      </c>
      <c r="C134" s="76">
        <f>横根!C134+上平尾!C134+下平尾!C134</f>
        <v>0</v>
      </c>
      <c r="D134" s="76">
        <f>横根!D134+上平尾!D134+下平尾!D134</f>
        <v>0</v>
      </c>
      <c r="E134" s="47">
        <f>横根!E134+上平尾!E134+下平尾!E134</f>
        <v>0</v>
      </c>
      <c r="F134" s="45">
        <f>E134/E147</f>
        <v>0</v>
      </c>
    </row>
    <row r="135" spans="1:6" ht="15" customHeight="1" x14ac:dyDescent="0.15">
      <c r="A135" s="36"/>
      <c r="B135" s="35">
        <v>110</v>
      </c>
      <c r="C135" s="75">
        <f>横根!C135+上平尾!C135+下平尾!C135</f>
        <v>0</v>
      </c>
      <c r="D135" s="75">
        <f>横根!D135+上平尾!D135+下平尾!D135</f>
        <v>0</v>
      </c>
      <c r="E135" s="10">
        <f>横根!E135+上平尾!E135+下平尾!E135</f>
        <v>0</v>
      </c>
      <c r="F135" s="32"/>
    </row>
    <row r="136" spans="1:6" ht="15" customHeight="1" x14ac:dyDescent="0.15">
      <c r="A136" s="36"/>
      <c r="B136" s="35">
        <v>111</v>
      </c>
      <c r="C136" s="75">
        <f>横根!C136+上平尾!C136+下平尾!C136</f>
        <v>0</v>
      </c>
      <c r="D136" s="75">
        <f>横根!D136+上平尾!D136+下平尾!D136</f>
        <v>0</v>
      </c>
      <c r="E136" s="10">
        <f>横根!E136+上平尾!E136+下平尾!E136</f>
        <v>0</v>
      </c>
      <c r="F136" s="32"/>
    </row>
    <row r="137" spans="1:6" ht="15" customHeight="1" x14ac:dyDescent="0.15">
      <c r="A137" s="36"/>
      <c r="B137" s="35">
        <v>112</v>
      </c>
      <c r="C137" s="75">
        <f>横根!C137+上平尾!C137+下平尾!C137</f>
        <v>0</v>
      </c>
      <c r="D137" s="75">
        <f>横根!D137+上平尾!D137+下平尾!D137</f>
        <v>0</v>
      </c>
      <c r="E137" s="10">
        <f>横根!E137+上平尾!E137+下平尾!E137</f>
        <v>0</v>
      </c>
      <c r="F137" s="32"/>
    </row>
    <row r="138" spans="1:6" ht="15" customHeight="1" x14ac:dyDescent="0.15">
      <c r="A138" s="36"/>
      <c r="B138" s="35">
        <v>113</v>
      </c>
      <c r="C138" s="75">
        <f>横根!C138+上平尾!C138+下平尾!C138</f>
        <v>0</v>
      </c>
      <c r="D138" s="75">
        <f>横根!D138+上平尾!D138+下平尾!D138</f>
        <v>0</v>
      </c>
      <c r="E138" s="10">
        <f>横根!E138+上平尾!E138+下平尾!E138</f>
        <v>0</v>
      </c>
      <c r="F138" s="32"/>
    </row>
    <row r="139" spans="1:6" ht="15" customHeight="1" x14ac:dyDescent="0.15">
      <c r="A139" s="36"/>
      <c r="B139" s="35">
        <v>114</v>
      </c>
      <c r="C139" s="75">
        <f>横根!C139+上平尾!C139+下平尾!C139</f>
        <v>0</v>
      </c>
      <c r="D139" s="75">
        <f>横根!D139+上平尾!D139+下平尾!D139</f>
        <v>0</v>
      </c>
      <c r="E139" s="10">
        <f>横根!E139+上平尾!E139+下平尾!E139</f>
        <v>0</v>
      </c>
      <c r="F139" s="32"/>
    </row>
    <row r="140" spans="1:6" ht="15" customHeight="1" x14ac:dyDescent="0.15">
      <c r="A140" s="36"/>
      <c r="B140" s="43" t="s">
        <v>378</v>
      </c>
      <c r="C140" s="71">
        <f>横根!C140+上平尾!C140+下平尾!C140</f>
        <v>0</v>
      </c>
      <c r="D140" s="71">
        <f>横根!D140+上平尾!D140+下平尾!D140</f>
        <v>0</v>
      </c>
      <c r="E140" s="44">
        <f>横根!E140+上平尾!E140+下平尾!E140</f>
        <v>0</v>
      </c>
      <c r="F140" s="45">
        <f>E140/E147</f>
        <v>0</v>
      </c>
    </row>
    <row r="141" spans="1:6" ht="15" customHeight="1" x14ac:dyDescent="0.15">
      <c r="A141" s="36"/>
      <c r="B141" s="35">
        <v>115</v>
      </c>
      <c r="C141" s="75">
        <f>横根!C141+上平尾!C141+下平尾!C141</f>
        <v>0</v>
      </c>
      <c r="D141" s="75">
        <f>横根!D141+上平尾!D141+下平尾!D141</f>
        <v>0</v>
      </c>
      <c r="E141" s="10">
        <f>横根!E141+上平尾!E141+下平尾!E141</f>
        <v>0</v>
      </c>
      <c r="F141" s="32"/>
    </row>
    <row r="142" spans="1:6" ht="15" customHeight="1" x14ac:dyDescent="0.15">
      <c r="A142" s="36"/>
      <c r="B142" s="35">
        <v>116</v>
      </c>
      <c r="C142" s="75">
        <f>横根!C142+上平尾!C142+下平尾!C142</f>
        <v>0</v>
      </c>
      <c r="D142" s="75">
        <f>横根!D142+上平尾!D142+下平尾!D142</f>
        <v>0</v>
      </c>
      <c r="E142" s="10">
        <f>横根!E142+上平尾!E142+下平尾!E142</f>
        <v>0</v>
      </c>
      <c r="F142" s="32"/>
    </row>
    <row r="143" spans="1:6" ht="15" customHeight="1" x14ac:dyDescent="0.15">
      <c r="A143" s="36"/>
      <c r="B143" s="35">
        <v>117</v>
      </c>
      <c r="C143" s="75">
        <f>横根!C143+上平尾!C143+下平尾!C143</f>
        <v>0</v>
      </c>
      <c r="D143" s="75">
        <f>横根!D143+上平尾!D143+下平尾!D143</f>
        <v>0</v>
      </c>
      <c r="E143" s="10">
        <f>横根!E143+上平尾!E143+下平尾!E143</f>
        <v>0</v>
      </c>
      <c r="F143" s="32"/>
    </row>
    <row r="144" spans="1:6" ht="15" customHeight="1" x14ac:dyDescent="0.15">
      <c r="A144" s="36"/>
      <c r="B144" s="35">
        <v>118</v>
      </c>
      <c r="C144" s="75">
        <f>横根!C144+上平尾!C144+下平尾!C144</f>
        <v>0</v>
      </c>
      <c r="D144" s="75">
        <f>横根!D144+上平尾!D144+下平尾!D144</f>
        <v>0</v>
      </c>
      <c r="E144" s="10">
        <f>横根!E144+上平尾!E144+下平尾!E144</f>
        <v>0</v>
      </c>
      <c r="F144" s="32"/>
    </row>
    <row r="145" spans="1:6" ht="15" customHeight="1" x14ac:dyDescent="0.15">
      <c r="A145" s="36"/>
      <c r="B145" s="35">
        <v>119</v>
      </c>
      <c r="C145" s="75">
        <f>横根!C145+上平尾!C145+下平尾!C145</f>
        <v>0</v>
      </c>
      <c r="D145" s="75">
        <f>横根!D145+上平尾!D145+下平尾!D145</f>
        <v>0</v>
      </c>
      <c r="E145" s="10">
        <f>横根!E145+上平尾!E145+下平尾!E145</f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f>横根!C146+上平尾!C146+下平尾!C146</f>
        <v>0</v>
      </c>
      <c r="D146" s="76">
        <f>横根!D146+上平尾!D146+下平尾!D146</f>
        <v>0</v>
      </c>
      <c r="E146" s="47">
        <f>横根!E146+上平尾!E146+下平尾!E146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7">
        <f>横根!C147+上平尾!C147+下平尾!C147</f>
        <v>1279</v>
      </c>
      <c r="D147" s="77">
        <f>横根!D147+上平尾!D147+下平尾!D147</f>
        <v>1266</v>
      </c>
      <c r="E147" s="8">
        <f>横根!E147+上平尾!E147+下平尾!E147</f>
        <v>2545</v>
      </c>
      <c r="F147" s="32">
        <f>SUM(F3:F134)</f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15">
      <c r="A150" s="16"/>
      <c r="B150" s="16" t="s">
        <v>7</v>
      </c>
      <c r="C150" s="17">
        <f>C8+C14+C20</f>
        <v>169</v>
      </c>
      <c r="D150" s="17">
        <f>D8+D14+D20</f>
        <v>174</v>
      </c>
      <c r="E150" s="17">
        <f>E8+E14+E20</f>
        <v>343</v>
      </c>
      <c r="F150" s="32">
        <f>E150/E153</f>
        <v>0.13477406679764245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769</v>
      </c>
      <c r="D151" s="19">
        <f>D26+D32+D38+D44+D50+D56+D62+D68+D74+D80</f>
        <v>701</v>
      </c>
      <c r="E151" s="19">
        <f>E26+E32+E38+E44+E50+E56+E62+E68+E74+E80</f>
        <v>1470</v>
      </c>
      <c r="F151" s="32">
        <f>E151/E153</f>
        <v>0.57760314341846763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341</v>
      </c>
      <c r="D152" s="21">
        <f t="shared" ref="D152:E152" si="0">D86+D92+D98+D104+D110+D116+D122+D128+D134+D140+D146</f>
        <v>391</v>
      </c>
      <c r="E152" s="21">
        <f t="shared" si="0"/>
        <v>732</v>
      </c>
      <c r="F152" s="32">
        <f>E152/E153</f>
        <v>0.28762278978389</v>
      </c>
    </row>
    <row r="153" spans="1:6" ht="15" customHeight="1" x14ac:dyDescent="0.15">
      <c r="B153" s="2" t="s">
        <v>8</v>
      </c>
      <c r="C153" s="1">
        <f>SUM(C150:C152)</f>
        <v>1279</v>
      </c>
      <c r="D153" s="1">
        <f>SUM(D150:D152)</f>
        <v>1266</v>
      </c>
      <c r="E153" s="1">
        <f>SUM(E150:E152)</f>
        <v>2545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169</v>
      </c>
      <c r="D155" s="17">
        <f>D8+D14+D20</f>
        <v>174</v>
      </c>
      <c r="E155" s="17">
        <f>E8+E14+E20</f>
        <v>343</v>
      </c>
      <c r="F155" s="32">
        <f>E155/E159</f>
        <v>0.13477406679764245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769</v>
      </c>
      <c r="D156" s="19">
        <f>D26+D32+D38+D44+D50+D56+D62+D68+D74+D80</f>
        <v>701</v>
      </c>
      <c r="E156" s="19">
        <f>E26+E32+E38+E44+E50+E56+E62+E68+E74+E80</f>
        <v>1470</v>
      </c>
      <c r="F156" s="32">
        <f>E156/E159</f>
        <v>0.57760314341846763</v>
      </c>
    </row>
    <row r="157" spans="1:6" ht="15" customHeight="1" x14ac:dyDescent="0.15">
      <c r="A157" s="25"/>
      <c r="B157" s="20" t="s">
        <v>10</v>
      </c>
      <c r="C157" s="21">
        <f>C86+C92</f>
        <v>178</v>
      </c>
      <c r="D157" s="21">
        <f>D86+D92</f>
        <v>167</v>
      </c>
      <c r="E157" s="21">
        <f>E86+E92</f>
        <v>345</v>
      </c>
      <c r="F157" s="32">
        <f>E157/E159</f>
        <v>0.13555992141453832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163</v>
      </c>
      <c r="D158" s="27">
        <f t="shared" ref="D158:E158" si="1">D98+D104+D110+D116+D122+D128+D134+D140+D146</f>
        <v>224</v>
      </c>
      <c r="E158" s="27">
        <f t="shared" si="1"/>
        <v>387</v>
      </c>
      <c r="F158" s="32">
        <f>E158/E159</f>
        <v>0.15206286836935168</v>
      </c>
    </row>
    <row r="159" spans="1:6" ht="15" customHeight="1" x14ac:dyDescent="0.15">
      <c r="B159" s="2" t="s">
        <v>8</v>
      </c>
      <c r="C159" s="1">
        <f>SUM(C155:C158)</f>
        <v>1279</v>
      </c>
      <c r="D159" s="1">
        <f>SUM(D155:D158)</f>
        <v>1266</v>
      </c>
      <c r="E159" s="1">
        <f>SUM(E155:E158)</f>
        <v>2545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40</v>
      </c>
      <c r="D161" s="31">
        <f t="shared" ref="D161:E161" si="2">D110+D116+D122+D128+D134+D140+D146</f>
        <v>87</v>
      </c>
      <c r="E161" s="31">
        <f t="shared" si="2"/>
        <v>127</v>
      </c>
      <c r="F161" s="32">
        <f>E161/E159</f>
        <v>4.9901768172888016E-2</v>
      </c>
    </row>
    <row r="162" spans="1:6" ht="15" customHeight="1" x14ac:dyDescent="0.15">
      <c r="A162" s="30"/>
      <c r="B162" s="23" t="s">
        <v>15</v>
      </c>
      <c r="C162" s="31">
        <f>C116+C122+C128+C134+C140+C146</f>
        <v>15</v>
      </c>
      <c r="D162" s="31">
        <f t="shared" ref="D162:E162" si="3">D116+D122+D128+D134+D140+D146</f>
        <v>39</v>
      </c>
      <c r="E162" s="31">
        <f t="shared" si="3"/>
        <v>54</v>
      </c>
      <c r="F162" s="32">
        <f>E162/E159</f>
        <v>2.1218074656188603E-2</v>
      </c>
    </row>
    <row r="163" spans="1:6" ht="15" customHeight="1" x14ac:dyDescent="0.15">
      <c r="A163" s="30"/>
      <c r="B163" s="23" t="s">
        <v>13</v>
      </c>
      <c r="C163" s="31">
        <f>C122+C128+C134+C140+C146</f>
        <v>3</v>
      </c>
      <c r="D163" s="31">
        <f t="shared" ref="D163:E163" si="4">D122+D128+D134+D140+D146</f>
        <v>13</v>
      </c>
      <c r="E163" s="31">
        <f t="shared" si="4"/>
        <v>16</v>
      </c>
      <c r="F163" s="32">
        <f>E163/E159</f>
        <v>6.2868369351669938E-3</v>
      </c>
    </row>
    <row r="164" spans="1:6" ht="15" customHeight="1" x14ac:dyDescent="0.15">
      <c r="B164" s="4" t="s">
        <v>14</v>
      </c>
      <c r="C164" s="1">
        <f>C128+C134+C140+C146</f>
        <v>1</v>
      </c>
      <c r="D164" s="1">
        <f t="shared" ref="D164:E164" si="5">D128+D134+D140+D146</f>
        <v>1</v>
      </c>
      <c r="E164" s="1">
        <f t="shared" si="5"/>
        <v>2</v>
      </c>
      <c r="F164" s="32">
        <f>E164/E159</f>
        <v>7.8585461689587423E-4</v>
      </c>
    </row>
    <row r="165" spans="1:6" ht="15" customHeight="1" x14ac:dyDescent="0.15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15">
      <c r="B166" s="4" t="s">
        <v>396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397</v>
      </c>
      <c r="C167" s="1">
        <f>C145</f>
        <v>0</v>
      </c>
      <c r="D167" s="1">
        <f t="shared" ref="D167:E167" si="8">D145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 codeName="Sheet195">
    <tabColor rgb="FF0033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309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3</v>
      </c>
      <c r="E8" s="38">
        <v>4</v>
      </c>
      <c r="F8" s="39">
        <v>1.0723860589812333E-2</v>
      </c>
    </row>
    <row r="9" spans="1:6" ht="15" customHeight="1" x14ac:dyDescent="0.15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7</v>
      </c>
      <c r="E14" s="48">
        <v>9</v>
      </c>
      <c r="F14" s="39">
        <v>2.4128686327077747E-2</v>
      </c>
    </row>
    <row r="15" spans="1:6" ht="15" customHeight="1" x14ac:dyDescent="0.15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6</v>
      </c>
      <c r="D20" s="70">
        <v>10</v>
      </c>
      <c r="E20" s="48">
        <v>16</v>
      </c>
      <c r="F20" s="39">
        <v>4.2895442359249331E-2</v>
      </c>
    </row>
    <row r="21" spans="1:6" ht="15" customHeight="1" x14ac:dyDescent="0.15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v>4</v>
      </c>
      <c r="D26" s="49">
        <v>3</v>
      </c>
      <c r="E26" s="41">
        <v>7</v>
      </c>
      <c r="F26" s="42">
        <v>1.876675603217158E-2</v>
      </c>
    </row>
    <row r="27" spans="1:6" ht="15" customHeight="1" x14ac:dyDescent="0.15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7</v>
      </c>
      <c r="D32" s="49">
        <v>6</v>
      </c>
      <c r="E32" s="41">
        <v>13</v>
      </c>
      <c r="F32" s="42">
        <v>3.4852546916890083E-2</v>
      </c>
    </row>
    <row r="33" spans="1:6" ht="15" customHeight="1" x14ac:dyDescent="0.15">
      <c r="A33" s="12"/>
      <c r="B33" s="35">
        <v>25</v>
      </c>
      <c r="C33" s="94">
        <v>4</v>
      </c>
      <c r="D33" s="94">
        <v>2</v>
      </c>
      <c r="E33" s="95">
        <v>6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9</v>
      </c>
      <c r="D38" s="49">
        <v>4</v>
      </c>
      <c r="E38" s="41">
        <v>13</v>
      </c>
      <c r="F38" s="42">
        <v>3.4852546916890083E-2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4</v>
      </c>
      <c r="D43" s="94">
        <v>0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v>9</v>
      </c>
      <c r="D44" s="49">
        <v>4</v>
      </c>
      <c r="E44" s="41">
        <v>13</v>
      </c>
      <c r="F44" s="42">
        <v>3.4852546916890083E-2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4</v>
      </c>
      <c r="D47" s="94">
        <v>2</v>
      </c>
      <c r="E47" s="95">
        <v>6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v>11</v>
      </c>
      <c r="D50" s="49">
        <v>5</v>
      </c>
      <c r="E50" s="41">
        <v>16</v>
      </c>
      <c r="F50" s="42">
        <v>4.2895442359249331E-2</v>
      </c>
    </row>
    <row r="51" spans="1:6" ht="15" customHeight="1" x14ac:dyDescent="0.15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4</v>
      </c>
      <c r="D53" s="94">
        <v>2</v>
      </c>
      <c r="E53" s="95">
        <v>6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10</v>
      </c>
      <c r="D56" s="49">
        <v>7</v>
      </c>
      <c r="E56" s="41">
        <v>17</v>
      </c>
      <c r="F56" s="42">
        <v>4.5576407506702415E-2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4</v>
      </c>
      <c r="E61" s="95">
        <v>5</v>
      </c>
      <c r="F61" s="32"/>
    </row>
    <row r="62" spans="1:6" ht="15" customHeight="1" x14ac:dyDescent="0.15">
      <c r="A62" s="12"/>
      <c r="B62" s="40" t="s">
        <v>36</v>
      </c>
      <c r="C62" s="49">
        <v>3</v>
      </c>
      <c r="D62" s="49">
        <v>10</v>
      </c>
      <c r="E62" s="41">
        <v>13</v>
      </c>
      <c r="F62" s="42">
        <v>3.4852546916890083E-2</v>
      </c>
    </row>
    <row r="63" spans="1:6" ht="15" customHeight="1" x14ac:dyDescent="0.15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4</v>
      </c>
      <c r="D65" s="94">
        <v>2</v>
      </c>
      <c r="E65" s="95">
        <v>6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1</v>
      </c>
      <c r="E66" s="95">
        <v>5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v>13</v>
      </c>
      <c r="D68" s="49">
        <v>10</v>
      </c>
      <c r="E68" s="41">
        <v>23</v>
      </c>
      <c r="F68" s="42">
        <v>6.1662198391420911E-2</v>
      </c>
    </row>
    <row r="69" spans="1:6" ht="15" customHeight="1" x14ac:dyDescent="0.15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3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7</v>
      </c>
      <c r="D74" s="49">
        <v>10</v>
      </c>
      <c r="E74" s="41">
        <v>17</v>
      </c>
      <c r="F74" s="42">
        <v>4.5576407506702415E-2</v>
      </c>
    </row>
    <row r="75" spans="1:6" ht="15" customHeight="1" x14ac:dyDescent="0.15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6</v>
      </c>
      <c r="D76" s="94">
        <v>2</v>
      </c>
      <c r="E76" s="95">
        <v>8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4</v>
      </c>
      <c r="E77" s="95">
        <v>8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4</v>
      </c>
      <c r="E78" s="95">
        <v>5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v>14</v>
      </c>
      <c r="D80" s="49">
        <v>15</v>
      </c>
      <c r="E80" s="41">
        <v>29</v>
      </c>
      <c r="F80" s="42">
        <v>7.7747989276139406E-2</v>
      </c>
    </row>
    <row r="81" spans="1:6" ht="15" customHeight="1" x14ac:dyDescent="0.15">
      <c r="A81" s="12"/>
      <c r="B81" s="35">
        <v>65</v>
      </c>
      <c r="C81" s="94">
        <v>3</v>
      </c>
      <c r="D81" s="94">
        <v>5</v>
      </c>
      <c r="E81" s="95">
        <v>8</v>
      </c>
      <c r="F81" s="32"/>
    </row>
    <row r="82" spans="1:6" ht="15" customHeight="1" x14ac:dyDescent="0.15">
      <c r="A82" s="12"/>
      <c r="B82" s="35">
        <v>66</v>
      </c>
      <c r="C82" s="94">
        <v>6</v>
      </c>
      <c r="D82" s="94">
        <v>1</v>
      </c>
      <c r="E82" s="95">
        <v>7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4</v>
      </c>
      <c r="E84" s="95">
        <v>8</v>
      </c>
      <c r="F84" s="32"/>
    </row>
    <row r="85" spans="1:6" ht="15" customHeight="1" x14ac:dyDescent="0.15">
      <c r="A85" s="12"/>
      <c r="B85" s="35">
        <v>69</v>
      </c>
      <c r="C85" s="94">
        <v>6</v>
      </c>
      <c r="D85" s="94">
        <v>6</v>
      </c>
      <c r="E85" s="95">
        <v>12</v>
      </c>
      <c r="F85" s="32"/>
    </row>
    <row r="86" spans="1:6" ht="15" customHeight="1" x14ac:dyDescent="0.15">
      <c r="A86" s="12"/>
      <c r="B86" s="43" t="s">
        <v>40</v>
      </c>
      <c r="C86" s="71">
        <v>21</v>
      </c>
      <c r="D86" s="71">
        <v>18</v>
      </c>
      <c r="E86" s="44">
        <v>39</v>
      </c>
      <c r="F86" s="45">
        <v>0.10455764075067024</v>
      </c>
    </row>
    <row r="87" spans="1:6" ht="15" customHeight="1" x14ac:dyDescent="0.15">
      <c r="A87" s="12"/>
      <c r="B87" s="35">
        <v>70</v>
      </c>
      <c r="C87" s="94">
        <v>5</v>
      </c>
      <c r="D87" s="94">
        <v>4</v>
      </c>
      <c r="E87" s="95">
        <v>9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5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8</v>
      </c>
      <c r="D90" s="94">
        <v>10</v>
      </c>
      <c r="E90" s="95">
        <v>18</v>
      </c>
      <c r="F90" s="32"/>
    </row>
    <row r="91" spans="1:6" ht="15" customHeight="1" x14ac:dyDescent="0.15">
      <c r="A91" s="12"/>
      <c r="B91" s="35">
        <v>74</v>
      </c>
      <c r="C91" s="94">
        <v>5</v>
      </c>
      <c r="D91" s="94">
        <v>5</v>
      </c>
      <c r="E91" s="95">
        <v>10</v>
      </c>
      <c r="F91" s="32"/>
    </row>
    <row r="92" spans="1:6" ht="15" customHeight="1" x14ac:dyDescent="0.15">
      <c r="A92" s="12"/>
      <c r="B92" s="43" t="s">
        <v>41</v>
      </c>
      <c r="C92" s="71">
        <v>21</v>
      </c>
      <c r="D92" s="71">
        <v>26</v>
      </c>
      <c r="E92" s="44">
        <v>47</v>
      </c>
      <c r="F92" s="45">
        <v>0.12600536193029491</v>
      </c>
    </row>
    <row r="93" spans="1:6" ht="15" customHeight="1" x14ac:dyDescent="0.15">
      <c r="A93" s="12"/>
      <c r="B93" s="35">
        <v>75</v>
      </c>
      <c r="C93" s="94">
        <v>2</v>
      </c>
      <c r="D93" s="94">
        <v>5</v>
      </c>
      <c r="E93" s="95">
        <v>7</v>
      </c>
      <c r="F93" s="32"/>
    </row>
    <row r="94" spans="1:6" ht="15" customHeight="1" x14ac:dyDescent="0.15">
      <c r="A94" s="12"/>
      <c r="B94" s="35">
        <v>76</v>
      </c>
      <c r="C94" s="94">
        <v>6</v>
      </c>
      <c r="D94" s="94">
        <v>1</v>
      </c>
      <c r="E94" s="95">
        <v>7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4</v>
      </c>
      <c r="E96" s="95">
        <v>7</v>
      </c>
      <c r="F96" s="32"/>
    </row>
    <row r="97" spans="1:6" ht="15" customHeight="1" x14ac:dyDescent="0.15">
      <c r="A97" s="12"/>
      <c r="B97" s="35">
        <v>79</v>
      </c>
      <c r="C97" s="94">
        <v>6</v>
      </c>
      <c r="D97" s="94">
        <v>3</v>
      </c>
      <c r="E97" s="95">
        <v>9</v>
      </c>
      <c r="F97" s="32"/>
    </row>
    <row r="98" spans="1:6" ht="15" customHeight="1" x14ac:dyDescent="0.15">
      <c r="A98" s="12"/>
      <c r="B98" s="43" t="s">
        <v>42</v>
      </c>
      <c r="C98" s="71">
        <v>20</v>
      </c>
      <c r="D98" s="71">
        <v>17</v>
      </c>
      <c r="E98" s="44">
        <v>37</v>
      </c>
      <c r="F98" s="45">
        <v>9.9195710455764072E-2</v>
      </c>
    </row>
    <row r="99" spans="1:6" ht="15" customHeight="1" x14ac:dyDescent="0.15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4</v>
      </c>
      <c r="D101" s="94">
        <v>6</v>
      </c>
      <c r="E101" s="95">
        <v>10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v>10</v>
      </c>
      <c r="D104" s="71">
        <v>15</v>
      </c>
      <c r="E104" s="44">
        <v>25</v>
      </c>
      <c r="F104" s="45">
        <v>6.7024128686327081E-2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7</v>
      </c>
      <c r="E105" s="95">
        <v>10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4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12</v>
      </c>
      <c r="E110" s="44">
        <v>17</v>
      </c>
      <c r="F110" s="45">
        <v>4.5576407506702415E-2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4</v>
      </c>
      <c r="E113" s="95">
        <v>4</v>
      </c>
      <c r="F113" s="32"/>
    </row>
    <row r="114" spans="1:6" ht="15" customHeight="1" x14ac:dyDescent="0.15">
      <c r="A114" s="12"/>
      <c r="B114" s="35">
        <v>93</v>
      </c>
      <c r="C114" s="94">
        <v>3</v>
      </c>
      <c r="D114" s="94">
        <v>1</v>
      </c>
      <c r="E114" s="95">
        <v>4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4</v>
      </c>
      <c r="D116" s="71">
        <v>7</v>
      </c>
      <c r="E116" s="44">
        <v>11</v>
      </c>
      <c r="F116" s="45">
        <v>2.9490616621983913E-2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2</v>
      </c>
      <c r="D118" s="94">
        <v>1</v>
      </c>
      <c r="E118" s="95">
        <v>3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3</v>
      </c>
      <c r="D122" s="71">
        <v>4</v>
      </c>
      <c r="E122" s="44">
        <v>7</v>
      </c>
      <c r="F122" s="45">
        <v>1.876675603217158E-2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180</v>
      </c>
      <c r="D147" s="77">
        <v>193</v>
      </c>
      <c r="E147" s="62">
        <v>373</v>
      </c>
      <c r="F147" s="32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9</v>
      </c>
      <c r="D150" s="17">
        <v>20</v>
      </c>
      <c r="E150" s="17">
        <v>29</v>
      </c>
      <c r="F150" s="32">
        <v>7.7747989276139406E-2</v>
      </c>
    </row>
    <row r="151" spans="1:6" ht="15" customHeight="1" x14ac:dyDescent="0.15">
      <c r="A151" s="18"/>
      <c r="B151" s="18" t="s">
        <v>49</v>
      </c>
      <c r="C151" s="19">
        <v>87</v>
      </c>
      <c r="D151" s="19">
        <v>74</v>
      </c>
      <c r="E151" s="19">
        <v>161</v>
      </c>
      <c r="F151" s="32">
        <v>0.43163538873994639</v>
      </c>
    </row>
    <row r="152" spans="1:6" ht="15" customHeight="1" x14ac:dyDescent="0.15">
      <c r="A152" s="33"/>
      <c r="B152" s="20" t="s">
        <v>6</v>
      </c>
      <c r="C152" s="21">
        <v>84</v>
      </c>
      <c r="D152" s="21">
        <v>99</v>
      </c>
      <c r="E152" s="21">
        <v>183</v>
      </c>
      <c r="F152" s="32">
        <v>0.4906166219839142</v>
      </c>
    </row>
    <row r="153" spans="1:6" ht="15" customHeight="1" x14ac:dyDescent="0.15">
      <c r="B153" s="2" t="s">
        <v>8</v>
      </c>
      <c r="C153" s="1">
        <v>180</v>
      </c>
      <c r="D153" s="1">
        <v>193</v>
      </c>
      <c r="E153" s="1">
        <v>373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9</v>
      </c>
      <c r="D155" s="17">
        <v>20</v>
      </c>
      <c r="E155" s="17">
        <v>29</v>
      </c>
      <c r="F155" s="32">
        <v>7.7747989276139406E-2</v>
      </c>
    </row>
    <row r="156" spans="1:6" ht="15" customHeight="1" x14ac:dyDescent="0.15">
      <c r="A156" s="28"/>
      <c r="B156" s="18" t="s">
        <v>49</v>
      </c>
      <c r="C156" s="19">
        <v>87</v>
      </c>
      <c r="D156" s="19">
        <v>74</v>
      </c>
      <c r="E156" s="19">
        <v>161</v>
      </c>
      <c r="F156" s="32">
        <v>0.43163538873994639</v>
      </c>
    </row>
    <row r="157" spans="1:6" ht="15" customHeight="1" x14ac:dyDescent="0.15">
      <c r="A157" s="25"/>
      <c r="B157" s="20" t="s">
        <v>10</v>
      </c>
      <c r="C157" s="21">
        <v>42</v>
      </c>
      <c r="D157" s="21">
        <v>44</v>
      </c>
      <c r="E157" s="21">
        <v>86</v>
      </c>
      <c r="F157" s="32">
        <v>0.23056300268096513</v>
      </c>
    </row>
    <row r="158" spans="1:6" ht="15" customHeight="1" x14ac:dyDescent="0.15">
      <c r="A158" s="26"/>
      <c r="B158" s="29" t="s">
        <v>11</v>
      </c>
      <c r="C158" s="27">
        <v>42</v>
      </c>
      <c r="D158" s="27">
        <v>55</v>
      </c>
      <c r="E158" s="27">
        <v>97</v>
      </c>
      <c r="F158" s="32">
        <v>0.26005361930294907</v>
      </c>
    </row>
    <row r="159" spans="1:6" ht="15" customHeight="1" x14ac:dyDescent="0.15">
      <c r="B159" s="2" t="s">
        <v>8</v>
      </c>
      <c r="C159" s="1">
        <v>180</v>
      </c>
      <c r="D159" s="1">
        <v>193</v>
      </c>
      <c r="E159" s="1">
        <v>373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12</v>
      </c>
      <c r="D161" s="31">
        <v>23</v>
      </c>
      <c r="E161" s="31">
        <v>35</v>
      </c>
      <c r="F161" s="32">
        <v>9.3833780160857902E-2</v>
      </c>
    </row>
    <row r="162" spans="1:6" ht="15" customHeight="1" x14ac:dyDescent="0.15">
      <c r="A162" s="30"/>
      <c r="B162" s="23" t="s">
        <v>15</v>
      </c>
      <c r="C162" s="31">
        <v>7</v>
      </c>
      <c r="D162" s="31">
        <v>11</v>
      </c>
      <c r="E162" s="31">
        <v>18</v>
      </c>
      <c r="F162" s="32">
        <v>4.8257372654155493E-2</v>
      </c>
    </row>
    <row r="163" spans="1:6" ht="15" customHeight="1" x14ac:dyDescent="0.15">
      <c r="A163" s="30"/>
      <c r="B163" s="23" t="s">
        <v>13</v>
      </c>
      <c r="C163" s="31">
        <v>3</v>
      </c>
      <c r="D163" s="31">
        <v>4</v>
      </c>
      <c r="E163" s="31">
        <v>7</v>
      </c>
      <c r="F163" s="32">
        <v>1.876675603217158E-2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 codeName="Sheet257">
    <tabColor indexed="10"/>
  </sheetPr>
  <dimension ref="A1:F167"/>
  <sheetViews>
    <sheetView zoomScaleNormal="100" workbookViewId="0">
      <selection activeCell="B2" sqref="B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">
      <c r="A2" s="66" t="s">
        <v>100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本牧地区!C3+布施地区!C3+春日地区!C3+協和地区!C3</f>
        <v>19</v>
      </c>
      <c r="D3" s="74">
        <f>本牧地区!D3+布施地区!D3+春日地区!D3+協和地区!D3</f>
        <v>11</v>
      </c>
      <c r="E3" s="57">
        <f>本牧地区!E3+布施地区!E3+春日地区!E3+協和地区!E3</f>
        <v>30</v>
      </c>
      <c r="F3" s="32"/>
    </row>
    <row r="4" spans="1:6" ht="15" customHeight="1" x14ac:dyDescent="0.15">
      <c r="A4" s="12"/>
      <c r="B4" s="35">
        <v>1</v>
      </c>
      <c r="C4" s="75">
        <f>本牧地区!C4+布施地区!C4+春日地区!C4+協和地区!C4</f>
        <v>10</v>
      </c>
      <c r="D4" s="75">
        <f>本牧地区!D4+布施地区!D4+春日地区!D4+協和地区!D4</f>
        <v>11</v>
      </c>
      <c r="E4" s="10">
        <f>本牧地区!E4+布施地区!E4+春日地区!E4+協和地区!E4</f>
        <v>21</v>
      </c>
      <c r="F4" s="32"/>
    </row>
    <row r="5" spans="1:6" ht="15" customHeight="1" x14ac:dyDescent="0.15">
      <c r="A5" s="12"/>
      <c r="B5" s="35">
        <v>2</v>
      </c>
      <c r="C5" s="75">
        <f>本牧地区!C5+布施地区!C5+春日地区!C5+協和地区!C5</f>
        <v>20</v>
      </c>
      <c r="D5" s="75">
        <f>本牧地区!D5+布施地区!D5+春日地区!D5+協和地区!D5</f>
        <v>17</v>
      </c>
      <c r="E5" s="10">
        <f>本牧地区!E5+布施地区!E5+春日地区!E5+協和地区!E5</f>
        <v>37</v>
      </c>
      <c r="F5" s="32"/>
    </row>
    <row r="6" spans="1:6" ht="15" customHeight="1" x14ac:dyDescent="0.15">
      <c r="A6" s="12"/>
      <c r="B6" s="35">
        <v>3</v>
      </c>
      <c r="C6" s="75">
        <f>本牧地区!C6+布施地区!C6+春日地区!C6+協和地区!C6</f>
        <v>19</v>
      </c>
      <c r="D6" s="75">
        <f>本牧地区!D6+布施地区!D6+春日地区!D6+協和地区!D6</f>
        <v>22</v>
      </c>
      <c r="E6" s="10">
        <f>本牧地区!E6+布施地区!E6+春日地区!E6+協和地区!E6</f>
        <v>41</v>
      </c>
      <c r="F6" s="32"/>
    </row>
    <row r="7" spans="1:6" ht="15" customHeight="1" x14ac:dyDescent="0.15">
      <c r="A7" s="12"/>
      <c r="B7" s="35">
        <v>4</v>
      </c>
      <c r="C7" s="75">
        <f>本牧地区!C7+布施地区!C7+春日地区!C7+協和地区!C7</f>
        <v>11</v>
      </c>
      <c r="D7" s="75">
        <f>本牧地区!D7+布施地区!D7+春日地区!D7+協和地区!D7</f>
        <v>18</v>
      </c>
      <c r="E7" s="10">
        <f>本牧地区!E7+布施地区!E7+春日地区!E7+協和地区!E7</f>
        <v>29</v>
      </c>
      <c r="F7" s="32"/>
    </row>
    <row r="8" spans="1:6" ht="15" customHeight="1" x14ac:dyDescent="0.15">
      <c r="A8" s="12"/>
      <c r="B8" s="37" t="s">
        <v>50</v>
      </c>
      <c r="C8" s="70">
        <f>本牧地区!C8+布施地区!C8+春日地区!C8+協和地区!C8</f>
        <v>79</v>
      </c>
      <c r="D8" s="70">
        <f>本牧地区!D8+布施地区!D8+春日地区!D8+協和地区!D8</f>
        <v>79</v>
      </c>
      <c r="E8" s="38">
        <f>本牧地区!E8+布施地区!E8+春日地区!E8+協和地区!E8</f>
        <v>158</v>
      </c>
      <c r="F8" s="39">
        <f>E8/E147</f>
        <v>2.011457670273711E-2</v>
      </c>
    </row>
    <row r="9" spans="1:6" ht="15" customHeight="1" x14ac:dyDescent="0.15">
      <c r="A9" s="12"/>
      <c r="B9" s="35">
        <v>5</v>
      </c>
      <c r="C9" s="75">
        <f>本牧地区!C9+布施地区!C9+春日地区!C9+協和地区!C9</f>
        <v>13</v>
      </c>
      <c r="D9" s="75">
        <f>本牧地区!D9+布施地区!D9+春日地区!D9+協和地区!D9</f>
        <v>24</v>
      </c>
      <c r="E9" s="58">
        <f>本牧地区!E9+布施地区!E9+春日地区!E9+協和地区!E9</f>
        <v>37</v>
      </c>
      <c r="F9" s="32"/>
    </row>
    <row r="10" spans="1:6" ht="15" customHeight="1" x14ac:dyDescent="0.15">
      <c r="A10" s="12"/>
      <c r="B10" s="35">
        <v>6</v>
      </c>
      <c r="C10" s="75">
        <f>本牧地区!C10+布施地区!C10+春日地区!C10+協和地区!C10</f>
        <v>27</v>
      </c>
      <c r="D10" s="75">
        <f>本牧地区!D10+布施地区!D10+春日地区!D10+協和地区!D10</f>
        <v>22</v>
      </c>
      <c r="E10" s="10">
        <f>本牧地区!E10+布施地区!E10+春日地区!E10+協和地区!E10</f>
        <v>49</v>
      </c>
      <c r="F10" s="32"/>
    </row>
    <row r="11" spans="1:6" ht="15" customHeight="1" x14ac:dyDescent="0.15">
      <c r="A11" s="12"/>
      <c r="B11" s="35">
        <v>7</v>
      </c>
      <c r="C11" s="75">
        <f>本牧地区!C11+布施地区!C11+春日地区!C11+協和地区!C11</f>
        <v>25</v>
      </c>
      <c r="D11" s="75">
        <f>本牧地区!D11+布施地区!D11+春日地区!D11+協和地区!D11</f>
        <v>17</v>
      </c>
      <c r="E11" s="10">
        <f>本牧地区!E11+布施地区!E11+春日地区!E11+協和地区!E11</f>
        <v>42</v>
      </c>
      <c r="F11" s="32"/>
    </row>
    <row r="12" spans="1:6" ht="15" customHeight="1" x14ac:dyDescent="0.15">
      <c r="A12" s="12"/>
      <c r="B12" s="35">
        <v>8</v>
      </c>
      <c r="C12" s="75">
        <f>本牧地区!C12+布施地区!C12+春日地区!C12+協和地区!C12</f>
        <v>21</v>
      </c>
      <c r="D12" s="75">
        <f>本牧地区!D12+布施地区!D12+春日地区!D12+協和地区!D12</f>
        <v>24</v>
      </c>
      <c r="E12" s="10">
        <f>本牧地区!E12+布施地区!E12+春日地区!E12+協和地区!E12</f>
        <v>45</v>
      </c>
      <c r="F12" s="32"/>
    </row>
    <row r="13" spans="1:6" ht="15" customHeight="1" x14ac:dyDescent="0.15">
      <c r="A13" s="12"/>
      <c r="B13" s="35">
        <v>9</v>
      </c>
      <c r="C13" s="75">
        <f>本牧地区!C13+布施地区!C13+春日地区!C13+協和地区!C13</f>
        <v>19</v>
      </c>
      <c r="D13" s="75">
        <f>本牧地区!D13+布施地区!D13+春日地区!D13+協和地区!D13</f>
        <v>30</v>
      </c>
      <c r="E13" s="10">
        <f>本牧地区!E13+布施地区!E13+春日地区!E13+協和地区!E13</f>
        <v>49</v>
      </c>
      <c r="F13" s="32"/>
    </row>
    <row r="14" spans="1:6" ht="15" customHeight="1" x14ac:dyDescent="0.15">
      <c r="A14" s="12"/>
      <c r="B14" s="37" t="s">
        <v>51</v>
      </c>
      <c r="C14" s="70">
        <f>本牧地区!C14+布施地区!C14+春日地区!C14+協和地区!C14</f>
        <v>105</v>
      </c>
      <c r="D14" s="70">
        <f>本牧地区!D14+布施地区!D14+春日地区!D14+協和地区!D14</f>
        <v>117</v>
      </c>
      <c r="E14" s="48">
        <f>本牧地区!E14+布施地区!E14+春日地区!E14+協和地区!E14</f>
        <v>222</v>
      </c>
      <c r="F14" s="39">
        <f>E14/E147</f>
        <v>2.8262253341820497E-2</v>
      </c>
    </row>
    <row r="15" spans="1:6" ht="15" customHeight="1" x14ac:dyDescent="0.15">
      <c r="A15" s="12"/>
      <c r="B15" s="35">
        <v>10</v>
      </c>
      <c r="C15" s="75">
        <f>本牧地区!C15+布施地区!C15+春日地区!C15+協和地区!C15</f>
        <v>24</v>
      </c>
      <c r="D15" s="75">
        <f>本牧地区!D15+布施地区!D15+春日地区!D15+協和地区!D15</f>
        <v>29</v>
      </c>
      <c r="E15" s="58">
        <f>本牧地区!E15+布施地区!E15+春日地区!E15+協和地区!E15</f>
        <v>53</v>
      </c>
      <c r="F15" s="32"/>
    </row>
    <row r="16" spans="1:6" ht="15" customHeight="1" x14ac:dyDescent="0.15">
      <c r="A16" s="12"/>
      <c r="B16" s="35">
        <v>11</v>
      </c>
      <c r="C16" s="75">
        <f>本牧地区!C16+布施地区!C16+春日地区!C16+協和地区!C16</f>
        <v>40</v>
      </c>
      <c r="D16" s="75">
        <f>本牧地区!D16+布施地区!D16+春日地区!D16+協和地区!D16</f>
        <v>23</v>
      </c>
      <c r="E16" s="10">
        <f>本牧地区!E16+布施地区!E16+春日地区!E16+協和地区!E16</f>
        <v>63</v>
      </c>
      <c r="F16" s="32"/>
    </row>
    <row r="17" spans="1:6" ht="15" customHeight="1" x14ac:dyDescent="0.15">
      <c r="A17" s="12"/>
      <c r="B17" s="35">
        <v>12</v>
      </c>
      <c r="C17" s="75">
        <f>本牧地区!C17+布施地区!C17+春日地区!C17+協和地区!C17</f>
        <v>24</v>
      </c>
      <c r="D17" s="75">
        <f>本牧地区!D17+布施地区!D17+春日地区!D17+協和地区!D17</f>
        <v>30</v>
      </c>
      <c r="E17" s="10">
        <f>本牧地区!E17+布施地区!E17+春日地区!E17+協和地区!E17</f>
        <v>54</v>
      </c>
      <c r="F17" s="32"/>
    </row>
    <row r="18" spans="1:6" ht="15" customHeight="1" x14ac:dyDescent="0.15">
      <c r="A18" s="12"/>
      <c r="B18" s="35">
        <v>13</v>
      </c>
      <c r="C18" s="75">
        <f>本牧地区!C18+布施地区!C18+春日地区!C18+協和地区!C18</f>
        <v>34</v>
      </c>
      <c r="D18" s="75">
        <f>本牧地区!D18+布施地区!D18+春日地区!D18+協和地区!D18</f>
        <v>22</v>
      </c>
      <c r="E18" s="10">
        <f>本牧地区!E18+布施地区!E18+春日地区!E18+協和地区!E18</f>
        <v>56</v>
      </c>
      <c r="F18" s="32"/>
    </row>
    <row r="19" spans="1:6" ht="15" customHeight="1" x14ac:dyDescent="0.15">
      <c r="A19" s="12"/>
      <c r="B19" s="35">
        <v>14</v>
      </c>
      <c r="C19" s="75">
        <f>本牧地区!C19+布施地区!C19+春日地区!C19+協和地区!C19</f>
        <v>38</v>
      </c>
      <c r="D19" s="75">
        <f>本牧地区!D19+布施地区!D19+春日地区!D19+協和地区!D19</f>
        <v>29</v>
      </c>
      <c r="E19" s="10">
        <f>本牧地区!E19+布施地区!E19+春日地区!E19+協和地区!E19</f>
        <v>67</v>
      </c>
      <c r="F19" s="32"/>
    </row>
    <row r="20" spans="1:6" ht="15" customHeight="1" x14ac:dyDescent="0.15">
      <c r="A20" s="12"/>
      <c r="B20" s="37" t="s">
        <v>52</v>
      </c>
      <c r="C20" s="70">
        <f>本牧地区!C20+布施地区!C20+春日地区!C20+協和地区!C20</f>
        <v>160</v>
      </c>
      <c r="D20" s="70">
        <f>本牧地区!D20+布施地区!D20+春日地区!D20+協和地区!D20</f>
        <v>133</v>
      </c>
      <c r="E20" s="48">
        <f>本牧地区!E20+布施地区!E20+春日地区!E20+協和地区!E20</f>
        <v>293</v>
      </c>
      <c r="F20" s="39">
        <f>E20/E147</f>
        <v>3.730108211330363E-2</v>
      </c>
    </row>
    <row r="21" spans="1:6" ht="15" customHeight="1" x14ac:dyDescent="0.15">
      <c r="A21" s="12"/>
      <c r="B21" s="35">
        <v>15</v>
      </c>
      <c r="C21" s="75">
        <f>本牧地区!C21+布施地区!C21+春日地区!C21+協和地区!C21</f>
        <v>19</v>
      </c>
      <c r="D21" s="75">
        <f>本牧地区!D21+布施地区!D21+春日地区!D21+協和地区!D21</f>
        <v>37</v>
      </c>
      <c r="E21" s="58">
        <f>本牧地区!E21+布施地区!E21+春日地区!E21+協和地区!E21</f>
        <v>56</v>
      </c>
      <c r="F21" s="32"/>
    </row>
    <row r="22" spans="1:6" ht="15" customHeight="1" x14ac:dyDescent="0.15">
      <c r="A22" s="12"/>
      <c r="B22" s="35">
        <v>16</v>
      </c>
      <c r="C22" s="75">
        <f>本牧地区!C22+布施地区!C22+春日地区!C22+協和地区!C22</f>
        <v>27</v>
      </c>
      <c r="D22" s="75">
        <f>本牧地区!D22+布施地区!D22+春日地区!D22+協和地区!D22</f>
        <v>33</v>
      </c>
      <c r="E22" s="10">
        <f>本牧地区!E22+布施地区!E22+春日地区!E22+協和地区!E22</f>
        <v>60</v>
      </c>
      <c r="F22" s="32"/>
    </row>
    <row r="23" spans="1:6" ht="15" customHeight="1" x14ac:dyDescent="0.15">
      <c r="A23" s="12"/>
      <c r="B23" s="35">
        <v>17</v>
      </c>
      <c r="C23" s="75">
        <f>本牧地区!C23+布施地区!C23+春日地区!C23+協和地区!C23</f>
        <v>47</v>
      </c>
      <c r="D23" s="75">
        <f>本牧地区!D23+布施地区!D23+春日地区!D23+協和地区!D23</f>
        <v>29</v>
      </c>
      <c r="E23" s="10">
        <f>本牧地区!E23+布施地区!E23+春日地区!E23+協和地区!E23</f>
        <v>76</v>
      </c>
      <c r="F23" s="32"/>
    </row>
    <row r="24" spans="1:6" ht="15" customHeight="1" x14ac:dyDescent="0.15">
      <c r="A24" s="12"/>
      <c r="B24" s="35">
        <v>18</v>
      </c>
      <c r="C24" s="75">
        <f>本牧地区!C24+布施地区!C24+春日地区!C24+協和地区!C24</f>
        <v>39</v>
      </c>
      <c r="D24" s="75">
        <f>本牧地区!D24+布施地区!D24+春日地区!D24+協和地区!D24</f>
        <v>25</v>
      </c>
      <c r="E24" s="10">
        <f>本牧地区!E24+布施地区!E24+春日地区!E24+協和地区!E24</f>
        <v>64</v>
      </c>
      <c r="F24" s="32"/>
    </row>
    <row r="25" spans="1:6" ht="15" customHeight="1" x14ac:dyDescent="0.15">
      <c r="A25" s="12"/>
      <c r="B25" s="35">
        <v>19</v>
      </c>
      <c r="C25" s="75">
        <f>本牧地区!C25+布施地区!C25+春日地区!C25+協和地区!C25</f>
        <v>28</v>
      </c>
      <c r="D25" s="75">
        <f>本牧地区!D25+布施地区!D25+春日地区!D25+協和地区!D25</f>
        <v>25</v>
      </c>
      <c r="E25" s="10">
        <f>本牧地区!E25+布施地区!E25+春日地区!E25+協和地区!E25</f>
        <v>53</v>
      </c>
      <c r="F25" s="32"/>
    </row>
    <row r="26" spans="1:6" ht="15" customHeight="1" x14ac:dyDescent="0.15">
      <c r="A26" s="12"/>
      <c r="B26" s="40" t="s">
        <v>53</v>
      </c>
      <c r="C26" s="49">
        <f>本牧地区!C26+布施地区!C26+春日地区!C26+協和地区!C26</f>
        <v>160</v>
      </c>
      <c r="D26" s="49">
        <f>本牧地区!D26+布施地区!D26+春日地区!D26+協和地区!D26</f>
        <v>149</v>
      </c>
      <c r="E26" s="41">
        <f>本牧地区!E26+布施地区!E26+春日地区!E26+協和地区!E26</f>
        <v>309</v>
      </c>
      <c r="F26" s="42">
        <f>E26/E147</f>
        <v>3.9338001273074477E-2</v>
      </c>
    </row>
    <row r="27" spans="1:6" ht="15" customHeight="1" x14ac:dyDescent="0.15">
      <c r="A27" s="12"/>
      <c r="B27" s="35">
        <v>20</v>
      </c>
      <c r="C27" s="75">
        <f>本牧地区!C27+布施地区!C27+春日地区!C27+協和地区!C27</f>
        <v>24</v>
      </c>
      <c r="D27" s="75">
        <f>本牧地区!D27+布施地区!D27+春日地区!D27+協和地区!D27</f>
        <v>33</v>
      </c>
      <c r="E27" s="58">
        <f>本牧地区!E27+布施地区!E27+春日地区!E27+協和地区!E27</f>
        <v>57</v>
      </c>
      <c r="F27" s="32"/>
    </row>
    <row r="28" spans="1:6" ht="15" customHeight="1" x14ac:dyDescent="0.15">
      <c r="A28" s="12"/>
      <c r="B28" s="35">
        <v>21</v>
      </c>
      <c r="C28" s="75">
        <f>本牧地区!C28+布施地区!C28+春日地区!C28+協和地区!C28</f>
        <v>27</v>
      </c>
      <c r="D28" s="75">
        <f>本牧地区!D28+布施地区!D28+春日地区!D28+協和地区!D28</f>
        <v>20</v>
      </c>
      <c r="E28" s="10">
        <f>本牧地区!E28+布施地区!E28+春日地区!E28+協和地区!E28</f>
        <v>47</v>
      </c>
      <c r="F28" s="32"/>
    </row>
    <row r="29" spans="1:6" ht="15" customHeight="1" x14ac:dyDescent="0.15">
      <c r="A29" s="12"/>
      <c r="B29" s="35">
        <v>22</v>
      </c>
      <c r="C29" s="75">
        <f>本牧地区!C29+布施地区!C29+春日地区!C29+協和地区!C29</f>
        <v>35</v>
      </c>
      <c r="D29" s="75">
        <f>本牧地区!D29+布施地区!D29+春日地区!D29+協和地区!D29</f>
        <v>23</v>
      </c>
      <c r="E29" s="10">
        <f>本牧地区!E29+布施地区!E29+春日地区!E29+協和地区!E29</f>
        <v>58</v>
      </c>
      <c r="F29" s="32"/>
    </row>
    <row r="30" spans="1:6" ht="15" customHeight="1" x14ac:dyDescent="0.15">
      <c r="A30" s="12"/>
      <c r="B30" s="35">
        <v>23</v>
      </c>
      <c r="C30" s="75">
        <f>本牧地区!C30+布施地区!C30+春日地区!C30+協和地区!C30</f>
        <v>32</v>
      </c>
      <c r="D30" s="75">
        <f>本牧地区!D30+布施地区!D30+春日地区!D30+協和地区!D30</f>
        <v>36</v>
      </c>
      <c r="E30" s="10">
        <f>本牧地区!E30+布施地区!E30+春日地区!E30+協和地区!E30</f>
        <v>68</v>
      </c>
      <c r="F30" s="32"/>
    </row>
    <row r="31" spans="1:6" ht="15" customHeight="1" x14ac:dyDescent="0.15">
      <c r="A31" s="12"/>
      <c r="B31" s="35">
        <v>24</v>
      </c>
      <c r="C31" s="75">
        <f>本牧地区!C31+布施地区!C31+春日地区!C31+協和地区!C31</f>
        <v>31</v>
      </c>
      <c r="D31" s="75">
        <f>本牧地区!D31+布施地区!D31+春日地区!D31+協和地区!D31</f>
        <v>21</v>
      </c>
      <c r="E31" s="10">
        <f>本牧地区!E31+布施地区!E31+春日地区!E31+協和地区!E31</f>
        <v>52</v>
      </c>
      <c r="F31" s="32"/>
    </row>
    <row r="32" spans="1:6" ht="15" customHeight="1" x14ac:dyDescent="0.15">
      <c r="A32" s="12"/>
      <c r="B32" s="40" t="s">
        <v>54</v>
      </c>
      <c r="C32" s="49">
        <f>本牧地区!C32+布施地区!C32+春日地区!C32+協和地区!C32</f>
        <v>149</v>
      </c>
      <c r="D32" s="49">
        <f>本牧地区!D32+布施地区!D32+春日地区!D32+協和地区!D32</f>
        <v>133</v>
      </c>
      <c r="E32" s="41">
        <f>本牧地区!E32+布施地区!E32+春日地区!E32+協和地区!E32</f>
        <v>282</v>
      </c>
      <c r="F32" s="42">
        <f>E32/E147</f>
        <v>3.5900700190961171E-2</v>
      </c>
    </row>
    <row r="33" spans="1:6" ht="15" customHeight="1" x14ac:dyDescent="0.15">
      <c r="A33" s="12"/>
      <c r="B33" s="35">
        <v>25</v>
      </c>
      <c r="C33" s="75">
        <f>本牧地区!C33+布施地区!C33+春日地区!C33+協和地区!C33</f>
        <v>27</v>
      </c>
      <c r="D33" s="75">
        <f>本牧地区!D33+布施地区!D33+春日地区!D33+協和地区!D33</f>
        <v>22</v>
      </c>
      <c r="E33" s="58">
        <f>本牧地区!E33+布施地区!E33+春日地区!E33+協和地区!E33</f>
        <v>49</v>
      </c>
      <c r="F33" s="32"/>
    </row>
    <row r="34" spans="1:6" ht="15" customHeight="1" x14ac:dyDescent="0.15">
      <c r="A34" s="12"/>
      <c r="B34" s="35">
        <v>26</v>
      </c>
      <c r="C34" s="75">
        <f>本牧地区!C34+布施地区!C34+春日地区!C34+協和地区!C34</f>
        <v>14</v>
      </c>
      <c r="D34" s="75">
        <f>本牧地区!D34+布施地区!D34+春日地区!D34+協和地区!D34</f>
        <v>18</v>
      </c>
      <c r="E34" s="10">
        <f>本牧地区!E34+布施地区!E34+春日地区!E34+協和地区!E34</f>
        <v>32</v>
      </c>
      <c r="F34" s="32"/>
    </row>
    <row r="35" spans="1:6" ht="15" customHeight="1" x14ac:dyDescent="0.15">
      <c r="A35" s="12"/>
      <c r="B35" s="35">
        <v>27</v>
      </c>
      <c r="C35" s="75">
        <f>本牧地区!C35+布施地区!C35+春日地区!C35+協和地区!C35</f>
        <v>29</v>
      </c>
      <c r="D35" s="75">
        <f>本牧地区!D35+布施地区!D35+春日地区!D35+協和地区!D35</f>
        <v>25</v>
      </c>
      <c r="E35" s="10">
        <f>本牧地区!E35+布施地区!E35+春日地区!E35+協和地区!E35</f>
        <v>54</v>
      </c>
      <c r="F35" s="32"/>
    </row>
    <row r="36" spans="1:6" ht="15" customHeight="1" x14ac:dyDescent="0.15">
      <c r="A36" s="12"/>
      <c r="B36" s="35">
        <v>28</v>
      </c>
      <c r="C36" s="75">
        <f>本牧地区!C36+布施地区!C36+春日地区!C36+協和地区!C36</f>
        <v>16</v>
      </c>
      <c r="D36" s="75">
        <f>本牧地区!D36+布施地区!D36+春日地区!D36+協和地区!D36</f>
        <v>27</v>
      </c>
      <c r="E36" s="10">
        <f>本牧地区!E36+布施地区!E36+春日地区!E36+協和地区!E36</f>
        <v>43</v>
      </c>
      <c r="F36" s="32"/>
    </row>
    <row r="37" spans="1:6" ht="15" customHeight="1" x14ac:dyDescent="0.15">
      <c r="A37" s="12"/>
      <c r="B37" s="35">
        <v>29</v>
      </c>
      <c r="C37" s="75">
        <f>本牧地区!C37+布施地区!C37+春日地区!C37+協和地区!C37</f>
        <v>29</v>
      </c>
      <c r="D37" s="75">
        <f>本牧地区!D37+布施地区!D37+春日地区!D37+協和地区!D37</f>
        <v>16</v>
      </c>
      <c r="E37" s="10">
        <f>本牧地区!E37+布施地区!E37+春日地区!E37+協和地区!E37</f>
        <v>45</v>
      </c>
      <c r="F37" s="32"/>
    </row>
    <row r="38" spans="1:6" ht="15" customHeight="1" x14ac:dyDescent="0.15">
      <c r="A38" s="12"/>
      <c r="B38" s="40" t="s">
        <v>55</v>
      </c>
      <c r="C38" s="49">
        <f>本牧地区!C38+布施地区!C38+春日地区!C38+協和地区!C38</f>
        <v>115</v>
      </c>
      <c r="D38" s="49">
        <f>本牧地区!D38+布施地区!D38+春日地区!D38+協和地区!D38</f>
        <v>108</v>
      </c>
      <c r="E38" s="41">
        <f>本牧地区!E38+布施地区!E38+春日地区!E38+協和地区!E38</f>
        <v>223</v>
      </c>
      <c r="F38" s="42">
        <f>E38/E147</f>
        <v>2.8389560789306174E-2</v>
      </c>
    </row>
    <row r="39" spans="1:6" ht="15" customHeight="1" x14ac:dyDescent="0.15">
      <c r="A39" s="12"/>
      <c r="B39" s="35">
        <v>30</v>
      </c>
      <c r="C39" s="75">
        <f>本牧地区!C39+布施地区!C39+春日地区!C39+協和地区!C39</f>
        <v>23</v>
      </c>
      <c r="D39" s="75">
        <f>本牧地区!D39+布施地区!D39+春日地区!D39+協和地区!D39</f>
        <v>19</v>
      </c>
      <c r="E39" s="58">
        <f>本牧地区!E39+布施地区!E39+春日地区!E39+協和地区!E39</f>
        <v>42</v>
      </c>
      <c r="F39" s="32"/>
    </row>
    <row r="40" spans="1:6" ht="15" customHeight="1" x14ac:dyDescent="0.15">
      <c r="A40" s="12"/>
      <c r="B40" s="35">
        <v>31</v>
      </c>
      <c r="C40" s="75">
        <f>本牧地区!C40+布施地区!C40+春日地区!C40+協和地区!C40</f>
        <v>29</v>
      </c>
      <c r="D40" s="75">
        <f>本牧地区!D40+布施地区!D40+春日地区!D40+協和地区!D40</f>
        <v>28</v>
      </c>
      <c r="E40" s="10">
        <f>本牧地区!E40+布施地区!E40+春日地区!E40+協和地区!E40</f>
        <v>57</v>
      </c>
      <c r="F40" s="32"/>
    </row>
    <row r="41" spans="1:6" ht="15" customHeight="1" x14ac:dyDescent="0.15">
      <c r="A41" s="12"/>
      <c r="B41" s="35">
        <v>32</v>
      </c>
      <c r="C41" s="75">
        <f>本牧地区!C41+布施地区!C41+春日地区!C41+協和地区!C41</f>
        <v>37</v>
      </c>
      <c r="D41" s="75">
        <f>本牧地区!D41+布施地区!D41+春日地区!D41+協和地区!D41</f>
        <v>23</v>
      </c>
      <c r="E41" s="10">
        <f>本牧地区!E41+布施地区!E41+春日地区!E41+協和地区!E41</f>
        <v>60</v>
      </c>
      <c r="F41" s="32"/>
    </row>
    <row r="42" spans="1:6" ht="15" customHeight="1" x14ac:dyDescent="0.15">
      <c r="A42" s="12"/>
      <c r="B42" s="35">
        <v>33</v>
      </c>
      <c r="C42" s="75">
        <f>本牧地区!C42+布施地区!C42+春日地区!C42+協和地区!C42</f>
        <v>36</v>
      </c>
      <c r="D42" s="75">
        <f>本牧地区!D42+布施地区!D42+春日地区!D42+協和地区!D42</f>
        <v>26</v>
      </c>
      <c r="E42" s="10">
        <f>本牧地区!E42+布施地区!E42+春日地区!E42+協和地区!E42</f>
        <v>62</v>
      </c>
      <c r="F42" s="32"/>
    </row>
    <row r="43" spans="1:6" ht="15" customHeight="1" x14ac:dyDescent="0.15">
      <c r="A43" s="12"/>
      <c r="B43" s="35">
        <v>34</v>
      </c>
      <c r="C43" s="75">
        <f>本牧地区!C43+布施地区!C43+春日地区!C43+協和地区!C43</f>
        <v>33</v>
      </c>
      <c r="D43" s="75">
        <f>本牧地区!D43+布施地区!D43+春日地区!D43+協和地区!D43</f>
        <v>17</v>
      </c>
      <c r="E43" s="10">
        <f>本牧地区!E43+布施地区!E43+春日地区!E43+協和地区!E43</f>
        <v>50</v>
      </c>
      <c r="F43" s="32"/>
    </row>
    <row r="44" spans="1:6" ht="15" customHeight="1" x14ac:dyDescent="0.15">
      <c r="A44" s="12"/>
      <c r="B44" s="40" t="s">
        <v>56</v>
      </c>
      <c r="C44" s="49">
        <f>本牧地区!C44+布施地区!C44+春日地区!C44+協和地区!C44</f>
        <v>158</v>
      </c>
      <c r="D44" s="49">
        <f>本牧地区!D44+布施地区!D44+春日地区!D44+協和地区!D44</f>
        <v>113</v>
      </c>
      <c r="E44" s="41">
        <f>本牧地区!E44+布施地区!E44+春日地区!E44+協和地区!E44</f>
        <v>271</v>
      </c>
      <c r="F44" s="42">
        <f>E44/E147</f>
        <v>3.4500318268618713E-2</v>
      </c>
    </row>
    <row r="45" spans="1:6" ht="15" customHeight="1" x14ac:dyDescent="0.15">
      <c r="A45" s="12"/>
      <c r="B45" s="35">
        <v>35</v>
      </c>
      <c r="C45" s="75">
        <f>本牧地区!C45+布施地区!C45+春日地区!C45+協和地区!C45</f>
        <v>33</v>
      </c>
      <c r="D45" s="75">
        <f>本牧地区!D45+布施地区!D45+春日地区!D45+協和地区!D45</f>
        <v>24</v>
      </c>
      <c r="E45" s="58">
        <f>本牧地区!E45+布施地区!E45+春日地区!E45+協和地区!E45</f>
        <v>57</v>
      </c>
      <c r="F45" s="32"/>
    </row>
    <row r="46" spans="1:6" ht="15" customHeight="1" x14ac:dyDescent="0.15">
      <c r="A46" s="12"/>
      <c r="B46" s="35">
        <v>36</v>
      </c>
      <c r="C46" s="75">
        <f>本牧地区!C46+布施地区!C46+春日地区!C46+協和地区!C46</f>
        <v>34</v>
      </c>
      <c r="D46" s="75">
        <f>本牧地区!D46+布施地区!D46+春日地区!D46+協和地区!D46</f>
        <v>29</v>
      </c>
      <c r="E46" s="10">
        <f>本牧地区!E46+布施地区!E46+春日地区!E46+協和地区!E46</f>
        <v>63</v>
      </c>
      <c r="F46" s="32"/>
    </row>
    <row r="47" spans="1:6" ht="15" customHeight="1" x14ac:dyDescent="0.15">
      <c r="A47" s="12"/>
      <c r="B47" s="35">
        <v>37</v>
      </c>
      <c r="C47" s="75">
        <f>本牧地区!C47+布施地区!C47+春日地区!C47+協和地区!C47</f>
        <v>26</v>
      </c>
      <c r="D47" s="75">
        <f>本牧地区!D47+布施地区!D47+春日地区!D47+協和地区!D47</f>
        <v>28</v>
      </c>
      <c r="E47" s="10">
        <f>本牧地区!E47+布施地区!E47+春日地区!E47+協和地区!E47</f>
        <v>54</v>
      </c>
      <c r="F47" s="32"/>
    </row>
    <row r="48" spans="1:6" ht="15" customHeight="1" x14ac:dyDescent="0.15">
      <c r="A48" s="12"/>
      <c r="B48" s="35">
        <v>38</v>
      </c>
      <c r="C48" s="75">
        <f>本牧地区!C48+布施地区!C48+春日地区!C48+協和地区!C48</f>
        <v>47</v>
      </c>
      <c r="D48" s="75">
        <f>本牧地区!D48+布施地区!D48+春日地区!D48+協和地区!D48</f>
        <v>25</v>
      </c>
      <c r="E48" s="10">
        <f>本牧地区!E48+布施地区!E48+春日地区!E48+協和地区!E48</f>
        <v>72</v>
      </c>
      <c r="F48" s="32"/>
    </row>
    <row r="49" spans="1:6" ht="15" customHeight="1" x14ac:dyDescent="0.15">
      <c r="A49" s="12"/>
      <c r="B49" s="35">
        <v>39</v>
      </c>
      <c r="C49" s="75">
        <f>本牧地区!C49+布施地区!C49+春日地区!C49+協和地区!C49</f>
        <v>43</v>
      </c>
      <c r="D49" s="75">
        <f>本牧地区!D49+布施地区!D49+春日地区!D49+協和地区!D49</f>
        <v>36</v>
      </c>
      <c r="E49" s="10">
        <f>本牧地区!E49+布施地区!E49+春日地区!E49+協和地区!E49</f>
        <v>79</v>
      </c>
      <c r="F49" s="32"/>
    </row>
    <row r="50" spans="1:6" ht="15" customHeight="1" x14ac:dyDescent="0.15">
      <c r="A50" s="12"/>
      <c r="B50" s="40" t="s">
        <v>57</v>
      </c>
      <c r="C50" s="49">
        <f>本牧地区!C50+布施地区!C50+春日地区!C50+協和地区!C50</f>
        <v>183</v>
      </c>
      <c r="D50" s="49">
        <f>本牧地区!D50+布施地区!D50+春日地区!D50+協和地区!D50</f>
        <v>142</v>
      </c>
      <c r="E50" s="41">
        <f>本牧地区!E50+布施地区!E50+春日地区!E50+協和地区!E50</f>
        <v>325</v>
      </c>
      <c r="F50" s="42">
        <f>E50/E147</f>
        <v>4.1374920432845325E-2</v>
      </c>
    </row>
    <row r="51" spans="1:6" ht="15" customHeight="1" x14ac:dyDescent="0.15">
      <c r="A51" s="12"/>
      <c r="B51" s="35">
        <v>40</v>
      </c>
      <c r="C51" s="75">
        <f>本牧地区!C51+布施地区!C51+春日地区!C51+協和地区!C51</f>
        <v>25</v>
      </c>
      <c r="D51" s="75">
        <f>本牧地区!D51+布施地区!D51+春日地区!D51+協和地区!D51</f>
        <v>35</v>
      </c>
      <c r="E51" s="58">
        <f>本牧地区!E51+布施地区!E51+春日地区!E51+協和地区!E51</f>
        <v>60</v>
      </c>
      <c r="F51" s="32"/>
    </row>
    <row r="52" spans="1:6" ht="15" customHeight="1" x14ac:dyDescent="0.15">
      <c r="A52" s="12"/>
      <c r="B52" s="35">
        <v>41</v>
      </c>
      <c r="C52" s="75">
        <f>本牧地区!C52+布施地区!C52+春日地区!C52+協和地区!C52</f>
        <v>46</v>
      </c>
      <c r="D52" s="75">
        <f>本牧地区!D52+布施地区!D52+春日地区!D52+協和地区!D52</f>
        <v>33</v>
      </c>
      <c r="E52" s="10">
        <f>本牧地区!E52+布施地区!E52+春日地区!E52+協和地区!E52</f>
        <v>79</v>
      </c>
      <c r="F52" s="32"/>
    </row>
    <row r="53" spans="1:6" ht="15" customHeight="1" x14ac:dyDescent="0.15">
      <c r="A53" s="12"/>
      <c r="B53" s="35">
        <v>42</v>
      </c>
      <c r="C53" s="75">
        <f>本牧地区!C53+布施地区!C53+春日地区!C53+協和地区!C53</f>
        <v>49</v>
      </c>
      <c r="D53" s="75">
        <f>本牧地区!D53+布施地区!D53+春日地区!D53+協和地区!D53</f>
        <v>42</v>
      </c>
      <c r="E53" s="10">
        <f>本牧地区!E53+布施地区!E53+春日地区!E53+協和地区!E53</f>
        <v>91</v>
      </c>
      <c r="F53" s="32"/>
    </row>
    <row r="54" spans="1:6" ht="15" customHeight="1" x14ac:dyDescent="0.15">
      <c r="A54" s="12"/>
      <c r="B54" s="35">
        <v>43</v>
      </c>
      <c r="C54" s="75">
        <f>本牧地区!C54+布施地区!C54+春日地区!C54+協和地区!C54</f>
        <v>50</v>
      </c>
      <c r="D54" s="75">
        <f>本牧地区!D54+布施地区!D54+春日地区!D54+協和地区!D54</f>
        <v>44</v>
      </c>
      <c r="E54" s="10">
        <f>本牧地区!E54+布施地区!E54+春日地区!E54+協和地区!E54</f>
        <v>94</v>
      </c>
      <c r="F54" s="32"/>
    </row>
    <row r="55" spans="1:6" ht="15" customHeight="1" x14ac:dyDescent="0.15">
      <c r="A55" s="12"/>
      <c r="B55" s="35">
        <v>44</v>
      </c>
      <c r="C55" s="75">
        <f>本牧地区!C55+布施地区!C55+春日地区!C55+協和地区!C55</f>
        <v>37</v>
      </c>
      <c r="D55" s="75">
        <f>本牧地区!D55+布施地区!D55+春日地区!D55+協和地区!D55</f>
        <v>43</v>
      </c>
      <c r="E55" s="10">
        <f>本牧地区!E55+布施地区!E55+春日地区!E55+協和地区!E55</f>
        <v>80</v>
      </c>
      <c r="F55" s="32"/>
    </row>
    <row r="56" spans="1:6" ht="15" customHeight="1" x14ac:dyDescent="0.15">
      <c r="A56" s="12"/>
      <c r="B56" s="40" t="s">
        <v>58</v>
      </c>
      <c r="C56" s="49">
        <f>本牧地区!C56+布施地区!C56+春日地区!C56+協和地区!C56</f>
        <v>207</v>
      </c>
      <c r="D56" s="49">
        <f>本牧地区!D56+布施地区!D56+春日地区!D56+協和地区!D56</f>
        <v>197</v>
      </c>
      <c r="E56" s="41">
        <f>本牧地区!E56+布施地区!E56+春日地区!E56+協和地区!E56</f>
        <v>404</v>
      </c>
      <c r="F56" s="42">
        <f>E56/E147</f>
        <v>5.1432208784213874E-2</v>
      </c>
    </row>
    <row r="57" spans="1:6" ht="15" customHeight="1" x14ac:dyDescent="0.15">
      <c r="A57" s="12"/>
      <c r="B57" s="35">
        <v>45</v>
      </c>
      <c r="C57" s="75">
        <f>本牧地区!C57+布施地区!C57+春日地区!C57+協和地区!C57</f>
        <v>40</v>
      </c>
      <c r="D57" s="75">
        <f>本牧地区!D57+布施地区!D57+春日地区!D57+協和地区!D57</f>
        <v>32</v>
      </c>
      <c r="E57" s="58">
        <f>本牧地区!E57+布施地区!E57+春日地区!E57+協和地区!E57</f>
        <v>72</v>
      </c>
      <c r="F57" s="32"/>
    </row>
    <row r="58" spans="1:6" ht="15" customHeight="1" x14ac:dyDescent="0.15">
      <c r="A58" s="12"/>
      <c r="B58" s="35">
        <v>46</v>
      </c>
      <c r="C58" s="75">
        <f>本牧地区!C58+布施地区!C58+春日地区!C58+協和地区!C58</f>
        <v>47</v>
      </c>
      <c r="D58" s="75">
        <f>本牧地区!D58+布施地区!D58+春日地区!D58+協和地区!D58</f>
        <v>46</v>
      </c>
      <c r="E58" s="10">
        <f>本牧地区!E58+布施地区!E58+春日地区!E58+協和地区!E58</f>
        <v>93</v>
      </c>
      <c r="F58" s="32"/>
    </row>
    <row r="59" spans="1:6" ht="15" customHeight="1" x14ac:dyDescent="0.15">
      <c r="A59" s="12"/>
      <c r="B59" s="35">
        <v>47</v>
      </c>
      <c r="C59" s="75">
        <f>本牧地区!C59+布施地区!C59+春日地区!C59+協和地区!C59</f>
        <v>53</v>
      </c>
      <c r="D59" s="75">
        <f>本牧地区!D59+布施地区!D59+春日地区!D59+協和地区!D59</f>
        <v>43</v>
      </c>
      <c r="E59" s="10">
        <f>本牧地区!E59+布施地区!E59+春日地区!E59+協和地区!E59</f>
        <v>96</v>
      </c>
      <c r="F59" s="32"/>
    </row>
    <row r="60" spans="1:6" ht="15" customHeight="1" x14ac:dyDescent="0.15">
      <c r="A60" s="12"/>
      <c r="B60" s="35">
        <v>48</v>
      </c>
      <c r="C60" s="75">
        <f>本牧地区!C60+布施地区!C60+春日地区!C60+協和地区!C60</f>
        <v>60</v>
      </c>
      <c r="D60" s="75">
        <f>本牧地区!D60+布施地区!D60+春日地区!D60+協和地区!D60</f>
        <v>33</v>
      </c>
      <c r="E60" s="10">
        <f>本牧地区!E60+布施地区!E60+春日地区!E60+協和地区!E60</f>
        <v>93</v>
      </c>
      <c r="F60" s="32"/>
    </row>
    <row r="61" spans="1:6" ht="15" customHeight="1" x14ac:dyDescent="0.15">
      <c r="A61" s="12"/>
      <c r="B61" s="35">
        <v>49</v>
      </c>
      <c r="C61" s="75">
        <f>本牧地区!C61+布施地区!C61+春日地区!C61+協和地区!C61</f>
        <v>48</v>
      </c>
      <c r="D61" s="75">
        <f>本牧地区!D61+布施地区!D61+春日地区!D61+協和地区!D61</f>
        <v>39</v>
      </c>
      <c r="E61" s="10">
        <f>本牧地区!E61+布施地区!E61+春日地区!E61+協和地区!E61</f>
        <v>87</v>
      </c>
      <c r="F61" s="32"/>
    </row>
    <row r="62" spans="1:6" ht="15" customHeight="1" x14ac:dyDescent="0.15">
      <c r="A62" s="12"/>
      <c r="B62" s="40" t="s">
        <v>59</v>
      </c>
      <c r="C62" s="49">
        <f>本牧地区!C62+布施地区!C62+春日地区!C62+協和地区!C62</f>
        <v>248</v>
      </c>
      <c r="D62" s="49">
        <f>本牧地区!D62+布施地区!D62+春日地区!D62+協和地区!D62</f>
        <v>193</v>
      </c>
      <c r="E62" s="41">
        <f>本牧地区!E62+布施地区!E62+春日地区!E62+協和地区!E62</f>
        <v>441</v>
      </c>
      <c r="F62" s="42">
        <f>E62/E147</f>
        <v>5.6142584341183958E-2</v>
      </c>
    </row>
    <row r="63" spans="1:6" ht="15" customHeight="1" x14ac:dyDescent="0.15">
      <c r="A63" s="12"/>
      <c r="B63" s="35">
        <v>50</v>
      </c>
      <c r="C63" s="75">
        <f>本牧地区!C63+布施地区!C63+春日地区!C63+協和地区!C63</f>
        <v>50</v>
      </c>
      <c r="D63" s="75">
        <f>本牧地区!D63+布施地区!D63+春日地区!D63+協和地区!D63</f>
        <v>57</v>
      </c>
      <c r="E63" s="58">
        <f>本牧地区!E63+布施地区!E63+春日地区!E63+協和地区!E63</f>
        <v>107</v>
      </c>
      <c r="F63" s="32"/>
    </row>
    <row r="64" spans="1:6" ht="15" customHeight="1" x14ac:dyDescent="0.15">
      <c r="A64" s="12"/>
      <c r="B64" s="35">
        <v>51</v>
      </c>
      <c r="C64" s="75">
        <f>本牧地区!C64+布施地区!C64+春日地区!C64+協和地区!C64</f>
        <v>55</v>
      </c>
      <c r="D64" s="75">
        <f>本牧地区!D64+布施地区!D64+春日地区!D64+協和地区!D64</f>
        <v>56</v>
      </c>
      <c r="E64" s="10">
        <f>本牧地区!E64+布施地区!E64+春日地区!E64+協和地区!E64</f>
        <v>111</v>
      </c>
      <c r="F64" s="32"/>
    </row>
    <row r="65" spans="1:6" ht="15" customHeight="1" x14ac:dyDescent="0.15">
      <c r="A65" s="12"/>
      <c r="B65" s="35">
        <v>52</v>
      </c>
      <c r="C65" s="75">
        <f>本牧地区!C65+布施地区!C65+春日地区!C65+協和地区!C65</f>
        <v>55</v>
      </c>
      <c r="D65" s="75">
        <f>本牧地区!D65+布施地区!D65+春日地区!D65+協和地区!D65</f>
        <v>47</v>
      </c>
      <c r="E65" s="10">
        <f>本牧地区!E65+布施地区!E65+春日地区!E65+協和地区!E65</f>
        <v>102</v>
      </c>
      <c r="F65" s="32"/>
    </row>
    <row r="66" spans="1:6" ht="15" customHeight="1" x14ac:dyDescent="0.15">
      <c r="A66" s="12"/>
      <c r="B66" s="35">
        <v>53</v>
      </c>
      <c r="C66" s="75">
        <f>本牧地区!C66+布施地区!C66+春日地区!C66+協和地区!C66</f>
        <v>65</v>
      </c>
      <c r="D66" s="75">
        <f>本牧地区!D66+布施地区!D66+春日地区!D66+協和地区!D66</f>
        <v>58</v>
      </c>
      <c r="E66" s="10">
        <f>本牧地区!E66+布施地区!E66+春日地区!E66+協和地区!E66</f>
        <v>123</v>
      </c>
      <c r="F66" s="32"/>
    </row>
    <row r="67" spans="1:6" ht="15" customHeight="1" x14ac:dyDescent="0.15">
      <c r="A67" s="12"/>
      <c r="B67" s="35">
        <v>54</v>
      </c>
      <c r="C67" s="75">
        <f>本牧地区!C67+布施地区!C67+春日地区!C67+協和地区!C67</f>
        <v>58</v>
      </c>
      <c r="D67" s="75">
        <f>本牧地区!D67+布施地区!D67+春日地区!D67+協和地区!D67</f>
        <v>46</v>
      </c>
      <c r="E67" s="10">
        <f>本牧地区!E67+布施地区!E67+春日地区!E67+協和地区!E67</f>
        <v>104</v>
      </c>
      <c r="F67" s="32"/>
    </row>
    <row r="68" spans="1:6" ht="15" customHeight="1" x14ac:dyDescent="0.15">
      <c r="A68" s="12"/>
      <c r="B68" s="40" t="s">
        <v>60</v>
      </c>
      <c r="C68" s="49">
        <f>本牧地区!C68+布施地区!C68+春日地区!C68+協和地区!C68</f>
        <v>283</v>
      </c>
      <c r="D68" s="49">
        <f>本牧地区!D68+布施地区!D68+春日地区!D68+協和地区!D68</f>
        <v>264</v>
      </c>
      <c r="E68" s="41">
        <f>本牧地区!E68+布施地区!E68+春日地区!E68+協和地区!E68</f>
        <v>547</v>
      </c>
      <c r="F68" s="42">
        <f>E68/E147</f>
        <v>6.9637173774665814E-2</v>
      </c>
    </row>
    <row r="69" spans="1:6" ht="15" customHeight="1" x14ac:dyDescent="0.15">
      <c r="A69" s="12"/>
      <c r="B69" s="35">
        <v>55</v>
      </c>
      <c r="C69" s="75">
        <f>本牧地区!C69+布施地区!C69+春日地区!C69+協和地区!C69</f>
        <v>55</v>
      </c>
      <c r="D69" s="75">
        <f>本牧地区!D69+布施地区!D69+春日地区!D69+協和地区!D69</f>
        <v>59</v>
      </c>
      <c r="E69" s="58">
        <f>本牧地区!E69+布施地区!E69+春日地区!E69+協和地区!E69</f>
        <v>114</v>
      </c>
      <c r="F69" s="32"/>
    </row>
    <row r="70" spans="1:6" ht="15" customHeight="1" x14ac:dyDescent="0.15">
      <c r="A70" s="12"/>
      <c r="B70" s="35">
        <v>56</v>
      </c>
      <c r="C70" s="75">
        <f>本牧地区!C70+布施地区!C70+春日地区!C70+協和地区!C70</f>
        <v>43</v>
      </c>
      <c r="D70" s="75">
        <f>本牧地区!D70+布施地区!D70+春日地区!D70+協和地区!D70</f>
        <v>48</v>
      </c>
      <c r="E70" s="10">
        <f>本牧地区!E70+布施地区!E70+春日地区!E70+協和地区!E70</f>
        <v>91</v>
      </c>
      <c r="F70" s="32"/>
    </row>
    <row r="71" spans="1:6" ht="15" customHeight="1" x14ac:dyDescent="0.15">
      <c r="A71" s="12"/>
      <c r="B71" s="35">
        <v>57</v>
      </c>
      <c r="C71" s="75">
        <f>本牧地区!C71+布施地区!C71+春日地区!C71+協和地区!C71</f>
        <v>48</v>
      </c>
      <c r="D71" s="75">
        <f>本牧地区!D71+布施地区!D71+春日地区!D71+協和地区!D71</f>
        <v>50</v>
      </c>
      <c r="E71" s="10">
        <f>本牧地区!E71+布施地区!E71+春日地区!E71+協和地区!E71</f>
        <v>98</v>
      </c>
      <c r="F71" s="32"/>
    </row>
    <row r="72" spans="1:6" ht="15" customHeight="1" x14ac:dyDescent="0.15">
      <c r="A72" s="12"/>
      <c r="B72" s="35">
        <v>58</v>
      </c>
      <c r="C72" s="75">
        <f>本牧地区!C72+布施地区!C72+春日地区!C72+協和地区!C72</f>
        <v>40</v>
      </c>
      <c r="D72" s="75">
        <f>本牧地区!D72+布施地区!D72+春日地区!D72+協和地区!D72</f>
        <v>47</v>
      </c>
      <c r="E72" s="10">
        <f>本牧地区!E72+布施地区!E72+春日地区!E72+協和地区!E72</f>
        <v>87</v>
      </c>
      <c r="F72" s="32"/>
    </row>
    <row r="73" spans="1:6" ht="15" customHeight="1" x14ac:dyDescent="0.15">
      <c r="A73" s="12"/>
      <c r="B73" s="35">
        <v>59</v>
      </c>
      <c r="C73" s="75">
        <f>本牧地区!C73+布施地区!C73+春日地区!C73+協和地区!C73</f>
        <v>50</v>
      </c>
      <c r="D73" s="75">
        <f>本牧地区!D73+布施地区!D73+春日地区!D73+協和地区!D73</f>
        <v>47</v>
      </c>
      <c r="E73" s="10">
        <f>本牧地区!E73+布施地区!E73+春日地区!E73+協和地区!E73</f>
        <v>97</v>
      </c>
      <c r="F73" s="32"/>
    </row>
    <row r="74" spans="1:6" ht="15" customHeight="1" x14ac:dyDescent="0.15">
      <c r="A74" s="12"/>
      <c r="B74" s="40" t="s">
        <v>61</v>
      </c>
      <c r="C74" s="49">
        <f>本牧地区!C74+布施地区!C74+春日地区!C74+協和地区!C74</f>
        <v>236</v>
      </c>
      <c r="D74" s="49">
        <f>本牧地区!D74+布施地区!D74+春日地区!D74+協和地区!D74</f>
        <v>251</v>
      </c>
      <c r="E74" s="41">
        <f>本牧地区!E74+布施地区!E74+春日地区!E74+協和地区!E74</f>
        <v>487</v>
      </c>
      <c r="F74" s="42">
        <f>E74/E147</f>
        <v>6.1998726925525147E-2</v>
      </c>
    </row>
    <row r="75" spans="1:6" ht="15" customHeight="1" x14ac:dyDescent="0.15">
      <c r="A75" s="12"/>
      <c r="B75" s="35">
        <v>60</v>
      </c>
      <c r="C75" s="75">
        <f>本牧地区!C75+布施地区!C75+春日地区!C75+協和地区!C75</f>
        <v>41</v>
      </c>
      <c r="D75" s="75">
        <f>本牧地区!D75+布施地区!D75+春日地区!D75+協和地区!D75</f>
        <v>58</v>
      </c>
      <c r="E75" s="58">
        <f>本牧地区!E75+布施地区!E75+春日地区!E75+協和地区!E75</f>
        <v>99</v>
      </c>
      <c r="F75" s="32"/>
    </row>
    <row r="76" spans="1:6" ht="15" customHeight="1" x14ac:dyDescent="0.15">
      <c r="A76" s="12"/>
      <c r="B76" s="35">
        <v>61</v>
      </c>
      <c r="C76" s="75">
        <f>本牧地区!C76+布施地区!C76+春日地区!C76+協和地区!C76</f>
        <v>61</v>
      </c>
      <c r="D76" s="75">
        <f>本牧地区!D76+布施地区!D76+春日地区!D76+協和地区!D76</f>
        <v>53</v>
      </c>
      <c r="E76" s="10">
        <f>本牧地区!E76+布施地区!E76+春日地区!E76+協和地区!E76</f>
        <v>114</v>
      </c>
      <c r="F76" s="32"/>
    </row>
    <row r="77" spans="1:6" ht="15" customHeight="1" x14ac:dyDescent="0.15">
      <c r="A77" s="12"/>
      <c r="B77" s="35">
        <v>62</v>
      </c>
      <c r="C77" s="75">
        <f>本牧地区!C77+布施地区!C77+春日地区!C77+協和地区!C77</f>
        <v>70</v>
      </c>
      <c r="D77" s="75">
        <f>本牧地区!D77+布施地区!D77+春日地区!D77+協和地区!D77</f>
        <v>58</v>
      </c>
      <c r="E77" s="10">
        <f>本牧地区!E77+布施地区!E77+春日地区!E77+協和地区!E77</f>
        <v>128</v>
      </c>
      <c r="F77" s="32"/>
    </row>
    <row r="78" spans="1:6" ht="15" customHeight="1" x14ac:dyDescent="0.15">
      <c r="A78" s="12"/>
      <c r="B78" s="35">
        <v>63</v>
      </c>
      <c r="C78" s="75">
        <f>本牧地区!C78+布施地区!C78+春日地区!C78+協和地区!C78</f>
        <v>63</v>
      </c>
      <c r="D78" s="75">
        <f>本牧地区!D78+布施地区!D78+春日地区!D78+協和地区!D78</f>
        <v>65</v>
      </c>
      <c r="E78" s="10">
        <f>本牧地区!E78+布施地区!E78+春日地区!E78+協和地区!E78</f>
        <v>128</v>
      </c>
      <c r="F78" s="32"/>
    </row>
    <row r="79" spans="1:6" ht="15" customHeight="1" x14ac:dyDescent="0.15">
      <c r="A79" s="12"/>
      <c r="B79" s="35">
        <v>64</v>
      </c>
      <c r="C79" s="75">
        <f>本牧地区!C79+布施地区!C79+春日地区!C79+協和地区!C79</f>
        <v>47</v>
      </c>
      <c r="D79" s="75">
        <f>本牧地区!D79+布施地区!D79+春日地区!D79+協和地区!D79</f>
        <v>54</v>
      </c>
      <c r="E79" s="10">
        <f>本牧地区!E79+布施地区!E79+春日地区!E79+協和地区!E79</f>
        <v>101</v>
      </c>
      <c r="F79" s="32"/>
    </row>
    <row r="80" spans="1:6" ht="15" customHeight="1" x14ac:dyDescent="0.15">
      <c r="A80" s="12"/>
      <c r="B80" s="40" t="s">
        <v>62</v>
      </c>
      <c r="C80" s="49">
        <f>本牧地区!C80+布施地区!C80+春日地区!C80+協和地区!C80</f>
        <v>282</v>
      </c>
      <c r="D80" s="49">
        <f>本牧地区!D80+布施地区!D80+春日地区!D80+協和地区!D80</f>
        <v>288</v>
      </c>
      <c r="E80" s="41">
        <f>本牧地区!E80+布施地区!E80+春日地区!E80+協和地区!E80</f>
        <v>570</v>
      </c>
      <c r="F80" s="42">
        <f>E80/E147</f>
        <v>7.2565245066836412E-2</v>
      </c>
    </row>
    <row r="81" spans="1:6" ht="15" customHeight="1" x14ac:dyDescent="0.15">
      <c r="A81" s="12"/>
      <c r="B81" s="35">
        <v>65</v>
      </c>
      <c r="C81" s="75">
        <f>本牧地区!C81+布施地区!C81+春日地区!C81+協和地区!C81</f>
        <v>60</v>
      </c>
      <c r="D81" s="75">
        <f>本牧地区!D81+布施地区!D81+春日地区!D81+協和地区!D81</f>
        <v>61</v>
      </c>
      <c r="E81" s="58">
        <f>本牧地区!E81+布施地区!E81+春日地区!E81+協和地区!E81</f>
        <v>121</v>
      </c>
      <c r="F81" s="32"/>
    </row>
    <row r="82" spans="1:6" ht="15" customHeight="1" x14ac:dyDescent="0.15">
      <c r="A82" s="12"/>
      <c r="B82" s="35">
        <v>66</v>
      </c>
      <c r="C82" s="75">
        <f>本牧地区!C82+布施地区!C82+春日地区!C82+協和地区!C82</f>
        <v>64</v>
      </c>
      <c r="D82" s="75">
        <f>本牧地区!D82+布施地区!D82+春日地区!D82+協和地区!D82</f>
        <v>62</v>
      </c>
      <c r="E82" s="10">
        <f>本牧地区!E82+布施地区!E82+春日地区!E82+協和地区!E82</f>
        <v>126</v>
      </c>
      <c r="F82" s="32"/>
    </row>
    <row r="83" spans="1:6" ht="15" customHeight="1" x14ac:dyDescent="0.15">
      <c r="A83" s="12"/>
      <c r="B83" s="35">
        <v>67</v>
      </c>
      <c r="C83" s="75">
        <f>本牧地区!C83+布施地区!C83+春日地区!C83+協和地区!C83</f>
        <v>75</v>
      </c>
      <c r="D83" s="75">
        <f>本牧地区!D83+布施地区!D83+春日地区!D83+協和地区!D83</f>
        <v>63</v>
      </c>
      <c r="E83" s="10">
        <f>本牧地区!E83+布施地区!E83+春日地区!E83+協和地区!E83</f>
        <v>138</v>
      </c>
      <c r="F83" s="32"/>
    </row>
    <row r="84" spans="1:6" ht="15" customHeight="1" x14ac:dyDescent="0.15">
      <c r="A84" s="12"/>
      <c r="B84" s="35">
        <v>68</v>
      </c>
      <c r="C84" s="75">
        <f>本牧地区!C84+布施地区!C84+春日地区!C84+協和地区!C84</f>
        <v>65</v>
      </c>
      <c r="D84" s="75">
        <f>本牧地区!D84+布施地区!D84+春日地区!D84+協和地区!D84</f>
        <v>76</v>
      </c>
      <c r="E84" s="10">
        <f>本牧地区!E84+布施地区!E84+春日地区!E84+協和地区!E84</f>
        <v>141</v>
      </c>
      <c r="F84" s="32"/>
    </row>
    <row r="85" spans="1:6" ht="15" customHeight="1" x14ac:dyDescent="0.15">
      <c r="A85" s="12"/>
      <c r="B85" s="35">
        <v>69</v>
      </c>
      <c r="C85" s="75">
        <f>本牧地区!C85+布施地区!C85+春日地区!C85+協和地区!C85</f>
        <v>76</v>
      </c>
      <c r="D85" s="75">
        <f>本牧地区!D85+布施地区!D85+春日地区!D85+協和地区!D85</f>
        <v>66</v>
      </c>
      <c r="E85" s="10">
        <f>本牧地区!E85+布施地区!E85+春日地区!E85+協和地区!E85</f>
        <v>142</v>
      </c>
      <c r="F85" s="32"/>
    </row>
    <row r="86" spans="1:6" ht="15" customHeight="1" x14ac:dyDescent="0.15">
      <c r="A86" s="12"/>
      <c r="B86" s="43" t="s">
        <v>63</v>
      </c>
      <c r="C86" s="71">
        <f>本牧地区!C86+布施地区!C86+春日地区!C86+協和地区!C86</f>
        <v>340</v>
      </c>
      <c r="D86" s="71">
        <f>本牧地区!D86+布施地区!D86+春日地区!D86+協和地区!D86</f>
        <v>328</v>
      </c>
      <c r="E86" s="44">
        <f>本牧地区!E86+布施地区!E86+春日地区!E86+協和地区!E86</f>
        <v>668</v>
      </c>
      <c r="F86" s="45">
        <f>E86/E147</f>
        <v>8.5041374920432844E-2</v>
      </c>
    </row>
    <row r="87" spans="1:6" ht="15" customHeight="1" x14ac:dyDescent="0.15">
      <c r="A87" s="12"/>
      <c r="B87" s="35">
        <v>70</v>
      </c>
      <c r="C87" s="75">
        <f>本牧地区!C87+布施地区!C87+春日地区!C87+協和地区!C87</f>
        <v>71</v>
      </c>
      <c r="D87" s="75">
        <f>本牧地区!D87+布施地区!D87+春日地区!D87+協和地区!D87</f>
        <v>67</v>
      </c>
      <c r="E87" s="58">
        <f>本牧地区!E87+布施地区!E87+春日地区!E87+協和地区!E87</f>
        <v>138</v>
      </c>
      <c r="F87" s="32"/>
    </row>
    <row r="88" spans="1:6" ht="15" customHeight="1" x14ac:dyDescent="0.15">
      <c r="A88" s="12"/>
      <c r="B88" s="35">
        <v>71</v>
      </c>
      <c r="C88" s="75">
        <f>本牧地区!C88+布施地区!C88+春日地区!C88+協和地区!C88</f>
        <v>73</v>
      </c>
      <c r="D88" s="75">
        <f>本牧地区!D88+布施地区!D88+春日地区!D88+協和地区!D88</f>
        <v>80</v>
      </c>
      <c r="E88" s="10">
        <f>本牧地区!E88+布施地区!E88+春日地区!E88+協和地区!E88</f>
        <v>153</v>
      </c>
      <c r="F88" s="32"/>
    </row>
    <row r="89" spans="1:6" ht="15" customHeight="1" x14ac:dyDescent="0.15">
      <c r="A89" s="12"/>
      <c r="B89" s="35">
        <v>72</v>
      </c>
      <c r="C89" s="75">
        <f>本牧地区!C89+布施地区!C89+春日地区!C89+協和地区!C89</f>
        <v>72</v>
      </c>
      <c r="D89" s="75">
        <f>本牧地区!D89+布施地区!D89+春日地区!D89+協和地区!D89</f>
        <v>78</v>
      </c>
      <c r="E89" s="10">
        <f>本牧地区!E89+布施地区!E89+春日地区!E89+協和地区!E89</f>
        <v>150</v>
      </c>
      <c r="F89" s="32"/>
    </row>
    <row r="90" spans="1:6" ht="15" customHeight="1" x14ac:dyDescent="0.15">
      <c r="A90" s="12"/>
      <c r="B90" s="35">
        <v>73</v>
      </c>
      <c r="C90" s="75">
        <f>本牧地区!C90+布施地区!C90+春日地区!C90+協和地区!C90</f>
        <v>86</v>
      </c>
      <c r="D90" s="75">
        <f>本牧地区!D90+布施地区!D90+春日地区!D90+協和地区!D90</f>
        <v>74</v>
      </c>
      <c r="E90" s="10">
        <f>本牧地区!E90+布施地区!E90+春日地区!E90+協和地区!E90</f>
        <v>160</v>
      </c>
      <c r="F90" s="32"/>
    </row>
    <row r="91" spans="1:6" ht="15" customHeight="1" x14ac:dyDescent="0.15">
      <c r="A91" s="12"/>
      <c r="B91" s="35">
        <v>74</v>
      </c>
      <c r="C91" s="75">
        <f>本牧地区!C91+布施地区!C91+春日地区!C91+協和地区!C91</f>
        <v>85</v>
      </c>
      <c r="D91" s="75">
        <f>本牧地区!D91+布施地区!D91+春日地区!D91+協和地区!D91</f>
        <v>84</v>
      </c>
      <c r="E91" s="10">
        <f>本牧地区!E91+布施地区!E91+春日地区!E91+協和地区!E91</f>
        <v>169</v>
      </c>
      <c r="F91" s="32"/>
    </row>
    <row r="92" spans="1:6" ht="15" customHeight="1" x14ac:dyDescent="0.15">
      <c r="A92" s="12"/>
      <c r="B92" s="43" t="s">
        <v>64</v>
      </c>
      <c r="C92" s="71">
        <f>本牧地区!C92+布施地区!C92+春日地区!C92+協和地区!C92</f>
        <v>387</v>
      </c>
      <c r="D92" s="71">
        <f>本牧地区!D92+布施地区!D92+春日地区!D92+協和地区!D92</f>
        <v>383</v>
      </c>
      <c r="E92" s="44">
        <f>本牧地区!E92+布施地区!E92+春日地区!E92+協和地区!E92</f>
        <v>770</v>
      </c>
      <c r="F92" s="45">
        <f>E92/E147</f>
        <v>9.8026734563971998E-2</v>
      </c>
    </row>
    <row r="93" spans="1:6" ht="15" customHeight="1" x14ac:dyDescent="0.15">
      <c r="A93" s="12"/>
      <c r="B93" s="35">
        <v>75</v>
      </c>
      <c r="C93" s="75">
        <f>本牧地区!C93+布施地区!C93+春日地区!C93+協和地区!C93</f>
        <v>82</v>
      </c>
      <c r="D93" s="75">
        <f>本牧地区!D93+布施地区!D93+春日地区!D93+協和地区!D93</f>
        <v>74</v>
      </c>
      <c r="E93" s="58">
        <f>本牧地区!E93+布施地区!E93+春日地区!E93+協和地区!E93</f>
        <v>156</v>
      </c>
      <c r="F93" s="32"/>
    </row>
    <row r="94" spans="1:6" ht="15" customHeight="1" x14ac:dyDescent="0.15">
      <c r="A94" s="12"/>
      <c r="B94" s="35">
        <v>76</v>
      </c>
      <c r="C94" s="75">
        <f>本牧地区!C94+布施地区!C94+春日地区!C94+協和地区!C94</f>
        <v>80</v>
      </c>
      <c r="D94" s="75">
        <f>本牧地区!D94+布施地区!D94+春日地区!D94+協和地区!D94</f>
        <v>79</v>
      </c>
      <c r="E94" s="10">
        <f>本牧地区!E94+布施地区!E94+春日地区!E94+協和地区!E94</f>
        <v>159</v>
      </c>
      <c r="F94" s="32"/>
    </row>
    <row r="95" spans="1:6" ht="15" customHeight="1" x14ac:dyDescent="0.15">
      <c r="A95" s="12"/>
      <c r="B95" s="35">
        <v>77</v>
      </c>
      <c r="C95" s="75">
        <f>本牧地区!C95+布施地区!C95+春日地区!C95+協和地区!C95</f>
        <v>78</v>
      </c>
      <c r="D95" s="75">
        <f>本牧地区!D95+布施地区!D95+春日地区!D95+協和地区!D95</f>
        <v>57</v>
      </c>
      <c r="E95" s="10">
        <f>本牧地区!E95+布施地区!E95+春日地区!E95+協和地区!E95</f>
        <v>135</v>
      </c>
      <c r="F95" s="32"/>
    </row>
    <row r="96" spans="1:6" ht="15" customHeight="1" x14ac:dyDescent="0.15">
      <c r="A96" s="12"/>
      <c r="B96" s="35">
        <v>78</v>
      </c>
      <c r="C96" s="75">
        <f>本牧地区!C96+布施地区!C96+春日地区!C96+協和地区!C96</f>
        <v>44</v>
      </c>
      <c r="D96" s="75">
        <f>本牧地区!D96+布施地区!D96+春日地区!D96+協和地区!D96</f>
        <v>36</v>
      </c>
      <c r="E96" s="10">
        <f>本牧地区!E96+布施地区!E96+春日地区!E96+協和地区!E96</f>
        <v>80</v>
      </c>
      <c r="F96" s="32"/>
    </row>
    <row r="97" spans="1:6" ht="15" customHeight="1" x14ac:dyDescent="0.15">
      <c r="A97" s="12"/>
      <c r="B97" s="35">
        <v>79</v>
      </c>
      <c r="C97" s="75">
        <f>本牧地区!C97+布施地区!C97+春日地区!C97+協和地区!C97</f>
        <v>45</v>
      </c>
      <c r="D97" s="75">
        <f>本牧地区!D97+布施地区!D97+春日地区!D97+協和地区!D97</f>
        <v>60</v>
      </c>
      <c r="E97" s="10">
        <f>本牧地区!E97+布施地区!E97+春日地区!E97+協和地区!E97</f>
        <v>105</v>
      </c>
      <c r="F97" s="32"/>
    </row>
    <row r="98" spans="1:6" ht="15" customHeight="1" x14ac:dyDescent="0.15">
      <c r="A98" s="12"/>
      <c r="B98" s="43" t="s">
        <v>65</v>
      </c>
      <c r="C98" s="71">
        <f>本牧地区!C98+布施地区!C98+春日地区!C98+協和地区!C98</f>
        <v>329</v>
      </c>
      <c r="D98" s="71">
        <f>本牧地区!D98+布施地区!D98+春日地区!D98+協和地区!D98</f>
        <v>306</v>
      </c>
      <c r="E98" s="44">
        <f>本牧地区!E98+布施地区!E98+春日地区!E98+協和地区!E98</f>
        <v>635</v>
      </c>
      <c r="F98" s="45">
        <f>E98/E147</f>
        <v>8.0840229153405468E-2</v>
      </c>
    </row>
    <row r="99" spans="1:6" ht="15" customHeight="1" x14ac:dyDescent="0.15">
      <c r="A99" s="12"/>
      <c r="B99" s="35">
        <v>80</v>
      </c>
      <c r="C99" s="75">
        <f>本牧地区!C99+布施地区!C99+春日地区!C99+協和地区!C99</f>
        <v>49</v>
      </c>
      <c r="D99" s="75">
        <f>本牧地区!D99+布施地区!D99+春日地区!D99+協和地区!D99</f>
        <v>69</v>
      </c>
      <c r="E99" s="58">
        <f>本牧地区!E99+布施地区!E99+春日地区!E99+協和地区!E99</f>
        <v>118</v>
      </c>
      <c r="F99" s="32"/>
    </row>
    <row r="100" spans="1:6" ht="15" customHeight="1" x14ac:dyDescent="0.15">
      <c r="A100" s="12"/>
      <c r="B100" s="35">
        <v>81</v>
      </c>
      <c r="C100" s="75">
        <f>本牧地区!C100+布施地区!C100+春日地区!C100+協和地区!C100</f>
        <v>38</v>
      </c>
      <c r="D100" s="75">
        <f>本牧地区!D100+布施地区!D100+春日地区!D100+協和地区!D100</f>
        <v>41</v>
      </c>
      <c r="E100" s="10">
        <f>本牧地区!E100+布施地区!E100+春日地区!E100+協和地区!E100</f>
        <v>79</v>
      </c>
      <c r="F100" s="32"/>
    </row>
    <row r="101" spans="1:6" ht="15" customHeight="1" x14ac:dyDescent="0.15">
      <c r="A101" s="12"/>
      <c r="B101" s="35">
        <v>82</v>
      </c>
      <c r="C101" s="75">
        <f>本牧地区!C101+布施地区!C101+春日地区!C101+協和地区!C101</f>
        <v>58</v>
      </c>
      <c r="D101" s="75">
        <f>本牧地区!D101+布施地区!D101+春日地区!D101+協和地区!D101</f>
        <v>72</v>
      </c>
      <c r="E101" s="10">
        <f>本牧地区!E101+布施地区!E101+春日地区!E101+協和地区!E101</f>
        <v>130</v>
      </c>
      <c r="F101" s="32"/>
    </row>
    <row r="102" spans="1:6" ht="15" customHeight="1" x14ac:dyDescent="0.15">
      <c r="A102" s="12"/>
      <c r="B102" s="35">
        <v>83</v>
      </c>
      <c r="C102" s="75">
        <f>本牧地区!C102+布施地区!C102+春日地区!C102+協和地区!C102</f>
        <v>42</v>
      </c>
      <c r="D102" s="75">
        <f>本牧地区!D102+布施地区!D102+春日地区!D102+協和地区!D102</f>
        <v>47</v>
      </c>
      <c r="E102" s="10">
        <f>本牧地区!E102+布施地区!E102+春日地区!E102+協和地区!E102</f>
        <v>89</v>
      </c>
      <c r="F102" s="32"/>
    </row>
    <row r="103" spans="1:6" ht="15" customHeight="1" x14ac:dyDescent="0.15">
      <c r="A103" s="12"/>
      <c r="B103" s="35">
        <v>84</v>
      </c>
      <c r="C103" s="75">
        <f>本牧地区!C103+布施地区!C103+春日地区!C103+協和地区!C103</f>
        <v>34</v>
      </c>
      <c r="D103" s="75">
        <f>本牧地区!D103+布施地区!D103+春日地区!D103+協和地区!D103</f>
        <v>50</v>
      </c>
      <c r="E103" s="10">
        <f>本牧地区!E103+布施地区!E103+春日地区!E103+協和地区!E103</f>
        <v>84</v>
      </c>
      <c r="F103" s="32"/>
    </row>
    <row r="104" spans="1:6" ht="15" customHeight="1" x14ac:dyDescent="0.15">
      <c r="A104" s="12"/>
      <c r="B104" s="43" t="s">
        <v>66</v>
      </c>
      <c r="C104" s="71">
        <f>本牧地区!C104+布施地区!C104+春日地区!C104+協和地区!C104</f>
        <v>221</v>
      </c>
      <c r="D104" s="71">
        <f>本牧地区!D104+布施地区!D104+春日地区!D104+協和地区!D104</f>
        <v>279</v>
      </c>
      <c r="E104" s="44">
        <f>本牧地区!E104+布施地区!E104+春日地区!E104+協和地区!E104</f>
        <v>500</v>
      </c>
      <c r="F104" s="45">
        <f>E104/E147</f>
        <v>6.3653723742838952E-2</v>
      </c>
    </row>
    <row r="105" spans="1:6" ht="15" customHeight="1" x14ac:dyDescent="0.15">
      <c r="A105" s="12"/>
      <c r="B105" s="35">
        <v>85</v>
      </c>
      <c r="C105" s="75">
        <f>本牧地区!C105+布施地区!C105+春日地区!C105+協和地区!C105</f>
        <v>34</v>
      </c>
      <c r="D105" s="75">
        <f>本牧地区!D105+布施地区!D105+春日地区!D105+協和地区!D105</f>
        <v>33</v>
      </c>
      <c r="E105" s="58">
        <f>本牧地区!E105+布施地区!E105+春日地区!E105+協和地区!E105</f>
        <v>67</v>
      </c>
      <c r="F105" s="32"/>
    </row>
    <row r="106" spans="1:6" ht="15" customHeight="1" x14ac:dyDescent="0.15">
      <c r="A106" s="12"/>
      <c r="B106" s="35">
        <v>86</v>
      </c>
      <c r="C106" s="75">
        <f>本牧地区!C106+布施地区!C106+春日地区!C106+協和地区!C106</f>
        <v>42</v>
      </c>
      <c r="D106" s="75">
        <f>本牧地区!D106+布施地区!D106+春日地区!D106+協和地区!D106</f>
        <v>57</v>
      </c>
      <c r="E106" s="10">
        <f>本牧地区!E106+布施地区!E106+春日地区!E106+協和地区!E106</f>
        <v>99</v>
      </c>
      <c r="F106" s="32"/>
    </row>
    <row r="107" spans="1:6" ht="15" customHeight="1" x14ac:dyDescent="0.15">
      <c r="A107" s="12"/>
      <c r="B107" s="35">
        <v>87</v>
      </c>
      <c r="C107" s="75">
        <f>本牧地区!C107+布施地区!C107+春日地区!C107+協和地区!C107</f>
        <v>34</v>
      </c>
      <c r="D107" s="75">
        <f>本牧地区!D107+布施地区!D107+春日地区!D107+協和地区!D107</f>
        <v>46</v>
      </c>
      <c r="E107" s="10">
        <f>本牧地区!E107+布施地区!E107+春日地区!E107+協和地区!E107</f>
        <v>80</v>
      </c>
      <c r="F107" s="32"/>
    </row>
    <row r="108" spans="1:6" ht="15" customHeight="1" x14ac:dyDescent="0.15">
      <c r="A108" s="12"/>
      <c r="B108" s="35">
        <v>88</v>
      </c>
      <c r="C108" s="75">
        <f>本牧地区!C108+布施地区!C108+春日地区!C108+協和地区!C108</f>
        <v>36</v>
      </c>
      <c r="D108" s="75">
        <f>本牧地区!D108+布施地区!D108+春日地区!D108+協和地区!D108</f>
        <v>46</v>
      </c>
      <c r="E108" s="10">
        <f>本牧地区!E108+布施地区!E108+春日地区!E108+協和地区!E108</f>
        <v>82</v>
      </c>
      <c r="F108" s="32"/>
    </row>
    <row r="109" spans="1:6" ht="15" customHeight="1" x14ac:dyDescent="0.15">
      <c r="A109" s="12"/>
      <c r="B109" s="35">
        <v>89</v>
      </c>
      <c r="C109" s="75">
        <f>本牧地区!C109+布施地区!C109+春日地区!C109+協和地区!C109</f>
        <v>28</v>
      </c>
      <c r="D109" s="75">
        <f>本牧地区!D109+布施地区!D109+春日地区!D109+協和地区!D109</f>
        <v>42</v>
      </c>
      <c r="E109" s="10">
        <f>本牧地区!E109+布施地区!E109+春日地区!E109+協和地区!E109</f>
        <v>70</v>
      </c>
      <c r="F109" s="32"/>
    </row>
    <row r="110" spans="1:6" ht="15" customHeight="1" x14ac:dyDescent="0.15">
      <c r="A110" s="12"/>
      <c r="B110" s="43" t="s">
        <v>67</v>
      </c>
      <c r="C110" s="71">
        <f>本牧地区!C110+布施地区!C110+春日地区!C110+協和地区!C110</f>
        <v>174</v>
      </c>
      <c r="D110" s="71">
        <f>本牧地区!D110+布施地区!D110+春日地区!D110+協和地区!D110</f>
        <v>224</v>
      </c>
      <c r="E110" s="44">
        <f>本牧地区!E110+布施地区!E110+春日地区!E110+協和地区!E110</f>
        <v>398</v>
      </c>
      <c r="F110" s="45">
        <f>E110/E147</f>
        <v>5.0668364099299812E-2</v>
      </c>
    </row>
    <row r="111" spans="1:6" ht="15" customHeight="1" x14ac:dyDescent="0.15">
      <c r="A111" s="12"/>
      <c r="B111" s="35">
        <v>90</v>
      </c>
      <c r="C111" s="75">
        <f>本牧地区!C111+布施地区!C111+春日地区!C111+協和地区!C111</f>
        <v>24</v>
      </c>
      <c r="D111" s="75">
        <f>本牧地区!D111+布施地区!D111+春日地区!D111+協和地区!D111</f>
        <v>50</v>
      </c>
      <c r="E111" s="58">
        <f>本牧地区!E111+布施地区!E111+春日地区!E111+協和地区!E111</f>
        <v>74</v>
      </c>
      <c r="F111" s="32"/>
    </row>
    <row r="112" spans="1:6" ht="15" customHeight="1" x14ac:dyDescent="0.15">
      <c r="A112" s="12"/>
      <c r="B112" s="35">
        <v>91</v>
      </c>
      <c r="C112" s="75">
        <f>本牧地区!C112+布施地区!C112+春日地区!C112+協和地区!C112</f>
        <v>13</v>
      </c>
      <c r="D112" s="75">
        <f>本牧地区!D112+布施地区!D112+春日地区!D112+協和地区!D112</f>
        <v>41</v>
      </c>
      <c r="E112" s="10">
        <f>本牧地区!E112+布施地区!E112+春日地区!E112+協和地区!E112</f>
        <v>54</v>
      </c>
      <c r="F112" s="32"/>
    </row>
    <row r="113" spans="1:6" ht="15" customHeight="1" x14ac:dyDescent="0.15">
      <c r="A113" s="12"/>
      <c r="B113" s="35">
        <v>92</v>
      </c>
      <c r="C113" s="75">
        <f>本牧地区!C113+布施地区!C113+春日地区!C113+協和地区!C113</f>
        <v>14</v>
      </c>
      <c r="D113" s="75">
        <f>本牧地区!D113+布施地区!D113+春日地区!D113+協和地区!D113</f>
        <v>34</v>
      </c>
      <c r="E113" s="10">
        <f>本牧地区!E113+布施地区!E113+春日地区!E113+協和地区!E113</f>
        <v>48</v>
      </c>
      <c r="F113" s="32"/>
    </row>
    <row r="114" spans="1:6" ht="15" customHeight="1" x14ac:dyDescent="0.15">
      <c r="A114" s="12"/>
      <c r="B114" s="35">
        <v>93</v>
      </c>
      <c r="C114" s="75">
        <f>本牧地区!C114+布施地区!C114+春日地区!C114+協和地区!C114</f>
        <v>16</v>
      </c>
      <c r="D114" s="75">
        <f>本牧地区!D114+布施地区!D114+春日地区!D114+協和地区!D114</f>
        <v>32</v>
      </c>
      <c r="E114" s="10">
        <f>本牧地区!E114+布施地区!E114+春日地区!E114+協和地区!E114</f>
        <v>48</v>
      </c>
      <c r="F114" s="32"/>
    </row>
    <row r="115" spans="1:6" ht="15" customHeight="1" x14ac:dyDescent="0.15">
      <c r="A115" s="12"/>
      <c r="B115" s="35">
        <v>94</v>
      </c>
      <c r="C115" s="75">
        <f>本牧地区!C115+布施地区!C115+春日地区!C115+協和地区!C115</f>
        <v>9</v>
      </c>
      <c r="D115" s="75">
        <f>本牧地区!D115+布施地区!D115+春日地区!D115+協和地区!D115</f>
        <v>21</v>
      </c>
      <c r="E115" s="10">
        <f>本牧地区!E115+布施地区!E115+春日地区!E115+協和地区!E115</f>
        <v>30</v>
      </c>
      <c r="F115" s="32"/>
    </row>
    <row r="116" spans="1:6" ht="15" customHeight="1" x14ac:dyDescent="0.15">
      <c r="A116" s="12"/>
      <c r="B116" s="43" t="s">
        <v>68</v>
      </c>
      <c r="C116" s="71">
        <f>本牧地区!C116+布施地区!C116+春日地区!C116+協和地区!C116</f>
        <v>76</v>
      </c>
      <c r="D116" s="71">
        <f>本牧地区!D116+布施地区!D116+春日地区!D116+協和地区!D116</f>
        <v>178</v>
      </c>
      <c r="E116" s="44">
        <f>本牧地区!E116+布施地区!E116+春日地区!E116+協和地区!E116</f>
        <v>254</v>
      </c>
      <c r="F116" s="45">
        <f>E116/E147</f>
        <v>3.2336091661362192E-2</v>
      </c>
    </row>
    <row r="117" spans="1:6" ht="15" customHeight="1" x14ac:dyDescent="0.15">
      <c r="A117" s="12"/>
      <c r="B117" s="35">
        <v>95</v>
      </c>
      <c r="C117" s="75">
        <f>本牧地区!C117+布施地区!C117+春日地区!C117+協和地区!C117</f>
        <v>5</v>
      </c>
      <c r="D117" s="75">
        <f>本牧地区!D117+布施地区!D117+春日地区!D117+協和地区!D117</f>
        <v>23</v>
      </c>
      <c r="E117" s="58">
        <f>本牧地区!E117+布施地区!E117+春日地区!E117+協和地区!E117</f>
        <v>28</v>
      </c>
      <c r="F117" s="32"/>
    </row>
    <row r="118" spans="1:6" ht="15" customHeight="1" x14ac:dyDescent="0.15">
      <c r="A118" s="12"/>
      <c r="B118" s="35">
        <v>96</v>
      </c>
      <c r="C118" s="75">
        <f>本牧地区!C118+布施地区!C118+春日地区!C118+協和地区!C118</f>
        <v>11</v>
      </c>
      <c r="D118" s="75">
        <f>本牧地区!D118+布施地区!D118+春日地区!D118+協和地区!D118</f>
        <v>17</v>
      </c>
      <c r="E118" s="10">
        <f>本牧地区!E118+布施地区!E118+春日地区!E118+協和地区!E118</f>
        <v>28</v>
      </c>
      <c r="F118" s="32"/>
    </row>
    <row r="119" spans="1:6" ht="15" customHeight="1" x14ac:dyDescent="0.15">
      <c r="A119" s="12"/>
      <c r="B119" s="35">
        <v>97</v>
      </c>
      <c r="C119" s="75">
        <f>本牧地区!C119+布施地区!C119+春日地区!C119+協和地区!C119</f>
        <v>4</v>
      </c>
      <c r="D119" s="75">
        <f>本牧地区!D119+布施地区!D119+春日地区!D119+協和地区!D119</f>
        <v>7</v>
      </c>
      <c r="E119" s="10">
        <f>本牧地区!E119+布施地区!E119+春日地区!E119+協和地区!E119</f>
        <v>11</v>
      </c>
      <c r="F119" s="32"/>
    </row>
    <row r="120" spans="1:6" ht="15" customHeight="1" x14ac:dyDescent="0.15">
      <c r="A120" s="12"/>
      <c r="B120" s="35">
        <v>98</v>
      </c>
      <c r="C120" s="75">
        <f>本牧地区!C120+布施地区!C120+春日地区!C120+協和地区!C120</f>
        <v>3</v>
      </c>
      <c r="D120" s="75">
        <f>本牧地区!D120+布施地区!D120+春日地区!D120+協和地区!D120</f>
        <v>9</v>
      </c>
      <c r="E120" s="10">
        <f>本牧地区!E120+布施地区!E120+春日地区!E120+協和地区!E120</f>
        <v>12</v>
      </c>
      <c r="F120" s="32"/>
    </row>
    <row r="121" spans="1:6" ht="15" customHeight="1" x14ac:dyDescent="0.15">
      <c r="A121" s="12"/>
      <c r="B121" s="35">
        <v>99</v>
      </c>
      <c r="C121" s="75">
        <f>本牧地区!C121+布施地区!C121+春日地区!C121+協和地区!C121</f>
        <v>0</v>
      </c>
      <c r="D121" s="75">
        <f>本牧地区!D121+布施地区!D121+春日地区!D121+協和地区!D121</f>
        <v>4</v>
      </c>
      <c r="E121" s="10">
        <f>本牧地区!E121+布施地区!E121+春日地区!E121+協和地区!E121</f>
        <v>4</v>
      </c>
      <c r="F121" s="32"/>
    </row>
    <row r="122" spans="1:6" ht="15" customHeight="1" x14ac:dyDescent="0.15">
      <c r="A122" s="12"/>
      <c r="B122" s="43" t="s">
        <v>69</v>
      </c>
      <c r="C122" s="71">
        <f>本牧地区!C122+布施地区!C122+春日地区!C122+協和地区!C122</f>
        <v>23</v>
      </c>
      <c r="D122" s="71">
        <f>本牧地区!D122+布施地区!D122+春日地区!D122+協和地区!D122</f>
        <v>60</v>
      </c>
      <c r="E122" s="44">
        <f>本牧地区!E122+布施地区!E122+春日地区!E122+協和地区!E122</f>
        <v>83</v>
      </c>
      <c r="F122" s="45">
        <f>E122/E147</f>
        <v>1.0566518141311267E-2</v>
      </c>
    </row>
    <row r="123" spans="1:6" ht="15" customHeight="1" x14ac:dyDescent="0.15">
      <c r="A123" s="12"/>
      <c r="B123" s="35">
        <v>100</v>
      </c>
      <c r="C123" s="75">
        <f>本牧地区!C123+布施地区!C123+春日地区!C123+協和地区!C123</f>
        <v>0</v>
      </c>
      <c r="D123" s="75">
        <f>本牧地区!D123+布施地区!D123+春日地区!D123+協和地区!D123</f>
        <v>4</v>
      </c>
      <c r="E123" s="58">
        <f>本牧地区!E123+布施地区!E123+春日地区!E123+協和地区!E123</f>
        <v>4</v>
      </c>
      <c r="F123" s="32"/>
    </row>
    <row r="124" spans="1:6" ht="15" customHeight="1" x14ac:dyDescent="0.15">
      <c r="A124" s="12"/>
      <c r="B124" s="35">
        <v>101</v>
      </c>
      <c r="C124" s="75">
        <f>本牧地区!C124+布施地区!C124+春日地区!C124+協和地区!C124</f>
        <v>1</v>
      </c>
      <c r="D124" s="75">
        <f>本牧地区!D124+布施地区!D124+春日地区!D124+協和地区!D124</f>
        <v>4</v>
      </c>
      <c r="E124" s="10">
        <f>本牧地区!E124+布施地区!E124+春日地区!E124+協和地区!E124</f>
        <v>5</v>
      </c>
      <c r="F124" s="32"/>
    </row>
    <row r="125" spans="1:6" ht="15" customHeight="1" x14ac:dyDescent="0.15">
      <c r="A125" s="12"/>
      <c r="B125" s="35">
        <v>102</v>
      </c>
      <c r="C125" s="75">
        <f>本牧地区!C125+布施地区!C125+春日地区!C125+協和地区!C125</f>
        <v>0</v>
      </c>
      <c r="D125" s="75">
        <f>本牧地区!D125+布施地区!D125+春日地区!D125+協和地区!D125</f>
        <v>1</v>
      </c>
      <c r="E125" s="10">
        <f>本牧地区!E125+布施地区!E125+春日地区!E125+協和地区!E125</f>
        <v>1</v>
      </c>
      <c r="F125" s="32"/>
    </row>
    <row r="126" spans="1:6" ht="15" customHeight="1" x14ac:dyDescent="0.15">
      <c r="A126" s="12"/>
      <c r="B126" s="35">
        <v>103</v>
      </c>
      <c r="C126" s="75">
        <f>本牧地区!C126+布施地区!C126+春日地区!C126+協和地区!C126</f>
        <v>0</v>
      </c>
      <c r="D126" s="75">
        <f>本牧地区!D126+布施地区!D126+春日地区!D126+協和地区!D126</f>
        <v>3</v>
      </c>
      <c r="E126" s="10">
        <f>本牧地区!E126+布施地区!E126+春日地区!E126+協和地区!E126</f>
        <v>3</v>
      </c>
      <c r="F126" s="32"/>
    </row>
    <row r="127" spans="1:6" ht="15" customHeight="1" x14ac:dyDescent="0.15">
      <c r="A127" s="12"/>
      <c r="B127" s="35">
        <v>104</v>
      </c>
      <c r="C127" s="75">
        <f>本牧地区!C127+布施地区!C127+春日地区!C127+協和地区!C127</f>
        <v>0</v>
      </c>
      <c r="D127" s="75">
        <f>本牧地区!D127+布施地区!D127+春日地区!D127+協和地区!D127</f>
        <v>1</v>
      </c>
      <c r="E127" s="10">
        <f>本牧地区!E127+布施地区!E127+春日地区!E127+協和地区!E127</f>
        <v>1</v>
      </c>
      <c r="F127" s="32"/>
    </row>
    <row r="128" spans="1:6" ht="15" customHeight="1" x14ac:dyDescent="0.15">
      <c r="A128" s="12"/>
      <c r="B128" s="43" t="s">
        <v>70</v>
      </c>
      <c r="C128" s="71">
        <f>本牧地区!C128+布施地区!C128+春日地区!C128+協和地区!C128</f>
        <v>1</v>
      </c>
      <c r="D128" s="71">
        <f>本牧地区!D128+布施地区!D128+春日地区!D128+協和地区!D128</f>
        <v>13</v>
      </c>
      <c r="E128" s="44">
        <f>本牧地区!E128+布施地区!E128+春日地区!E128+協和地区!E128</f>
        <v>14</v>
      </c>
      <c r="F128" s="45">
        <f>E128/E147</f>
        <v>1.7823042647994907E-3</v>
      </c>
    </row>
    <row r="129" spans="1:6" ht="15" customHeight="1" x14ac:dyDescent="0.15">
      <c r="A129" s="12"/>
      <c r="B129" s="35">
        <v>105</v>
      </c>
      <c r="C129" s="79">
        <f>本牧地区!C129+布施地区!C129+春日地区!C129+協和地区!C129</f>
        <v>0</v>
      </c>
      <c r="D129" s="79">
        <f>本牧地区!D129+布施地区!D129+春日地区!D129+協和地区!D129</f>
        <v>1</v>
      </c>
      <c r="E129" s="93">
        <f>本牧地区!E129+布施地区!E129+春日地区!E129+協和地区!E129</f>
        <v>1</v>
      </c>
      <c r="F129" s="32"/>
    </row>
    <row r="130" spans="1:6" ht="15" customHeight="1" x14ac:dyDescent="0.15">
      <c r="A130" s="12"/>
      <c r="B130" s="35">
        <v>106</v>
      </c>
      <c r="C130" s="75">
        <f>本牧地区!C130+布施地区!C130+春日地区!C130+協和地区!C130</f>
        <v>0</v>
      </c>
      <c r="D130" s="75">
        <f>本牧地区!D130+布施地区!D130+春日地区!D130+協和地区!D130</f>
        <v>0</v>
      </c>
      <c r="E130" s="10">
        <f>本牧地区!E130+布施地区!E130+春日地区!E130+協和地区!E130</f>
        <v>0</v>
      </c>
      <c r="F130" s="32"/>
    </row>
    <row r="131" spans="1:6" ht="15" customHeight="1" x14ac:dyDescent="0.15">
      <c r="A131" s="12"/>
      <c r="B131" s="35">
        <v>107</v>
      </c>
      <c r="C131" s="75">
        <f>本牧地区!C131+布施地区!C131+春日地区!C131+協和地区!C131</f>
        <v>0</v>
      </c>
      <c r="D131" s="75">
        <f>本牧地区!D131+布施地区!D131+春日地区!D131+協和地区!D131</f>
        <v>0</v>
      </c>
      <c r="E131" s="10">
        <f>本牧地区!E131+布施地区!E131+春日地区!E131+協和地区!E131</f>
        <v>0</v>
      </c>
      <c r="F131" s="32"/>
    </row>
    <row r="132" spans="1:6" ht="15" customHeight="1" x14ac:dyDescent="0.15">
      <c r="A132" s="12"/>
      <c r="B132" s="35">
        <v>108</v>
      </c>
      <c r="C132" s="75">
        <f>本牧地区!C132+布施地区!C132+春日地区!C132+協和地区!C132</f>
        <v>0</v>
      </c>
      <c r="D132" s="75">
        <f>本牧地区!D132+布施地区!D132+春日地区!D132+協和地区!D132</f>
        <v>0</v>
      </c>
      <c r="E132" s="10">
        <f>本牧地区!E132+布施地区!E132+春日地区!E132+協和地区!E132</f>
        <v>0</v>
      </c>
      <c r="F132" s="32"/>
    </row>
    <row r="133" spans="1:6" ht="15" customHeight="1" x14ac:dyDescent="0.15">
      <c r="A133" s="12"/>
      <c r="B133" s="35">
        <v>109</v>
      </c>
      <c r="C133" s="75">
        <f>本牧地区!C133+布施地区!C133+春日地区!C133+協和地区!C133</f>
        <v>0</v>
      </c>
      <c r="D133" s="75">
        <f>本牧地区!D133+布施地区!D133+春日地区!D133+協和地区!D133</f>
        <v>0</v>
      </c>
      <c r="E133" s="10">
        <f>本牧地区!E133+布施地区!E133+春日地区!E133+協和地区!E133</f>
        <v>0</v>
      </c>
      <c r="F133" s="32"/>
    </row>
    <row r="134" spans="1:6" ht="15" customHeight="1" x14ac:dyDescent="0.15">
      <c r="A134" s="36"/>
      <c r="B134" s="46" t="s">
        <v>71</v>
      </c>
      <c r="C134" s="76">
        <f>本牧地区!C134+布施地区!C134+春日地区!C134+協和地区!C134</f>
        <v>0</v>
      </c>
      <c r="D134" s="76">
        <f>本牧地区!D134+布施地区!D134+春日地区!D134+協和地区!D134</f>
        <v>1</v>
      </c>
      <c r="E134" s="47">
        <f>本牧地区!E134+布施地区!E134+春日地区!E134+協和地区!E134</f>
        <v>1</v>
      </c>
      <c r="F134" s="45">
        <f>E134/E147</f>
        <v>1.2730744748567791E-4</v>
      </c>
    </row>
    <row r="135" spans="1:6" ht="15" customHeight="1" x14ac:dyDescent="0.15">
      <c r="A135" s="36"/>
      <c r="B135" s="35">
        <v>110</v>
      </c>
      <c r="C135" s="75">
        <f>本牧地区!C135+布施地区!C135+春日地区!C135+協和地区!C135</f>
        <v>0</v>
      </c>
      <c r="D135" s="75">
        <f>本牧地区!D135+布施地区!D135+春日地区!D135+協和地区!D135</f>
        <v>0</v>
      </c>
      <c r="E135" s="58">
        <f>本牧地区!E135+布施地区!E135+春日地区!E135+協和地区!E135</f>
        <v>0</v>
      </c>
      <c r="F135" s="32"/>
    </row>
    <row r="136" spans="1:6" ht="15" customHeight="1" x14ac:dyDescent="0.15">
      <c r="A136" s="36"/>
      <c r="B136" s="35">
        <v>111</v>
      </c>
      <c r="C136" s="75">
        <f>本牧地区!C136+布施地区!C136+春日地区!C136+協和地区!C136</f>
        <v>0</v>
      </c>
      <c r="D136" s="75">
        <f>本牧地区!D136+布施地区!D136+春日地区!D136+協和地区!D136</f>
        <v>0</v>
      </c>
      <c r="E136" s="10">
        <f>本牧地区!E136+布施地区!E136+春日地区!E136+協和地区!E136</f>
        <v>0</v>
      </c>
      <c r="F136" s="32"/>
    </row>
    <row r="137" spans="1:6" ht="15" customHeight="1" x14ac:dyDescent="0.15">
      <c r="A137" s="36"/>
      <c r="B137" s="35">
        <v>112</v>
      </c>
      <c r="C137" s="75">
        <f>本牧地区!C137+布施地区!C137+春日地区!C137+協和地区!C137</f>
        <v>0</v>
      </c>
      <c r="D137" s="75">
        <f>本牧地区!D137+布施地区!D137+春日地区!D137+協和地区!D137</f>
        <v>0</v>
      </c>
      <c r="E137" s="10">
        <f>本牧地区!E137+布施地区!E137+春日地区!E137+協和地区!E137</f>
        <v>0</v>
      </c>
      <c r="F137" s="32"/>
    </row>
    <row r="138" spans="1:6" ht="15" customHeight="1" x14ac:dyDescent="0.15">
      <c r="A138" s="36"/>
      <c r="B138" s="35">
        <v>113</v>
      </c>
      <c r="C138" s="75">
        <f>本牧地区!C138+布施地区!C138+春日地区!C138+協和地区!C138</f>
        <v>0</v>
      </c>
      <c r="D138" s="75">
        <f>本牧地区!D138+布施地区!D138+春日地区!D138+協和地区!D138</f>
        <v>0</v>
      </c>
      <c r="E138" s="10">
        <f>本牧地区!E138+布施地区!E138+春日地区!E138+協和地区!E138</f>
        <v>0</v>
      </c>
      <c r="F138" s="32"/>
    </row>
    <row r="139" spans="1:6" ht="15" customHeight="1" x14ac:dyDescent="0.15">
      <c r="A139" s="36"/>
      <c r="B139" s="35">
        <v>114</v>
      </c>
      <c r="C139" s="75">
        <f>本牧地区!C139+布施地区!C139+春日地区!C139+協和地区!C139</f>
        <v>0</v>
      </c>
      <c r="D139" s="75">
        <f>本牧地区!D139+布施地区!D139+春日地区!D139+協和地区!D139</f>
        <v>0</v>
      </c>
      <c r="E139" s="10">
        <f>本牧地区!E139+布施地区!E139+春日地区!E139+協和地区!E139</f>
        <v>0</v>
      </c>
      <c r="F139" s="32"/>
    </row>
    <row r="140" spans="1:6" ht="15" customHeight="1" x14ac:dyDescent="0.15">
      <c r="A140" s="36"/>
      <c r="B140" s="43" t="s">
        <v>378</v>
      </c>
      <c r="C140" s="71">
        <f>本牧地区!C140+布施地区!C140+春日地区!C140+協和地区!C140</f>
        <v>0</v>
      </c>
      <c r="D140" s="71">
        <f>本牧地区!D140+布施地区!D140+春日地区!D140+協和地区!D140</f>
        <v>0</v>
      </c>
      <c r="E140" s="44">
        <f>本牧地区!E140+布施地区!E140+春日地区!E140+協和地区!E140</f>
        <v>0</v>
      </c>
      <c r="F140" s="45">
        <f>E140/E147</f>
        <v>0</v>
      </c>
    </row>
    <row r="141" spans="1:6" ht="15" customHeight="1" x14ac:dyDescent="0.15">
      <c r="A141" s="36"/>
      <c r="B141" s="35">
        <v>115</v>
      </c>
      <c r="C141" s="79">
        <f>本牧地区!C141+布施地区!C141+春日地区!C141+協和地区!C141</f>
        <v>0</v>
      </c>
      <c r="D141" s="79">
        <f>本牧地区!D141+布施地区!D141+春日地区!D141+協和地区!D141</f>
        <v>0</v>
      </c>
      <c r="E141" s="93">
        <f>本牧地区!E141+布施地区!E141+春日地区!E141+協和地区!E141</f>
        <v>0</v>
      </c>
      <c r="F141" s="32"/>
    </row>
    <row r="142" spans="1:6" ht="15" customHeight="1" x14ac:dyDescent="0.15">
      <c r="A142" s="36"/>
      <c r="B142" s="35">
        <v>116</v>
      </c>
      <c r="C142" s="75">
        <f>本牧地区!C142+布施地区!C142+春日地区!C142+協和地区!C142</f>
        <v>0</v>
      </c>
      <c r="D142" s="75">
        <f>本牧地区!D142+布施地区!D142+春日地区!D142+協和地区!D142</f>
        <v>0</v>
      </c>
      <c r="E142" s="10">
        <f>本牧地区!E142+布施地区!E142+春日地区!E142+協和地区!E142</f>
        <v>0</v>
      </c>
      <c r="F142" s="32"/>
    </row>
    <row r="143" spans="1:6" ht="15" customHeight="1" x14ac:dyDescent="0.15">
      <c r="A143" s="36"/>
      <c r="B143" s="35">
        <v>117</v>
      </c>
      <c r="C143" s="75">
        <f>本牧地区!C143+布施地区!C143+春日地区!C143+協和地区!C143</f>
        <v>0</v>
      </c>
      <c r="D143" s="75">
        <f>本牧地区!D143+布施地区!D143+春日地区!D143+協和地区!D143</f>
        <v>0</v>
      </c>
      <c r="E143" s="10">
        <f>本牧地区!E143+布施地区!E143+春日地区!E143+協和地区!E143</f>
        <v>0</v>
      </c>
      <c r="F143" s="32"/>
    </row>
    <row r="144" spans="1:6" ht="15" customHeight="1" x14ac:dyDescent="0.15">
      <c r="A144" s="36"/>
      <c r="B144" s="35">
        <v>118</v>
      </c>
      <c r="C144" s="75">
        <f>本牧地区!C144+布施地区!C144+春日地区!C144+協和地区!C144</f>
        <v>0</v>
      </c>
      <c r="D144" s="75">
        <f>本牧地区!D144+布施地区!D144+春日地区!D144+協和地区!D144</f>
        <v>0</v>
      </c>
      <c r="E144" s="10">
        <f>本牧地区!E144+布施地区!E144+春日地区!E144+協和地区!E144</f>
        <v>0</v>
      </c>
      <c r="F144" s="32"/>
    </row>
    <row r="145" spans="1:6" ht="15" customHeight="1" x14ac:dyDescent="0.15">
      <c r="A145" s="36"/>
      <c r="B145" s="35">
        <v>119</v>
      </c>
      <c r="C145" s="75">
        <f>本牧地区!C145+布施地区!C145+春日地区!C145+協和地区!C145</f>
        <v>0</v>
      </c>
      <c r="D145" s="75">
        <f>本牧地区!D145+布施地区!D145+春日地区!D145+協和地区!D145</f>
        <v>0</v>
      </c>
      <c r="E145" s="10">
        <f>本牧地区!E145+布施地区!E145+春日地区!E145+協和地区!E145</f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f>本牧地区!C146+布施地区!C146+春日地区!C146+協和地区!C146</f>
        <v>0</v>
      </c>
      <c r="D146" s="76">
        <f>本牧地区!D146+布施地区!D146+春日地区!D146+協和地区!D146</f>
        <v>0</v>
      </c>
      <c r="E146" s="47">
        <f>本牧地区!E146+布施地区!E146+春日地区!E146+協和地区!E146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7">
        <f>本牧地区!C147+布施地区!C147+春日地区!C147+協和地区!C147</f>
        <v>3916</v>
      </c>
      <c r="D147" s="77">
        <f>本牧地区!D147+布施地区!D147+春日地区!D147+協和地区!D147</f>
        <v>3939</v>
      </c>
      <c r="E147" s="8">
        <f>本牧地区!E147+布施地区!E147+春日地区!E147+協和地区!E147</f>
        <v>7855</v>
      </c>
      <c r="F147" s="32">
        <f>SUM(F3:F134)</f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15">
      <c r="A150" s="16"/>
      <c r="B150" s="16" t="s">
        <v>7</v>
      </c>
      <c r="C150" s="17">
        <f>C8+C14+C20</f>
        <v>344</v>
      </c>
      <c r="D150" s="17">
        <f>D8+D14+D20</f>
        <v>329</v>
      </c>
      <c r="E150" s="17">
        <f>E8+E14+E20</f>
        <v>673</v>
      </c>
      <c r="F150" s="32">
        <f>E150/E153</f>
        <v>8.5677912157861233E-2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2021</v>
      </c>
      <c r="D151" s="19">
        <f>D26+D32+D38+D44+D50+D56+D62+D68+D74+D80</f>
        <v>1838</v>
      </c>
      <c r="E151" s="19">
        <f>E26+E32+E38+E44+E50+E56+E62+E68+E74+E80</f>
        <v>3859</v>
      </c>
      <c r="F151" s="32">
        <f>E151/E153</f>
        <v>0.49127943984723105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1551</v>
      </c>
      <c r="D152" s="21">
        <f t="shared" ref="D152:E152" si="0">D86+D92+D98+D104+D110+D116+D122+D128+D134+D140+D146</f>
        <v>1772</v>
      </c>
      <c r="E152" s="21">
        <f t="shared" si="0"/>
        <v>3323</v>
      </c>
      <c r="F152" s="32">
        <f>E152/E153</f>
        <v>0.42304264799490771</v>
      </c>
    </row>
    <row r="153" spans="1:6" ht="15" customHeight="1" x14ac:dyDescent="0.15">
      <c r="B153" s="2" t="s">
        <v>8</v>
      </c>
      <c r="C153" s="1">
        <f>SUM(C150:C152)</f>
        <v>3916</v>
      </c>
      <c r="D153" s="1">
        <f>SUM(D150:D152)</f>
        <v>3939</v>
      </c>
      <c r="E153" s="1">
        <f>SUM(E150:E152)</f>
        <v>7855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344</v>
      </c>
      <c r="D155" s="17">
        <f>D8+D14+D20</f>
        <v>329</v>
      </c>
      <c r="E155" s="17">
        <f>E8+E14+E20</f>
        <v>673</v>
      </c>
      <c r="F155" s="32">
        <f>E155/E159</f>
        <v>8.5677912157861233E-2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2021</v>
      </c>
      <c r="D156" s="19">
        <f>D26+D32+D38+D44+D50+D56+D62+D68+D74+D80</f>
        <v>1838</v>
      </c>
      <c r="E156" s="19">
        <f>E26+E32+E38+E44+E50+E56+E62+E68+E74+E80</f>
        <v>3859</v>
      </c>
      <c r="F156" s="32">
        <f>E156/E159</f>
        <v>0.49127943984723105</v>
      </c>
    </row>
    <row r="157" spans="1:6" ht="15" customHeight="1" x14ac:dyDescent="0.15">
      <c r="A157" s="25"/>
      <c r="B157" s="20" t="s">
        <v>10</v>
      </c>
      <c r="C157" s="21">
        <f>C86+C92</f>
        <v>727</v>
      </c>
      <c r="D157" s="21">
        <f>D86+D92</f>
        <v>711</v>
      </c>
      <c r="E157" s="21">
        <f>E86+E92</f>
        <v>1438</v>
      </c>
      <c r="F157" s="32">
        <f>E157/E159</f>
        <v>0.18306810948440483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824</v>
      </c>
      <c r="D158" s="27">
        <f t="shared" ref="D158:E158" si="1">D98+D104+D110+D116+D122+D128+D134+D140+D146</f>
        <v>1061</v>
      </c>
      <c r="E158" s="27">
        <f t="shared" si="1"/>
        <v>1885</v>
      </c>
      <c r="F158" s="32">
        <f>E158/E159</f>
        <v>0.23997453851050288</v>
      </c>
    </row>
    <row r="159" spans="1:6" ht="15" customHeight="1" x14ac:dyDescent="0.15">
      <c r="B159" s="2" t="s">
        <v>8</v>
      </c>
      <c r="C159" s="1">
        <f>SUM(C155:C158)</f>
        <v>3916</v>
      </c>
      <c r="D159" s="1">
        <f>SUM(D155:D158)</f>
        <v>3939</v>
      </c>
      <c r="E159" s="1">
        <f>SUM(E155:E158)</f>
        <v>7855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274</v>
      </c>
      <c r="D161" s="31">
        <f t="shared" ref="D161:E161" si="2">D110+D116+D122+D128+D134+D140+D146</f>
        <v>476</v>
      </c>
      <c r="E161" s="31">
        <f t="shared" si="2"/>
        <v>750</v>
      </c>
      <c r="F161" s="32">
        <f>E161/E159</f>
        <v>9.5480585614258429E-2</v>
      </c>
    </row>
    <row r="162" spans="1:6" ht="15" customHeight="1" x14ac:dyDescent="0.15">
      <c r="A162" s="30"/>
      <c r="B162" s="23" t="s">
        <v>15</v>
      </c>
      <c r="C162" s="31">
        <f>C116+C122+C128+C134+C140+C146</f>
        <v>100</v>
      </c>
      <c r="D162" s="31">
        <f t="shared" ref="D162:E162" si="3">D116+D122+D128+D134+D140+D146</f>
        <v>252</v>
      </c>
      <c r="E162" s="31">
        <f t="shared" si="3"/>
        <v>352</v>
      </c>
      <c r="F162" s="32">
        <f>E162/E159</f>
        <v>4.4812221514958624E-2</v>
      </c>
    </row>
    <row r="163" spans="1:6" ht="15" customHeight="1" x14ac:dyDescent="0.15">
      <c r="A163" s="30"/>
      <c r="B163" s="23" t="s">
        <v>13</v>
      </c>
      <c r="C163" s="31">
        <f>C122+C128+C134+C140+C146</f>
        <v>24</v>
      </c>
      <c r="D163" s="31">
        <f t="shared" ref="D163:E163" si="4">D122+D128+D134+D140+D146</f>
        <v>74</v>
      </c>
      <c r="E163" s="31">
        <f t="shared" si="4"/>
        <v>98</v>
      </c>
      <c r="F163" s="32">
        <f>E163/E159</f>
        <v>1.2476129853596436E-2</v>
      </c>
    </row>
    <row r="164" spans="1:6" ht="15" customHeight="1" x14ac:dyDescent="0.15">
      <c r="B164" s="4" t="s">
        <v>14</v>
      </c>
      <c r="C164" s="1">
        <f>C128+C134+C140+C146</f>
        <v>1</v>
      </c>
      <c r="D164" s="1">
        <f t="shared" ref="D164:E164" si="5">D128+D134+D140+D146</f>
        <v>14</v>
      </c>
      <c r="E164" s="1">
        <f t="shared" si="5"/>
        <v>15</v>
      </c>
      <c r="F164" s="32">
        <f>E164/E159</f>
        <v>1.9096117122851686E-3</v>
      </c>
    </row>
    <row r="165" spans="1:6" ht="15" customHeight="1" x14ac:dyDescent="0.15">
      <c r="B165" s="4" t="s">
        <v>16</v>
      </c>
      <c r="C165" s="1">
        <f>C134+C140+C146</f>
        <v>0</v>
      </c>
      <c r="D165" s="1">
        <f t="shared" ref="D165:E165" si="6">D134+D140+D146</f>
        <v>1</v>
      </c>
      <c r="E165" s="1">
        <f t="shared" si="6"/>
        <v>1</v>
      </c>
      <c r="F165" s="32">
        <f>E165/E159</f>
        <v>1.2730744748567791E-4</v>
      </c>
    </row>
    <row r="166" spans="1:6" x14ac:dyDescent="0.15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 codeName="Sheet280">
    <tabColor indexed="50"/>
  </sheetPr>
  <dimension ref="A1:F167"/>
  <sheetViews>
    <sheetView zoomScaleNormal="100" workbookViewId="0">
      <selection activeCell="B2" sqref="B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">
      <c r="A2" s="66" t="s">
        <v>124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長坂城下!C3+東町!C3+八千代町!C3+神田町末広町!C3+金井町!C3+栄町!C3+昭明町!C3+本町上本町!C3+西町県町!C3+古宮!C3+御桐谷町!C3+吹上町!C3+印内!C3+印内原!C3+'茂田井（佐久市地籍住民）'!C3+'茂田井(立科町地籍住民）'!C3+観音寺!C3</f>
        <v>5</v>
      </c>
      <c r="D3" s="74">
        <f>長坂城下!D3+東町!D3+八千代町!D3+神田町末広町!D3+金井町!D3+栄町!D3+昭明町!D3+本町上本町!D3+西町県町!D3+古宮!D3+御桐谷町!D3+吹上町!D3+印内!D3+印内原!D3+'茂田井（佐久市地籍住民）'!D3+'茂田井(立科町地籍住民）'!D3+観音寺!D3</f>
        <v>2</v>
      </c>
      <c r="E3" s="9">
        <f>長坂城下!E3+東町!E3+八千代町!E3+神田町末広町!E3+金井町!E3+栄町!E3+昭明町!E3+本町上本町!E3+西町県町!E3+古宮!E3+御桐谷町!E3+吹上町!E3+印内!E3+印内原!E3+'茂田井（佐久市地籍住民）'!E3+'茂田井(立科町地籍住民）'!E3+観音寺!E3</f>
        <v>7</v>
      </c>
      <c r="F3" s="32"/>
    </row>
    <row r="4" spans="1:6" ht="15" customHeight="1" x14ac:dyDescent="0.15">
      <c r="A4" s="12"/>
      <c r="B4" s="35">
        <v>1</v>
      </c>
      <c r="C4" s="75">
        <f>長坂城下!C4+東町!C4+八千代町!C4+神田町末広町!C4+金井町!C4+栄町!C4+昭明町!C4+本町上本町!C4+西町県町!C4+古宮!C4+御桐谷町!C4+吹上町!C4+印内!C4+印内原!C4+'茂田井（佐久市地籍住民）'!C4+'茂田井(立科町地籍住民）'!C4+観音寺!C4</f>
        <v>1</v>
      </c>
      <c r="D4" s="75">
        <f>長坂城下!D4+東町!D4+八千代町!D4+神田町末広町!D4+金井町!D4+栄町!D4+昭明町!D4+本町上本町!D4+西町県町!D4+古宮!D4+御桐谷町!D4+吹上町!D4+印内!D4+印内原!D4+'茂田井（佐久市地籍住民）'!D4+'茂田井(立科町地籍住民）'!D4+観音寺!D4</f>
        <v>2</v>
      </c>
      <c r="E4" s="10">
        <f>長坂城下!E4+東町!E4+八千代町!E4+神田町末広町!E4+金井町!E4+栄町!E4+昭明町!E4+本町上本町!E4+西町県町!E4+古宮!E4+御桐谷町!E4+吹上町!E4+印内!E4+印内原!E4+'茂田井（佐久市地籍住民）'!E4+'茂田井(立科町地籍住民）'!E4+観音寺!E4</f>
        <v>3</v>
      </c>
      <c r="F4" s="32"/>
    </row>
    <row r="5" spans="1:6" ht="15" customHeight="1" x14ac:dyDescent="0.15">
      <c r="A5" s="12"/>
      <c r="B5" s="35">
        <v>2</v>
      </c>
      <c r="C5" s="75">
        <f>長坂城下!C5+東町!C5+八千代町!C5+神田町末広町!C5+金井町!C5+栄町!C5+昭明町!C5+本町上本町!C5+西町県町!C5+古宮!C5+御桐谷町!C5+吹上町!C5+印内!C5+印内原!C5+'茂田井（佐久市地籍住民）'!C5+'茂田井(立科町地籍住民）'!C5+観音寺!C5</f>
        <v>3</v>
      </c>
      <c r="D5" s="75">
        <f>長坂城下!D5+東町!D5+八千代町!D5+神田町末広町!D5+金井町!D5+栄町!D5+昭明町!D5+本町上本町!D5+西町県町!D5+古宮!D5+御桐谷町!D5+吹上町!D5+印内!D5+印内原!D5+'茂田井（佐久市地籍住民）'!D5+'茂田井(立科町地籍住民）'!D5+観音寺!D5</f>
        <v>3</v>
      </c>
      <c r="E5" s="10">
        <f>長坂城下!E5+東町!E5+八千代町!E5+神田町末広町!E5+金井町!E5+栄町!E5+昭明町!E5+本町上本町!E5+西町県町!E5+古宮!E5+御桐谷町!E5+吹上町!E5+印内!E5+印内原!E5+'茂田井（佐久市地籍住民）'!E5+'茂田井(立科町地籍住民）'!E5+観音寺!E5</f>
        <v>6</v>
      </c>
      <c r="F5" s="32"/>
    </row>
    <row r="6" spans="1:6" ht="15" customHeight="1" x14ac:dyDescent="0.15">
      <c r="A6" s="12"/>
      <c r="B6" s="35">
        <v>3</v>
      </c>
      <c r="C6" s="75">
        <f>長坂城下!C6+東町!C6+八千代町!C6+神田町末広町!C6+金井町!C6+栄町!C6+昭明町!C6+本町上本町!C6+西町県町!C6+古宮!C6+御桐谷町!C6+吹上町!C6+印内!C6+印内原!C6+'茂田井（佐久市地籍住民）'!C6+'茂田井(立科町地籍住民）'!C6+観音寺!C6</f>
        <v>4</v>
      </c>
      <c r="D6" s="75">
        <f>長坂城下!D6+東町!D6+八千代町!D6+神田町末広町!D6+金井町!D6+栄町!D6+昭明町!D6+本町上本町!D6+西町県町!D6+古宮!D6+御桐谷町!D6+吹上町!D6+印内!D6+印内原!D6+'茂田井（佐久市地籍住民）'!D6+'茂田井(立科町地籍住民）'!D6+観音寺!D6</f>
        <v>6</v>
      </c>
      <c r="E6" s="10">
        <f>長坂城下!E6+東町!E6+八千代町!E6+神田町末広町!E6+金井町!E6+栄町!E6+昭明町!E6+本町上本町!E6+西町県町!E6+古宮!E6+御桐谷町!E6+吹上町!E6+印内!E6+印内原!E6+'茂田井（佐久市地籍住民）'!E6+'茂田井(立科町地籍住民）'!E6+観音寺!E6</f>
        <v>10</v>
      </c>
      <c r="F6" s="32"/>
    </row>
    <row r="7" spans="1:6" ht="15" customHeight="1" x14ac:dyDescent="0.15">
      <c r="A7" s="12"/>
      <c r="B7" s="35">
        <v>4</v>
      </c>
      <c r="C7" s="75">
        <f>長坂城下!C7+東町!C7+八千代町!C7+神田町末広町!C7+金井町!C7+栄町!C7+昭明町!C7+本町上本町!C7+西町県町!C7+古宮!C7+御桐谷町!C7+吹上町!C7+印内!C7+印内原!C7+'茂田井（佐久市地籍住民）'!C7+'茂田井(立科町地籍住民）'!C7+観音寺!C7</f>
        <v>4</v>
      </c>
      <c r="D7" s="75">
        <f>長坂城下!D7+東町!D7+八千代町!D7+神田町末広町!D7+金井町!D7+栄町!D7+昭明町!D7+本町上本町!D7+西町県町!D7+古宮!D7+御桐谷町!D7+吹上町!D7+印内!D7+印内原!D7+'茂田井（佐久市地籍住民）'!D7+'茂田井(立科町地籍住民）'!D7+観音寺!D7</f>
        <v>3</v>
      </c>
      <c r="E7" s="10">
        <f>長坂城下!E7+東町!E7+八千代町!E7+神田町末広町!E7+金井町!E7+栄町!E7+昭明町!E7+本町上本町!E7+西町県町!E7+古宮!E7+御桐谷町!E7+吹上町!E7+印内!E7+印内原!E7+'茂田井（佐久市地籍住民）'!E7+'茂田井(立科町地籍住民）'!E7+観音寺!E7</f>
        <v>7</v>
      </c>
      <c r="F7" s="32"/>
    </row>
    <row r="8" spans="1:6" ht="15" customHeight="1" x14ac:dyDescent="0.15">
      <c r="A8" s="12"/>
      <c r="B8" s="37" t="s">
        <v>50</v>
      </c>
      <c r="C8" s="70">
        <f>長坂城下!C8+東町!C8+八千代町!C8+神田町末広町!C8+金井町!C8+栄町!C8+昭明町!C8+本町上本町!C8+西町県町!C8+古宮!C8+御桐谷町!C8+吹上町!C8+印内!C8+印内原!C8+'茂田井（佐久市地籍住民）'!C8+'茂田井(立科町地籍住民）'!C8+観音寺!C8</f>
        <v>17</v>
      </c>
      <c r="D8" s="70">
        <f>長坂城下!D8+東町!D8+八千代町!D8+神田町末広町!D8+金井町!D8+栄町!D8+昭明町!D8+本町上本町!D8+西町県町!D8+古宮!D8+御桐谷町!D8+吹上町!D8+印内!D8+印内原!D8+'茂田井（佐久市地籍住民）'!D8+'茂田井(立科町地籍住民）'!D8+観音寺!D8</f>
        <v>16</v>
      </c>
      <c r="E8" s="38">
        <f>長坂城下!E8+東町!E8+八千代町!E8+神田町末広町!E8+金井町!E8+栄町!E8+昭明町!E8+本町上本町!E8+西町県町!E8+古宮!E8+御桐谷町!E8+吹上町!E8+印内!E8+印内原!E8+'茂田井（佐久市地籍住民）'!E8+'茂田井(立科町地籍住民）'!E8+観音寺!E8</f>
        <v>33</v>
      </c>
      <c r="F8" s="39">
        <f>E8/E147</f>
        <v>1.4911884319927699E-2</v>
      </c>
    </row>
    <row r="9" spans="1:6" ht="15" customHeight="1" x14ac:dyDescent="0.15">
      <c r="A9" s="12"/>
      <c r="B9" s="35">
        <v>5</v>
      </c>
      <c r="C9" s="75">
        <f>長坂城下!C9+東町!C9+八千代町!C9+神田町末広町!C9+金井町!C9+栄町!C9+昭明町!C9+本町上本町!C9+西町県町!C9+古宮!C9+御桐谷町!C9+吹上町!C9+印内!C9+印内原!C9+'茂田井（佐久市地籍住民）'!C9+'茂田井(立科町地籍住民）'!C9+観音寺!C9</f>
        <v>4</v>
      </c>
      <c r="D9" s="75">
        <f>長坂城下!D9+東町!D9+八千代町!D9+神田町末広町!D9+金井町!D9+栄町!D9+昭明町!D9+本町上本町!D9+西町県町!D9+古宮!D9+御桐谷町!D9+吹上町!D9+印内!D9+印内原!D9+'茂田井（佐久市地籍住民）'!D9+'茂田井(立科町地籍住民）'!D9+観音寺!D9</f>
        <v>5</v>
      </c>
      <c r="E9" s="10">
        <f>長坂城下!E9+東町!E9+八千代町!E9+神田町末広町!E9+金井町!E9+栄町!E9+昭明町!E9+本町上本町!E9+西町県町!E9+古宮!E9+御桐谷町!E9+吹上町!E9+印内!E9+印内原!E9+'茂田井（佐久市地籍住民）'!E9+'茂田井(立科町地籍住民）'!E9+観音寺!E9</f>
        <v>9</v>
      </c>
      <c r="F9" s="32"/>
    </row>
    <row r="10" spans="1:6" ht="15" customHeight="1" x14ac:dyDescent="0.15">
      <c r="A10" s="12"/>
      <c r="B10" s="35">
        <v>6</v>
      </c>
      <c r="C10" s="75">
        <f>長坂城下!C10+東町!C10+八千代町!C10+神田町末広町!C10+金井町!C10+栄町!C10+昭明町!C10+本町上本町!C10+西町県町!C10+古宮!C10+御桐谷町!C10+吹上町!C10+印内!C10+印内原!C10+'茂田井（佐久市地籍住民）'!C10+'茂田井(立科町地籍住民）'!C10+観音寺!C10</f>
        <v>8</v>
      </c>
      <c r="D10" s="75">
        <f>長坂城下!D10+東町!D10+八千代町!D10+神田町末広町!D10+金井町!D10+栄町!D10+昭明町!D10+本町上本町!D10+西町県町!D10+古宮!D10+御桐谷町!D10+吹上町!D10+印内!D10+印内原!D10+'茂田井（佐久市地籍住民）'!D10+'茂田井(立科町地籍住民）'!D10+観音寺!D10</f>
        <v>3</v>
      </c>
      <c r="E10" s="10">
        <f>長坂城下!E10+東町!E10+八千代町!E10+神田町末広町!E10+金井町!E10+栄町!E10+昭明町!E10+本町上本町!E10+西町県町!E10+古宮!E10+御桐谷町!E10+吹上町!E10+印内!E10+印内原!E10+'茂田井（佐久市地籍住民）'!E10+'茂田井(立科町地籍住民）'!E10+観音寺!E10</f>
        <v>11</v>
      </c>
      <c r="F10" s="32"/>
    </row>
    <row r="11" spans="1:6" ht="15" customHeight="1" x14ac:dyDescent="0.15">
      <c r="A11" s="12"/>
      <c r="B11" s="35">
        <v>7</v>
      </c>
      <c r="C11" s="75">
        <f>長坂城下!C11+東町!C11+八千代町!C11+神田町末広町!C11+金井町!C11+栄町!C11+昭明町!C11+本町上本町!C11+西町県町!C11+古宮!C11+御桐谷町!C11+吹上町!C11+印内!C11+印内原!C11+'茂田井（佐久市地籍住民）'!C11+'茂田井(立科町地籍住民）'!C11+観音寺!C11</f>
        <v>5</v>
      </c>
      <c r="D11" s="75">
        <f>長坂城下!D11+東町!D11+八千代町!D11+神田町末広町!D11+金井町!D11+栄町!D11+昭明町!D11+本町上本町!D11+西町県町!D11+古宮!D11+御桐谷町!D11+吹上町!D11+印内!D11+印内原!D11+'茂田井（佐久市地籍住民）'!D11+'茂田井(立科町地籍住民）'!D11+観音寺!D11</f>
        <v>7</v>
      </c>
      <c r="E11" s="10">
        <f>長坂城下!E11+東町!E11+八千代町!E11+神田町末広町!E11+金井町!E11+栄町!E11+昭明町!E11+本町上本町!E11+西町県町!E11+古宮!E11+御桐谷町!E11+吹上町!E11+印内!E11+印内原!E11+'茂田井（佐久市地籍住民）'!E11+'茂田井(立科町地籍住民）'!E11+観音寺!E11</f>
        <v>12</v>
      </c>
      <c r="F11" s="32"/>
    </row>
    <row r="12" spans="1:6" ht="15" customHeight="1" x14ac:dyDescent="0.15">
      <c r="A12" s="12"/>
      <c r="B12" s="35">
        <v>8</v>
      </c>
      <c r="C12" s="75">
        <f>長坂城下!C12+東町!C12+八千代町!C12+神田町末広町!C12+金井町!C12+栄町!C12+昭明町!C12+本町上本町!C12+西町県町!C12+古宮!C12+御桐谷町!C12+吹上町!C12+印内!C12+印内原!C12+'茂田井（佐久市地籍住民）'!C12+'茂田井(立科町地籍住民）'!C12+観音寺!C12</f>
        <v>2</v>
      </c>
      <c r="D12" s="75">
        <f>長坂城下!D12+東町!D12+八千代町!D12+神田町末広町!D12+金井町!D12+栄町!D12+昭明町!D12+本町上本町!D12+西町県町!D12+古宮!D12+御桐谷町!D12+吹上町!D12+印内!D12+印内原!D12+'茂田井（佐久市地籍住民）'!D12+'茂田井(立科町地籍住民）'!D12+観音寺!D12</f>
        <v>7</v>
      </c>
      <c r="E12" s="10">
        <f>長坂城下!E12+東町!E12+八千代町!E12+神田町末広町!E12+金井町!E12+栄町!E12+昭明町!E12+本町上本町!E12+西町県町!E12+古宮!E12+御桐谷町!E12+吹上町!E12+印内!E12+印内原!E12+'茂田井（佐久市地籍住民）'!E12+'茂田井(立科町地籍住民）'!E12+観音寺!E12</f>
        <v>9</v>
      </c>
      <c r="F12" s="32"/>
    </row>
    <row r="13" spans="1:6" ht="15" customHeight="1" x14ac:dyDescent="0.15">
      <c r="A13" s="12"/>
      <c r="B13" s="35">
        <v>9</v>
      </c>
      <c r="C13" s="75">
        <f>長坂城下!C13+東町!C13+八千代町!C13+神田町末広町!C13+金井町!C13+栄町!C13+昭明町!C13+本町上本町!C13+西町県町!C13+古宮!C13+御桐谷町!C13+吹上町!C13+印内!C13+印内原!C13+'茂田井（佐久市地籍住民）'!C13+'茂田井(立科町地籍住民）'!C13+観音寺!C13</f>
        <v>4</v>
      </c>
      <c r="D13" s="75">
        <f>長坂城下!D13+東町!D13+八千代町!D13+神田町末広町!D13+金井町!D13+栄町!D13+昭明町!D13+本町上本町!D13+西町県町!D13+古宮!D13+御桐谷町!D13+吹上町!D13+印内!D13+印内原!D13+'茂田井（佐久市地籍住民）'!D13+'茂田井(立科町地籍住民）'!D13+観音寺!D13</f>
        <v>11</v>
      </c>
      <c r="E13" s="10">
        <f>長坂城下!E13+東町!E13+八千代町!E13+神田町末広町!E13+金井町!E13+栄町!E13+昭明町!E13+本町上本町!E13+西町県町!E13+古宮!E13+御桐谷町!E13+吹上町!E13+印内!E13+印内原!E13+'茂田井（佐久市地籍住民）'!E13+'茂田井(立科町地籍住民）'!E13+観音寺!E13</f>
        <v>15</v>
      </c>
      <c r="F13" s="32"/>
    </row>
    <row r="14" spans="1:6" ht="15" customHeight="1" x14ac:dyDescent="0.15">
      <c r="A14" s="12"/>
      <c r="B14" s="37" t="s">
        <v>51</v>
      </c>
      <c r="C14" s="70">
        <f>長坂城下!C14+東町!C14+八千代町!C14+神田町末広町!C14+金井町!C14+栄町!C14+昭明町!C14+本町上本町!C14+西町県町!C14+古宮!C14+御桐谷町!C14+吹上町!C14+印内!C14+印内原!C14+'茂田井（佐久市地籍住民）'!C14+'茂田井(立科町地籍住民）'!C14+観音寺!C14</f>
        <v>23</v>
      </c>
      <c r="D14" s="70">
        <f>長坂城下!D14+東町!D14+八千代町!D14+神田町末広町!D14+金井町!D14+栄町!D14+昭明町!D14+本町上本町!D14+西町県町!D14+古宮!D14+御桐谷町!D14+吹上町!D14+印内!D14+印内原!D14+'茂田井（佐久市地籍住民）'!D14+'茂田井(立科町地籍住民）'!D14+観音寺!D14</f>
        <v>33</v>
      </c>
      <c r="E14" s="48">
        <f>長坂城下!E14+東町!E14+八千代町!E14+神田町末広町!E14+金井町!E14+栄町!E14+昭明町!E14+本町上本町!E14+西町県町!E14+古宮!E14+御桐谷町!E14+吹上町!E14+印内!E14+印内原!E14+'茂田井（佐久市地籍住民）'!E14+'茂田井(立科町地籍住民）'!E14+観音寺!E14</f>
        <v>56</v>
      </c>
      <c r="F14" s="39">
        <f>E14/E147</f>
        <v>2.5305015815634886E-2</v>
      </c>
    </row>
    <row r="15" spans="1:6" ht="15" customHeight="1" x14ac:dyDescent="0.15">
      <c r="A15" s="12"/>
      <c r="B15" s="35">
        <v>10</v>
      </c>
      <c r="C15" s="75">
        <f>長坂城下!C15+東町!C15+八千代町!C15+神田町末広町!C15+金井町!C15+栄町!C15+昭明町!C15+本町上本町!C15+西町県町!C15+古宮!C15+御桐谷町!C15+吹上町!C15+印内!C15+印内原!C15+'茂田井（佐久市地籍住民）'!C15+'茂田井(立科町地籍住民）'!C15+観音寺!C15</f>
        <v>6</v>
      </c>
      <c r="D15" s="75">
        <f>長坂城下!D15+東町!D15+八千代町!D15+神田町末広町!D15+金井町!D15+栄町!D15+昭明町!D15+本町上本町!D15+西町県町!D15+古宮!D15+御桐谷町!D15+吹上町!D15+印内!D15+印内原!D15+'茂田井（佐久市地籍住民）'!D15+'茂田井(立科町地籍住民）'!D15+観音寺!D15</f>
        <v>7</v>
      </c>
      <c r="E15" s="10">
        <f>長坂城下!E15+東町!E15+八千代町!E15+神田町末広町!E15+金井町!E15+栄町!E15+昭明町!E15+本町上本町!E15+西町県町!E15+古宮!E15+御桐谷町!E15+吹上町!E15+印内!E15+印内原!E15+'茂田井（佐久市地籍住民）'!E15+'茂田井(立科町地籍住民）'!E15+観音寺!E15</f>
        <v>13</v>
      </c>
      <c r="F15" s="32"/>
    </row>
    <row r="16" spans="1:6" ht="15" customHeight="1" x14ac:dyDescent="0.15">
      <c r="A16" s="12"/>
      <c r="B16" s="35">
        <v>11</v>
      </c>
      <c r="C16" s="75">
        <f>長坂城下!C16+東町!C16+八千代町!C16+神田町末広町!C16+金井町!C16+栄町!C16+昭明町!C16+本町上本町!C16+西町県町!C16+古宮!C16+御桐谷町!C16+吹上町!C16+印内!C16+印内原!C16+'茂田井（佐久市地籍住民）'!C16+'茂田井(立科町地籍住民）'!C16+観音寺!C16</f>
        <v>9</v>
      </c>
      <c r="D16" s="75">
        <f>長坂城下!D16+東町!D16+八千代町!D16+神田町末広町!D16+金井町!D16+栄町!D16+昭明町!D16+本町上本町!D16+西町県町!D16+古宮!D16+御桐谷町!D16+吹上町!D16+印内!D16+印内原!D16+'茂田井（佐久市地籍住民）'!D16+'茂田井(立科町地籍住民）'!D16+観音寺!D16</f>
        <v>4</v>
      </c>
      <c r="E16" s="10">
        <f>長坂城下!E16+東町!E16+八千代町!E16+神田町末広町!E16+金井町!E16+栄町!E16+昭明町!E16+本町上本町!E16+西町県町!E16+古宮!E16+御桐谷町!E16+吹上町!E16+印内!E16+印内原!E16+'茂田井（佐久市地籍住民）'!E16+'茂田井(立科町地籍住民）'!E16+観音寺!E16</f>
        <v>13</v>
      </c>
      <c r="F16" s="32"/>
    </row>
    <row r="17" spans="1:6" ht="15" customHeight="1" x14ac:dyDescent="0.15">
      <c r="A17" s="12"/>
      <c r="B17" s="35">
        <v>12</v>
      </c>
      <c r="C17" s="75">
        <f>長坂城下!C17+東町!C17+八千代町!C17+神田町末広町!C17+金井町!C17+栄町!C17+昭明町!C17+本町上本町!C17+西町県町!C17+古宮!C17+御桐谷町!C17+吹上町!C17+印内!C17+印内原!C17+'茂田井（佐久市地籍住民）'!C17+'茂田井(立科町地籍住民）'!C17+観音寺!C17</f>
        <v>6</v>
      </c>
      <c r="D17" s="75">
        <f>長坂城下!D17+東町!D17+八千代町!D17+神田町末広町!D17+金井町!D17+栄町!D17+昭明町!D17+本町上本町!D17+西町県町!D17+古宮!D17+御桐谷町!D17+吹上町!D17+印内!D17+印内原!D17+'茂田井（佐久市地籍住民）'!D17+'茂田井(立科町地籍住民）'!D17+観音寺!D17</f>
        <v>10</v>
      </c>
      <c r="E17" s="10">
        <f>長坂城下!E17+東町!E17+八千代町!E17+神田町末広町!E17+金井町!E17+栄町!E17+昭明町!E17+本町上本町!E17+西町県町!E17+古宮!E17+御桐谷町!E17+吹上町!E17+印内!E17+印内原!E17+'茂田井（佐久市地籍住民）'!E17+'茂田井(立科町地籍住民）'!E17+観音寺!E17</f>
        <v>16</v>
      </c>
      <c r="F17" s="32"/>
    </row>
    <row r="18" spans="1:6" ht="15" customHeight="1" x14ac:dyDescent="0.15">
      <c r="A18" s="12"/>
      <c r="B18" s="35">
        <v>13</v>
      </c>
      <c r="C18" s="75">
        <f>長坂城下!C18+東町!C18+八千代町!C18+神田町末広町!C18+金井町!C18+栄町!C18+昭明町!C18+本町上本町!C18+西町県町!C18+古宮!C18+御桐谷町!C18+吹上町!C18+印内!C18+印内原!C18+'茂田井（佐久市地籍住民）'!C18+'茂田井(立科町地籍住民）'!C18+観音寺!C18</f>
        <v>8</v>
      </c>
      <c r="D18" s="75">
        <f>長坂城下!D18+東町!D18+八千代町!D18+神田町末広町!D18+金井町!D18+栄町!D18+昭明町!D18+本町上本町!D18+西町県町!D18+古宮!D18+御桐谷町!D18+吹上町!D18+印内!D18+印内原!D18+'茂田井（佐久市地籍住民）'!D18+'茂田井(立科町地籍住民）'!D18+観音寺!D18</f>
        <v>2</v>
      </c>
      <c r="E18" s="10">
        <f>長坂城下!E18+東町!E18+八千代町!E18+神田町末広町!E18+金井町!E18+栄町!E18+昭明町!E18+本町上本町!E18+西町県町!E18+古宮!E18+御桐谷町!E18+吹上町!E18+印内!E18+印内原!E18+'茂田井（佐久市地籍住民）'!E18+'茂田井(立科町地籍住民）'!E18+観音寺!E18</f>
        <v>10</v>
      </c>
      <c r="F18" s="32"/>
    </row>
    <row r="19" spans="1:6" ht="15" customHeight="1" x14ac:dyDescent="0.15">
      <c r="A19" s="12"/>
      <c r="B19" s="35">
        <v>14</v>
      </c>
      <c r="C19" s="75">
        <f>長坂城下!C19+東町!C19+八千代町!C19+神田町末広町!C19+金井町!C19+栄町!C19+昭明町!C19+本町上本町!C19+西町県町!C19+古宮!C19+御桐谷町!C19+吹上町!C19+印内!C19+印内原!C19+'茂田井（佐久市地籍住民）'!C19+'茂田井(立科町地籍住民）'!C19+観音寺!C19</f>
        <v>13</v>
      </c>
      <c r="D19" s="75">
        <f>長坂城下!D19+東町!D19+八千代町!D19+神田町末広町!D19+金井町!D19+栄町!D19+昭明町!D19+本町上本町!D19+西町県町!D19+古宮!D19+御桐谷町!D19+吹上町!D19+印内!D19+印内原!D19+'茂田井（佐久市地籍住民）'!D19+'茂田井(立科町地籍住民）'!D19+観音寺!D19</f>
        <v>9</v>
      </c>
      <c r="E19" s="10">
        <f>長坂城下!E19+東町!E19+八千代町!E19+神田町末広町!E19+金井町!E19+栄町!E19+昭明町!E19+本町上本町!E19+西町県町!E19+古宮!E19+御桐谷町!E19+吹上町!E19+印内!E19+印内原!E19+'茂田井（佐久市地籍住民）'!E19+'茂田井(立科町地籍住民）'!E19+観音寺!E19</f>
        <v>22</v>
      </c>
      <c r="F19" s="32"/>
    </row>
    <row r="20" spans="1:6" ht="15" customHeight="1" x14ac:dyDescent="0.15">
      <c r="A20" s="12"/>
      <c r="B20" s="37" t="s">
        <v>52</v>
      </c>
      <c r="C20" s="70">
        <f>長坂城下!C20+東町!C20+八千代町!C20+神田町末広町!C20+金井町!C20+栄町!C20+昭明町!C20+本町上本町!C20+西町県町!C20+古宮!C20+御桐谷町!C20+吹上町!C20+印内!C20+印内原!C20+'茂田井（佐久市地籍住民）'!C20+'茂田井(立科町地籍住民）'!C20+観音寺!C20</f>
        <v>42</v>
      </c>
      <c r="D20" s="70">
        <f>長坂城下!D20+東町!D20+八千代町!D20+神田町末広町!D20+金井町!D20+栄町!D20+昭明町!D20+本町上本町!D20+西町県町!D20+古宮!D20+御桐谷町!D20+吹上町!D20+印内!D20+印内原!D20+'茂田井（佐久市地籍住民）'!D20+'茂田井(立科町地籍住民）'!D20+観音寺!D20</f>
        <v>32</v>
      </c>
      <c r="E20" s="48">
        <f>長坂城下!E20+東町!E20+八千代町!E20+神田町末広町!E20+金井町!E20+栄町!E20+昭明町!E20+本町上本町!E20+西町県町!E20+古宮!E20+御桐谷町!E20+吹上町!E20+印内!E20+印内原!E20+'茂田井（佐久市地籍住民）'!E20+'茂田井(立科町地籍住民）'!E20+観音寺!E20</f>
        <v>74</v>
      </c>
      <c r="F20" s="39">
        <f>E20/E147</f>
        <v>3.3438770899231814E-2</v>
      </c>
    </row>
    <row r="21" spans="1:6" ht="15" customHeight="1" x14ac:dyDescent="0.15">
      <c r="A21" s="12"/>
      <c r="B21" s="35">
        <v>15</v>
      </c>
      <c r="C21" s="75">
        <f>長坂城下!C21+東町!C21+八千代町!C21+神田町末広町!C21+金井町!C21+栄町!C21+昭明町!C21+本町上本町!C21+西町県町!C21+古宮!C21+御桐谷町!C21+吹上町!C21+印内!C21+印内原!C21+'茂田井（佐久市地籍住民）'!C21+'茂田井(立科町地籍住民）'!C21+観音寺!C21</f>
        <v>4</v>
      </c>
      <c r="D21" s="75">
        <f>長坂城下!D21+東町!D21+八千代町!D21+神田町末広町!D21+金井町!D21+栄町!D21+昭明町!D21+本町上本町!D21+西町県町!D21+古宮!D21+御桐谷町!D21+吹上町!D21+印内!D21+印内原!D21+'茂田井（佐久市地籍住民）'!D21+'茂田井(立科町地籍住民）'!D21+観音寺!D21</f>
        <v>10</v>
      </c>
      <c r="E21" s="10">
        <f>長坂城下!E21+東町!E21+八千代町!E21+神田町末広町!E21+金井町!E21+栄町!E21+昭明町!E21+本町上本町!E21+西町県町!E21+古宮!E21+御桐谷町!E21+吹上町!E21+印内!E21+印内原!E21+'茂田井（佐久市地籍住民）'!E21+'茂田井(立科町地籍住民）'!E21+観音寺!E21</f>
        <v>14</v>
      </c>
      <c r="F21" s="32"/>
    </row>
    <row r="22" spans="1:6" ht="15" customHeight="1" x14ac:dyDescent="0.15">
      <c r="A22" s="12"/>
      <c r="B22" s="35">
        <v>16</v>
      </c>
      <c r="C22" s="75">
        <f>長坂城下!C22+東町!C22+八千代町!C22+神田町末広町!C22+金井町!C22+栄町!C22+昭明町!C22+本町上本町!C22+西町県町!C22+古宮!C22+御桐谷町!C22+吹上町!C22+印内!C22+印内原!C22+'茂田井（佐久市地籍住民）'!C22+'茂田井(立科町地籍住民）'!C22+観音寺!C22</f>
        <v>7</v>
      </c>
      <c r="D22" s="75">
        <f>長坂城下!D22+東町!D22+八千代町!D22+神田町末広町!D22+金井町!D22+栄町!D22+昭明町!D22+本町上本町!D22+西町県町!D22+古宮!D22+御桐谷町!D22+吹上町!D22+印内!D22+印内原!D22+'茂田井（佐久市地籍住民）'!D22+'茂田井(立科町地籍住民）'!D22+観音寺!D22</f>
        <v>13</v>
      </c>
      <c r="E22" s="10">
        <f>長坂城下!E22+東町!E22+八千代町!E22+神田町末広町!E22+金井町!E22+栄町!E22+昭明町!E22+本町上本町!E22+西町県町!E22+古宮!E22+御桐谷町!E22+吹上町!E22+印内!E22+印内原!E22+'茂田井（佐久市地籍住民）'!E22+'茂田井(立科町地籍住民）'!E22+観音寺!E22</f>
        <v>20</v>
      </c>
      <c r="F22" s="32"/>
    </row>
    <row r="23" spans="1:6" ht="15" customHeight="1" x14ac:dyDescent="0.15">
      <c r="A23" s="12"/>
      <c r="B23" s="35">
        <v>17</v>
      </c>
      <c r="C23" s="75">
        <f>長坂城下!C23+東町!C23+八千代町!C23+神田町末広町!C23+金井町!C23+栄町!C23+昭明町!C23+本町上本町!C23+西町県町!C23+古宮!C23+御桐谷町!C23+吹上町!C23+印内!C23+印内原!C23+'茂田井（佐久市地籍住民）'!C23+'茂田井(立科町地籍住民）'!C23+観音寺!C23</f>
        <v>16</v>
      </c>
      <c r="D23" s="75">
        <f>長坂城下!D23+東町!D23+八千代町!D23+神田町末広町!D23+金井町!D23+栄町!D23+昭明町!D23+本町上本町!D23+西町県町!D23+古宮!D23+御桐谷町!D23+吹上町!D23+印内!D23+印内原!D23+'茂田井（佐久市地籍住民）'!D23+'茂田井(立科町地籍住民）'!D23+観音寺!D23</f>
        <v>7</v>
      </c>
      <c r="E23" s="10">
        <f>長坂城下!E23+東町!E23+八千代町!E23+神田町末広町!E23+金井町!E23+栄町!E23+昭明町!E23+本町上本町!E23+西町県町!E23+古宮!E23+御桐谷町!E23+吹上町!E23+印内!E23+印内原!E23+'茂田井（佐久市地籍住民）'!E23+'茂田井(立科町地籍住民）'!E23+観音寺!E23</f>
        <v>23</v>
      </c>
      <c r="F23" s="32"/>
    </row>
    <row r="24" spans="1:6" ht="15" customHeight="1" x14ac:dyDescent="0.15">
      <c r="A24" s="12"/>
      <c r="B24" s="35">
        <v>18</v>
      </c>
      <c r="C24" s="75">
        <f>長坂城下!C24+東町!C24+八千代町!C24+神田町末広町!C24+金井町!C24+栄町!C24+昭明町!C24+本町上本町!C24+西町県町!C24+古宮!C24+御桐谷町!C24+吹上町!C24+印内!C24+印内原!C24+'茂田井（佐久市地籍住民）'!C24+'茂田井(立科町地籍住民）'!C24+観音寺!C24</f>
        <v>11</v>
      </c>
      <c r="D24" s="75">
        <f>長坂城下!D24+東町!D24+八千代町!D24+神田町末広町!D24+金井町!D24+栄町!D24+昭明町!D24+本町上本町!D24+西町県町!D24+古宮!D24+御桐谷町!D24+吹上町!D24+印内!D24+印内原!D24+'茂田井（佐久市地籍住民）'!D24+'茂田井(立科町地籍住民）'!D24+観音寺!D24</f>
        <v>4</v>
      </c>
      <c r="E24" s="10">
        <f>長坂城下!E24+東町!E24+八千代町!E24+神田町末広町!E24+金井町!E24+栄町!E24+昭明町!E24+本町上本町!E24+西町県町!E24+古宮!E24+御桐谷町!E24+吹上町!E24+印内!E24+印内原!E24+'茂田井（佐久市地籍住民）'!E24+'茂田井(立科町地籍住民）'!E24+観音寺!E24</f>
        <v>15</v>
      </c>
      <c r="F24" s="32"/>
    </row>
    <row r="25" spans="1:6" ht="15" customHeight="1" x14ac:dyDescent="0.15">
      <c r="A25" s="12"/>
      <c r="B25" s="35">
        <v>19</v>
      </c>
      <c r="C25" s="75">
        <f>長坂城下!C25+東町!C25+八千代町!C25+神田町末広町!C25+金井町!C25+栄町!C25+昭明町!C25+本町上本町!C25+西町県町!C25+古宮!C25+御桐谷町!C25+吹上町!C25+印内!C25+印内原!C25+'茂田井（佐久市地籍住民）'!C25+'茂田井(立科町地籍住民）'!C25+観音寺!C25</f>
        <v>10</v>
      </c>
      <c r="D25" s="75">
        <f>長坂城下!D25+東町!D25+八千代町!D25+神田町末広町!D25+金井町!D25+栄町!D25+昭明町!D25+本町上本町!D25+西町県町!D25+古宮!D25+御桐谷町!D25+吹上町!D25+印内!D25+印内原!D25+'茂田井（佐久市地籍住民）'!D25+'茂田井(立科町地籍住民）'!D25+観音寺!D25</f>
        <v>7</v>
      </c>
      <c r="E25" s="10">
        <f>長坂城下!E25+東町!E25+八千代町!E25+神田町末広町!E25+金井町!E25+栄町!E25+昭明町!E25+本町上本町!E25+西町県町!E25+古宮!E25+御桐谷町!E25+吹上町!E25+印内!E25+印内原!E25+'茂田井（佐久市地籍住民）'!E25+'茂田井(立科町地籍住民）'!E25+観音寺!E25</f>
        <v>17</v>
      </c>
      <c r="F25" s="32"/>
    </row>
    <row r="26" spans="1:6" ht="15" customHeight="1" x14ac:dyDescent="0.15">
      <c r="A26" s="12"/>
      <c r="B26" s="40" t="s">
        <v>53</v>
      </c>
      <c r="C26" s="49">
        <f>長坂城下!C26+東町!C26+八千代町!C26+神田町末広町!C26+金井町!C26+栄町!C26+昭明町!C26+本町上本町!C26+西町県町!C26+古宮!C26+御桐谷町!C26+吹上町!C26+印内!C26+印内原!C26+'茂田井（佐久市地籍住民）'!C26+'茂田井(立科町地籍住民）'!C26+観音寺!C26</f>
        <v>48</v>
      </c>
      <c r="D26" s="49">
        <f>長坂城下!D26+東町!D26+八千代町!D26+神田町末広町!D26+金井町!D26+栄町!D26+昭明町!D26+本町上本町!D26+西町県町!D26+古宮!D26+御桐谷町!D26+吹上町!D26+印内!D26+印内原!D26+'茂田井（佐久市地籍住民）'!D26+'茂田井(立科町地籍住民）'!D26+観音寺!D26</f>
        <v>41</v>
      </c>
      <c r="E26" s="41">
        <f>長坂城下!E26+東町!E26+八千代町!E26+神田町末広町!E26+金井町!E26+栄町!E26+昭明町!E26+本町上本町!E26+西町県町!E26+古宮!E26+御桐谷町!E26+吹上町!E26+印内!E26+印内原!E26+'茂田井（佐久市地籍住民）'!E26+'茂田井(立科町地籍住民）'!E26+観音寺!E26</f>
        <v>89</v>
      </c>
      <c r="F26" s="42">
        <f>E26/E147</f>
        <v>4.0216900135562582E-2</v>
      </c>
    </row>
    <row r="27" spans="1:6" ht="15" customHeight="1" x14ac:dyDescent="0.15">
      <c r="A27" s="12"/>
      <c r="B27" s="35">
        <v>20</v>
      </c>
      <c r="C27" s="75">
        <f>長坂城下!C27+東町!C27+八千代町!C27+神田町末広町!C27+金井町!C27+栄町!C27+昭明町!C27+本町上本町!C27+西町県町!C27+古宮!C27+御桐谷町!C27+吹上町!C27+印内!C27+印内原!C27+'茂田井（佐久市地籍住民）'!C27+'茂田井(立科町地籍住民）'!C27+観音寺!C27</f>
        <v>8</v>
      </c>
      <c r="D27" s="75">
        <f>長坂城下!D27+東町!D27+八千代町!D27+神田町末広町!D27+金井町!D27+栄町!D27+昭明町!D27+本町上本町!D27+西町県町!D27+古宮!D27+御桐谷町!D27+吹上町!D27+印内!D27+印内原!D27+'茂田井（佐久市地籍住民）'!D27+'茂田井(立科町地籍住民）'!D27+観音寺!D27</f>
        <v>17</v>
      </c>
      <c r="E27" s="10">
        <f>長坂城下!E27+東町!E27+八千代町!E27+神田町末広町!E27+金井町!E27+栄町!E27+昭明町!E27+本町上本町!E27+西町県町!E27+古宮!E27+御桐谷町!E27+吹上町!E27+印内!E27+印内原!E27+'茂田井（佐久市地籍住民）'!E27+'茂田井(立科町地籍住民）'!E27+観音寺!E27</f>
        <v>25</v>
      </c>
      <c r="F27" s="32"/>
    </row>
    <row r="28" spans="1:6" ht="15" customHeight="1" x14ac:dyDescent="0.15">
      <c r="A28" s="12"/>
      <c r="B28" s="35">
        <v>21</v>
      </c>
      <c r="C28" s="75">
        <f>長坂城下!C28+東町!C28+八千代町!C28+神田町末広町!C28+金井町!C28+栄町!C28+昭明町!C28+本町上本町!C28+西町県町!C28+古宮!C28+御桐谷町!C28+吹上町!C28+印内!C28+印内原!C28+'茂田井（佐久市地籍住民）'!C28+'茂田井(立科町地籍住民）'!C28+観音寺!C28</f>
        <v>6</v>
      </c>
      <c r="D28" s="75">
        <f>長坂城下!D28+東町!D28+八千代町!D28+神田町末広町!D28+金井町!D28+栄町!D28+昭明町!D28+本町上本町!D28+西町県町!D28+古宮!D28+御桐谷町!D28+吹上町!D28+印内!D28+印内原!D28+'茂田井（佐久市地籍住民）'!D28+'茂田井(立科町地籍住民）'!D28+観音寺!D28</f>
        <v>5</v>
      </c>
      <c r="E28" s="10">
        <f>長坂城下!E28+東町!E28+八千代町!E28+神田町末広町!E28+金井町!E28+栄町!E28+昭明町!E28+本町上本町!E28+西町県町!E28+古宮!E28+御桐谷町!E28+吹上町!E28+印内!E28+印内原!E28+'茂田井（佐久市地籍住民）'!E28+'茂田井(立科町地籍住民）'!E28+観音寺!E28</f>
        <v>11</v>
      </c>
      <c r="F28" s="32"/>
    </row>
    <row r="29" spans="1:6" ht="15" customHeight="1" x14ac:dyDescent="0.15">
      <c r="A29" s="12"/>
      <c r="B29" s="35">
        <v>22</v>
      </c>
      <c r="C29" s="75">
        <f>長坂城下!C29+東町!C29+八千代町!C29+神田町末広町!C29+金井町!C29+栄町!C29+昭明町!C29+本町上本町!C29+西町県町!C29+古宮!C29+御桐谷町!C29+吹上町!C29+印内!C29+印内原!C29+'茂田井（佐久市地籍住民）'!C29+'茂田井(立科町地籍住民）'!C29+観音寺!C29</f>
        <v>14</v>
      </c>
      <c r="D29" s="75">
        <f>長坂城下!D29+東町!D29+八千代町!D29+神田町末広町!D29+金井町!D29+栄町!D29+昭明町!D29+本町上本町!D29+西町県町!D29+古宮!D29+御桐谷町!D29+吹上町!D29+印内!D29+印内原!D29+'茂田井（佐久市地籍住民）'!D29+'茂田井(立科町地籍住民）'!D29+観音寺!D29</f>
        <v>6</v>
      </c>
      <c r="E29" s="10">
        <f>長坂城下!E29+東町!E29+八千代町!E29+神田町末広町!E29+金井町!E29+栄町!E29+昭明町!E29+本町上本町!E29+西町県町!E29+古宮!E29+御桐谷町!E29+吹上町!E29+印内!E29+印内原!E29+'茂田井（佐久市地籍住民）'!E29+'茂田井(立科町地籍住民）'!E29+観音寺!E29</f>
        <v>20</v>
      </c>
      <c r="F29" s="32"/>
    </row>
    <row r="30" spans="1:6" ht="15" customHeight="1" x14ac:dyDescent="0.15">
      <c r="A30" s="12"/>
      <c r="B30" s="35">
        <v>23</v>
      </c>
      <c r="C30" s="75">
        <f>長坂城下!C30+東町!C30+八千代町!C30+神田町末広町!C30+金井町!C30+栄町!C30+昭明町!C30+本町上本町!C30+西町県町!C30+古宮!C30+御桐谷町!C30+吹上町!C30+印内!C30+印内原!C30+'茂田井（佐久市地籍住民）'!C30+'茂田井(立科町地籍住民）'!C30+観音寺!C30</f>
        <v>6</v>
      </c>
      <c r="D30" s="75">
        <f>長坂城下!D30+東町!D30+八千代町!D30+神田町末広町!D30+金井町!D30+栄町!D30+昭明町!D30+本町上本町!D30+西町県町!D30+古宮!D30+御桐谷町!D30+吹上町!D30+印内!D30+印内原!D30+'茂田井（佐久市地籍住民）'!D30+'茂田井(立科町地籍住民）'!D30+観音寺!D30</f>
        <v>9</v>
      </c>
      <c r="E30" s="10">
        <f>長坂城下!E30+東町!E30+八千代町!E30+神田町末広町!E30+金井町!E30+栄町!E30+昭明町!E30+本町上本町!E30+西町県町!E30+古宮!E30+御桐谷町!E30+吹上町!E30+印内!E30+印内原!E30+'茂田井（佐久市地籍住民）'!E30+'茂田井(立科町地籍住民）'!E30+観音寺!E30</f>
        <v>15</v>
      </c>
      <c r="F30" s="32"/>
    </row>
    <row r="31" spans="1:6" ht="15" customHeight="1" x14ac:dyDescent="0.15">
      <c r="A31" s="12"/>
      <c r="B31" s="35">
        <v>24</v>
      </c>
      <c r="C31" s="75">
        <f>長坂城下!C31+東町!C31+八千代町!C31+神田町末広町!C31+金井町!C31+栄町!C31+昭明町!C31+本町上本町!C31+西町県町!C31+古宮!C31+御桐谷町!C31+吹上町!C31+印内!C31+印内原!C31+'茂田井（佐久市地籍住民）'!C31+'茂田井(立科町地籍住民）'!C31+観音寺!C31</f>
        <v>6</v>
      </c>
      <c r="D31" s="75">
        <f>長坂城下!D31+東町!D31+八千代町!D31+神田町末広町!D31+金井町!D31+栄町!D31+昭明町!D31+本町上本町!D31+西町県町!D31+古宮!D31+御桐谷町!D31+吹上町!D31+印内!D31+印内原!D31+'茂田井（佐久市地籍住民）'!D31+'茂田井(立科町地籍住民）'!D31+観音寺!D31</f>
        <v>8</v>
      </c>
      <c r="E31" s="10">
        <f>長坂城下!E31+東町!E31+八千代町!E31+神田町末広町!E31+金井町!E31+栄町!E31+昭明町!E31+本町上本町!E31+西町県町!E31+古宮!E31+御桐谷町!E31+吹上町!E31+印内!E31+印内原!E31+'茂田井（佐久市地籍住民）'!E31+'茂田井(立科町地籍住民）'!E31+観音寺!E31</f>
        <v>14</v>
      </c>
      <c r="F31" s="32"/>
    </row>
    <row r="32" spans="1:6" ht="15" customHeight="1" x14ac:dyDescent="0.15">
      <c r="A32" s="12"/>
      <c r="B32" s="40" t="s">
        <v>54</v>
      </c>
      <c r="C32" s="49">
        <f>長坂城下!C32+東町!C32+八千代町!C32+神田町末広町!C32+金井町!C32+栄町!C32+昭明町!C32+本町上本町!C32+西町県町!C32+古宮!C32+御桐谷町!C32+吹上町!C32+印内!C32+印内原!C32+'茂田井（佐久市地籍住民）'!C32+'茂田井(立科町地籍住民）'!C32+観音寺!C32</f>
        <v>40</v>
      </c>
      <c r="D32" s="49">
        <f>長坂城下!D32+東町!D32+八千代町!D32+神田町末広町!D32+金井町!D32+栄町!D32+昭明町!D32+本町上本町!D32+西町県町!D32+古宮!D32+御桐谷町!D32+吹上町!D32+印内!D32+印内原!D32+'茂田井（佐久市地籍住民）'!D32+'茂田井(立科町地籍住民）'!D32+観音寺!D32</f>
        <v>45</v>
      </c>
      <c r="E32" s="41">
        <f>長坂城下!E32+東町!E32+八千代町!E32+神田町末広町!E32+金井町!E32+栄町!E32+昭明町!E32+本町上本町!E32+西町県町!E32+古宮!E32+御桐谷町!E32+吹上町!E32+印内!E32+印内原!E32+'茂田井（佐久市地籍住民）'!E32+'茂田井(立科町地籍住民）'!E32+観音寺!E32</f>
        <v>85</v>
      </c>
      <c r="F32" s="42">
        <f>E32/E147</f>
        <v>3.8409399005874381E-2</v>
      </c>
    </row>
    <row r="33" spans="1:6" ht="15" customHeight="1" x14ac:dyDescent="0.15">
      <c r="A33" s="12"/>
      <c r="B33" s="35">
        <v>25</v>
      </c>
      <c r="C33" s="75">
        <f>長坂城下!C33+東町!C33+八千代町!C33+神田町末広町!C33+金井町!C33+栄町!C33+昭明町!C33+本町上本町!C33+西町県町!C33+古宮!C33+御桐谷町!C33+吹上町!C33+印内!C33+印内原!C33+'茂田井（佐久市地籍住民）'!C33+'茂田井(立科町地籍住民）'!C33+観音寺!C33</f>
        <v>6</v>
      </c>
      <c r="D33" s="75">
        <f>長坂城下!D33+東町!D33+八千代町!D33+神田町末広町!D33+金井町!D33+栄町!D33+昭明町!D33+本町上本町!D33+西町県町!D33+古宮!D33+御桐谷町!D33+吹上町!D33+印内!D33+印内原!D33+'茂田井（佐久市地籍住民）'!D33+'茂田井(立科町地籍住民）'!D33+観音寺!D33</f>
        <v>6</v>
      </c>
      <c r="E33" s="10">
        <f>長坂城下!E33+東町!E33+八千代町!E33+神田町末広町!E33+金井町!E33+栄町!E33+昭明町!E33+本町上本町!E33+西町県町!E33+古宮!E33+御桐谷町!E33+吹上町!E33+印内!E33+印内原!E33+'茂田井（佐久市地籍住民）'!E33+'茂田井(立科町地籍住民）'!E33+観音寺!E33</f>
        <v>12</v>
      </c>
      <c r="F33" s="32"/>
    </row>
    <row r="34" spans="1:6" ht="15" customHeight="1" x14ac:dyDescent="0.15">
      <c r="A34" s="12"/>
      <c r="B34" s="35">
        <v>26</v>
      </c>
      <c r="C34" s="75">
        <f>長坂城下!C34+東町!C34+八千代町!C34+神田町末広町!C34+金井町!C34+栄町!C34+昭明町!C34+本町上本町!C34+西町県町!C34+古宮!C34+御桐谷町!C34+吹上町!C34+印内!C34+印内原!C34+'茂田井（佐久市地籍住民）'!C34+'茂田井(立科町地籍住民）'!C34+観音寺!C34</f>
        <v>2</v>
      </c>
      <c r="D34" s="75">
        <f>長坂城下!D34+東町!D34+八千代町!D34+神田町末広町!D34+金井町!D34+栄町!D34+昭明町!D34+本町上本町!D34+西町県町!D34+古宮!D34+御桐谷町!D34+吹上町!D34+印内!D34+印内原!D34+'茂田井（佐久市地籍住民）'!D34+'茂田井(立科町地籍住民）'!D34+観音寺!D34</f>
        <v>4</v>
      </c>
      <c r="E34" s="10">
        <f>長坂城下!E34+東町!E34+八千代町!E34+神田町末広町!E34+金井町!E34+栄町!E34+昭明町!E34+本町上本町!E34+西町県町!E34+古宮!E34+御桐谷町!E34+吹上町!E34+印内!E34+印内原!E34+'茂田井（佐久市地籍住民）'!E34+'茂田井(立科町地籍住民）'!E34+観音寺!E34</f>
        <v>6</v>
      </c>
      <c r="F34" s="32"/>
    </row>
    <row r="35" spans="1:6" ht="15" customHeight="1" x14ac:dyDescent="0.15">
      <c r="A35" s="12"/>
      <c r="B35" s="35">
        <v>27</v>
      </c>
      <c r="C35" s="75">
        <f>長坂城下!C35+東町!C35+八千代町!C35+神田町末広町!C35+金井町!C35+栄町!C35+昭明町!C35+本町上本町!C35+西町県町!C35+古宮!C35+御桐谷町!C35+吹上町!C35+印内!C35+印内原!C35+'茂田井（佐久市地籍住民）'!C35+'茂田井(立科町地籍住民）'!C35+観音寺!C35</f>
        <v>8</v>
      </c>
      <c r="D35" s="75">
        <f>長坂城下!D35+東町!D35+八千代町!D35+神田町末広町!D35+金井町!D35+栄町!D35+昭明町!D35+本町上本町!D35+西町県町!D35+古宮!D35+御桐谷町!D35+吹上町!D35+印内!D35+印内原!D35+'茂田井（佐久市地籍住民）'!D35+'茂田井(立科町地籍住民）'!D35+観音寺!D35</f>
        <v>4</v>
      </c>
      <c r="E35" s="10">
        <f>長坂城下!E35+東町!E35+八千代町!E35+神田町末広町!E35+金井町!E35+栄町!E35+昭明町!E35+本町上本町!E35+西町県町!E35+古宮!E35+御桐谷町!E35+吹上町!E35+印内!E35+印内原!E35+'茂田井（佐久市地籍住民）'!E35+'茂田井(立科町地籍住民）'!E35+観音寺!E35</f>
        <v>12</v>
      </c>
      <c r="F35" s="32"/>
    </row>
    <row r="36" spans="1:6" ht="15" customHeight="1" x14ac:dyDescent="0.15">
      <c r="A36" s="12"/>
      <c r="B36" s="35">
        <v>28</v>
      </c>
      <c r="C36" s="75">
        <f>長坂城下!C36+東町!C36+八千代町!C36+神田町末広町!C36+金井町!C36+栄町!C36+昭明町!C36+本町上本町!C36+西町県町!C36+古宮!C36+御桐谷町!C36+吹上町!C36+印内!C36+印内原!C36+'茂田井（佐久市地籍住民）'!C36+'茂田井(立科町地籍住民）'!C36+観音寺!C36</f>
        <v>5</v>
      </c>
      <c r="D36" s="75">
        <f>長坂城下!D36+東町!D36+八千代町!D36+神田町末広町!D36+金井町!D36+栄町!D36+昭明町!D36+本町上本町!D36+西町県町!D36+古宮!D36+御桐谷町!D36+吹上町!D36+印内!D36+印内原!D36+'茂田井（佐久市地籍住民）'!D36+'茂田井(立科町地籍住民）'!D36+観音寺!D36</f>
        <v>8</v>
      </c>
      <c r="E36" s="10">
        <f>長坂城下!E36+東町!E36+八千代町!E36+神田町末広町!E36+金井町!E36+栄町!E36+昭明町!E36+本町上本町!E36+西町県町!E36+古宮!E36+御桐谷町!E36+吹上町!E36+印内!E36+印内原!E36+'茂田井（佐久市地籍住民）'!E36+'茂田井(立科町地籍住民）'!E36+観音寺!E36</f>
        <v>13</v>
      </c>
      <c r="F36" s="32"/>
    </row>
    <row r="37" spans="1:6" ht="15" customHeight="1" x14ac:dyDescent="0.15">
      <c r="A37" s="12"/>
      <c r="B37" s="35">
        <v>29</v>
      </c>
      <c r="C37" s="75">
        <f>長坂城下!C37+東町!C37+八千代町!C37+神田町末広町!C37+金井町!C37+栄町!C37+昭明町!C37+本町上本町!C37+西町県町!C37+古宮!C37+御桐谷町!C37+吹上町!C37+印内!C37+印内原!C37+'茂田井（佐久市地籍住民）'!C37+'茂田井(立科町地籍住民）'!C37+観音寺!C37</f>
        <v>8</v>
      </c>
      <c r="D37" s="75">
        <f>長坂城下!D37+東町!D37+八千代町!D37+神田町末広町!D37+金井町!D37+栄町!D37+昭明町!D37+本町上本町!D37+西町県町!D37+古宮!D37+御桐谷町!D37+吹上町!D37+印内!D37+印内原!D37+'茂田井（佐久市地籍住民）'!D37+'茂田井(立科町地籍住民）'!D37+観音寺!D37</f>
        <v>2</v>
      </c>
      <c r="E37" s="10">
        <f>長坂城下!E37+東町!E37+八千代町!E37+神田町末広町!E37+金井町!E37+栄町!E37+昭明町!E37+本町上本町!E37+西町県町!E37+古宮!E37+御桐谷町!E37+吹上町!E37+印内!E37+印内原!E37+'茂田井（佐久市地籍住民）'!E37+'茂田井(立科町地籍住民）'!E37+観音寺!E37</f>
        <v>10</v>
      </c>
      <c r="F37" s="32"/>
    </row>
    <row r="38" spans="1:6" ht="15" customHeight="1" x14ac:dyDescent="0.15">
      <c r="A38" s="12"/>
      <c r="B38" s="40" t="s">
        <v>55</v>
      </c>
      <c r="C38" s="49">
        <f>長坂城下!C38+東町!C38+八千代町!C38+神田町末広町!C38+金井町!C38+栄町!C38+昭明町!C38+本町上本町!C38+西町県町!C38+古宮!C38+御桐谷町!C38+吹上町!C38+印内!C38+印内原!C38+'茂田井（佐久市地籍住民）'!C38+'茂田井(立科町地籍住民）'!C38+観音寺!C38</f>
        <v>29</v>
      </c>
      <c r="D38" s="49">
        <f>長坂城下!D38+東町!D38+八千代町!D38+神田町末広町!D38+金井町!D38+栄町!D38+昭明町!D38+本町上本町!D38+西町県町!D38+古宮!D38+御桐谷町!D38+吹上町!D38+印内!D38+印内原!D38+'茂田井（佐久市地籍住民）'!D38+'茂田井(立科町地籍住民）'!D38+観音寺!D38</f>
        <v>24</v>
      </c>
      <c r="E38" s="41">
        <f>長坂城下!E38+東町!E38+八千代町!E38+神田町末広町!E38+金井町!E38+栄町!E38+昭明町!E38+本町上本町!E38+西町県町!E38+古宮!E38+御桐谷町!E38+吹上町!E38+印内!E38+印内原!E38+'茂田井（佐久市地籍住民）'!E38+'茂田井(立科町地籍住民）'!E38+観音寺!E38</f>
        <v>53</v>
      </c>
      <c r="F38" s="42">
        <f>E38/E147</f>
        <v>2.394938996836873E-2</v>
      </c>
    </row>
    <row r="39" spans="1:6" ht="15" customHeight="1" x14ac:dyDescent="0.15">
      <c r="A39" s="12"/>
      <c r="B39" s="35">
        <v>30</v>
      </c>
      <c r="C39" s="75">
        <f>長坂城下!C39+東町!C39+八千代町!C39+神田町末広町!C39+金井町!C39+栄町!C39+昭明町!C39+本町上本町!C39+西町県町!C39+古宮!C39+御桐谷町!C39+吹上町!C39+印内!C39+印内原!C39+'茂田井（佐久市地籍住民）'!C39+'茂田井(立科町地籍住民）'!C39+観音寺!C39</f>
        <v>4</v>
      </c>
      <c r="D39" s="75">
        <f>長坂城下!D39+東町!D39+八千代町!D39+神田町末広町!D39+金井町!D39+栄町!D39+昭明町!D39+本町上本町!D39+西町県町!D39+古宮!D39+御桐谷町!D39+吹上町!D39+印内!D39+印内原!D39+'茂田井（佐久市地籍住民）'!D39+'茂田井(立科町地籍住民）'!D39+観音寺!D39</f>
        <v>7</v>
      </c>
      <c r="E39" s="10">
        <f>長坂城下!E39+東町!E39+八千代町!E39+神田町末広町!E39+金井町!E39+栄町!E39+昭明町!E39+本町上本町!E39+西町県町!E39+古宮!E39+御桐谷町!E39+吹上町!E39+印内!E39+印内原!E39+'茂田井（佐久市地籍住民）'!E39+'茂田井(立科町地籍住民）'!E39+観音寺!E39</f>
        <v>11</v>
      </c>
      <c r="F39" s="32"/>
    </row>
    <row r="40" spans="1:6" ht="15" customHeight="1" x14ac:dyDescent="0.15">
      <c r="A40" s="12"/>
      <c r="B40" s="35">
        <v>31</v>
      </c>
      <c r="C40" s="75">
        <f>長坂城下!C40+東町!C40+八千代町!C40+神田町末広町!C40+金井町!C40+栄町!C40+昭明町!C40+本町上本町!C40+西町県町!C40+古宮!C40+御桐谷町!C40+吹上町!C40+印内!C40+印内原!C40+'茂田井（佐久市地籍住民）'!C40+'茂田井(立科町地籍住民）'!C40+観音寺!C40</f>
        <v>6</v>
      </c>
      <c r="D40" s="75">
        <f>長坂城下!D40+東町!D40+八千代町!D40+神田町末広町!D40+金井町!D40+栄町!D40+昭明町!D40+本町上本町!D40+西町県町!D40+古宮!D40+御桐谷町!D40+吹上町!D40+印内!D40+印内原!D40+'茂田井（佐久市地籍住民）'!D40+'茂田井(立科町地籍住民）'!D40+観音寺!D40</f>
        <v>7</v>
      </c>
      <c r="E40" s="10">
        <f>長坂城下!E40+東町!E40+八千代町!E40+神田町末広町!E40+金井町!E40+栄町!E40+昭明町!E40+本町上本町!E40+西町県町!E40+古宮!E40+御桐谷町!E40+吹上町!E40+印内!E40+印内原!E40+'茂田井（佐久市地籍住民）'!E40+'茂田井(立科町地籍住民）'!E40+観音寺!E40</f>
        <v>13</v>
      </c>
      <c r="F40" s="32"/>
    </row>
    <row r="41" spans="1:6" ht="15" customHeight="1" x14ac:dyDescent="0.15">
      <c r="A41" s="12"/>
      <c r="B41" s="35">
        <v>32</v>
      </c>
      <c r="C41" s="75">
        <f>長坂城下!C41+東町!C41+八千代町!C41+神田町末広町!C41+金井町!C41+栄町!C41+昭明町!C41+本町上本町!C41+西町県町!C41+古宮!C41+御桐谷町!C41+吹上町!C41+印内!C41+印内原!C41+'茂田井（佐久市地籍住民）'!C41+'茂田井(立科町地籍住民）'!C41+観音寺!C41</f>
        <v>8</v>
      </c>
      <c r="D41" s="75">
        <f>長坂城下!D41+東町!D41+八千代町!D41+神田町末広町!D41+金井町!D41+栄町!D41+昭明町!D41+本町上本町!D41+西町県町!D41+古宮!D41+御桐谷町!D41+吹上町!D41+印内!D41+印内原!D41+'茂田井（佐久市地籍住民）'!D41+'茂田井(立科町地籍住民）'!D41+観音寺!D41</f>
        <v>4</v>
      </c>
      <c r="E41" s="10">
        <f>長坂城下!E41+東町!E41+八千代町!E41+神田町末広町!E41+金井町!E41+栄町!E41+昭明町!E41+本町上本町!E41+西町県町!E41+古宮!E41+御桐谷町!E41+吹上町!E41+印内!E41+印内原!E41+'茂田井（佐久市地籍住民）'!E41+'茂田井(立科町地籍住民）'!E41+観音寺!E41</f>
        <v>12</v>
      </c>
      <c r="F41" s="32"/>
    </row>
    <row r="42" spans="1:6" ht="15" customHeight="1" x14ac:dyDescent="0.15">
      <c r="A42" s="12"/>
      <c r="B42" s="35">
        <v>33</v>
      </c>
      <c r="C42" s="75">
        <f>長坂城下!C42+東町!C42+八千代町!C42+神田町末広町!C42+金井町!C42+栄町!C42+昭明町!C42+本町上本町!C42+西町県町!C42+古宮!C42+御桐谷町!C42+吹上町!C42+印内!C42+印内原!C42+'茂田井（佐久市地籍住民）'!C42+'茂田井(立科町地籍住民）'!C42+観音寺!C42</f>
        <v>5</v>
      </c>
      <c r="D42" s="75">
        <f>長坂城下!D42+東町!D42+八千代町!D42+神田町末広町!D42+金井町!D42+栄町!D42+昭明町!D42+本町上本町!D42+西町県町!D42+古宮!D42+御桐谷町!D42+吹上町!D42+印内!D42+印内原!D42+'茂田井（佐久市地籍住民）'!D42+'茂田井(立科町地籍住民）'!D42+観音寺!D42</f>
        <v>5</v>
      </c>
      <c r="E42" s="10">
        <f>長坂城下!E42+東町!E42+八千代町!E42+神田町末広町!E42+金井町!E42+栄町!E42+昭明町!E42+本町上本町!E42+西町県町!E42+古宮!E42+御桐谷町!E42+吹上町!E42+印内!E42+印内原!E42+'茂田井（佐久市地籍住民）'!E42+'茂田井(立科町地籍住民）'!E42+観音寺!E42</f>
        <v>10</v>
      </c>
      <c r="F42" s="32"/>
    </row>
    <row r="43" spans="1:6" ht="15" customHeight="1" x14ac:dyDescent="0.15">
      <c r="A43" s="12"/>
      <c r="B43" s="35">
        <v>34</v>
      </c>
      <c r="C43" s="75">
        <f>長坂城下!C43+東町!C43+八千代町!C43+神田町末広町!C43+金井町!C43+栄町!C43+昭明町!C43+本町上本町!C43+西町県町!C43+古宮!C43+御桐谷町!C43+吹上町!C43+印内!C43+印内原!C43+'茂田井（佐久市地籍住民）'!C43+'茂田井(立科町地籍住民）'!C43+観音寺!C43</f>
        <v>10</v>
      </c>
      <c r="D43" s="75">
        <f>長坂城下!D43+東町!D43+八千代町!D43+神田町末広町!D43+金井町!D43+栄町!D43+昭明町!D43+本町上本町!D43+西町県町!D43+古宮!D43+御桐谷町!D43+吹上町!D43+印内!D43+印内原!D43+'茂田井（佐久市地籍住民）'!D43+'茂田井(立科町地籍住民）'!D43+観音寺!D43</f>
        <v>5</v>
      </c>
      <c r="E43" s="10">
        <f>長坂城下!E43+東町!E43+八千代町!E43+神田町末広町!E43+金井町!E43+栄町!E43+昭明町!E43+本町上本町!E43+西町県町!E43+古宮!E43+御桐谷町!E43+吹上町!E43+印内!E43+印内原!E43+'茂田井（佐久市地籍住民）'!E43+'茂田井(立科町地籍住民）'!E43+観音寺!E43</f>
        <v>15</v>
      </c>
      <c r="F43" s="32"/>
    </row>
    <row r="44" spans="1:6" ht="15" customHeight="1" x14ac:dyDescent="0.15">
      <c r="A44" s="12"/>
      <c r="B44" s="40" t="s">
        <v>56</v>
      </c>
      <c r="C44" s="49">
        <f>長坂城下!C44+東町!C44+八千代町!C44+神田町末広町!C44+金井町!C44+栄町!C44+昭明町!C44+本町上本町!C44+西町県町!C44+古宮!C44+御桐谷町!C44+吹上町!C44+印内!C44+印内原!C44+'茂田井（佐久市地籍住民）'!C44+'茂田井(立科町地籍住民）'!C44+観音寺!C44</f>
        <v>33</v>
      </c>
      <c r="D44" s="49">
        <f>長坂城下!D44+東町!D44+八千代町!D44+神田町末広町!D44+金井町!D44+栄町!D44+昭明町!D44+本町上本町!D44+西町県町!D44+古宮!D44+御桐谷町!D44+吹上町!D44+印内!D44+印内原!D44+'茂田井（佐久市地籍住民）'!D44+'茂田井(立科町地籍住民）'!D44+観音寺!D44</f>
        <v>28</v>
      </c>
      <c r="E44" s="41">
        <f>長坂城下!E44+東町!E44+八千代町!E44+神田町末広町!E44+金井町!E44+栄町!E44+昭明町!E44+本町上本町!E44+西町県町!E44+古宮!E44+御桐谷町!E44+吹上町!E44+印内!E44+印内原!E44+'茂田井（佐久市地籍住民）'!E44+'茂田井(立科町地籍住民）'!E44+観音寺!E44</f>
        <v>61</v>
      </c>
      <c r="F44" s="42">
        <f>E44/E147</f>
        <v>2.7564392227745142E-2</v>
      </c>
    </row>
    <row r="45" spans="1:6" ht="15" customHeight="1" x14ac:dyDescent="0.15">
      <c r="A45" s="12"/>
      <c r="B45" s="35">
        <v>35</v>
      </c>
      <c r="C45" s="75">
        <f>長坂城下!C45+東町!C45+八千代町!C45+神田町末広町!C45+金井町!C45+栄町!C45+昭明町!C45+本町上本町!C45+西町県町!C45+古宮!C45+御桐谷町!C45+吹上町!C45+印内!C45+印内原!C45+'茂田井（佐久市地籍住民）'!C45+'茂田井(立科町地籍住民）'!C45+観音寺!C45</f>
        <v>3</v>
      </c>
      <c r="D45" s="75">
        <f>長坂城下!D45+東町!D45+八千代町!D45+神田町末広町!D45+金井町!D45+栄町!D45+昭明町!D45+本町上本町!D45+西町県町!D45+古宮!D45+御桐谷町!D45+吹上町!D45+印内!D45+印内原!D45+'茂田井（佐久市地籍住民）'!D45+'茂田井(立科町地籍住民）'!D45+観音寺!D45</f>
        <v>6</v>
      </c>
      <c r="E45" s="10">
        <f>長坂城下!E45+東町!E45+八千代町!E45+神田町末広町!E45+金井町!E45+栄町!E45+昭明町!E45+本町上本町!E45+西町県町!E45+古宮!E45+御桐谷町!E45+吹上町!E45+印内!E45+印内原!E45+'茂田井（佐久市地籍住民）'!E45+'茂田井(立科町地籍住民）'!E45+観音寺!E45</f>
        <v>9</v>
      </c>
      <c r="F45" s="32"/>
    </row>
    <row r="46" spans="1:6" ht="15" customHeight="1" x14ac:dyDescent="0.15">
      <c r="A46" s="12"/>
      <c r="B46" s="35">
        <v>36</v>
      </c>
      <c r="C46" s="75">
        <f>長坂城下!C46+東町!C46+八千代町!C46+神田町末広町!C46+金井町!C46+栄町!C46+昭明町!C46+本町上本町!C46+西町県町!C46+古宮!C46+御桐谷町!C46+吹上町!C46+印内!C46+印内原!C46+'茂田井（佐久市地籍住民）'!C46+'茂田井(立科町地籍住民）'!C46+観音寺!C46</f>
        <v>10</v>
      </c>
      <c r="D46" s="75">
        <f>長坂城下!D46+東町!D46+八千代町!D46+神田町末広町!D46+金井町!D46+栄町!D46+昭明町!D46+本町上本町!D46+西町県町!D46+古宮!D46+御桐谷町!D46+吹上町!D46+印内!D46+印内原!D46+'茂田井（佐久市地籍住民）'!D46+'茂田井(立科町地籍住民）'!D46+観音寺!D46</f>
        <v>4</v>
      </c>
      <c r="E46" s="10">
        <f>長坂城下!E46+東町!E46+八千代町!E46+神田町末広町!E46+金井町!E46+栄町!E46+昭明町!E46+本町上本町!E46+西町県町!E46+古宮!E46+御桐谷町!E46+吹上町!E46+印内!E46+印内原!E46+'茂田井（佐久市地籍住民）'!E46+'茂田井(立科町地籍住民）'!E46+観音寺!E46</f>
        <v>14</v>
      </c>
      <c r="F46" s="32"/>
    </row>
    <row r="47" spans="1:6" ht="15" customHeight="1" x14ac:dyDescent="0.15">
      <c r="A47" s="12"/>
      <c r="B47" s="35">
        <v>37</v>
      </c>
      <c r="C47" s="75">
        <f>長坂城下!C47+東町!C47+八千代町!C47+神田町末広町!C47+金井町!C47+栄町!C47+昭明町!C47+本町上本町!C47+西町県町!C47+古宮!C47+御桐谷町!C47+吹上町!C47+印内!C47+印内原!C47+'茂田井（佐久市地籍住民）'!C47+'茂田井(立科町地籍住民）'!C47+観音寺!C47</f>
        <v>14</v>
      </c>
      <c r="D47" s="75">
        <f>長坂城下!D47+東町!D47+八千代町!D47+神田町末広町!D47+金井町!D47+栄町!D47+昭明町!D47+本町上本町!D47+西町県町!D47+古宮!D47+御桐谷町!D47+吹上町!D47+印内!D47+印内原!D47+'茂田井（佐久市地籍住民）'!D47+'茂田井(立科町地籍住民）'!D47+観音寺!D47</f>
        <v>10</v>
      </c>
      <c r="E47" s="10">
        <f>長坂城下!E47+東町!E47+八千代町!E47+神田町末広町!E47+金井町!E47+栄町!E47+昭明町!E47+本町上本町!E47+西町県町!E47+古宮!E47+御桐谷町!E47+吹上町!E47+印内!E47+印内原!E47+'茂田井（佐久市地籍住民）'!E47+'茂田井(立科町地籍住民）'!E47+観音寺!E47</f>
        <v>24</v>
      </c>
      <c r="F47" s="32"/>
    </row>
    <row r="48" spans="1:6" ht="15" customHeight="1" x14ac:dyDescent="0.15">
      <c r="A48" s="12"/>
      <c r="B48" s="35">
        <v>38</v>
      </c>
      <c r="C48" s="75">
        <f>長坂城下!C48+東町!C48+八千代町!C48+神田町末広町!C48+金井町!C48+栄町!C48+昭明町!C48+本町上本町!C48+西町県町!C48+古宮!C48+御桐谷町!C48+吹上町!C48+印内!C48+印内原!C48+'茂田井（佐久市地籍住民）'!C48+'茂田井(立科町地籍住民）'!C48+観音寺!C48</f>
        <v>7</v>
      </c>
      <c r="D48" s="75">
        <f>長坂城下!D48+東町!D48+八千代町!D48+神田町末広町!D48+金井町!D48+栄町!D48+昭明町!D48+本町上本町!D48+西町県町!D48+古宮!D48+御桐谷町!D48+吹上町!D48+印内!D48+印内原!D48+'茂田井（佐久市地籍住民）'!D48+'茂田井(立科町地籍住民）'!D48+観音寺!D48</f>
        <v>3</v>
      </c>
      <c r="E48" s="10">
        <f>長坂城下!E48+東町!E48+八千代町!E48+神田町末広町!E48+金井町!E48+栄町!E48+昭明町!E48+本町上本町!E48+西町県町!E48+古宮!E48+御桐谷町!E48+吹上町!E48+印内!E48+印内原!E48+'茂田井（佐久市地籍住民）'!E48+'茂田井(立科町地籍住民）'!E48+観音寺!E48</f>
        <v>10</v>
      </c>
      <c r="F48" s="32"/>
    </row>
    <row r="49" spans="1:6" ht="15" customHeight="1" x14ac:dyDescent="0.15">
      <c r="A49" s="12"/>
      <c r="B49" s="35">
        <v>39</v>
      </c>
      <c r="C49" s="75">
        <f>長坂城下!C49+東町!C49+八千代町!C49+神田町末広町!C49+金井町!C49+栄町!C49+昭明町!C49+本町上本町!C49+西町県町!C49+古宮!C49+御桐谷町!C49+吹上町!C49+印内!C49+印内原!C49+'茂田井（佐久市地籍住民）'!C49+'茂田井(立科町地籍住民）'!C49+観音寺!C49</f>
        <v>8</v>
      </c>
      <c r="D49" s="75">
        <f>長坂城下!D49+東町!D49+八千代町!D49+神田町末広町!D49+金井町!D49+栄町!D49+昭明町!D49+本町上本町!D49+西町県町!D49+古宮!D49+御桐谷町!D49+吹上町!D49+印内!D49+印内原!D49+'茂田井（佐久市地籍住民）'!D49+'茂田井(立科町地籍住民）'!D49+観音寺!D49</f>
        <v>8</v>
      </c>
      <c r="E49" s="10">
        <f>長坂城下!E49+東町!E49+八千代町!E49+神田町末広町!E49+金井町!E49+栄町!E49+昭明町!E49+本町上本町!E49+西町県町!E49+古宮!E49+御桐谷町!E49+吹上町!E49+印内!E49+印内原!E49+'茂田井（佐久市地籍住民）'!E49+'茂田井(立科町地籍住民）'!E49+観音寺!E49</f>
        <v>16</v>
      </c>
      <c r="F49" s="32"/>
    </row>
    <row r="50" spans="1:6" ht="15" customHeight="1" x14ac:dyDescent="0.15">
      <c r="A50" s="12"/>
      <c r="B50" s="40" t="s">
        <v>57</v>
      </c>
      <c r="C50" s="49">
        <f>長坂城下!C50+東町!C50+八千代町!C50+神田町末広町!C50+金井町!C50+栄町!C50+昭明町!C50+本町上本町!C50+西町県町!C50+古宮!C50+御桐谷町!C50+吹上町!C50+印内!C50+印内原!C50+'茂田井（佐久市地籍住民）'!C50+'茂田井(立科町地籍住民）'!C50+観音寺!C50</f>
        <v>42</v>
      </c>
      <c r="D50" s="49">
        <f>長坂城下!D50+東町!D50+八千代町!D50+神田町末広町!D50+金井町!D50+栄町!D50+昭明町!D50+本町上本町!D50+西町県町!D50+古宮!D50+御桐谷町!D50+吹上町!D50+印内!D50+印内原!D50+'茂田井（佐久市地籍住民）'!D50+'茂田井(立科町地籍住民）'!D50+観音寺!D50</f>
        <v>31</v>
      </c>
      <c r="E50" s="41">
        <f>長坂城下!E50+東町!E50+八千代町!E50+神田町末広町!E50+金井町!E50+栄町!E50+昭明町!E50+本町上本町!E50+西町県町!E50+古宮!E50+御桐谷町!E50+吹上町!E50+印内!E50+印内原!E50+'茂田井（佐久市地籍住民）'!E50+'茂田井(立科町地籍住民）'!E50+観音寺!E50</f>
        <v>73</v>
      </c>
      <c r="F50" s="42">
        <f>E50/E147</f>
        <v>3.2986895616809758E-2</v>
      </c>
    </row>
    <row r="51" spans="1:6" ht="15" customHeight="1" x14ac:dyDescent="0.15">
      <c r="A51" s="12"/>
      <c r="B51" s="35">
        <v>40</v>
      </c>
      <c r="C51" s="75">
        <f>長坂城下!C51+東町!C51+八千代町!C51+神田町末広町!C51+金井町!C51+栄町!C51+昭明町!C51+本町上本町!C51+西町県町!C51+古宮!C51+御桐谷町!C51+吹上町!C51+印内!C51+印内原!C51+'茂田井（佐久市地籍住民）'!C51+'茂田井(立科町地籍住民）'!C51+観音寺!C51</f>
        <v>8</v>
      </c>
      <c r="D51" s="75">
        <f>長坂城下!D51+東町!D51+八千代町!D51+神田町末広町!D51+金井町!D51+栄町!D51+昭明町!D51+本町上本町!D51+西町県町!D51+古宮!D51+御桐谷町!D51+吹上町!D51+印内!D51+印内原!D51+'茂田井（佐久市地籍住民）'!D51+'茂田井(立科町地籍住民）'!D51+観音寺!D51</f>
        <v>9</v>
      </c>
      <c r="E51" s="10">
        <f>長坂城下!E51+東町!E51+八千代町!E51+神田町末広町!E51+金井町!E51+栄町!E51+昭明町!E51+本町上本町!E51+西町県町!E51+古宮!E51+御桐谷町!E51+吹上町!E51+印内!E51+印内原!E51+'茂田井（佐久市地籍住民）'!E51+'茂田井(立科町地籍住民）'!E51+観音寺!E51</f>
        <v>17</v>
      </c>
      <c r="F51" s="32"/>
    </row>
    <row r="52" spans="1:6" ht="15" customHeight="1" x14ac:dyDescent="0.15">
      <c r="A52" s="12"/>
      <c r="B52" s="35">
        <v>41</v>
      </c>
      <c r="C52" s="75">
        <f>長坂城下!C52+東町!C52+八千代町!C52+神田町末広町!C52+金井町!C52+栄町!C52+昭明町!C52+本町上本町!C52+西町県町!C52+古宮!C52+御桐谷町!C52+吹上町!C52+印内!C52+印内原!C52+'茂田井（佐久市地籍住民）'!C52+'茂田井(立科町地籍住民）'!C52+観音寺!C52</f>
        <v>10</v>
      </c>
      <c r="D52" s="75">
        <f>長坂城下!D52+東町!D52+八千代町!D52+神田町末広町!D52+金井町!D52+栄町!D52+昭明町!D52+本町上本町!D52+西町県町!D52+古宮!D52+御桐谷町!D52+吹上町!D52+印内!D52+印内原!D52+'茂田井（佐久市地籍住民）'!D52+'茂田井(立科町地籍住民）'!D52+観音寺!D52</f>
        <v>10</v>
      </c>
      <c r="E52" s="10">
        <f>長坂城下!E52+東町!E52+八千代町!E52+神田町末広町!E52+金井町!E52+栄町!E52+昭明町!E52+本町上本町!E52+西町県町!E52+古宮!E52+御桐谷町!E52+吹上町!E52+印内!E52+印内原!E52+'茂田井（佐久市地籍住民）'!E52+'茂田井(立科町地籍住民）'!E52+観音寺!E52</f>
        <v>20</v>
      </c>
      <c r="F52" s="32"/>
    </row>
    <row r="53" spans="1:6" ht="15" customHeight="1" x14ac:dyDescent="0.15">
      <c r="A53" s="12"/>
      <c r="B53" s="35">
        <v>42</v>
      </c>
      <c r="C53" s="75">
        <f>長坂城下!C53+東町!C53+八千代町!C53+神田町末広町!C53+金井町!C53+栄町!C53+昭明町!C53+本町上本町!C53+西町県町!C53+古宮!C53+御桐谷町!C53+吹上町!C53+印内!C53+印内原!C53+'茂田井（佐久市地籍住民）'!C53+'茂田井(立科町地籍住民）'!C53+観音寺!C53</f>
        <v>11</v>
      </c>
      <c r="D53" s="75">
        <f>長坂城下!D53+東町!D53+八千代町!D53+神田町末広町!D53+金井町!D53+栄町!D53+昭明町!D53+本町上本町!D53+西町県町!D53+古宮!D53+御桐谷町!D53+吹上町!D53+印内!D53+印内原!D53+'茂田井（佐久市地籍住民）'!D53+'茂田井(立科町地籍住民）'!D53+観音寺!D53</f>
        <v>11</v>
      </c>
      <c r="E53" s="10">
        <f>長坂城下!E53+東町!E53+八千代町!E53+神田町末広町!E53+金井町!E53+栄町!E53+昭明町!E53+本町上本町!E53+西町県町!E53+古宮!E53+御桐谷町!E53+吹上町!E53+印内!E53+印内原!E53+'茂田井（佐久市地籍住民）'!E53+'茂田井(立科町地籍住民）'!E53+観音寺!E53</f>
        <v>22</v>
      </c>
      <c r="F53" s="32"/>
    </row>
    <row r="54" spans="1:6" ht="15" customHeight="1" x14ac:dyDescent="0.15">
      <c r="A54" s="12"/>
      <c r="B54" s="35">
        <v>43</v>
      </c>
      <c r="C54" s="75">
        <f>長坂城下!C54+東町!C54+八千代町!C54+神田町末広町!C54+金井町!C54+栄町!C54+昭明町!C54+本町上本町!C54+西町県町!C54+古宮!C54+御桐谷町!C54+吹上町!C54+印内!C54+印内原!C54+'茂田井（佐久市地籍住民）'!C54+'茂田井(立科町地籍住民）'!C54+観音寺!C54</f>
        <v>18</v>
      </c>
      <c r="D54" s="75">
        <f>長坂城下!D54+東町!D54+八千代町!D54+神田町末広町!D54+金井町!D54+栄町!D54+昭明町!D54+本町上本町!D54+西町県町!D54+古宮!D54+御桐谷町!D54+吹上町!D54+印内!D54+印内原!D54+'茂田井（佐久市地籍住民）'!D54+'茂田井(立科町地籍住民）'!D54+観音寺!D54</f>
        <v>13</v>
      </c>
      <c r="E54" s="10">
        <f>長坂城下!E54+東町!E54+八千代町!E54+神田町末広町!E54+金井町!E54+栄町!E54+昭明町!E54+本町上本町!E54+西町県町!E54+古宮!E54+御桐谷町!E54+吹上町!E54+印内!E54+印内原!E54+'茂田井（佐久市地籍住民）'!E54+'茂田井(立科町地籍住民）'!E54+観音寺!E54</f>
        <v>31</v>
      </c>
      <c r="F54" s="32"/>
    </row>
    <row r="55" spans="1:6" ht="15" customHeight="1" x14ac:dyDescent="0.15">
      <c r="A55" s="12"/>
      <c r="B55" s="35">
        <v>44</v>
      </c>
      <c r="C55" s="75">
        <f>長坂城下!C55+東町!C55+八千代町!C55+神田町末広町!C55+金井町!C55+栄町!C55+昭明町!C55+本町上本町!C55+西町県町!C55+古宮!C55+御桐谷町!C55+吹上町!C55+印内!C55+印内原!C55+'茂田井（佐久市地籍住民）'!C55+'茂田井(立科町地籍住民）'!C55+観音寺!C55</f>
        <v>9</v>
      </c>
      <c r="D55" s="75">
        <f>長坂城下!D55+東町!D55+八千代町!D55+神田町末広町!D55+金井町!D55+栄町!D55+昭明町!D55+本町上本町!D55+西町県町!D55+古宮!D55+御桐谷町!D55+吹上町!D55+印内!D55+印内原!D55+'茂田井（佐久市地籍住民）'!D55+'茂田井(立科町地籍住民）'!D55+観音寺!D55</f>
        <v>12</v>
      </c>
      <c r="E55" s="10">
        <f>長坂城下!E55+東町!E55+八千代町!E55+神田町末広町!E55+金井町!E55+栄町!E55+昭明町!E55+本町上本町!E55+西町県町!E55+古宮!E55+御桐谷町!E55+吹上町!E55+印内!E55+印内原!E55+'茂田井（佐久市地籍住民）'!E55+'茂田井(立科町地籍住民）'!E55+観音寺!E55</f>
        <v>21</v>
      </c>
      <c r="F55" s="32"/>
    </row>
    <row r="56" spans="1:6" ht="15" customHeight="1" x14ac:dyDescent="0.15">
      <c r="A56" s="12"/>
      <c r="B56" s="40" t="s">
        <v>58</v>
      </c>
      <c r="C56" s="49">
        <f>長坂城下!C56+東町!C56+八千代町!C56+神田町末広町!C56+金井町!C56+栄町!C56+昭明町!C56+本町上本町!C56+西町県町!C56+古宮!C56+御桐谷町!C56+吹上町!C56+印内!C56+印内原!C56+'茂田井（佐久市地籍住民）'!C56+'茂田井(立科町地籍住民）'!C56+観音寺!C56</f>
        <v>56</v>
      </c>
      <c r="D56" s="49">
        <f>長坂城下!D56+東町!D56+八千代町!D56+神田町末広町!D56+金井町!D56+栄町!D56+昭明町!D56+本町上本町!D56+西町県町!D56+古宮!D56+御桐谷町!D56+吹上町!D56+印内!D56+印内原!D56+'茂田井（佐久市地籍住民）'!D56+'茂田井(立科町地籍住民）'!D56+観音寺!D56</f>
        <v>55</v>
      </c>
      <c r="E56" s="41">
        <f>長坂城下!E56+東町!E56+八千代町!E56+神田町末広町!E56+金井町!E56+栄町!E56+昭明町!E56+本町上本町!E56+西町県町!E56+古宮!E56+御桐谷町!E56+吹上町!E56+印内!E56+印内原!E56+'茂田井（佐久市地籍住民）'!E56+'茂田井(立科町地籍住民）'!E56+観音寺!E56</f>
        <v>111</v>
      </c>
      <c r="F56" s="42">
        <f>E56/E147</f>
        <v>5.0158156348847717E-2</v>
      </c>
    </row>
    <row r="57" spans="1:6" ht="15" customHeight="1" x14ac:dyDescent="0.15">
      <c r="A57" s="12"/>
      <c r="B57" s="35">
        <v>45</v>
      </c>
      <c r="C57" s="75">
        <f>長坂城下!C57+東町!C57+八千代町!C57+神田町末広町!C57+金井町!C57+栄町!C57+昭明町!C57+本町上本町!C57+西町県町!C57+古宮!C57+御桐谷町!C57+吹上町!C57+印内!C57+印内原!C57+'茂田井（佐久市地籍住民）'!C57+'茂田井(立科町地籍住民）'!C57+観音寺!C57</f>
        <v>13</v>
      </c>
      <c r="D57" s="75">
        <f>長坂城下!D57+東町!D57+八千代町!D57+神田町末広町!D57+金井町!D57+栄町!D57+昭明町!D57+本町上本町!D57+西町県町!D57+古宮!D57+御桐谷町!D57+吹上町!D57+印内!D57+印内原!D57+'茂田井（佐久市地籍住民）'!D57+'茂田井(立科町地籍住民）'!D57+観音寺!D57</f>
        <v>8</v>
      </c>
      <c r="E57" s="10">
        <f>長坂城下!E57+東町!E57+八千代町!E57+神田町末広町!E57+金井町!E57+栄町!E57+昭明町!E57+本町上本町!E57+西町県町!E57+古宮!E57+御桐谷町!E57+吹上町!E57+印内!E57+印内原!E57+'茂田井（佐久市地籍住民）'!E57+'茂田井(立科町地籍住民）'!E57+観音寺!E57</f>
        <v>21</v>
      </c>
      <c r="F57" s="32"/>
    </row>
    <row r="58" spans="1:6" ht="15" customHeight="1" x14ac:dyDescent="0.15">
      <c r="A58" s="12"/>
      <c r="B58" s="35">
        <v>46</v>
      </c>
      <c r="C58" s="75">
        <f>長坂城下!C58+東町!C58+八千代町!C58+神田町末広町!C58+金井町!C58+栄町!C58+昭明町!C58+本町上本町!C58+西町県町!C58+古宮!C58+御桐谷町!C58+吹上町!C58+印内!C58+印内原!C58+'茂田井（佐久市地籍住民）'!C58+'茂田井(立科町地籍住民）'!C58+観音寺!C58</f>
        <v>13</v>
      </c>
      <c r="D58" s="75">
        <f>長坂城下!D58+東町!D58+八千代町!D58+神田町末広町!D58+金井町!D58+栄町!D58+昭明町!D58+本町上本町!D58+西町県町!D58+古宮!D58+御桐谷町!D58+吹上町!D58+印内!D58+印内原!D58+'茂田井（佐久市地籍住民）'!D58+'茂田井(立科町地籍住民）'!D58+観音寺!D58</f>
        <v>10</v>
      </c>
      <c r="E58" s="10">
        <f>長坂城下!E58+東町!E58+八千代町!E58+神田町末広町!E58+金井町!E58+栄町!E58+昭明町!E58+本町上本町!E58+西町県町!E58+古宮!E58+御桐谷町!E58+吹上町!E58+印内!E58+印内原!E58+'茂田井（佐久市地籍住民）'!E58+'茂田井(立科町地籍住民）'!E58+観音寺!E58</f>
        <v>23</v>
      </c>
      <c r="F58" s="32"/>
    </row>
    <row r="59" spans="1:6" ht="15" customHeight="1" x14ac:dyDescent="0.15">
      <c r="A59" s="12"/>
      <c r="B59" s="35">
        <v>47</v>
      </c>
      <c r="C59" s="75">
        <f>長坂城下!C59+東町!C59+八千代町!C59+神田町末広町!C59+金井町!C59+栄町!C59+昭明町!C59+本町上本町!C59+西町県町!C59+古宮!C59+御桐谷町!C59+吹上町!C59+印内!C59+印内原!C59+'茂田井（佐久市地籍住民）'!C59+'茂田井(立科町地籍住民）'!C59+観音寺!C59</f>
        <v>15</v>
      </c>
      <c r="D59" s="75">
        <f>長坂城下!D59+東町!D59+八千代町!D59+神田町末広町!D59+金井町!D59+栄町!D59+昭明町!D59+本町上本町!D59+西町県町!D59+古宮!D59+御桐谷町!D59+吹上町!D59+印内!D59+印内原!D59+'茂田井（佐久市地籍住民）'!D59+'茂田井(立科町地籍住民）'!D59+観音寺!D59</f>
        <v>14</v>
      </c>
      <c r="E59" s="10">
        <f>長坂城下!E59+東町!E59+八千代町!E59+神田町末広町!E59+金井町!E59+栄町!E59+昭明町!E59+本町上本町!E59+西町県町!E59+古宮!E59+御桐谷町!E59+吹上町!E59+印内!E59+印内原!E59+'茂田井（佐久市地籍住民）'!E59+'茂田井(立科町地籍住民）'!E59+観音寺!E59</f>
        <v>29</v>
      </c>
      <c r="F59" s="32"/>
    </row>
    <row r="60" spans="1:6" ht="15" customHeight="1" x14ac:dyDescent="0.15">
      <c r="A60" s="12"/>
      <c r="B60" s="35">
        <v>48</v>
      </c>
      <c r="C60" s="75">
        <f>長坂城下!C60+東町!C60+八千代町!C60+神田町末広町!C60+金井町!C60+栄町!C60+昭明町!C60+本町上本町!C60+西町県町!C60+古宮!C60+御桐谷町!C60+吹上町!C60+印内!C60+印内原!C60+'茂田井（佐久市地籍住民）'!C60+'茂田井(立科町地籍住民）'!C60+観音寺!C60</f>
        <v>17</v>
      </c>
      <c r="D60" s="75">
        <f>長坂城下!D60+東町!D60+八千代町!D60+神田町末広町!D60+金井町!D60+栄町!D60+昭明町!D60+本町上本町!D60+西町県町!D60+古宮!D60+御桐谷町!D60+吹上町!D60+印内!D60+印内原!D60+'茂田井（佐久市地籍住民）'!D60+'茂田井(立科町地籍住民）'!D60+観音寺!D60</f>
        <v>9</v>
      </c>
      <c r="E60" s="10">
        <f>長坂城下!E60+東町!E60+八千代町!E60+神田町末広町!E60+金井町!E60+栄町!E60+昭明町!E60+本町上本町!E60+西町県町!E60+古宮!E60+御桐谷町!E60+吹上町!E60+印内!E60+印内原!E60+'茂田井（佐久市地籍住民）'!E60+'茂田井(立科町地籍住民）'!E60+観音寺!E60</f>
        <v>26</v>
      </c>
      <c r="F60" s="32"/>
    </row>
    <row r="61" spans="1:6" ht="15" customHeight="1" x14ac:dyDescent="0.15">
      <c r="A61" s="12"/>
      <c r="B61" s="35">
        <v>49</v>
      </c>
      <c r="C61" s="75">
        <f>長坂城下!C61+東町!C61+八千代町!C61+神田町末広町!C61+金井町!C61+栄町!C61+昭明町!C61+本町上本町!C61+西町県町!C61+古宮!C61+御桐谷町!C61+吹上町!C61+印内!C61+印内原!C61+'茂田井（佐久市地籍住民）'!C61+'茂田井(立科町地籍住民）'!C61+観音寺!C61</f>
        <v>15</v>
      </c>
      <c r="D61" s="75">
        <f>長坂城下!D61+東町!D61+八千代町!D61+神田町末広町!D61+金井町!D61+栄町!D61+昭明町!D61+本町上本町!D61+西町県町!D61+古宮!D61+御桐谷町!D61+吹上町!D61+印内!D61+印内原!D61+'茂田井（佐久市地籍住民）'!D61+'茂田井(立科町地籍住民）'!D61+観音寺!D61</f>
        <v>16</v>
      </c>
      <c r="E61" s="10">
        <f>長坂城下!E61+東町!E61+八千代町!E61+神田町末広町!E61+金井町!E61+栄町!E61+昭明町!E61+本町上本町!E61+西町県町!E61+古宮!E61+御桐谷町!E61+吹上町!E61+印内!E61+印内原!E61+'茂田井（佐久市地籍住民）'!E61+'茂田井(立科町地籍住民）'!E61+観音寺!E61</f>
        <v>31</v>
      </c>
      <c r="F61" s="32"/>
    </row>
    <row r="62" spans="1:6" ht="15" customHeight="1" x14ac:dyDescent="0.15">
      <c r="A62" s="12"/>
      <c r="B62" s="40" t="s">
        <v>59</v>
      </c>
      <c r="C62" s="49">
        <f>長坂城下!C62+東町!C62+八千代町!C62+神田町末広町!C62+金井町!C62+栄町!C62+昭明町!C62+本町上本町!C62+西町県町!C62+古宮!C62+御桐谷町!C62+吹上町!C62+印内!C62+印内原!C62+'茂田井（佐久市地籍住民）'!C62+'茂田井(立科町地籍住民）'!C62+観音寺!C62</f>
        <v>73</v>
      </c>
      <c r="D62" s="49">
        <f>長坂城下!D62+東町!D62+八千代町!D62+神田町末広町!D62+金井町!D62+栄町!D62+昭明町!D62+本町上本町!D62+西町県町!D62+古宮!D62+御桐谷町!D62+吹上町!D62+印内!D62+印内原!D62+'茂田井（佐久市地籍住民）'!D62+'茂田井(立科町地籍住民）'!D62+観音寺!D62</f>
        <v>57</v>
      </c>
      <c r="E62" s="41">
        <f>長坂城下!E62+東町!E62+八千代町!E62+神田町末広町!E62+金井町!E62+栄町!E62+昭明町!E62+本町上本町!E62+西町県町!E62+古宮!E62+御桐谷町!E62+吹上町!E62+印内!E62+印内原!E62+'茂田井（佐久市地籍住民）'!E62+'茂田井(立科町地籍住民）'!E62+観音寺!E62</f>
        <v>130</v>
      </c>
      <c r="F62" s="42">
        <f>E62/E147</f>
        <v>5.87437867148667E-2</v>
      </c>
    </row>
    <row r="63" spans="1:6" ht="15" customHeight="1" x14ac:dyDescent="0.15">
      <c r="A63" s="12"/>
      <c r="B63" s="35">
        <v>50</v>
      </c>
      <c r="C63" s="75">
        <f>長坂城下!C63+東町!C63+八千代町!C63+神田町末広町!C63+金井町!C63+栄町!C63+昭明町!C63+本町上本町!C63+西町県町!C63+古宮!C63+御桐谷町!C63+吹上町!C63+印内!C63+印内原!C63+'茂田井（佐久市地籍住民）'!C63+'茂田井(立科町地籍住民）'!C63+観音寺!C63</f>
        <v>12</v>
      </c>
      <c r="D63" s="75">
        <f>長坂城下!D63+東町!D63+八千代町!D63+神田町末広町!D63+金井町!D63+栄町!D63+昭明町!D63+本町上本町!D63+西町県町!D63+古宮!D63+御桐谷町!D63+吹上町!D63+印内!D63+印内原!D63+'茂田井（佐久市地籍住民）'!D63+'茂田井(立科町地籍住民）'!D63+観音寺!D63</f>
        <v>15</v>
      </c>
      <c r="E63" s="10">
        <f>長坂城下!E63+東町!E63+八千代町!E63+神田町末広町!E63+金井町!E63+栄町!E63+昭明町!E63+本町上本町!E63+西町県町!E63+古宮!E63+御桐谷町!E63+吹上町!E63+印内!E63+印内原!E63+'茂田井（佐久市地籍住民）'!E63+'茂田井(立科町地籍住民）'!E63+観音寺!E63</f>
        <v>27</v>
      </c>
      <c r="F63" s="32"/>
    </row>
    <row r="64" spans="1:6" ht="15" customHeight="1" x14ac:dyDescent="0.15">
      <c r="A64" s="12"/>
      <c r="B64" s="35">
        <v>51</v>
      </c>
      <c r="C64" s="75">
        <f>長坂城下!C64+東町!C64+八千代町!C64+神田町末広町!C64+金井町!C64+栄町!C64+昭明町!C64+本町上本町!C64+西町県町!C64+古宮!C64+御桐谷町!C64+吹上町!C64+印内!C64+印内原!C64+'茂田井（佐久市地籍住民）'!C64+'茂田井(立科町地籍住民）'!C64+観音寺!C64</f>
        <v>19</v>
      </c>
      <c r="D64" s="75">
        <f>長坂城下!D64+東町!D64+八千代町!D64+神田町末広町!D64+金井町!D64+栄町!D64+昭明町!D64+本町上本町!D64+西町県町!D64+古宮!D64+御桐谷町!D64+吹上町!D64+印内!D64+印内原!D64+'茂田井（佐久市地籍住民）'!D64+'茂田井(立科町地籍住民）'!D64+観音寺!D64</f>
        <v>23</v>
      </c>
      <c r="E64" s="10">
        <f>長坂城下!E64+東町!E64+八千代町!E64+神田町末広町!E64+金井町!E64+栄町!E64+昭明町!E64+本町上本町!E64+西町県町!E64+古宮!E64+御桐谷町!E64+吹上町!E64+印内!E64+印内原!E64+'茂田井（佐久市地籍住民）'!E64+'茂田井(立科町地籍住民）'!E64+観音寺!E64</f>
        <v>42</v>
      </c>
      <c r="F64" s="32"/>
    </row>
    <row r="65" spans="1:6" ht="15" customHeight="1" x14ac:dyDescent="0.15">
      <c r="A65" s="12"/>
      <c r="B65" s="35">
        <v>52</v>
      </c>
      <c r="C65" s="75">
        <f>長坂城下!C65+東町!C65+八千代町!C65+神田町末広町!C65+金井町!C65+栄町!C65+昭明町!C65+本町上本町!C65+西町県町!C65+古宮!C65+御桐谷町!C65+吹上町!C65+印内!C65+印内原!C65+'茂田井（佐久市地籍住民）'!C65+'茂田井(立科町地籍住民）'!C65+観音寺!C65</f>
        <v>22</v>
      </c>
      <c r="D65" s="75">
        <f>長坂城下!D65+東町!D65+八千代町!D65+神田町末広町!D65+金井町!D65+栄町!D65+昭明町!D65+本町上本町!D65+西町県町!D65+古宮!D65+御桐谷町!D65+吹上町!D65+印内!D65+印内原!D65+'茂田井（佐久市地籍住民）'!D65+'茂田井(立科町地籍住民）'!D65+観音寺!D65</f>
        <v>17</v>
      </c>
      <c r="E65" s="10">
        <f>長坂城下!E65+東町!E65+八千代町!E65+神田町末広町!E65+金井町!E65+栄町!E65+昭明町!E65+本町上本町!E65+西町県町!E65+古宮!E65+御桐谷町!E65+吹上町!E65+印内!E65+印内原!E65+'茂田井（佐久市地籍住民）'!E65+'茂田井(立科町地籍住民）'!E65+観音寺!E65</f>
        <v>39</v>
      </c>
      <c r="F65" s="32"/>
    </row>
    <row r="66" spans="1:6" ht="15" customHeight="1" x14ac:dyDescent="0.15">
      <c r="A66" s="12"/>
      <c r="B66" s="35">
        <v>53</v>
      </c>
      <c r="C66" s="75">
        <f>長坂城下!C66+東町!C66+八千代町!C66+神田町末広町!C66+金井町!C66+栄町!C66+昭明町!C66+本町上本町!C66+西町県町!C66+古宮!C66+御桐谷町!C66+吹上町!C66+印内!C66+印内原!C66+'茂田井（佐久市地籍住民）'!C66+'茂田井(立科町地籍住民）'!C66+観音寺!C66</f>
        <v>15</v>
      </c>
      <c r="D66" s="75">
        <f>長坂城下!D66+東町!D66+八千代町!D66+神田町末広町!D66+金井町!D66+栄町!D66+昭明町!D66+本町上本町!D66+西町県町!D66+古宮!D66+御桐谷町!D66+吹上町!D66+印内!D66+印内原!D66+'茂田井（佐久市地籍住民）'!D66+'茂田井(立科町地籍住民）'!D66+観音寺!D66</f>
        <v>18</v>
      </c>
      <c r="E66" s="10">
        <f>長坂城下!E66+東町!E66+八千代町!E66+神田町末広町!E66+金井町!E66+栄町!E66+昭明町!E66+本町上本町!E66+西町県町!E66+古宮!E66+御桐谷町!E66+吹上町!E66+印内!E66+印内原!E66+'茂田井（佐久市地籍住民）'!E66+'茂田井(立科町地籍住民）'!E66+観音寺!E66</f>
        <v>33</v>
      </c>
      <c r="F66" s="32"/>
    </row>
    <row r="67" spans="1:6" ht="15" customHeight="1" x14ac:dyDescent="0.15">
      <c r="A67" s="12"/>
      <c r="B67" s="35">
        <v>54</v>
      </c>
      <c r="C67" s="75">
        <f>長坂城下!C67+東町!C67+八千代町!C67+神田町末広町!C67+金井町!C67+栄町!C67+昭明町!C67+本町上本町!C67+西町県町!C67+古宮!C67+御桐谷町!C67+吹上町!C67+印内!C67+印内原!C67+'茂田井（佐久市地籍住民）'!C67+'茂田井(立科町地籍住民）'!C67+観音寺!C67</f>
        <v>12</v>
      </c>
      <c r="D67" s="75">
        <f>長坂城下!D67+東町!D67+八千代町!D67+神田町末広町!D67+金井町!D67+栄町!D67+昭明町!D67+本町上本町!D67+西町県町!D67+古宮!D67+御桐谷町!D67+吹上町!D67+印内!D67+印内原!D67+'茂田井（佐久市地籍住民）'!D67+'茂田井(立科町地籍住民）'!D67+観音寺!D67</f>
        <v>16</v>
      </c>
      <c r="E67" s="10">
        <f>長坂城下!E67+東町!E67+八千代町!E67+神田町末広町!E67+金井町!E67+栄町!E67+昭明町!E67+本町上本町!E67+西町県町!E67+古宮!E67+御桐谷町!E67+吹上町!E67+印内!E67+印内原!E67+'茂田井（佐久市地籍住民）'!E67+'茂田井(立科町地籍住民）'!E67+観音寺!E67</f>
        <v>28</v>
      </c>
      <c r="F67" s="32"/>
    </row>
    <row r="68" spans="1:6" ht="15" customHeight="1" x14ac:dyDescent="0.15">
      <c r="A68" s="12"/>
      <c r="B68" s="40" t="s">
        <v>60</v>
      </c>
      <c r="C68" s="49">
        <f>長坂城下!C68+東町!C68+八千代町!C68+神田町末広町!C68+金井町!C68+栄町!C68+昭明町!C68+本町上本町!C68+西町県町!C68+古宮!C68+御桐谷町!C68+吹上町!C68+印内!C68+印内原!C68+'茂田井（佐久市地籍住民）'!C68+'茂田井(立科町地籍住民）'!C68+観音寺!C68</f>
        <v>80</v>
      </c>
      <c r="D68" s="49">
        <f>長坂城下!D68+東町!D68+八千代町!D68+神田町末広町!D68+金井町!D68+栄町!D68+昭明町!D68+本町上本町!D68+西町県町!D68+古宮!D68+御桐谷町!D68+吹上町!D68+印内!D68+印内原!D68+'茂田井（佐久市地籍住民）'!D68+'茂田井(立科町地籍住民）'!D68+観音寺!D68</f>
        <v>89</v>
      </c>
      <c r="E68" s="41">
        <f>長坂城下!E68+東町!E68+八千代町!E68+神田町末広町!E68+金井町!E68+栄町!E68+昭明町!E68+本町上本町!E68+西町県町!E68+古宮!E68+御桐谷町!E68+吹上町!E68+印内!E68+印内原!E68+'茂田井（佐久市地籍住民）'!E68+'茂田井(立科町地籍住民）'!E68+観音寺!E68</f>
        <v>169</v>
      </c>
      <c r="F68" s="42">
        <f>E68/E147</f>
        <v>7.63669227293267E-2</v>
      </c>
    </row>
    <row r="69" spans="1:6" ht="15" customHeight="1" x14ac:dyDescent="0.15">
      <c r="A69" s="12"/>
      <c r="B69" s="35">
        <v>55</v>
      </c>
      <c r="C69" s="75">
        <f>長坂城下!C69+東町!C69+八千代町!C69+神田町末広町!C69+金井町!C69+栄町!C69+昭明町!C69+本町上本町!C69+西町県町!C69+古宮!C69+御桐谷町!C69+吹上町!C69+印内!C69+印内原!C69+'茂田井（佐久市地籍住民）'!C69+'茂田井(立科町地籍住民）'!C69+観音寺!C69</f>
        <v>23</v>
      </c>
      <c r="D69" s="75">
        <f>長坂城下!D69+東町!D69+八千代町!D69+神田町末広町!D69+金井町!D69+栄町!D69+昭明町!D69+本町上本町!D69+西町県町!D69+古宮!D69+御桐谷町!D69+吹上町!D69+印内!D69+印内原!D69+'茂田井（佐久市地籍住民）'!D69+'茂田井(立科町地籍住民）'!D69+観音寺!D69</f>
        <v>20</v>
      </c>
      <c r="E69" s="10">
        <f>長坂城下!E69+東町!E69+八千代町!E69+神田町末広町!E69+金井町!E69+栄町!E69+昭明町!E69+本町上本町!E69+西町県町!E69+古宮!E69+御桐谷町!E69+吹上町!E69+印内!E69+印内原!E69+'茂田井（佐久市地籍住民）'!E69+'茂田井(立科町地籍住民）'!E69+観音寺!E69</f>
        <v>43</v>
      </c>
      <c r="F69" s="32"/>
    </row>
    <row r="70" spans="1:6" ht="15" customHeight="1" x14ac:dyDescent="0.15">
      <c r="A70" s="12"/>
      <c r="B70" s="35">
        <v>56</v>
      </c>
      <c r="C70" s="75">
        <f>長坂城下!C70+東町!C70+八千代町!C70+神田町末広町!C70+金井町!C70+栄町!C70+昭明町!C70+本町上本町!C70+西町県町!C70+古宮!C70+御桐谷町!C70+吹上町!C70+印内!C70+印内原!C70+'茂田井（佐久市地籍住民）'!C70+'茂田井(立科町地籍住民）'!C70+観音寺!C70</f>
        <v>15</v>
      </c>
      <c r="D70" s="75">
        <f>長坂城下!D70+東町!D70+八千代町!D70+神田町末広町!D70+金井町!D70+栄町!D70+昭明町!D70+本町上本町!D70+西町県町!D70+古宮!D70+御桐谷町!D70+吹上町!D70+印内!D70+印内原!D70+'茂田井（佐久市地籍住民）'!D70+'茂田井(立科町地籍住民）'!D70+観音寺!D70</f>
        <v>12</v>
      </c>
      <c r="E70" s="10">
        <f>長坂城下!E70+東町!E70+八千代町!E70+神田町末広町!E70+金井町!E70+栄町!E70+昭明町!E70+本町上本町!E70+西町県町!E70+古宮!E70+御桐谷町!E70+吹上町!E70+印内!E70+印内原!E70+'茂田井（佐久市地籍住民）'!E70+'茂田井(立科町地籍住民）'!E70+観音寺!E70</f>
        <v>27</v>
      </c>
      <c r="F70" s="32"/>
    </row>
    <row r="71" spans="1:6" ht="15" customHeight="1" x14ac:dyDescent="0.15">
      <c r="A71" s="12"/>
      <c r="B71" s="35">
        <v>57</v>
      </c>
      <c r="C71" s="75">
        <f>長坂城下!C71+東町!C71+八千代町!C71+神田町末広町!C71+金井町!C71+栄町!C71+昭明町!C71+本町上本町!C71+西町県町!C71+古宮!C71+御桐谷町!C71+吹上町!C71+印内!C71+印内原!C71+'茂田井（佐久市地籍住民）'!C71+'茂田井(立科町地籍住民）'!C71+観音寺!C71</f>
        <v>16</v>
      </c>
      <c r="D71" s="75">
        <f>長坂城下!D71+東町!D71+八千代町!D71+神田町末広町!D71+金井町!D71+栄町!D71+昭明町!D71+本町上本町!D71+西町県町!D71+古宮!D71+御桐谷町!D71+吹上町!D71+印内!D71+印内原!D71+'茂田井（佐久市地籍住民）'!D71+'茂田井(立科町地籍住民）'!D71+観音寺!D71</f>
        <v>20</v>
      </c>
      <c r="E71" s="10">
        <f>長坂城下!E71+東町!E71+八千代町!E71+神田町末広町!E71+金井町!E71+栄町!E71+昭明町!E71+本町上本町!E71+西町県町!E71+古宮!E71+御桐谷町!E71+吹上町!E71+印内!E71+印内原!E71+'茂田井（佐久市地籍住民）'!E71+'茂田井(立科町地籍住民）'!E71+観音寺!E71</f>
        <v>36</v>
      </c>
      <c r="F71" s="32"/>
    </row>
    <row r="72" spans="1:6" ht="15" customHeight="1" x14ac:dyDescent="0.15">
      <c r="A72" s="12"/>
      <c r="B72" s="35">
        <v>58</v>
      </c>
      <c r="C72" s="75">
        <f>長坂城下!C72+東町!C72+八千代町!C72+神田町末広町!C72+金井町!C72+栄町!C72+昭明町!C72+本町上本町!C72+西町県町!C72+古宮!C72+御桐谷町!C72+吹上町!C72+印内!C72+印内原!C72+'茂田井（佐久市地籍住民）'!C72+'茂田井(立科町地籍住民）'!C72+観音寺!C72</f>
        <v>12</v>
      </c>
      <c r="D72" s="75">
        <f>長坂城下!D72+東町!D72+八千代町!D72+神田町末広町!D72+金井町!D72+栄町!D72+昭明町!D72+本町上本町!D72+西町県町!D72+古宮!D72+御桐谷町!D72+吹上町!D72+印内!D72+印内原!D72+'茂田井（佐久市地籍住民）'!D72+'茂田井(立科町地籍住民）'!D72+観音寺!D72</f>
        <v>14</v>
      </c>
      <c r="E72" s="10">
        <f>長坂城下!E72+東町!E72+八千代町!E72+神田町末広町!E72+金井町!E72+栄町!E72+昭明町!E72+本町上本町!E72+西町県町!E72+古宮!E72+御桐谷町!E72+吹上町!E72+印内!E72+印内原!E72+'茂田井（佐久市地籍住民）'!E72+'茂田井(立科町地籍住民）'!E72+観音寺!E72</f>
        <v>26</v>
      </c>
      <c r="F72" s="32"/>
    </row>
    <row r="73" spans="1:6" ht="15" customHeight="1" x14ac:dyDescent="0.15">
      <c r="A73" s="12"/>
      <c r="B73" s="35">
        <v>59</v>
      </c>
      <c r="C73" s="75">
        <f>長坂城下!C73+東町!C73+八千代町!C73+神田町末広町!C73+金井町!C73+栄町!C73+昭明町!C73+本町上本町!C73+西町県町!C73+古宮!C73+御桐谷町!C73+吹上町!C73+印内!C73+印内原!C73+'茂田井（佐久市地籍住民）'!C73+'茂田井(立科町地籍住民）'!C73+観音寺!C73</f>
        <v>15</v>
      </c>
      <c r="D73" s="75">
        <f>長坂城下!D73+東町!D73+八千代町!D73+神田町末広町!D73+金井町!D73+栄町!D73+昭明町!D73+本町上本町!D73+西町県町!D73+古宮!D73+御桐谷町!D73+吹上町!D73+印内!D73+印内原!D73+'茂田井（佐久市地籍住民）'!D73+'茂田井(立科町地籍住民）'!D73+観音寺!D73</f>
        <v>11</v>
      </c>
      <c r="E73" s="10">
        <f>長坂城下!E73+東町!E73+八千代町!E73+神田町末広町!E73+金井町!E73+栄町!E73+昭明町!E73+本町上本町!E73+西町県町!E73+古宮!E73+御桐谷町!E73+吹上町!E73+印内!E73+印内原!E73+'茂田井（佐久市地籍住民）'!E73+'茂田井(立科町地籍住民）'!E73+観音寺!E73</f>
        <v>26</v>
      </c>
      <c r="F73" s="32"/>
    </row>
    <row r="74" spans="1:6" ht="15" customHeight="1" x14ac:dyDescent="0.15">
      <c r="A74" s="12"/>
      <c r="B74" s="40" t="s">
        <v>61</v>
      </c>
      <c r="C74" s="49">
        <f>長坂城下!C74+東町!C74+八千代町!C74+神田町末広町!C74+金井町!C74+栄町!C74+昭明町!C74+本町上本町!C74+西町県町!C74+古宮!C74+御桐谷町!C74+吹上町!C74+印内!C74+印内原!C74+'茂田井（佐久市地籍住民）'!C74+'茂田井(立科町地籍住民）'!C74+観音寺!C74</f>
        <v>81</v>
      </c>
      <c r="D74" s="49">
        <f>長坂城下!D74+東町!D74+八千代町!D74+神田町末広町!D74+金井町!D74+栄町!D74+昭明町!D74+本町上本町!D74+西町県町!D74+古宮!D74+御桐谷町!D74+吹上町!D74+印内!D74+印内原!D74+'茂田井（佐久市地籍住民）'!D74+'茂田井(立科町地籍住民）'!D74+観音寺!D74</f>
        <v>77</v>
      </c>
      <c r="E74" s="41">
        <f>長坂城下!E74+東町!E74+八千代町!E74+神田町末広町!E74+金井町!E74+栄町!E74+昭明町!E74+本町上本町!E74+西町県町!E74+古宮!E74+御桐谷町!E74+吹上町!E74+印内!E74+印内原!E74+'茂田井（佐久市地籍住民）'!E74+'茂田井(立科町地籍住民）'!E74+観音寺!E74</f>
        <v>158</v>
      </c>
      <c r="F74" s="42">
        <f>E74/E147</f>
        <v>7.1396294622684139E-2</v>
      </c>
    </row>
    <row r="75" spans="1:6" ht="15" customHeight="1" x14ac:dyDescent="0.15">
      <c r="A75" s="12"/>
      <c r="B75" s="35">
        <v>60</v>
      </c>
      <c r="C75" s="75">
        <f>長坂城下!C75+東町!C75+八千代町!C75+神田町末広町!C75+金井町!C75+栄町!C75+昭明町!C75+本町上本町!C75+西町県町!C75+古宮!C75+御桐谷町!C75+吹上町!C75+印内!C75+印内原!C75+'茂田井（佐久市地籍住民）'!C75+'茂田井(立科町地籍住民）'!C75+観音寺!C75</f>
        <v>8</v>
      </c>
      <c r="D75" s="75">
        <f>長坂城下!D75+東町!D75+八千代町!D75+神田町末広町!D75+金井町!D75+栄町!D75+昭明町!D75+本町上本町!D75+西町県町!D75+古宮!D75+御桐谷町!D75+吹上町!D75+印内!D75+印内原!D75+'茂田井（佐久市地籍住民）'!D75+'茂田井(立科町地籍住民）'!D75+観音寺!D75</f>
        <v>15</v>
      </c>
      <c r="E75" s="10">
        <f>長坂城下!E75+東町!E75+八千代町!E75+神田町末広町!E75+金井町!E75+栄町!E75+昭明町!E75+本町上本町!E75+西町県町!E75+古宮!E75+御桐谷町!E75+吹上町!E75+印内!E75+印内原!E75+'茂田井（佐久市地籍住民）'!E75+'茂田井(立科町地籍住民）'!E75+観音寺!E75</f>
        <v>23</v>
      </c>
      <c r="F75" s="32"/>
    </row>
    <row r="76" spans="1:6" ht="15" customHeight="1" x14ac:dyDescent="0.15">
      <c r="A76" s="12"/>
      <c r="B76" s="35">
        <v>61</v>
      </c>
      <c r="C76" s="75">
        <f>長坂城下!C76+東町!C76+八千代町!C76+神田町末広町!C76+金井町!C76+栄町!C76+昭明町!C76+本町上本町!C76+西町県町!C76+古宮!C76+御桐谷町!C76+吹上町!C76+印内!C76+印内原!C76+'茂田井（佐久市地籍住民）'!C76+'茂田井(立科町地籍住民）'!C76+観音寺!C76</f>
        <v>19</v>
      </c>
      <c r="D76" s="75">
        <f>長坂城下!D76+東町!D76+八千代町!D76+神田町末広町!D76+金井町!D76+栄町!D76+昭明町!D76+本町上本町!D76+西町県町!D76+古宮!D76+御桐谷町!D76+吹上町!D76+印内!D76+印内原!D76+'茂田井（佐久市地籍住民）'!D76+'茂田井(立科町地籍住民）'!D76+観音寺!D76</f>
        <v>16</v>
      </c>
      <c r="E76" s="10">
        <f>長坂城下!E76+東町!E76+八千代町!E76+神田町末広町!E76+金井町!E76+栄町!E76+昭明町!E76+本町上本町!E76+西町県町!E76+古宮!E76+御桐谷町!E76+吹上町!E76+印内!E76+印内原!E76+'茂田井（佐久市地籍住民）'!E76+'茂田井(立科町地籍住民）'!E76+観音寺!E76</f>
        <v>35</v>
      </c>
      <c r="F76" s="32"/>
    </row>
    <row r="77" spans="1:6" ht="15" customHeight="1" x14ac:dyDescent="0.15">
      <c r="A77" s="12"/>
      <c r="B77" s="35">
        <v>62</v>
      </c>
      <c r="C77" s="75">
        <f>長坂城下!C77+東町!C77+八千代町!C77+神田町末広町!C77+金井町!C77+栄町!C77+昭明町!C77+本町上本町!C77+西町県町!C77+古宮!C77+御桐谷町!C77+吹上町!C77+印内!C77+印内原!C77+'茂田井（佐久市地籍住民）'!C77+'茂田井(立科町地籍住民）'!C77+観音寺!C77</f>
        <v>21</v>
      </c>
      <c r="D77" s="75">
        <f>長坂城下!D77+東町!D77+八千代町!D77+神田町末広町!D77+金井町!D77+栄町!D77+昭明町!D77+本町上本町!D77+西町県町!D77+古宮!D77+御桐谷町!D77+吹上町!D77+印内!D77+印内原!D77+'茂田井（佐久市地籍住民）'!D77+'茂田井(立科町地籍住民）'!D77+観音寺!D77</f>
        <v>23</v>
      </c>
      <c r="E77" s="10">
        <f>長坂城下!E77+東町!E77+八千代町!E77+神田町末広町!E77+金井町!E77+栄町!E77+昭明町!E77+本町上本町!E77+西町県町!E77+古宮!E77+御桐谷町!E77+吹上町!E77+印内!E77+印内原!E77+'茂田井（佐久市地籍住民）'!E77+'茂田井(立科町地籍住民）'!E77+観音寺!E77</f>
        <v>44</v>
      </c>
      <c r="F77" s="32"/>
    </row>
    <row r="78" spans="1:6" ht="15" customHeight="1" x14ac:dyDescent="0.15">
      <c r="A78" s="12"/>
      <c r="B78" s="35">
        <v>63</v>
      </c>
      <c r="C78" s="75">
        <f>長坂城下!C78+東町!C78+八千代町!C78+神田町末広町!C78+金井町!C78+栄町!C78+昭明町!C78+本町上本町!C78+西町県町!C78+古宮!C78+御桐谷町!C78+吹上町!C78+印内!C78+印内原!C78+'茂田井（佐久市地籍住民）'!C78+'茂田井(立科町地籍住民）'!C78+観音寺!C78</f>
        <v>17</v>
      </c>
      <c r="D78" s="75">
        <f>長坂城下!D78+東町!D78+八千代町!D78+神田町末広町!D78+金井町!D78+栄町!D78+昭明町!D78+本町上本町!D78+西町県町!D78+古宮!D78+御桐谷町!D78+吹上町!D78+印内!D78+印内原!D78+'茂田井（佐久市地籍住民）'!D78+'茂田井(立科町地籍住民）'!D78+観音寺!D78</f>
        <v>11</v>
      </c>
      <c r="E78" s="10">
        <f>長坂城下!E78+東町!E78+八千代町!E78+神田町末広町!E78+金井町!E78+栄町!E78+昭明町!E78+本町上本町!E78+西町県町!E78+古宮!E78+御桐谷町!E78+吹上町!E78+印内!E78+印内原!E78+'茂田井（佐久市地籍住民）'!E78+'茂田井(立科町地籍住民）'!E78+観音寺!E78</f>
        <v>28</v>
      </c>
      <c r="F78" s="32"/>
    </row>
    <row r="79" spans="1:6" ht="15" customHeight="1" x14ac:dyDescent="0.15">
      <c r="A79" s="12"/>
      <c r="B79" s="35">
        <v>64</v>
      </c>
      <c r="C79" s="75">
        <f>長坂城下!C79+東町!C79+八千代町!C79+神田町末広町!C79+金井町!C79+栄町!C79+昭明町!C79+本町上本町!C79+西町県町!C79+古宮!C79+御桐谷町!C79+吹上町!C79+印内!C79+印内原!C79+'茂田井（佐久市地籍住民）'!C79+'茂田井(立科町地籍住民）'!C79+観音寺!C79</f>
        <v>15</v>
      </c>
      <c r="D79" s="75">
        <f>長坂城下!D79+東町!D79+八千代町!D79+神田町末広町!D79+金井町!D79+栄町!D79+昭明町!D79+本町上本町!D79+西町県町!D79+古宮!D79+御桐谷町!D79+吹上町!D79+印内!D79+印内原!D79+'茂田井（佐久市地籍住民）'!D79+'茂田井(立科町地籍住民）'!D79+観音寺!D79</f>
        <v>8</v>
      </c>
      <c r="E79" s="10">
        <f>長坂城下!E79+東町!E79+八千代町!E79+神田町末広町!E79+金井町!E79+栄町!E79+昭明町!E79+本町上本町!E79+西町県町!E79+古宮!E79+御桐谷町!E79+吹上町!E79+印内!E79+印内原!E79+'茂田井（佐久市地籍住民）'!E79+'茂田井(立科町地籍住民）'!E79+観音寺!E79</f>
        <v>23</v>
      </c>
      <c r="F79" s="32"/>
    </row>
    <row r="80" spans="1:6" ht="15" customHeight="1" x14ac:dyDescent="0.15">
      <c r="A80" s="12"/>
      <c r="B80" s="40" t="s">
        <v>62</v>
      </c>
      <c r="C80" s="49">
        <f>長坂城下!C80+東町!C80+八千代町!C80+神田町末広町!C80+金井町!C80+栄町!C80+昭明町!C80+本町上本町!C80+西町県町!C80+古宮!C80+御桐谷町!C80+吹上町!C80+印内!C80+印内原!C80+'茂田井（佐久市地籍住民）'!C80+'茂田井(立科町地籍住民）'!C80+観音寺!C80</f>
        <v>80</v>
      </c>
      <c r="D80" s="49">
        <f>長坂城下!D80+東町!D80+八千代町!D80+神田町末広町!D80+金井町!D80+栄町!D80+昭明町!D80+本町上本町!D80+西町県町!D80+古宮!D80+御桐谷町!D80+吹上町!D80+印内!D80+印内原!D80+'茂田井（佐久市地籍住民）'!D80+'茂田井(立科町地籍住民）'!D80+観音寺!D80</f>
        <v>73</v>
      </c>
      <c r="E80" s="41">
        <f>長坂城下!E80+東町!E80+八千代町!E80+神田町末広町!E80+金井町!E80+栄町!E80+昭明町!E80+本町上本町!E80+西町県町!E80+古宮!E80+御桐谷町!E80+吹上町!E80+印内!E80+印内原!E80+'茂田井（佐久市地籍住民）'!E80+'茂田井(立科町地籍住民）'!E80+観音寺!E80</f>
        <v>153</v>
      </c>
      <c r="F80" s="42">
        <f>E80/E147</f>
        <v>6.9136918210573883E-2</v>
      </c>
    </row>
    <row r="81" spans="1:6" ht="15" customHeight="1" x14ac:dyDescent="0.15">
      <c r="A81" s="12"/>
      <c r="B81" s="35">
        <v>65</v>
      </c>
      <c r="C81" s="75">
        <f>長坂城下!C81+東町!C81+八千代町!C81+神田町末広町!C81+金井町!C81+栄町!C81+昭明町!C81+本町上本町!C81+西町県町!C81+古宮!C81+御桐谷町!C81+吹上町!C81+印内!C81+印内原!C81+'茂田井（佐久市地籍住民）'!C81+'茂田井(立科町地籍住民）'!C81+観音寺!C81</f>
        <v>15</v>
      </c>
      <c r="D81" s="75">
        <f>長坂城下!D81+東町!D81+八千代町!D81+神田町末広町!D81+金井町!D81+栄町!D81+昭明町!D81+本町上本町!D81+西町県町!D81+古宮!D81+御桐谷町!D81+吹上町!D81+印内!D81+印内原!D81+'茂田井（佐久市地籍住民）'!D81+'茂田井(立科町地籍住民）'!D81+観音寺!D81</f>
        <v>20</v>
      </c>
      <c r="E81" s="10">
        <f>長坂城下!E81+東町!E81+八千代町!E81+神田町末広町!E81+金井町!E81+栄町!E81+昭明町!E81+本町上本町!E81+西町県町!E81+古宮!E81+御桐谷町!E81+吹上町!E81+印内!E81+印内原!E81+'茂田井（佐久市地籍住民）'!E81+'茂田井(立科町地籍住民）'!E81+観音寺!E81</f>
        <v>35</v>
      </c>
      <c r="F81" s="32"/>
    </row>
    <row r="82" spans="1:6" ht="15" customHeight="1" x14ac:dyDescent="0.15">
      <c r="A82" s="12"/>
      <c r="B82" s="35">
        <v>66</v>
      </c>
      <c r="C82" s="75">
        <f>長坂城下!C82+東町!C82+八千代町!C82+神田町末広町!C82+金井町!C82+栄町!C82+昭明町!C82+本町上本町!C82+西町県町!C82+古宮!C82+御桐谷町!C82+吹上町!C82+印内!C82+印内原!C82+'茂田井（佐久市地籍住民）'!C82+'茂田井(立科町地籍住民）'!C82+観音寺!C82</f>
        <v>10</v>
      </c>
      <c r="D82" s="75">
        <f>長坂城下!D82+東町!D82+八千代町!D82+神田町末広町!D82+金井町!D82+栄町!D82+昭明町!D82+本町上本町!D82+西町県町!D82+古宮!D82+御桐谷町!D82+吹上町!D82+印内!D82+印内原!D82+'茂田井（佐久市地籍住民）'!D82+'茂田井(立科町地籍住民）'!D82+観音寺!D82</f>
        <v>17</v>
      </c>
      <c r="E82" s="10">
        <f>長坂城下!E82+東町!E82+八千代町!E82+神田町末広町!E82+金井町!E82+栄町!E82+昭明町!E82+本町上本町!E82+西町県町!E82+古宮!E82+御桐谷町!E82+吹上町!E82+印内!E82+印内原!E82+'茂田井（佐久市地籍住民）'!E82+'茂田井(立科町地籍住民）'!E82+観音寺!E82</f>
        <v>27</v>
      </c>
      <c r="F82" s="32"/>
    </row>
    <row r="83" spans="1:6" ht="15" customHeight="1" x14ac:dyDescent="0.15">
      <c r="A83" s="12"/>
      <c r="B83" s="35">
        <v>67</v>
      </c>
      <c r="C83" s="75">
        <f>長坂城下!C83+東町!C83+八千代町!C83+神田町末広町!C83+金井町!C83+栄町!C83+昭明町!C83+本町上本町!C83+西町県町!C83+古宮!C83+御桐谷町!C83+吹上町!C83+印内!C83+印内原!C83+'茂田井（佐久市地籍住民）'!C83+'茂田井(立科町地籍住民）'!C83+観音寺!C83</f>
        <v>16</v>
      </c>
      <c r="D83" s="75">
        <f>長坂城下!D83+東町!D83+八千代町!D83+神田町末広町!D83+金井町!D83+栄町!D83+昭明町!D83+本町上本町!D83+西町県町!D83+古宮!D83+御桐谷町!D83+吹上町!D83+印内!D83+印内原!D83+'茂田井（佐久市地籍住民）'!D83+'茂田井(立科町地籍住民）'!D83+観音寺!D83</f>
        <v>22</v>
      </c>
      <c r="E83" s="10">
        <f>長坂城下!E83+東町!E83+八千代町!E83+神田町末広町!E83+金井町!E83+栄町!E83+昭明町!E83+本町上本町!E83+西町県町!E83+古宮!E83+御桐谷町!E83+吹上町!E83+印内!E83+印内原!E83+'茂田井（佐久市地籍住民）'!E83+'茂田井(立科町地籍住民）'!E83+観音寺!E83</f>
        <v>38</v>
      </c>
      <c r="F83" s="32"/>
    </row>
    <row r="84" spans="1:6" ht="15" customHeight="1" x14ac:dyDescent="0.15">
      <c r="A84" s="12"/>
      <c r="B84" s="35">
        <v>68</v>
      </c>
      <c r="C84" s="75">
        <f>長坂城下!C84+東町!C84+八千代町!C84+神田町末広町!C84+金井町!C84+栄町!C84+昭明町!C84+本町上本町!C84+西町県町!C84+古宮!C84+御桐谷町!C84+吹上町!C84+印内!C84+印内原!C84+'茂田井（佐久市地籍住民）'!C84+'茂田井(立科町地籍住民）'!C84+観音寺!C84</f>
        <v>18</v>
      </c>
      <c r="D84" s="75">
        <f>長坂城下!D84+東町!D84+八千代町!D84+神田町末広町!D84+金井町!D84+栄町!D84+昭明町!D84+本町上本町!D84+西町県町!D84+古宮!D84+御桐谷町!D84+吹上町!D84+印内!D84+印内原!D84+'茂田井（佐久市地籍住民）'!D84+'茂田井(立科町地籍住民）'!D84+観音寺!D84</f>
        <v>17</v>
      </c>
      <c r="E84" s="10">
        <f>長坂城下!E84+東町!E84+八千代町!E84+神田町末広町!E84+金井町!E84+栄町!E84+昭明町!E84+本町上本町!E84+西町県町!E84+古宮!E84+御桐谷町!E84+吹上町!E84+印内!E84+印内原!E84+'茂田井（佐久市地籍住民）'!E84+'茂田井(立科町地籍住民）'!E84+観音寺!E84</f>
        <v>35</v>
      </c>
      <c r="F84" s="32"/>
    </row>
    <row r="85" spans="1:6" ht="15" customHeight="1" x14ac:dyDescent="0.15">
      <c r="A85" s="12"/>
      <c r="B85" s="35">
        <v>69</v>
      </c>
      <c r="C85" s="75">
        <f>長坂城下!C85+東町!C85+八千代町!C85+神田町末広町!C85+金井町!C85+栄町!C85+昭明町!C85+本町上本町!C85+西町県町!C85+古宮!C85+御桐谷町!C85+吹上町!C85+印内!C85+印内原!C85+'茂田井（佐久市地籍住民）'!C85+'茂田井(立科町地籍住民）'!C85+観音寺!C85</f>
        <v>23</v>
      </c>
      <c r="D85" s="75">
        <f>長坂城下!D85+東町!D85+八千代町!D85+神田町末広町!D85+金井町!D85+栄町!D85+昭明町!D85+本町上本町!D85+西町県町!D85+古宮!D85+御桐谷町!D85+吹上町!D85+印内!D85+印内原!D85+'茂田井（佐久市地籍住民）'!D85+'茂田井(立科町地籍住民）'!D85+観音寺!D85</f>
        <v>19</v>
      </c>
      <c r="E85" s="10">
        <f>長坂城下!E85+東町!E85+八千代町!E85+神田町末広町!E85+金井町!E85+栄町!E85+昭明町!E85+本町上本町!E85+西町県町!E85+古宮!E85+御桐谷町!E85+吹上町!E85+印内!E85+印内原!E85+'茂田井（佐久市地籍住民）'!E85+'茂田井(立科町地籍住民）'!E85+観音寺!E85</f>
        <v>42</v>
      </c>
      <c r="F85" s="32"/>
    </row>
    <row r="86" spans="1:6" ht="15" customHeight="1" x14ac:dyDescent="0.15">
      <c r="A86" s="12"/>
      <c r="B86" s="43" t="s">
        <v>63</v>
      </c>
      <c r="C86" s="71">
        <f>長坂城下!C86+東町!C86+八千代町!C86+神田町末広町!C86+金井町!C86+栄町!C86+昭明町!C86+本町上本町!C86+西町県町!C86+古宮!C86+御桐谷町!C86+吹上町!C86+印内!C86+印内原!C86+'茂田井（佐久市地籍住民）'!C86+'茂田井(立科町地籍住民）'!C86+観音寺!C86</f>
        <v>82</v>
      </c>
      <c r="D86" s="71">
        <f>長坂城下!D86+東町!D86+八千代町!D86+神田町末広町!D86+金井町!D86+栄町!D86+昭明町!D86+本町上本町!D86+西町県町!D86+古宮!D86+御桐谷町!D86+吹上町!D86+印内!D86+印内原!D86+'茂田井（佐久市地籍住民）'!D86+'茂田井(立科町地籍住民）'!D86+観音寺!D86</f>
        <v>95</v>
      </c>
      <c r="E86" s="44">
        <f>長坂城下!E86+東町!E86+八千代町!E86+神田町末広町!E86+金井町!E86+栄町!E86+昭明町!E86+本町上本町!E86+西町県町!E86+古宮!E86+御桐谷町!E86+吹上町!E86+印内!E86+印内原!E86+'茂田井（佐久市地籍住民）'!E86+'茂田井(立科町地籍住民）'!E86+観音寺!E86</f>
        <v>177</v>
      </c>
      <c r="F86" s="45">
        <f>E86/E147</f>
        <v>7.9981924988703115E-2</v>
      </c>
    </row>
    <row r="87" spans="1:6" ht="15" customHeight="1" x14ac:dyDescent="0.15">
      <c r="A87" s="12"/>
      <c r="B87" s="35">
        <v>70</v>
      </c>
      <c r="C87" s="75">
        <f>長坂城下!C87+東町!C87+八千代町!C87+神田町末広町!C87+金井町!C87+栄町!C87+昭明町!C87+本町上本町!C87+西町県町!C87+古宮!C87+御桐谷町!C87+吹上町!C87+印内!C87+印内原!C87+'茂田井（佐久市地籍住民）'!C87+'茂田井(立科町地籍住民）'!C87+観音寺!C87</f>
        <v>23</v>
      </c>
      <c r="D87" s="75">
        <f>長坂城下!D87+東町!D87+八千代町!D87+神田町末広町!D87+金井町!D87+栄町!D87+昭明町!D87+本町上本町!D87+西町県町!D87+古宮!D87+御桐谷町!D87+吹上町!D87+印内!D87+印内原!D87+'茂田井（佐久市地籍住民）'!D87+'茂田井(立科町地籍住民）'!D87+観音寺!D87</f>
        <v>19</v>
      </c>
      <c r="E87" s="10">
        <f>長坂城下!E87+東町!E87+八千代町!E87+神田町末広町!E87+金井町!E87+栄町!E87+昭明町!E87+本町上本町!E87+西町県町!E87+古宮!E87+御桐谷町!E87+吹上町!E87+印内!E87+印内原!E87+'茂田井（佐久市地籍住民）'!E87+'茂田井(立科町地籍住民）'!E87+観音寺!E87</f>
        <v>42</v>
      </c>
      <c r="F87" s="32"/>
    </row>
    <row r="88" spans="1:6" ht="15" customHeight="1" x14ac:dyDescent="0.15">
      <c r="A88" s="12"/>
      <c r="B88" s="35">
        <v>71</v>
      </c>
      <c r="C88" s="75">
        <f>長坂城下!C88+東町!C88+八千代町!C88+神田町末広町!C88+金井町!C88+栄町!C88+昭明町!C88+本町上本町!C88+西町県町!C88+古宮!C88+御桐谷町!C88+吹上町!C88+印内!C88+印内原!C88+'茂田井（佐久市地籍住民）'!C88+'茂田井(立科町地籍住民）'!C88+観音寺!C88</f>
        <v>16</v>
      </c>
      <c r="D88" s="75">
        <f>長坂城下!D88+東町!D88+八千代町!D88+神田町末広町!D88+金井町!D88+栄町!D88+昭明町!D88+本町上本町!D88+西町県町!D88+古宮!D88+御桐谷町!D88+吹上町!D88+印内!D88+印内原!D88+'茂田井（佐久市地籍住民）'!D88+'茂田井(立科町地籍住民）'!D88+観音寺!D88</f>
        <v>20</v>
      </c>
      <c r="E88" s="10">
        <f>長坂城下!E88+東町!E88+八千代町!E88+神田町末広町!E88+金井町!E88+栄町!E88+昭明町!E88+本町上本町!E88+西町県町!E88+古宮!E88+御桐谷町!E88+吹上町!E88+印内!E88+印内原!E88+'茂田井（佐久市地籍住民）'!E88+'茂田井(立科町地籍住民）'!E88+観音寺!E88</f>
        <v>36</v>
      </c>
      <c r="F88" s="32"/>
    </row>
    <row r="89" spans="1:6" ht="15" customHeight="1" x14ac:dyDescent="0.15">
      <c r="A89" s="12"/>
      <c r="B89" s="35">
        <v>72</v>
      </c>
      <c r="C89" s="75">
        <f>長坂城下!C89+東町!C89+八千代町!C89+神田町末広町!C89+金井町!C89+栄町!C89+昭明町!C89+本町上本町!C89+西町県町!C89+古宮!C89+御桐谷町!C89+吹上町!C89+印内!C89+印内原!C89+'茂田井（佐久市地籍住民）'!C89+'茂田井(立科町地籍住民）'!C89+観音寺!C89</f>
        <v>24</v>
      </c>
      <c r="D89" s="75">
        <f>長坂城下!D89+東町!D89+八千代町!D89+神田町末広町!D89+金井町!D89+栄町!D89+昭明町!D89+本町上本町!D89+西町県町!D89+古宮!D89+御桐谷町!D89+吹上町!D89+印内!D89+印内原!D89+'茂田井（佐久市地籍住民）'!D89+'茂田井(立科町地籍住民）'!D89+観音寺!D89</f>
        <v>17</v>
      </c>
      <c r="E89" s="10">
        <f>長坂城下!E89+東町!E89+八千代町!E89+神田町末広町!E89+金井町!E89+栄町!E89+昭明町!E89+本町上本町!E89+西町県町!E89+古宮!E89+御桐谷町!E89+吹上町!E89+印内!E89+印内原!E89+'茂田井（佐久市地籍住民）'!E89+'茂田井(立科町地籍住民）'!E89+観音寺!E89</f>
        <v>41</v>
      </c>
      <c r="F89" s="32"/>
    </row>
    <row r="90" spans="1:6" ht="15" customHeight="1" x14ac:dyDescent="0.15">
      <c r="A90" s="12"/>
      <c r="B90" s="35">
        <v>73</v>
      </c>
      <c r="C90" s="75">
        <f>長坂城下!C90+東町!C90+八千代町!C90+神田町末広町!C90+金井町!C90+栄町!C90+昭明町!C90+本町上本町!C90+西町県町!C90+古宮!C90+御桐谷町!C90+吹上町!C90+印内!C90+印内原!C90+'茂田井（佐久市地籍住民）'!C90+'茂田井(立科町地籍住民）'!C90+観音寺!C90</f>
        <v>24</v>
      </c>
      <c r="D90" s="75">
        <f>長坂城下!D90+東町!D90+八千代町!D90+神田町末広町!D90+金井町!D90+栄町!D90+昭明町!D90+本町上本町!D90+西町県町!D90+古宮!D90+御桐谷町!D90+吹上町!D90+印内!D90+印内原!D90+'茂田井（佐久市地籍住民）'!D90+'茂田井(立科町地籍住民）'!D90+観音寺!D90</f>
        <v>19</v>
      </c>
      <c r="E90" s="10">
        <f>長坂城下!E90+東町!E90+八千代町!E90+神田町末広町!E90+金井町!E90+栄町!E90+昭明町!E90+本町上本町!E90+西町県町!E90+古宮!E90+御桐谷町!E90+吹上町!E90+印内!E90+印内原!E90+'茂田井（佐久市地籍住民）'!E90+'茂田井(立科町地籍住民）'!E90+観音寺!E90</f>
        <v>43</v>
      </c>
      <c r="F90" s="32"/>
    </row>
    <row r="91" spans="1:6" ht="15" customHeight="1" x14ac:dyDescent="0.15">
      <c r="A91" s="12"/>
      <c r="B91" s="35">
        <v>74</v>
      </c>
      <c r="C91" s="75">
        <f>長坂城下!C91+東町!C91+八千代町!C91+神田町末広町!C91+金井町!C91+栄町!C91+昭明町!C91+本町上本町!C91+西町県町!C91+古宮!C91+御桐谷町!C91+吹上町!C91+印内!C91+印内原!C91+'茂田井（佐久市地籍住民）'!C91+'茂田井(立科町地籍住民）'!C91+観音寺!C91</f>
        <v>20</v>
      </c>
      <c r="D91" s="75">
        <f>長坂城下!D91+東町!D91+八千代町!D91+神田町末広町!D91+金井町!D91+栄町!D91+昭明町!D91+本町上本町!D91+西町県町!D91+古宮!D91+御桐谷町!D91+吹上町!D91+印内!D91+印内原!D91+'茂田井（佐久市地籍住民）'!D91+'茂田井(立科町地籍住民）'!D91+観音寺!D91</f>
        <v>23</v>
      </c>
      <c r="E91" s="10">
        <f>長坂城下!E91+東町!E91+八千代町!E91+神田町末広町!E91+金井町!E91+栄町!E91+昭明町!E91+本町上本町!E91+西町県町!E91+古宮!E91+御桐谷町!E91+吹上町!E91+印内!E91+印内原!E91+'茂田井（佐久市地籍住民）'!E91+'茂田井(立科町地籍住民）'!E91+観音寺!E91</f>
        <v>43</v>
      </c>
      <c r="F91" s="32"/>
    </row>
    <row r="92" spans="1:6" ht="15" customHeight="1" x14ac:dyDescent="0.15">
      <c r="A92" s="12"/>
      <c r="B92" s="43" t="s">
        <v>64</v>
      </c>
      <c r="C92" s="71">
        <f>長坂城下!C92+東町!C92+八千代町!C92+神田町末広町!C92+金井町!C92+栄町!C92+昭明町!C92+本町上本町!C92+西町県町!C92+古宮!C92+御桐谷町!C92+吹上町!C92+印内!C92+印内原!C92+'茂田井（佐久市地籍住民）'!C92+'茂田井(立科町地籍住民）'!C92+観音寺!C92</f>
        <v>107</v>
      </c>
      <c r="D92" s="71">
        <f>長坂城下!D92+東町!D92+八千代町!D92+神田町末広町!D92+金井町!D92+栄町!D92+昭明町!D92+本町上本町!D92+西町県町!D92+古宮!D92+御桐谷町!D92+吹上町!D92+印内!D92+印内原!D92+'茂田井（佐久市地籍住民）'!D92+'茂田井(立科町地籍住民）'!D92+観音寺!D92</f>
        <v>98</v>
      </c>
      <c r="E92" s="44">
        <f>長坂城下!E92+東町!E92+八千代町!E92+神田町末広町!E92+金井町!E92+栄町!E92+昭明町!E92+本町上本町!E92+西町県町!E92+古宮!E92+御桐谷町!E92+吹上町!E92+印内!E92+印内原!E92+'茂田井（佐久市地籍住民）'!E92+'茂田井(立科町地籍住民）'!E92+観音寺!E92</f>
        <v>205</v>
      </c>
      <c r="F92" s="45">
        <f>E92/E147</f>
        <v>9.2634432896520555E-2</v>
      </c>
    </row>
    <row r="93" spans="1:6" ht="15" customHeight="1" x14ac:dyDescent="0.15">
      <c r="A93" s="12"/>
      <c r="B93" s="35">
        <v>75</v>
      </c>
      <c r="C93" s="75">
        <f>長坂城下!C93+東町!C93+八千代町!C93+神田町末広町!C93+金井町!C93+栄町!C93+昭明町!C93+本町上本町!C93+西町県町!C93+古宮!C93+御桐谷町!C93+吹上町!C93+印内!C93+印内原!C93+'茂田井（佐久市地籍住民）'!C93+'茂田井(立科町地籍住民）'!C93+観音寺!C93</f>
        <v>23</v>
      </c>
      <c r="D93" s="75">
        <f>長坂城下!D93+東町!D93+八千代町!D93+神田町末広町!D93+金井町!D93+栄町!D93+昭明町!D93+本町上本町!D93+西町県町!D93+古宮!D93+御桐谷町!D93+吹上町!D93+印内!D93+印内原!D93+'茂田井（佐久市地籍住民）'!D93+'茂田井(立科町地籍住民）'!D93+観音寺!D93</f>
        <v>22</v>
      </c>
      <c r="E93" s="10">
        <f>長坂城下!E93+東町!E93+八千代町!E93+神田町末広町!E93+金井町!E93+栄町!E93+昭明町!E93+本町上本町!E93+西町県町!E93+古宮!E93+御桐谷町!E93+吹上町!E93+印内!E93+印内原!E93+'茂田井（佐久市地籍住民）'!E93+'茂田井(立科町地籍住民）'!E93+観音寺!E93</f>
        <v>45</v>
      </c>
      <c r="F93" s="32"/>
    </row>
    <row r="94" spans="1:6" ht="15" customHeight="1" x14ac:dyDescent="0.15">
      <c r="A94" s="12"/>
      <c r="B94" s="35">
        <v>76</v>
      </c>
      <c r="C94" s="75">
        <f>長坂城下!C94+東町!C94+八千代町!C94+神田町末広町!C94+金井町!C94+栄町!C94+昭明町!C94+本町上本町!C94+西町県町!C94+古宮!C94+御桐谷町!C94+吹上町!C94+印内!C94+印内原!C94+'茂田井（佐久市地籍住民）'!C94+'茂田井(立科町地籍住民）'!C94+観音寺!C94</f>
        <v>20</v>
      </c>
      <c r="D94" s="75">
        <f>長坂城下!D94+東町!D94+八千代町!D94+神田町末広町!D94+金井町!D94+栄町!D94+昭明町!D94+本町上本町!D94+西町県町!D94+古宮!D94+御桐谷町!D94+吹上町!D94+印内!D94+印内原!D94+'茂田井（佐久市地籍住民）'!D94+'茂田井(立科町地籍住民）'!D94+観音寺!D94</f>
        <v>23</v>
      </c>
      <c r="E94" s="10">
        <f>長坂城下!E94+東町!E94+八千代町!E94+神田町末広町!E94+金井町!E94+栄町!E94+昭明町!E94+本町上本町!E94+西町県町!E94+古宮!E94+御桐谷町!E94+吹上町!E94+印内!E94+印内原!E94+'茂田井（佐久市地籍住民）'!E94+'茂田井(立科町地籍住民）'!E94+観音寺!E94</f>
        <v>43</v>
      </c>
      <c r="F94" s="32"/>
    </row>
    <row r="95" spans="1:6" ht="15" customHeight="1" x14ac:dyDescent="0.15">
      <c r="A95" s="12"/>
      <c r="B95" s="35">
        <v>77</v>
      </c>
      <c r="C95" s="75">
        <f>長坂城下!C95+東町!C95+八千代町!C95+神田町末広町!C95+金井町!C95+栄町!C95+昭明町!C95+本町上本町!C95+西町県町!C95+古宮!C95+御桐谷町!C95+吹上町!C95+印内!C95+印内原!C95+'茂田井（佐久市地籍住民）'!C95+'茂田井(立科町地籍住民）'!C95+観音寺!C95</f>
        <v>24</v>
      </c>
      <c r="D95" s="75">
        <f>長坂城下!D95+東町!D95+八千代町!D95+神田町末広町!D95+金井町!D95+栄町!D95+昭明町!D95+本町上本町!D95+西町県町!D95+古宮!D95+御桐谷町!D95+吹上町!D95+印内!D95+印内原!D95+'茂田井（佐久市地籍住民）'!D95+'茂田井(立科町地籍住民）'!D95+観音寺!D95</f>
        <v>11</v>
      </c>
      <c r="E95" s="10">
        <f>長坂城下!E95+東町!E95+八千代町!E95+神田町末広町!E95+金井町!E95+栄町!E95+昭明町!E95+本町上本町!E95+西町県町!E95+古宮!E95+御桐谷町!E95+吹上町!E95+印内!E95+印内原!E95+'茂田井（佐久市地籍住民）'!E95+'茂田井(立科町地籍住民）'!E95+観音寺!E95</f>
        <v>35</v>
      </c>
      <c r="F95" s="32"/>
    </row>
    <row r="96" spans="1:6" ht="15" customHeight="1" x14ac:dyDescent="0.15">
      <c r="A96" s="12"/>
      <c r="B96" s="35">
        <v>78</v>
      </c>
      <c r="C96" s="75">
        <f>長坂城下!C96+東町!C96+八千代町!C96+神田町末広町!C96+金井町!C96+栄町!C96+昭明町!C96+本町上本町!C96+西町県町!C96+古宮!C96+御桐谷町!C96+吹上町!C96+印内!C96+印内原!C96+'茂田井（佐久市地籍住民）'!C96+'茂田井(立科町地籍住民）'!C96+観音寺!C96</f>
        <v>12</v>
      </c>
      <c r="D96" s="75">
        <f>長坂城下!D96+東町!D96+八千代町!D96+神田町末広町!D96+金井町!D96+栄町!D96+昭明町!D96+本町上本町!D96+西町県町!D96+古宮!D96+御桐谷町!D96+吹上町!D96+印内!D96+印内原!D96+'茂田井（佐久市地籍住民）'!D96+'茂田井(立科町地籍住民）'!D96+観音寺!D96</f>
        <v>11</v>
      </c>
      <c r="E96" s="10">
        <f>長坂城下!E96+東町!E96+八千代町!E96+神田町末広町!E96+金井町!E96+栄町!E96+昭明町!E96+本町上本町!E96+西町県町!E96+古宮!E96+御桐谷町!E96+吹上町!E96+印内!E96+印内原!E96+'茂田井（佐久市地籍住民）'!E96+'茂田井(立科町地籍住民）'!E96+観音寺!E96</f>
        <v>23</v>
      </c>
      <c r="F96" s="32"/>
    </row>
    <row r="97" spans="1:6" ht="15" customHeight="1" x14ac:dyDescent="0.15">
      <c r="A97" s="12"/>
      <c r="B97" s="35">
        <v>79</v>
      </c>
      <c r="C97" s="75">
        <f>長坂城下!C97+東町!C97+八千代町!C97+神田町末広町!C97+金井町!C97+栄町!C97+昭明町!C97+本町上本町!C97+西町県町!C97+古宮!C97+御桐谷町!C97+吹上町!C97+印内!C97+印内原!C97+'茂田井（佐久市地籍住民）'!C97+'茂田井(立科町地籍住民）'!C97+観音寺!C97</f>
        <v>9</v>
      </c>
      <c r="D97" s="75">
        <f>長坂城下!D97+東町!D97+八千代町!D97+神田町末広町!D97+金井町!D97+栄町!D97+昭明町!D97+本町上本町!D97+西町県町!D97+古宮!D97+御桐谷町!D97+吹上町!D97+印内!D97+印内原!D97+'茂田井（佐久市地籍住民）'!D97+'茂田井(立科町地籍住民）'!D97+観音寺!D97</f>
        <v>21</v>
      </c>
      <c r="E97" s="10">
        <f>長坂城下!E97+東町!E97+八千代町!E97+神田町末広町!E97+金井町!E97+栄町!E97+昭明町!E97+本町上本町!E97+西町県町!E97+古宮!E97+御桐谷町!E97+吹上町!E97+印内!E97+印内原!E97+'茂田井（佐久市地籍住民）'!E97+'茂田井(立科町地籍住民）'!E97+観音寺!E97</f>
        <v>30</v>
      </c>
      <c r="F97" s="32"/>
    </row>
    <row r="98" spans="1:6" ht="15" customHeight="1" x14ac:dyDescent="0.15">
      <c r="A98" s="12"/>
      <c r="B98" s="43" t="s">
        <v>65</v>
      </c>
      <c r="C98" s="71">
        <f>長坂城下!C98+東町!C98+八千代町!C98+神田町末広町!C98+金井町!C98+栄町!C98+昭明町!C98+本町上本町!C98+西町県町!C98+古宮!C98+御桐谷町!C98+吹上町!C98+印内!C98+印内原!C98+'茂田井（佐久市地籍住民）'!C98+'茂田井(立科町地籍住民）'!C98+観音寺!C98</f>
        <v>88</v>
      </c>
      <c r="D98" s="71">
        <f>長坂城下!D98+東町!D98+八千代町!D98+神田町末広町!D98+金井町!D98+栄町!D98+昭明町!D98+本町上本町!D98+西町県町!D98+古宮!D98+御桐谷町!D98+吹上町!D98+印内!D98+印内原!D98+'茂田井（佐久市地籍住民）'!D98+'茂田井(立科町地籍住民）'!D98+観音寺!D98</f>
        <v>88</v>
      </c>
      <c r="E98" s="44">
        <f>長坂城下!E98+東町!E98+八千代町!E98+神田町末広町!E98+金井町!E98+栄町!E98+昭明町!E98+本町上本町!E98+西町県町!E98+古宮!E98+御桐谷町!E98+吹上町!E98+印内!E98+印内原!E98+'茂田井（佐久市地籍住民）'!E98+'茂田井(立科町地籍住民）'!E98+観音寺!E98</f>
        <v>176</v>
      </c>
      <c r="F98" s="45">
        <f>E98/E147</f>
        <v>7.9530049706281067E-2</v>
      </c>
    </row>
    <row r="99" spans="1:6" ht="15" customHeight="1" x14ac:dyDescent="0.15">
      <c r="A99" s="12"/>
      <c r="B99" s="35">
        <v>80</v>
      </c>
      <c r="C99" s="75">
        <f>長坂城下!C99+東町!C99+八千代町!C99+神田町末広町!C99+金井町!C99+栄町!C99+昭明町!C99+本町上本町!C99+西町県町!C99+古宮!C99+御桐谷町!C99+吹上町!C99+印内!C99+印内原!C99+'茂田井（佐久市地籍住民）'!C99+'茂田井(立科町地籍住民）'!C99+観音寺!C99</f>
        <v>14</v>
      </c>
      <c r="D99" s="75">
        <f>長坂城下!D99+東町!D99+八千代町!D99+神田町末広町!D99+金井町!D99+栄町!D99+昭明町!D99+本町上本町!D99+西町県町!D99+古宮!D99+御桐谷町!D99+吹上町!D99+印内!D99+印内原!D99+'茂田井（佐久市地籍住民）'!D99+'茂田井(立科町地籍住民）'!D99+観音寺!D99</f>
        <v>28</v>
      </c>
      <c r="E99" s="10">
        <f>長坂城下!E99+東町!E99+八千代町!E99+神田町末広町!E99+金井町!E99+栄町!E99+昭明町!E99+本町上本町!E99+西町県町!E99+古宮!E99+御桐谷町!E99+吹上町!E99+印内!E99+印内原!E99+'茂田井（佐久市地籍住民）'!E99+'茂田井(立科町地籍住民）'!E99+観音寺!E99</f>
        <v>42</v>
      </c>
      <c r="F99" s="32"/>
    </row>
    <row r="100" spans="1:6" ht="15" customHeight="1" x14ac:dyDescent="0.15">
      <c r="A100" s="12"/>
      <c r="B100" s="35">
        <v>81</v>
      </c>
      <c r="C100" s="75">
        <f>長坂城下!C100+東町!C100+八千代町!C100+神田町末広町!C100+金井町!C100+栄町!C100+昭明町!C100+本町上本町!C100+西町県町!C100+古宮!C100+御桐谷町!C100+吹上町!C100+印内!C100+印内原!C100+'茂田井（佐久市地籍住民）'!C100+'茂田井(立科町地籍住民）'!C100+観音寺!C100</f>
        <v>7</v>
      </c>
      <c r="D100" s="75">
        <f>長坂城下!D100+東町!D100+八千代町!D100+神田町末広町!D100+金井町!D100+栄町!D100+昭明町!D100+本町上本町!D100+西町県町!D100+古宮!D100+御桐谷町!D100+吹上町!D100+印内!D100+印内原!D100+'茂田井（佐久市地籍住民）'!D100+'茂田井(立科町地籍住民）'!D100+観音寺!D100</f>
        <v>7</v>
      </c>
      <c r="E100" s="10">
        <f>長坂城下!E100+東町!E100+八千代町!E100+神田町末広町!E100+金井町!E100+栄町!E100+昭明町!E100+本町上本町!E100+西町県町!E100+古宮!E100+御桐谷町!E100+吹上町!E100+印内!E100+印内原!E100+'茂田井（佐久市地籍住民）'!E100+'茂田井(立科町地籍住民）'!E100+観音寺!E100</f>
        <v>14</v>
      </c>
      <c r="F100" s="32"/>
    </row>
    <row r="101" spans="1:6" ht="15" customHeight="1" x14ac:dyDescent="0.15">
      <c r="A101" s="12"/>
      <c r="B101" s="35">
        <v>82</v>
      </c>
      <c r="C101" s="75">
        <f>長坂城下!C101+東町!C101+八千代町!C101+神田町末広町!C101+金井町!C101+栄町!C101+昭明町!C101+本町上本町!C101+西町県町!C101+古宮!C101+御桐谷町!C101+吹上町!C101+印内!C101+印内原!C101+'茂田井（佐久市地籍住民）'!C101+'茂田井(立科町地籍住民）'!C101+観音寺!C101</f>
        <v>19</v>
      </c>
      <c r="D101" s="75">
        <f>長坂城下!D101+東町!D101+八千代町!D101+神田町末広町!D101+金井町!D101+栄町!D101+昭明町!D101+本町上本町!D101+西町県町!D101+古宮!D101+御桐谷町!D101+吹上町!D101+印内!D101+印内原!D101+'茂田井（佐久市地籍住民）'!D101+'茂田井(立科町地籍住民）'!D101+観音寺!D101</f>
        <v>23</v>
      </c>
      <c r="E101" s="10">
        <f>長坂城下!E101+東町!E101+八千代町!E101+神田町末広町!E101+金井町!E101+栄町!E101+昭明町!E101+本町上本町!E101+西町県町!E101+古宮!E101+御桐谷町!E101+吹上町!E101+印内!E101+印内原!E101+'茂田井（佐久市地籍住民）'!E101+'茂田井(立科町地籍住民）'!E101+観音寺!E101</f>
        <v>42</v>
      </c>
      <c r="F101" s="32"/>
    </row>
    <row r="102" spans="1:6" ht="15" customHeight="1" x14ac:dyDescent="0.15">
      <c r="A102" s="12"/>
      <c r="B102" s="35">
        <v>83</v>
      </c>
      <c r="C102" s="75">
        <f>長坂城下!C102+東町!C102+八千代町!C102+神田町末広町!C102+金井町!C102+栄町!C102+昭明町!C102+本町上本町!C102+西町県町!C102+古宮!C102+御桐谷町!C102+吹上町!C102+印内!C102+印内原!C102+'茂田井（佐久市地籍住民）'!C102+'茂田井(立科町地籍住民）'!C102+観音寺!C102</f>
        <v>20</v>
      </c>
      <c r="D102" s="75">
        <f>長坂城下!D102+東町!D102+八千代町!D102+神田町末広町!D102+金井町!D102+栄町!D102+昭明町!D102+本町上本町!D102+西町県町!D102+古宮!D102+御桐谷町!D102+吹上町!D102+印内!D102+印内原!D102+'茂田井（佐久市地籍住民）'!D102+'茂田井(立科町地籍住民）'!D102+観音寺!D102</f>
        <v>17</v>
      </c>
      <c r="E102" s="10">
        <f>長坂城下!E102+東町!E102+八千代町!E102+神田町末広町!E102+金井町!E102+栄町!E102+昭明町!E102+本町上本町!E102+西町県町!E102+古宮!E102+御桐谷町!E102+吹上町!E102+印内!E102+印内原!E102+'茂田井（佐久市地籍住民）'!E102+'茂田井(立科町地籍住民）'!E102+観音寺!E102</f>
        <v>37</v>
      </c>
      <c r="F102" s="32"/>
    </row>
    <row r="103" spans="1:6" ht="15" customHeight="1" x14ac:dyDescent="0.15">
      <c r="A103" s="12"/>
      <c r="B103" s="35">
        <v>84</v>
      </c>
      <c r="C103" s="75">
        <f>長坂城下!C103+東町!C103+八千代町!C103+神田町末広町!C103+金井町!C103+栄町!C103+昭明町!C103+本町上本町!C103+西町県町!C103+古宮!C103+御桐谷町!C103+吹上町!C103+印内!C103+印内原!C103+'茂田井（佐久市地籍住民）'!C103+'茂田井(立科町地籍住民）'!C103+観音寺!C103</f>
        <v>10</v>
      </c>
      <c r="D103" s="75">
        <f>長坂城下!D103+東町!D103+八千代町!D103+神田町末広町!D103+金井町!D103+栄町!D103+昭明町!D103+本町上本町!D103+西町県町!D103+古宮!D103+御桐谷町!D103+吹上町!D103+印内!D103+印内原!D103+'茂田井（佐久市地籍住民）'!D103+'茂田井(立科町地籍住民）'!D103+観音寺!D103</f>
        <v>18</v>
      </c>
      <c r="E103" s="10">
        <f>長坂城下!E103+東町!E103+八千代町!E103+神田町末広町!E103+金井町!E103+栄町!E103+昭明町!E103+本町上本町!E103+西町県町!E103+古宮!E103+御桐谷町!E103+吹上町!E103+印内!E103+印内原!E103+'茂田井（佐久市地籍住民）'!E103+'茂田井(立科町地籍住民）'!E103+観音寺!E103</f>
        <v>28</v>
      </c>
      <c r="F103" s="32"/>
    </row>
    <row r="104" spans="1:6" ht="15" customHeight="1" x14ac:dyDescent="0.15">
      <c r="A104" s="12"/>
      <c r="B104" s="43" t="s">
        <v>66</v>
      </c>
      <c r="C104" s="71">
        <f>長坂城下!C104+東町!C104+八千代町!C104+神田町末広町!C104+金井町!C104+栄町!C104+昭明町!C104+本町上本町!C104+西町県町!C104+古宮!C104+御桐谷町!C104+吹上町!C104+印内!C104+印内原!C104+'茂田井（佐久市地籍住民）'!C104+'茂田井(立科町地籍住民）'!C104+観音寺!C104</f>
        <v>70</v>
      </c>
      <c r="D104" s="71">
        <f>長坂城下!D104+東町!D104+八千代町!D104+神田町末広町!D104+金井町!D104+栄町!D104+昭明町!D104+本町上本町!D104+西町県町!D104+古宮!D104+御桐谷町!D104+吹上町!D104+印内!D104+印内原!D104+'茂田井（佐久市地籍住民）'!D104+'茂田井(立科町地籍住民）'!D104+観音寺!D104</f>
        <v>93</v>
      </c>
      <c r="E104" s="44">
        <f>長坂城下!E104+東町!E104+八千代町!E104+神田町末広町!E104+金井町!E104+栄町!E104+昭明町!E104+本町上本町!E104+西町県町!E104+古宮!E104+御桐谷町!E104+吹上町!E104+印内!E104+印内原!E104+'茂田井（佐久市地籍住民）'!E104+'茂田井(立科町地籍住民）'!E104+観音寺!E104</f>
        <v>163</v>
      </c>
      <c r="F104" s="45">
        <f>E104/E147</f>
        <v>7.3655671034794395E-2</v>
      </c>
    </row>
    <row r="105" spans="1:6" ht="15" customHeight="1" x14ac:dyDescent="0.15">
      <c r="A105" s="12"/>
      <c r="B105" s="35">
        <v>85</v>
      </c>
      <c r="C105" s="75">
        <f>長坂城下!C105+東町!C105+八千代町!C105+神田町末広町!C105+金井町!C105+栄町!C105+昭明町!C105+本町上本町!C105+西町県町!C105+古宮!C105+御桐谷町!C105+吹上町!C105+印内!C105+印内原!C105+'茂田井（佐久市地籍住民）'!C105+'茂田井(立科町地籍住民）'!C105+観音寺!C105</f>
        <v>8</v>
      </c>
      <c r="D105" s="75">
        <f>長坂城下!D105+東町!D105+八千代町!D105+神田町末広町!D105+金井町!D105+栄町!D105+昭明町!D105+本町上本町!D105+西町県町!D105+古宮!D105+御桐谷町!D105+吹上町!D105+印内!D105+印内原!D105+'茂田井（佐久市地籍住民）'!D105+'茂田井(立科町地籍住民）'!D105+観音寺!D105</f>
        <v>13</v>
      </c>
      <c r="E105" s="10">
        <f>長坂城下!E105+東町!E105+八千代町!E105+神田町末広町!E105+金井町!E105+栄町!E105+昭明町!E105+本町上本町!E105+西町県町!E105+古宮!E105+御桐谷町!E105+吹上町!E105+印内!E105+印内原!E105+'茂田井（佐久市地籍住民）'!E105+'茂田井(立科町地籍住民）'!E105+観音寺!E105</f>
        <v>21</v>
      </c>
      <c r="F105" s="32"/>
    </row>
    <row r="106" spans="1:6" ht="15" customHeight="1" x14ac:dyDescent="0.15">
      <c r="A106" s="12"/>
      <c r="B106" s="35">
        <v>86</v>
      </c>
      <c r="C106" s="75">
        <f>長坂城下!C106+東町!C106+八千代町!C106+神田町末広町!C106+金井町!C106+栄町!C106+昭明町!C106+本町上本町!C106+西町県町!C106+古宮!C106+御桐谷町!C106+吹上町!C106+印内!C106+印内原!C106+'茂田井（佐久市地籍住民）'!C106+'茂田井(立科町地籍住民）'!C106+観音寺!C106</f>
        <v>17</v>
      </c>
      <c r="D106" s="75">
        <f>長坂城下!D106+東町!D106+八千代町!D106+神田町末広町!D106+金井町!D106+栄町!D106+昭明町!D106+本町上本町!D106+西町県町!D106+古宮!D106+御桐谷町!D106+吹上町!D106+印内!D106+印内原!D106+'茂田井（佐久市地籍住民）'!D106+'茂田井(立科町地籍住民）'!D106+観音寺!D106</f>
        <v>21</v>
      </c>
      <c r="E106" s="10">
        <f>長坂城下!E106+東町!E106+八千代町!E106+神田町末広町!E106+金井町!E106+栄町!E106+昭明町!E106+本町上本町!E106+西町県町!E106+古宮!E106+御桐谷町!E106+吹上町!E106+印内!E106+印内原!E106+'茂田井（佐久市地籍住民）'!E106+'茂田井(立科町地籍住民）'!E106+観音寺!E106</f>
        <v>38</v>
      </c>
      <c r="F106" s="32"/>
    </row>
    <row r="107" spans="1:6" ht="15" customHeight="1" x14ac:dyDescent="0.15">
      <c r="A107" s="12"/>
      <c r="B107" s="35">
        <v>87</v>
      </c>
      <c r="C107" s="75">
        <f>長坂城下!C107+東町!C107+八千代町!C107+神田町末広町!C107+金井町!C107+栄町!C107+昭明町!C107+本町上本町!C107+西町県町!C107+古宮!C107+御桐谷町!C107+吹上町!C107+印内!C107+印内原!C107+'茂田井（佐久市地籍住民）'!C107+'茂田井(立科町地籍住民）'!C107+観音寺!C107</f>
        <v>10</v>
      </c>
      <c r="D107" s="75">
        <f>長坂城下!D107+東町!D107+八千代町!D107+神田町末広町!D107+金井町!D107+栄町!D107+昭明町!D107+本町上本町!D107+西町県町!D107+古宮!D107+御桐谷町!D107+吹上町!D107+印内!D107+印内原!D107+'茂田井（佐久市地籍住民）'!D107+'茂田井(立科町地籍住民）'!D107+観音寺!D107</f>
        <v>20</v>
      </c>
      <c r="E107" s="10">
        <f>長坂城下!E107+東町!E107+八千代町!E107+神田町末広町!E107+金井町!E107+栄町!E107+昭明町!E107+本町上本町!E107+西町県町!E107+古宮!E107+御桐谷町!E107+吹上町!E107+印内!E107+印内原!E107+'茂田井（佐久市地籍住民）'!E107+'茂田井(立科町地籍住民）'!E107+観音寺!E107</f>
        <v>30</v>
      </c>
      <c r="F107" s="32"/>
    </row>
    <row r="108" spans="1:6" ht="15" customHeight="1" x14ac:dyDescent="0.15">
      <c r="A108" s="12"/>
      <c r="B108" s="35">
        <v>88</v>
      </c>
      <c r="C108" s="75">
        <f>長坂城下!C108+東町!C108+八千代町!C108+神田町末広町!C108+金井町!C108+栄町!C108+昭明町!C108+本町上本町!C108+西町県町!C108+古宮!C108+御桐谷町!C108+吹上町!C108+印内!C108+印内原!C108+'茂田井（佐久市地籍住民）'!C108+'茂田井(立科町地籍住民）'!C108+観音寺!C108</f>
        <v>11</v>
      </c>
      <c r="D108" s="75">
        <f>長坂城下!D108+東町!D108+八千代町!D108+神田町末広町!D108+金井町!D108+栄町!D108+昭明町!D108+本町上本町!D108+西町県町!D108+古宮!D108+御桐谷町!D108+吹上町!D108+印内!D108+印内原!D108+'茂田井（佐久市地籍住民）'!D108+'茂田井(立科町地籍住民）'!D108+観音寺!D108</f>
        <v>13</v>
      </c>
      <c r="E108" s="10">
        <f>長坂城下!E108+東町!E108+八千代町!E108+神田町末広町!E108+金井町!E108+栄町!E108+昭明町!E108+本町上本町!E108+西町県町!E108+古宮!E108+御桐谷町!E108+吹上町!E108+印内!E108+印内原!E108+'茂田井（佐久市地籍住民）'!E108+'茂田井(立科町地籍住民）'!E108+観音寺!E108</f>
        <v>24</v>
      </c>
      <c r="F108" s="32"/>
    </row>
    <row r="109" spans="1:6" ht="15" customHeight="1" x14ac:dyDescent="0.15">
      <c r="A109" s="12"/>
      <c r="B109" s="35">
        <v>89</v>
      </c>
      <c r="C109" s="75">
        <f>長坂城下!C109+東町!C109+八千代町!C109+神田町末広町!C109+金井町!C109+栄町!C109+昭明町!C109+本町上本町!C109+西町県町!C109+古宮!C109+御桐谷町!C109+吹上町!C109+印内!C109+印内原!C109+'茂田井（佐久市地籍住民）'!C109+'茂田井(立科町地籍住民）'!C109+観音寺!C109</f>
        <v>9</v>
      </c>
      <c r="D109" s="75">
        <f>長坂城下!D109+東町!D109+八千代町!D109+神田町末広町!D109+金井町!D109+栄町!D109+昭明町!D109+本町上本町!D109+西町県町!D109+古宮!D109+御桐谷町!D109+吹上町!D109+印内!D109+印内原!D109+'茂田井（佐久市地籍住民）'!D109+'茂田井(立科町地籍住民）'!D109+観音寺!D109</f>
        <v>12</v>
      </c>
      <c r="E109" s="10">
        <f>長坂城下!E109+東町!E109+八千代町!E109+神田町末広町!E109+金井町!E109+栄町!E109+昭明町!E109+本町上本町!E109+西町県町!E109+古宮!E109+御桐谷町!E109+吹上町!E109+印内!E109+印内原!E109+'茂田井（佐久市地籍住民）'!E109+'茂田井(立科町地籍住民）'!E109+観音寺!E109</f>
        <v>21</v>
      </c>
      <c r="F109" s="32"/>
    </row>
    <row r="110" spans="1:6" ht="15" customHeight="1" x14ac:dyDescent="0.15">
      <c r="A110" s="12"/>
      <c r="B110" s="43" t="s">
        <v>67</v>
      </c>
      <c r="C110" s="71">
        <f>長坂城下!C110+東町!C110+八千代町!C110+神田町末広町!C110+金井町!C110+栄町!C110+昭明町!C110+本町上本町!C110+西町県町!C110+古宮!C110+御桐谷町!C110+吹上町!C110+印内!C110+印内原!C110+'茂田井（佐久市地籍住民）'!C110+'茂田井(立科町地籍住民）'!C110+観音寺!C110</f>
        <v>55</v>
      </c>
      <c r="D110" s="71">
        <f>長坂城下!D110+東町!D110+八千代町!D110+神田町末広町!D110+金井町!D110+栄町!D110+昭明町!D110+本町上本町!D110+西町県町!D110+古宮!D110+御桐谷町!D110+吹上町!D110+印内!D110+印内原!D110+'茂田井（佐久市地籍住民）'!D110+'茂田井(立科町地籍住民）'!D110+観音寺!D110</f>
        <v>79</v>
      </c>
      <c r="E110" s="44">
        <f>長坂城下!E110+東町!E110+八千代町!E110+神田町末広町!E110+金井町!E110+栄町!E110+昭明町!E110+本町上本町!E110+西町県町!E110+古宮!E110+御桐谷町!E110+吹上町!E110+印内!E110+印内原!E110+'茂田井（佐久市地籍住民）'!E110+'茂田井(立科町地籍住民）'!E110+観音寺!E110</f>
        <v>134</v>
      </c>
      <c r="F110" s="45">
        <f>E110/E147</f>
        <v>6.05512878445549E-2</v>
      </c>
    </row>
    <row r="111" spans="1:6" ht="15" customHeight="1" x14ac:dyDescent="0.15">
      <c r="A111" s="12"/>
      <c r="B111" s="35">
        <v>90</v>
      </c>
      <c r="C111" s="75">
        <f>長坂城下!C111+東町!C111+八千代町!C111+神田町末広町!C111+金井町!C111+栄町!C111+昭明町!C111+本町上本町!C111+西町県町!C111+古宮!C111+御桐谷町!C111+吹上町!C111+印内!C111+印内原!C111+'茂田井（佐久市地籍住民）'!C111+'茂田井(立科町地籍住民）'!C111+観音寺!C111</f>
        <v>8</v>
      </c>
      <c r="D111" s="75">
        <f>長坂城下!D111+東町!D111+八千代町!D111+神田町末広町!D111+金井町!D111+栄町!D111+昭明町!D111+本町上本町!D111+西町県町!D111+古宮!D111+御桐谷町!D111+吹上町!D111+印内!D111+印内原!D111+'茂田井（佐久市地籍住民）'!D111+'茂田井(立科町地籍住民）'!D111+観音寺!D111</f>
        <v>18</v>
      </c>
      <c r="E111" s="10">
        <f>長坂城下!E111+東町!E111+八千代町!E111+神田町末広町!E111+金井町!E111+栄町!E111+昭明町!E111+本町上本町!E111+西町県町!E111+古宮!E111+御桐谷町!E111+吹上町!E111+印内!E111+印内原!E111+'茂田井（佐久市地籍住民）'!E111+'茂田井(立科町地籍住民）'!E111+観音寺!E111</f>
        <v>26</v>
      </c>
      <c r="F111" s="32"/>
    </row>
    <row r="112" spans="1:6" ht="15" customHeight="1" x14ac:dyDescent="0.15">
      <c r="A112" s="12"/>
      <c r="B112" s="35">
        <v>91</v>
      </c>
      <c r="C112" s="75">
        <f>長坂城下!C112+東町!C112+八千代町!C112+神田町末広町!C112+金井町!C112+栄町!C112+昭明町!C112+本町上本町!C112+西町県町!C112+古宮!C112+御桐谷町!C112+吹上町!C112+印内!C112+印内原!C112+'茂田井（佐久市地籍住民）'!C112+'茂田井(立科町地籍住民）'!C112+観音寺!C112</f>
        <v>3</v>
      </c>
      <c r="D112" s="75">
        <f>長坂城下!D112+東町!D112+八千代町!D112+神田町末広町!D112+金井町!D112+栄町!D112+昭明町!D112+本町上本町!D112+西町県町!D112+古宮!D112+御桐谷町!D112+吹上町!D112+印内!D112+印内原!D112+'茂田井（佐久市地籍住民）'!D112+'茂田井(立科町地籍住民）'!D112+観音寺!D112</f>
        <v>15</v>
      </c>
      <c r="E112" s="10">
        <f>長坂城下!E112+東町!E112+八千代町!E112+神田町末広町!E112+金井町!E112+栄町!E112+昭明町!E112+本町上本町!E112+西町県町!E112+古宮!E112+御桐谷町!E112+吹上町!E112+印内!E112+印内原!E112+'茂田井（佐久市地籍住民）'!E112+'茂田井(立科町地籍住民）'!E112+観音寺!E112</f>
        <v>18</v>
      </c>
      <c r="F112" s="32"/>
    </row>
    <row r="113" spans="1:6" ht="15" customHeight="1" x14ac:dyDescent="0.15">
      <c r="A113" s="12"/>
      <c r="B113" s="35">
        <v>92</v>
      </c>
      <c r="C113" s="75">
        <f>長坂城下!C113+東町!C113+八千代町!C113+神田町末広町!C113+金井町!C113+栄町!C113+昭明町!C113+本町上本町!C113+西町県町!C113+古宮!C113+御桐谷町!C113+吹上町!C113+印内!C113+印内原!C113+'茂田井（佐久市地籍住民）'!C113+'茂田井(立科町地籍住民）'!C113+観音寺!C113</f>
        <v>3</v>
      </c>
      <c r="D113" s="75">
        <f>長坂城下!D113+東町!D113+八千代町!D113+神田町末広町!D113+金井町!D113+栄町!D113+昭明町!D113+本町上本町!D113+西町県町!D113+古宮!D113+御桐谷町!D113+吹上町!D113+印内!D113+印内原!D113+'茂田井（佐久市地籍住民）'!D113+'茂田井(立科町地籍住民）'!D113+観音寺!D113</f>
        <v>13</v>
      </c>
      <c r="E113" s="10">
        <f>長坂城下!E113+東町!E113+八千代町!E113+神田町末広町!E113+金井町!E113+栄町!E113+昭明町!E113+本町上本町!E113+西町県町!E113+古宮!E113+御桐谷町!E113+吹上町!E113+印内!E113+印内原!E113+'茂田井（佐久市地籍住民）'!E113+'茂田井(立科町地籍住民）'!E113+観音寺!E113</f>
        <v>16</v>
      </c>
      <c r="F113" s="32"/>
    </row>
    <row r="114" spans="1:6" ht="15" customHeight="1" x14ac:dyDescent="0.15">
      <c r="A114" s="12"/>
      <c r="B114" s="35">
        <v>93</v>
      </c>
      <c r="C114" s="75">
        <f>長坂城下!C114+東町!C114+八千代町!C114+神田町末広町!C114+金井町!C114+栄町!C114+昭明町!C114+本町上本町!C114+西町県町!C114+古宮!C114+御桐谷町!C114+吹上町!C114+印内!C114+印内原!C114+'茂田井（佐久市地籍住民）'!C114+'茂田井(立科町地籍住民）'!C114+観音寺!C114</f>
        <v>6</v>
      </c>
      <c r="D114" s="75">
        <f>長坂城下!D114+東町!D114+八千代町!D114+神田町末広町!D114+金井町!D114+栄町!D114+昭明町!D114+本町上本町!D114+西町県町!D114+古宮!D114+御桐谷町!D114+吹上町!D114+印内!D114+印内原!D114+'茂田井（佐久市地籍住民）'!D114+'茂田井(立科町地籍住民）'!D114+観音寺!D114</f>
        <v>8</v>
      </c>
      <c r="E114" s="10">
        <f>長坂城下!E114+東町!E114+八千代町!E114+神田町末広町!E114+金井町!E114+栄町!E114+昭明町!E114+本町上本町!E114+西町県町!E114+古宮!E114+御桐谷町!E114+吹上町!E114+印内!E114+印内原!E114+'茂田井（佐久市地籍住民）'!E114+'茂田井(立科町地籍住民）'!E114+観音寺!E114</f>
        <v>14</v>
      </c>
      <c r="F114" s="32"/>
    </row>
    <row r="115" spans="1:6" ht="15" customHeight="1" x14ac:dyDescent="0.15">
      <c r="A115" s="12"/>
      <c r="B115" s="35">
        <v>94</v>
      </c>
      <c r="C115" s="75">
        <f>長坂城下!C115+東町!C115+八千代町!C115+神田町末広町!C115+金井町!C115+栄町!C115+昭明町!C115+本町上本町!C115+西町県町!C115+古宮!C115+御桐谷町!C115+吹上町!C115+印内!C115+印内原!C115+'茂田井（佐久市地籍住民）'!C115+'茂田井(立科町地籍住民）'!C115+観音寺!C115</f>
        <v>1</v>
      </c>
      <c r="D115" s="75">
        <f>長坂城下!D115+東町!D115+八千代町!D115+神田町末広町!D115+金井町!D115+栄町!D115+昭明町!D115+本町上本町!D115+西町県町!D115+古宮!D115+御桐谷町!D115+吹上町!D115+印内!D115+印内原!D115+'茂田井（佐久市地籍住民）'!D115+'茂田井(立科町地籍住民）'!D115+観音寺!D115</f>
        <v>3</v>
      </c>
      <c r="E115" s="10">
        <f>長坂城下!E115+東町!E115+八千代町!E115+神田町末広町!E115+金井町!E115+栄町!E115+昭明町!E115+本町上本町!E115+西町県町!E115+古宮!E115+御桐谷町!E115+吹上町!E115+印内!E115+印内原!E115+'茂田井（佐久市地籍住民）'!E115+'茂田井(立科町地籍住民）'!E115+観音寺!E115</f>
        <v>4</v>
      </c>
      <c r="F115" s="32"/>
    </row>
    <row r="116" spans="1:6" ht="15" customHeight="1" x14ac:dyDescent="0.15">
      <c r="A116" s="12"/>
      <c r="B116" s="43" t="s">
        <v>68</v>
      </c>
      <c r="C116" s="71">
        <f>長坂城下!C116+東町!C116+八千代町!C116+神田町末広町!C116+金井町!C116+栄町!C116+昭明町!C116+本町上本町!C116+西町県町!C116+古宮!C116+御桐谷町!C116+吹上町!C116+印内!C116+印内原!C116+'茂田井（佐久市地籍住民）'!C116+'茂田井(立科町地籍住民）'!C116+観音寺!C116</f>
        <v>21</v>
      </c>
      <c r="D116" s="71">
        <f>長坂城下!D116+東町!D116+八千代町!D116+神田町末広町!D116+金井町!D116+栄町!D116+昭明町!D116+本町上本町!D116+西町県町!D116+古宮!D116+御桐谷町!D116+吹上町!D116+印内!D116+印内原!D116+'茂田井（佐久市地籍住民）'!D116+'茂田井(立科町地籍住民）'!D116+観音寺!D116</f>
        <v>57</v>
      </c>
      <c r="E116" s="44">
        <f>長坂城下!E116+東町!E116+八千代町!E116+神田町末広町!E116+金井町!E116+栄町!E116+昭明町!E116+本町上本町!E116+西町県町!E116+古宮!E116+御桐谷町!E116+吹上町!E116+印内!E116+印内原!E116+'茂田井（佐久市地籍住民）'!E116+'茂田井(立科町地籍住民）'!E116+観音寺!E116</f>
        <v>78</v>
      </c>
      <c r="F116" s="45">
        <f>E116/E147</f>
        <v>3.5246272028920021E-2</v>
      </c>
    </row>
    <row r="117" spans="1:6" ht="15" customHeight="1" x14ac:dyDescent="0.15">
      <c r="A117" s="12"/>
      <c r="B117" s="35">
        <v>95</v>
      </c>
      <c r="C117" s="75">
        <f>長坂城下!C117+東町!C117+八千代町!C117+神田町末広町!C117+金井町!C117+栄町!C117+昭明町!C117+本町上本町!C117+西町県町!C117+古宮!C117+御桐谷町!C117+吹上町!C117+印内!C117+印内原!C117+'茂田井（佐久市地籍住民）'!C117+'茂田井(立科町地籍住民）'!C117+観音寺!C117</f>
        <v>4</v>
      </c>
      <c r="D117" s="75">
        <f>長坂城下!D117+東町!D117+八千代町!D117+神田町末広町!D117+金井町!D117+栄町!D117+昭明町!D117+本町上本町!D117+西町県町!D117+古宮!D117+御桐谷町!D117+吹上町!D117+印内!D117+印内原!D117+'茂田井（佐久市地籍住民）'!D117+'茂田井(立科町地籍住民）'!D117+観音寺!D117</f>
        <v>11</v>
      </c>
      <c r="E117" s="10">
        <f>長坂城下!E117+東町!E117+八千代町!E117+神田町末広町!E117+金井町!E117+栄町!E117+昭明町!E117+本町上本町!E117+西町県町!E117+古宮!E117+御桐谷町!E117+吹上町!E117+印内!E117+印内原!E117+'茂田井（佐久市地籍住民）'!E117+'茂田井(立科町地籍住民）'!E117+観音寺!E117</f>
        <v>15</v>
      </c>
      <c r="F117" s="32"/>
    </row>
    <row r="118" spans="1:6" ht="15" customHeight="1" x14ac:dyDescent="0.15">
      <c r="A118" s="12"/>
      <c r="B118" s="35">
        <v>96</v>
      </c>
      <c r="C118" s="75">
        <f>長坂城下!C118+東町!C118+八千代町!C118+神田町末広町!C118+金井町!C118+栄町!C118+昭明町!C118+本町上本町!C118+西町県町!C118+古宮!C118+御桐谷町!C118+吹上町!C118+印内!C118+印内原!C118+'茂田井（佐久市地籍住民）'!C118+'茂田井(立科町地籍住民）'!C118+観音寺!C118</f>
        <v>2</v>
      </c>
      <c r="D118" s="75">
        <f>長坂城下!D118+東町!D118+八千代町!D118+神田町末広町!D118+金井町!D118+栄町!D118+昭明町!D118+本町上本町!D118+西町県町!D118+古宮!D118+御桐谷町!D118+吹上町!D118+印内!D118+印内原!D118+'茂田井（佐久市地籍住民）'!D118+'茂田井(立科町地籍住民）'!D118+観音寺!D118</f>
        <v>7</v>
      </c>
      <c r="E118" s="10">
        <f>長坂城下!E118+東町!E118+八千代町!E118+神田町末広町!E118+金井町!E118+栄町!E118+昭明町!E118+本町上本町!E118+西町県町!E118+古宮!E118+御桐谷町!E118+吹上町!E118+印内!E118+印内原!E118+'茂田井（佐久市地籍住民）'!E118+'茂田井(立科町地籍住民）'!E118+観音寺!E118</f>
        <v>9</v>
      </c>
      <c r="F118" s="32"/>
    </row>
    <row r="119" spans="1:6" ht="15" customHeight="1" x14ac:dyDescent="0.15">
      <c r="A119" s="12"/>
      <c r="B119" s="35">
        <v>97</v>
      </c>
      <c r="C119" s="75">
        <f>長坂城下!C119+東町!C119+八千代町!C119+神田町末広町!C119+金井町!C119+栄町!C119+昭明町!C119+本町上本町!C119+西町県町!C119+古宮!C119+御桐谷町!C119+吹上町!C119+印内!C119+印内原!C119+'茂田井（佐久市地籍住民）'!C119+'茂田井(立科町地籍住民）'!C119+観音寺!C119</f>
        <v>0</v>
      </c>
      <c r="D119" s="75">
        <f>長坂城下!D119+東町!D119+八千代町!D119+神田町末広町!D119+金井町!D119+栄町!D119+昭明町!D119+本町上本町!D119+西町県町!D119+古宮!D119+御桐谷町!D119+吹上町!D119+印内!D119+印内原!D119+'茂田井（佐久市地籍住民）'!D119+'茂田井(立科町地籍住民）'!D119+観音寺!D119</f>
        <v>3</v>
      </c>
      <c r="E119" s="10">
        <f>長坂城下!E119+東町!E119+八千代町!E119+神田町末広町!E119+金井町!E119+栄町!E119+昭明町!E119+本町上本町!E119+西町県町!E119+古宮!E119+御桐谷町!E119+吹上町!E119+印内!E119+印内原!E119+'茂田井（佐久市地籍住民）'!E119+'茂田井(立科町地籍住民）'!E119+観音寺!E119</f>
        <v>3</v>
      </c>
      <c r="F119" s="32"/>
    </row>
    <row r="120" spans="1:6" ht="15" customHeight="1" x14ac:dyDescent="0.15">
      <c r="A120" s="12"/>
      <c r="B120" s="35">
        <v>98</v>
      </c>
      <c r="C120" s="75">
        <f>長坂城下!C120+東町!C120+八千代町!C120+神田町末広町!C120+金井町!C120+栄町!C120+昭明町!C120+本町上本町!C120+西町県町!C120+古宮!C120+御桐谷町!C120+吹上町!C120+印内!C120+印内原!C120+'茂田井（佐久市地籍住民）'!C120+'茂田井(立科町地籍住民）'!C120+観音寺!C120</f>
        <v>0</v>
      </c>
      <c r="D120" s="75">
        <f>長坂城下!D120+東町!D120+八千代町!D120+神田町末広町!D120+金井町!D120+栄町!D120+昭明町!D120+本町上本町!D120+西町県町!D120+古宮!D120+御桐谷町!D120+吹上町!D120+印内!D120+印内原!D120+'茂田井（佐久市地籍住民）'!D120+'茂田井(立科町地籍住民）'!D120+観音寺!D120</f>
        <v>3</v>
      </c>
      <c r="E120" s="10">
        <f>長坂城下!E120+東町!E120+八千代町!E120+神田町末広町!E120+金井町!E120+栄町!E120+昭明町!E120+本町上本町!E120+西町県町!E120+古宮!E120+御桐谷町!E120+吹上町!E120+印内!E120+印内原!E120+'茂田井（佐久市地籍住民）'!E120+'茂田井(立科町地籍住民）'!E120+観音寺!E120</f>
        <v>3</v>
      </c>
      <c r="F120" s="32"/>
    </row>
    <row r="121" spans="1:6" ht="15" customHeight="1" x14ac:dyDescent="0.15">
      <c r="A121" s="12"/>
      <c r="B121" s="35">
        <v>99</v>
      </c>
      <c r="C121" s="75">
        <f>長坂城下!C121+東町!C121+八千代町!C121+神田町末広町!C121+金井町!C121+栄町!C121+昭明町!C121+本町上本町!C121+西町県町!C121+古宮!C121+御桐谷町!C121+吹上町!C121+印内!C121+印内原!C121+'茂田井（佐久市地籍住民）'!C121+'茂田井(立科町地籍住民）'!C121+観音寺!C121</f>
        <v>0</v>
      </c>
      <c r="D121" s="75">
        <f>長坂城下!D121+東町!D121+八千代町!D121+神田町末広町!D121+金井町!D121+栄町!D121+昭明町!D121+本町上本町!D121+西町県町!D121+古宮!D121+御桐谷町!D121+吹上町!D121+印内!D121+印内原!D121+'茂田井（佐久市地籍住民）'!D121+'茂田井(立科町地籍住民）'!D121+観音寺!D121</f>
        <v>0</v>
      </c>
      <c r="E121" s="10">
        <f>長坂城下!E121+東町!E121+八千代町!E121+神田町末広町!E121+金井町!E121+栄町!E121+昭明町!E121+本町上本町!E121+西町県町!E121+古宮!E121+御桐谷町!E121+吹上町!E121+印内!E121+印内原!E121+'茂田井（佐久市地籍住民）'!E121+'茂田井(立科町地籍住民）'!E121+観音寺!E121</f>
        <v>0</v>
      </c>
      <c r="F121" s="32"/>
    </row>
    <row r="122" spans="1:6" ht="15" customHeight="1" x14ac:dyDescent="0.15">
      <c r="A122" s="12"/>
      <c r="B122" s="43" t="s">
        <v>69</v>
      </c>
      <c r="C122" s="71">
        <f>長坂城下!C122+東町!C122+八千代町!C122+神田町末広町!C122+金井町!C122+栄町!C122+昭明町!C122+本町上本町!C122+西町県町!C122+古宮!C122+御桐谷町!C122+吹上町!C122+印内!C122+印内原!C122+'茂田井（佐久市地籍住民）'!C122+'茂田井(立科町地籍住民）'!C122+観音寺!C122</f>
        <v>6</v>
      </c>
      <c r="D122" s="71">
        <f>長坂城下!D122+東町!D122+八千代町!D122+神田町末広町!D122+金井町!D122+栄町!D122+昭明町!D122+本町上本町!D122+西町県町!D122+古宮!D122+御桐谷町!D122+吹上町!D122+印内!D122+印内原!D122+'茂田井（佐久市地籍住民）'!D122+'茂田井(立科町地籍住民）'!D122+観音寺!D122</f>
        <v>24</v>
      </c>
      <c r="E122" s="44">
        <f>長坂城下!E122+東町!E122+八千代町!E122+神田町末広町!E122+金井町!E122+栄町!E122+昭明町!E122+本町上本町!E122+西町県町!E122+古宮!E122+御桐谷町!E122+吹上町!E122+印内!E122+印内原!E122+'茂田井（佐久市地籍住民）'!E122+'茂田井(立科町地籍住民）'!E122+観音寺!E122</f>
        <v>30</v>
      </c>
      <c r="F122" s="45">
        <f>E122/E147</f>
        <v>1.3556258472661545E-2</v>
      </c>
    </row>
    <row r="123" spans="1:6" ht="15" customHeight="1" x14ac:dyDescent="0.15">
      <c r="A123" s="12"/>
      <c r="B123" s="35">
        <v>100</v>
      </c>
      <c r="C123" s="75">
        <f>長坂城下!C123+東町!C123+八千代町!C123+神田町末広町!C123+金井町!C123+栄町!C123+昭明町!C123+本町上本町!C123+西町県町!C123+古宮!C123+御桐谷町!C123+吹上町!C123+印内!C123+印内原!C123+'茂田井（佐久市地籍住民）'!C123+'茂田井(立科町地籍住民）'!C123+観音寺!C123</f>
        <v>0</v>
      </c>
      <c r="D123" s="75">
        <f>長坂城下!D123+東町!D123+八千代町!D123+神田町末広町!D123+金井町!D123+栄町!D123+昭明町!D123+本町上本町!D123+西町県町!D123+古宮!D123+御桐谷町!D123+吹上町!D123+印内!D123+印内原!D123+'茂田井（佐久市地籍住民）'!D123+'茂田井(立科町地籍住民）'!D123+観音寺!D123</f>
        <v>2</v>
      </c>
      <c r="E123" s="10">
        <f>長坂城下!E123+東町!E123+八千代町!E123+神田町末広町!E123+金井町!E123+栄町!E123+昭明町!E123+本町上本町!E123+西町県町!E123+古宮!E123+御桐谷町!E123+吹上町!E123+印内!E123+印内原!E123+'茂田井（佐久市地籍住民）'!E123+'茂田井(立科町地籍住民）'!E123+観音寺!E123</f>
        <v>2</v>
      </c>
      <c r="F123" s="32"/>
    </row>
    <row r="124" spans="1:6" ht="15" customHeight="1" x14ac:dyDescent="0.15">
      <c r="A124" s="12"/>
      <c r="B124" s="35">
        <v>101</v>
      </c>
      <c r="C124" s="75">
        <f>長坂城下!C124+東町!C124+八千代町!C124+神田町末広町!C124+金井町!C124+栄町!C124+昭明町!C124+本町上本町!C124+西町県町!C124+古宮!C124+御桐谷町!C124+吹上町!C124+印内!C124+印内原!C124+'茂田井（佐久市地籍住民）'!C124+'茂田井(立科町地籍住民）'!C124+観音寺!C124</f>
        <v>0</v>
      </c>
      <c r="D124" s="75">
        <f>長坂城下!D124+東町!D124+八千代町!D124+神田町末広町!D124+金井町!D124+栄町!D124+昭明町!D124+本町上本町!D124+西町県町!D124+古宮!D124+御桐谷町!D124+吹上町!D124+印内!D124+印内原!D124+'茂田井（佐久市地籍住民）'!D124+'茂田井(立科町地籍住民）'!D124+観音寺!D124</f>
        <v>0</v>
      </c>
      <c r="E124" s="10">
        <f>長坂城下!E124+東町!E124+八千代町!E124+神田町末広町!E124+金井町!E124+栄町!E124+昭明町!E124+本町上本町!E124+西町県町!E124+古宮!E124+御桐谷町!E124+吹上町!E124+印内!E124+印内原!E124+'茂田井（佐久市地籍住民）'!E124+'茂田井(立科町地籍住民）'!E124+観音寺!E124</f>
        <v>0</v>
      </c>
      <c r="F124" s="32"/>
    </row>
    <row r="125" spans="1:6" ht="15" customHeight="1" x14ac:dyDescent="0.15">
      <c r="A125" s="12"/>
      <c r="B125" s="35">
        <v>102</v>
      </c>
      <c r="C125" s="75">
        <f>長坂城下!C125+東町!C125+八千代町!C125+神田町末広町!C125+金井町!C125+栄町!C125+昭明町!C125+本町上本町!C125+西町県町!C125+古宮!C125+御桐谷町!C125+吹上町!C125+印内!C125+印内原!C125+'茂田井（佐久市地籍住民）'!C125+'茂田井(立科町地籍住民）'!C125+観音寺!C125</f>
        <v>0</v>
      </c>
      <c r="D125" s="75">
        <f>長坂城下!D125+東町!D125+八千代町!D125+神田町末広町!D125+金井町!D125+栄町!D125+昭明町!D125+本町上本町!D125+西町県町!D125+古宮!D125+御桐谷町!D125+吹上町!D125+印内!D125+印内原!D125+'茂田井（佐久市地籍住民）'!D125+'茂田井(立科町地籍住民）'!D125+観音寺!D125</f>
        <v>1</v>
      </c>
      <c r="E125" s="10">
        <f>長坂城下!E125+東町!E125+八千代町!E125+神田町末広町!E125+金井町!E125+栄町!E125+昭明町!E125+本町上本町!E125+西町県町!E125+古宮!E125+御桐谷町!E125+吹上町!E125+印内!E125+印内原!E125+'茂田井（佐久市地籍住民）'!E125+'茂田井(立科町地籍住民）'!E125+観音寺!E125</f>
        <v>1</v>
      </c>
      <c r="F125" s="32"/>
    </row>
    <row r="126" spans="1:6" ht="15" customHeight="1" x14ac:dyDescent="0.15">
      <c r="A126" s="12"/>
      <c r="B126" s="35">
        <v>103</v>
      </c>
      <c r="C126" s="75">
        <f>長坂城下!C126+東町!C126+八千代町!C126+神田町末広町!C126+金井町!C126+栄町!C126+昭明町!C126+本町上本町!C126+西町県町!C126+古宮!C126+御桐谷町!C126+吹上町!C126+印内!C126+印内原!C126+'茂田井（佐久市地籍住民）'!C126+'茂田井(立科町地籍住民）'!C126+観音寺!C126</f>
        <v>0</v>
      </c>
      <c r="D126" s="75">
        <f>長坂城下!D126+東町!D126+八千代町!D126+神田町末広町!D126+金井町!D126+栄町!D126+昭明町!D126+本町上本町!D126+西町県町!D126+古宮!D126+御桐谷町!D126+吹上町!D126+印内!D126+印内原!D126+'茂田井（佐久市地籍住民）'!D126+'茂田井(立科町地籍住民）'!D126+観音寺!D126</f>
        <v>2</v>
      </c>
      <c r="E126" s="10">
        <f>長坂城下!E126+東町!E126+八千代町!E126+神田町末広町!E126+金井町!E126+栄町!E126+昭明町!E126+本町上本町!E126+西町県町!E126+古宮!E126+御桐谷町!E126+吹上町!E126+印内!E126+印内原!E126+'茂田井（佐久市地籍住民）'!E126+'茂田井(立科町地籍住民）'!E126+観音寺!E126</f>
        <v>2</v>
      </c>
      <c r="F126" s="32"/>
    </row>
    <row r="127" spans="1:6" ht="15" customHeight="1" x14ac:dyDescent="0.15">
      <c r="A127" s="12"/>
      <c r="B127" s="35">
        <v>104</v>
      </c>
      <c r="C127" s="75">
        <f>長坂城下!C127+東町!C127+八千代町!C127+神田町末広町!C127+金井町!C127+栄町!C127+昭明町!C127+本町上本町!C127+西町県町!C127+古宮!C127+御桐谷町!C127+吹上町!C127+印内!C127+印内原!C127+'茂田井（佐久市地籍住民）'!C127+'茂田井(立科町地籍住民）'!C127+観音寺!C127</f>
        <v>0</v>
      </c>
      <c r="D127" s="75">
        <f>長坂城下!D127+東町!D127+八千代町!D127+神田町末広町!D127+金井町!D127+栄町!D127+昭明町!D127+本町上本町!D127+西町県町!D127+古宮!D127+御桐谷町!D127+吹上町!D127+印内!D127+印内原!D127+'茂田井（佐久市地籍住民）'!D127+'茂田井(立科町地籍住民）'!D127+観音寺!D127</f>
        <v>0</v>
      </c>
      <c r="E127" s="10">
        <f>長坂城下!E127+東町!E127+八千代町!E127+神田町末広町!E127+金井町!E127+栄町!E127+昭明町!E127+本町上本町!E127+西町県町!E127+古宮!E127+御桐谷町!E127+吹上町!E127+印内!E127+印内原!E127+'茂田井（佐久市地籍住民）'!E127+'茂田井(立科町地籍住民）'!E127+観音寺!E127</f>
        <v>0</v>
      </c>
      <c r="F127" s="32"/>
    </row>
    <row r="128" spans="1:6" ht="15" customHeight="1" x14ac:dyDescent="0.15">
      <c r="A128" s="12"/>
      <c r="B128" s="43" t="s">
        <v>70</v>
      </c>
      <c r="C128" s="71">
        <f>長坂城下!C128+東町!C128+八千代町!C128+神田町末広町!C128+金井町!C128+栄町!C128+昭明町!C128+本町上本町!C128+西町県町!C128+古宮!C128+御桐谷町!C128+吹上町!C128+印内!C128+印内原!C128+'茂田井（佐久市地籍住民）'!C128+'茂田井(立科町地籍住民）'!C128+観音寺!C128</f>
        <v>0</v>
      </c>
      <c r="D128" s="71">
        <f>長坂城下!D128+東町!D128+八千代町!D128+神田町末広町!D128+金井町!D128+栄町!D128+昭明町!D128+本町上本町!D128+西町県町!D128+古宮!D128+御桐谷町!D128+吹上町!D128+印内!D128+印内原!D128+'茂田井（佐久市地籍住民）'!D128+'茂田井(立科町地籍住民）'!D128+観音寺!D128</f>
        <v>5</v>
      </c>
      <c r="E128" s="44">
        <f>長坂城下!E128+東町!E128+八千代町!E128+神田町末広町!E128+金井町!E128+栄町!E128+昭明町!E128+本町上本町!E128+西町県町!E128+古宮!E128+御桐谷町!E128+吹上町!E128+印内!E128+印内原!E128+'茂田井（佐久市地籍住民）'!E128+'茂田井(立科町地籍住民）'!E128+観音寺!E128</f>
        <v>5</v>
      </c>
      <c r="F128" s="45">
        <f>E128/E147</f>
        <v>2.2593764121102574E-3</v>
      </c>
    </row>
    <row r="129" spans="1:6" ht="15" customHeight="1" x14ac:dyDescent="0.15">
      <c r="A129" s="12"/>
      <c r="B129" s="35">
        <v>105</v>
      </c>
      <c r="C129" s="75">
        <f>長坂城下!C129+東町!C129+八千代町!C129+神田町末広町!C129+金井町!C129+栄町!C129+昭明町!C129+本町上本町!C129+西町県町!C129+古宮!C129+御桐谷町!C129+吹上町!C129+印内!C129+印内原!C129+'茂田井（佐久市地籍住民）'!C129+'茂田井(立科町地籍住民）'!C129+観音寺!C129</f>
        <v>0</v>
      </c>
      <c r="D129" s="75">
        <f>長坂城下!D129+東町!D129+八千代町!D129+神田町末広町!D129+金井町!D129+栄町!D129+昭明町!D129+本町上本町!D129+西町県町!D129+古宮!D129+御桐谷町!D129+吹上町!D129+印内!D129+印内原!D129+'茂田井（佐久市地籍住民）'!D129+'茂田井(立科町地籍住民）'!D129+観音寺!D129</f>
        <v>0</v>
      </c>
      <c r="E129" s="10">
        <f>長坂城下!E129+東町!E129+八千代町!E129+神田町末広町!E129+金井町!E129+栄町!E129+昭明町!E129+本町上本町!E129+西町県町!E129+古宮!E129+御桐谷町!E129+吹上町!E129+印内!E129+印内原!E129+'茂田井（佐久市地籍住民）'!E129+'茂田井(立科町地籍住民）'!E129+観音寺!E129</f>
        <v>0</v>
      </c>
      <c r="F129" s="32"/>
    </row>
    <row r="130" spans="1:6" ht="15" customHeight="1" x14ac:dyDescent="0.15">
      <c r="A130" s="12"/>
      <c r="B130" s="35">
        <v>106</v>
      </c>
      <c r="C130" s="75">
        <f>長坂城下!C130+東町!C130+八千代町!C130+神田町末広町!C130+金井町!C130+栄町!C130+昭明町!C130+本町上本町!C130+西町県町!C130+古宮!C130+御桐谷町!C130+吹上町!C130+印内!C130+印内原!C130+'茂田井（佐久市地籍住民）'!C130+'茂田井(立科町地籍住民）'!C130+観音寺!C130</f>
        <v>0</v>
      </c>
      <c r="D130" s="75">
        <f>長坂城下!D130+東町!D130+八千代町!D130+神田町末広町!D130+金井町!D130+栄町!D130+昭明町!D130+本町上本町!D130+西町県町!D130+古宮!D130+御桐谷町!D130+吹上町!D130+印内!D130+印内原!D130+'茂田井（佐久市地籍住民）'!D130+'茂田井(立科町地籍住民）'!D130+観音寺!D130</f>
        <v>0</v>
      </c>
      <c r="E130" s="10">
        <f>長坂城下!E130+東町!E130+八千代町!E130+神田町末広町!E130+金井町!E130+栄町!E130+昭明町!E130+本町上本町!E130+西町県町!E130+古宮!E130+御桐谷町!E130+吹上町!E130+印内!E130+印内原!E130+'茂田井（佐久市地籍住民）'!E130+'茂田井(立科町地籍住民）'!E130+観音寺!E130</f>
        <v>0</v>
      </c>
      <c r="F130" s="32"/>
    </row>
    <row r="131" spans="1:6" ht="15" customHeight="1" x14ac:dyDescent="0.15">
      <c r="A131" s="12"/>
      <c r="B131" s="35">
        <v>107</v>
      </c>
      <c r="C131" s="75">
        <f>長坂城下!C131+東町!C131+八千代町!C131+神田町末広町!C131+金井町!C131+栄町!C131+昭明町!C131+本町上本町!C131+西町県町!C131+古宮!C131+御桐谷町!C131+吹上町!C131+印内!C131+印内原!C131+'茂田井（佐久市地籍住民）'!C131+'茂田井(立科町地籍住民）'!C131+観音寺!C131</f>
        <v>0</v>
      </c>
      <c r="D131" s="75">
        <f>長坂城下!D131+東町!D131+八千代町!D131+神田町末広町!D131+金井町!D131+栄町!D131+昭明町!D131+本町上本町!D131+西町県町!D131+古宮!D131+御桐谷町!D131+吹上町!D131+印内!D131+印内原!D131+'茂田井（佐久市地籍住民）'!D131+'茂田井(立科町地籍住民）'!D131+観音寺!D131</f>
        <v>0</v>
      </c>
      <c r="E131" s="10">
        <f>長坂城下!E131+東町!E131+八千代町!E131+神田町末広町!E131+金井町!E131+栄町!E131+昭明町!E131+本町上本町!E131+西町県町!E131+古宮!E131+御桐谷町!E131+吹上町!E131+印内!E131+印内原!E131+'茂田井（佐久市地籍住民）'!E131+'茂田井(立科町地籍住民）'!E131+観音寺!E131</f>
        <v>0</v>
      </c>
      <c r="F131" s="32"/>
    </row>
    <row r="132" spans="1:6" ht="15" customHeight="1" x14ac:dyDescent="0.15">
      <c r="A132" s="12"/>
      <c r="B132" s="35">
        <v>108</v>
      </c>
      <c r="C132" s="75">
        <f>長坂城下!C132+東町!C132+八千代町!C132+神田町末広町!C132+金井町!C132+栄町!C132+昭明町!C132+本町上本町!C132+西町県町!C132+古宮!C132+御桐谷町!C132+吹上町!C132+印内!C132+印内原!C132+'茂田井（佐久市地籍住民）'!C132+'茂田井(立科町地籍住民）'!C132+観音寺!C132</f>
        <v>0</v>
      </c>
      <c r="D132" s="75">
        <f>長坂城下!D132+東町!D132+八千代町!D132+神田町末広町!D132+金井町!D132+栄町!D132+昭明町!D132+本町上本町!D132+西町県町!D132+古宮!D132+御桐谷町!D132+吹上町!D132+印内!D132+印内原!D132+'茂田井（佐久市地籍住民）'!D132+'茂田井(立科町地籍住民）'!D132+観音寺!D132</f>
        <v>0</v>
      </c>
      <c r="E132" s="10">
        <f>長坂城下!E132+東町!E132+八千代町!E132+神田町末広町!E132+金井町!E132+栄町!E132+昭明町!E132+本町上本町!E132+西町県町!E132+古宮!E132+御桐谷町!E132+吹上町!E132+印内!E132+印内原!E132+'茂田井（佐久市地籍住民）'!E132+'茂田井(立科町地籍住民）'!E132+観音寺!E132</f>
        <v>0</v>
      </c>
      <c r="F132" s="32"/>
    </row>
    <row r="133" spans="1:6" ht="15" customHeight="1" x14ac:dyDescent="0.15">
      <c r="A133" s="12"/>
      <c r="B133" s="35">
        <v>109</v>
      </c>
      <c r="C133" s="75">
        <f>長坂城下!C133+東町!C133+八千代町!C133+神田町末広町!C133+金井町!C133+栄町!C133+昭明町!C133+本町上本町!C133+西町県町!C133+古宮!C133+御桐谷町!C133+吹上町!C133+印内!C133+印内原!C133+'茂田井（佐久市地籍住民）'!C133+'茂田井(立科町地籍住民）'!C133+観音寺!C133</f>
        <v>0</v>
      </c>
      <c r="D133" s="75">
        <f>長坂城下!D133+東町!D133+八千代町!D133+神田町末広町!D133+金井町!D133+栄町!D133+昭明町!D133+本町上本町!D133+西町県町!D133+古宮!D133+御桐谷町!D133+吹上町!D133+印内!D133+印内原!D133+'茂田井（佐久市地籍住民）'!D133+'茂田井(立科町地籍住民）'!D133+観音寺!D133</f>
        <v>0</v>
      </c>
      <c r="E133" s="10">
        <f>長坂城下!E133+東町!E133+八千代町!E133+神田町末広町!E133+金井町!E133+栄町!E133+昭明町!E133+本町上本町!E133+西町県町!E133+古宮!E133+御桐谷町!E133+吹上町!E133+印内!E133+印内原!E133+'茂田井（佐久市地籍住民）'!E133+'茂田井(立科町地籍住民）'!E133+観音寺!E133</f>
        <v>0</v>
      </c>
      <c r="F133" s="32"/>
    </row>
    <row r="134" spans="1:6" ht="15" customHeight="1" x14ac:dyDescent="0.15">
      <c r="A134" s="36"/>
      <c r="B134" s="46" t="s">
        <v>71</v>
      </c>
      <c r="C134" s="76">
        <f>長坂城下!C134+東町!C134+八千代町!C134+神田町末広町!C134+金井町!C134+栄町!C134+昭明町!C134+本町上本町!C134+西町県町!C134+古宮!C134+御桐谷町!C134+吹上町!C134+印内!C134+印内原!C134+'茂田井（佐久市地籍住民）'!C134+'茂田井(立科町地籍住民）'!C134+観音寺!C134</f>
        <v>0</v>
      </c>
      <c r="D134" s="76">
        <f>長坂城下!D134+東町!D134+八千代町!D134+神田町末広町!D134+金井町!D134+栄町!D134+昭明町!D134+本町上本町!D134+西町県町!D134+古宮!D134+御桐谷町!D134+吹上町!D134+印内!D134+印内原!D134+'茂田井（佐久市地籍住民）'!D134+'茂田井(立科町地籍住民）'!D134+観音寺!D134</f>
        <v>0</v>
      </c>
      <c r="E134" s="47">
        <f>長坂城下!E134+東町!E134+八千代町!E134+神田町末広町!E134+金井町!E134+栄町!E134+昭明町!E134+本町上本町!E134+西町県町!E134+古宮!E134+御桐谷町!E134+吹上町!E134+印内!E134+印内原!E134+'茂田井（佐久市地籍住民）'!E134+'茂田井(立科町地籍住民）'!E134+観音寺!E134</f>
        <v>0</v>
      </c>
      <c r="F134" s="45">
        <f>E134/E147</f>
        <v>0</v>
      </c>
    </row>
    <row r="135" spans="1:6" ht="15" customHeight="1" x14ac:dyDescent="0.15">
      <c r="A135" s="36"/>
      <c r="B135" s="35">
        <v>110</v>
      </c>
      <c r="C135" s="75">
        <f>長坂城下!C135+東町!C135+八千代町!C135+神田町末広町!C135+金井町!C135+栄町!C135+昭明町!C135+本町上本町!C135+西町県町!C135+古宮!C135+御桐谷町!C135+吹上町!C135+印内!C135+印内原!C135+'茂田井（佐久市地籍住民）'!C135+'茂田井(立科町地籍住民）'!C135+観音寺!C135</f>
        <v>0</v>
      </c>
      <c r="D135" s="75">
        <f>長坂城下!D135+東町!D135+八千代町!D135+神田町末広町!D135+金井町!D135+栄町!D135+昭明町!D135+本町上本町!D135+西町県町!D135+古宮!D135+御桐谷町!D135+吹上町!D135+印内!D135+印内原!D135+'茂田井（佐久市地籍住民）'!D135+'茂田井(立科町地籍住民）'!D135+観音寺!D135</f>
        <v>0</v>
      </c>
      <c r="E135" s="10">
        <f>長坂城下!E135+東町!E135+八千代町!E135+神田町末広町!E135+金井町!E135+栄町!E135+昭明町!E135+本町上本町!E135+西町県町!E135+古宮!E135+御桐谷町!E135+吹上町!E135+印内!E135+印内原!E135+'茂田井（佐久市地籍住民）'!E135+'茂田井(立科町地籍住民）'!E135+観音寺!E135</f>
        <v>0</v>
      </c>
      <c r="F135" s="32"/>
    </row>
    <row r="136" spans="1:6" ht="15" customHeight="1" x14ac:dyDescent="0.15">
      <c r="A136" s="36"/>
      <c r="B136" s="35">
        <v>111</v>
      </c>
      <c r="C136" s="75">
        <f>長坂城下!C136+東町!C136+八千代町!C136+神田町末広町!C136+金井町!C136+栄町!C136+昭明町!C136+本町上本町!C136+西町県町!C136+古宮!C136+御桐谷町!C136+吹上町!C136+印内!C136+印内原!C136+'茂田井（佐久市地籍住民）'!C136+'茂田井(立科町地籍住民）'!C136+観音寺!C136</f>
        <v>0</v>
      </c>
      <c r="D136" s="75">
        <f>長坂城下!D136+東町!D136+八千代町!D136+神田町末広町!D136+金井町!D136+栄町!D136+昭明町!D136+本町上本町!D136+西町県町!D136+古宮!D136+御桐谷町!D136+吹上町!D136+印内!D136+印内原!D136+'茂田井（佐久市地籍住民）'!D136+'茂田井(立科町地籍住民）'!D136+観音寺!D136</f>
        <v>0</v>
      </c>
      <c r="E136" s="10">
        <f>長坂城下!E136+東町!E136+八千代町!E136+神田町末広町!E136+金井町!E136+栄町!E136+昭明町!E136+本町上本町!E136+西町県町!E136+古宮!E136+御桐谷町!E136+吹上町!E136+印内!E136+印内原!E136+'茂田井（佐久市地籍住民）'!E136+'茂田井(立科町地籍住民）'!E136+観音寺!E136</f>
        <v>0</v>
      </c>
      <c r="F136" s="32"/>
    </row>
    <row r="137" spans="1:6" ht="15" customHeight="1" x14ac:dyDescent="0.15">
      <c r="A137" s="36"/>
      <c r="B137" s="35">
        <v>112</v>
      </c>
      <c r="C137" s="75">
        <f>長坂城下!C137+東町!C137+八千代町!C137+神田町末広町!C137+金井町!C137+栄町!C137+昭明町!C137+本町上本町!C137+西町県町!C137+古宮!C137+御桐谷町!C137+吹上町!C137+印内!C137+印内原!C137+'茂田井（佐久市地籍住民）'!C137+'茂田井(立科町地籍住民）'!C137+観音寺!C137</f>
        <v>0</v>
      </c>
      <c r="D137" s="75">
        <f>長坂城下!D137+東町!D137+八千代町!D137+神田町末広町!D137+金井町!D137+栄町!D137+昭明町!D137+本町上本町!D137+西町県町!D137+古宮!D137+御桐谷町!D137+吹上町!D137+印内!D137+印内原!D137+'茂田井（佐久市地籍住民）'!D137+'茂田井(立科町地籍住民）'!D137+観音寺!D137</f>
        <v>0</v>
      </c>
      <c r="E137" s="10">
        <f>長坂城下!E137+東町!E137+八千代町!E137+神田町末広町!E137+金井町!E137+栄町!E137+昭明町!E137+本町上本町!E137+西町県町!E137+古宮!E137+御桐谷町!E137+吹上町!E137+印内!E137+印内原!E137+'茂田井（佐久市地籍住民）'!E137+'茂田井(立科町地籍住民）'!E137+観音寺!E137</f>
        <v>0</v>
      </c>
      <c r="F137" s="32"/>
    </row>
    <row r="138" spans="1:6" ht="15" customHeight="1" x14ac:dyDescent="0.15">
      <c r="A138" s="36"/>
      <c r="B138" s="35">
        <v>113</v>
      </c>
      <c r="C138" s="75">
        <f>長坂城下!C138+東町!C138+八千代町!C138+神田町末広町!C138+金井町!C138+栄町!C138+昭明町!C138+本町上本町!C138+西町県町!C138+古宮!C138+御桐谷町!C138+吹上町!C138+印内!C138+印内原!C138+'茂田井（佐久市地籍住民）'!C138+'茂田井(立科町地籍住民）'!C138+観音寺!C138</f>
        <v>0</v>
      </c>
      <c r="D138" s="75">
        <f>長坂城下!D138+東町!D138+八千代町!D138+神田町末広町!D138+金井町!D138+栄町!D138+昭明町!D138+本町上本町!D138+西町県町!D138+古宮!D138+御桐谷町!D138+吹上町!D138+印内!D138+印内原!D138+'茂田井（佐久市地籍住民）'!D138+'茂田井(立科町地籍住民）'!D138+観音寺!D138</f>
        <v>0</v>
      </c>
      <c r="E138" s="10">
        <f>長坂城下!E138+東町!E138+八千代町!E138+神田町末広町!E138+金井町!E138+栄町!E138+昭明町!E138+本町上本町!E138+西町県町!E138+古宮!E138+御桐谷町!E138+吹上町!E138+印内!E138+印内原!E138+'茂田井（佐久市地籍住民）'!E138+'茂田井(立科町地籍住民）'!E138+観音寺!E138</f>
        <v>0</v>
      </c>
      <c r="F138" s="32"/>
    </row>
    <row r="139" spans="1:6" ht="15" customHeight="1" x14ac:dyDescent="0.15">
      <c r="A139" s="36"/>
      <c r="B139" s="35">
        <v>114</v>
      </c>
      <c r="C139" s="75">
        <f>長坂城下!C139+東町!C139+八千代町!C139+神田町末広町!C139+金井町!C139+栄町!C139+昭明町!C139+本町上本町!C139+西町県町!C139+古宮!C139+御桐谷町!C139+吹上町!C139+印内!C139+印内原!C139+'茂田井（佐久市地籍住民）'!C139+'茂田井(立科町地籍住民）'!C139+観音寺!C139</f>
        <v>0</v>
      </c>
      <c r="D139" s="75">
        <f>長坂城下!D139+東町!D139+八千代町!D139+神田町末広町!D139+金井町!D139+栄町!D139+昭明町!D139+本町上本町!D139+西町県町!D139+古宮!D139+御桐谷町!D139+吹上町!D139+印内!D139+印内原!D139+'茂田井（佐久市地籍住民）'!D139+'茂田井(立科町地籍住民）'!D139+観音寺!D139</f>
        <v>0</v>
      </c>
      <c r="E139" s="10">
        <f>長坂城下!E139+東町!E139+八千代町!E139+神田町末広町!E139+金井町!E139+栄町!E139+昭明町!E139+本町上本町!E139+西町県町!E139+古宮!E139+御桐谷町!E139+吹上町!E139+印内!E139+印内原!E139+'茂田井（佐久市地籍住民）'!E139+'茂田井(立科町地籍住民）'!E139+観音寺!E139</f>
        <v>0</v>
      </c>
      <c r="F139" s="32"/>
    </row>
    <row r="140" spans="1:6" ht="15" customHeight="1" x14ac:dyDescent="0.15">
      <c r="A140" s="36"/>
      <c r="B140" s="43" t="s">
        <v>378</v>
      </c>
      <c r="C140" s="71">
        <f>長坂城下!C140+東町!C140+八千代町!C140+神田町末広町!C140+金井町!C140+栄町!C140+昭明町!C140+本町上本町!C140+西町県町!C140+古宮!C140+御桐谷町!C140+吹上町!C140+印内!C140+印内原!C140+'茂田井（佐久市地籍住民）'!C140+'茂田井(立科町地籍住民）'!C140+観音寺!C140</f>
        <v>0</v>
      </c>
      <c r="D140" s="71">
        <f>長坂城下!D140+東町!D140+八千代町!D140+神田町末広町!D140+金井町!D140+栄町!D140+昭明町!D140+本町上本町!D140+西町県町!D140+古宮!D140+御桐谷町!D140+吹上町!D140+印内!D140+印内原!D140+'茂田井（佐久市地籍住民）'!D140+'茂田井(立科町地籍住民）'!D140+観音寺!D140</f>
        <v>0</v>
      </c>
      <c r="E140" s="44">
        <f>長坂城下!E140+東町!E140+八千代町!E140+神田町末広町!E140+金井町!E140+栄町!E140+昭明町!E140+本町上本町!E140+西町県町!E140+古宮!E140+御桐谷町!E140+吹上町!E140+印内!E140+印内原!E140+'茂田井（佐久市地籍住民）'!E140+'茂田井(立科町地籍住民）'!E140+観音寺!E140</f>
        <v>0</v>
      </c>
      <c r="F140" s="45">
        <f>E140/E147</f>
        <v>0</v>
      </c>
    </row>
    <row r="141" spans="1:6" ht="15" customHeight="1" x14ac:dyDescent="0.15">
      <c r="A141" s="36"/>
      <c r="B141" s="35">
        <v>115</v>
      </c>
      <c r="C141" s="75">
        <f>長坂城下!C141+東町!C141+八千代町!C141+神田町末広町!C141+金井町!C141+栄町!C141+昭明町!C141+本町上本町!C141+西町県町!C141+古宮!C141+御桐谷町!C141+吹上町!C141+印内!C141+印内原!C141+'茂田井（佐久市地籍住民）'!C141+'茂田井(立科町地籍住民）'!C141+観音寺!C141</f>
        <v>0</v>
      </c>
      <c r="D141" s="75">
        <f>長坂城下!D141+東町!D141+八千代町!D141+神田町末広町!D141+金井町!D141+栄町!D141+昭明町!D141+本町上本町!D141+西町県町!D141+古宮!D141+御桐谷町!D141+吹上町!D141+印内!D141+印内原!D141+'茂田井（佐久市地籍住民）'!D141+'茂田井(立科町地籍住民）'!D141+観音寺!D141</f>
        <v>0</v>
      </c>
      <c r="E141" s="10">
        <f>長坂城下!E141+東町!E141+八千代町!E141+神田町末広町!E141+金井町!E141+栄町!E141+昭明町!E141+本町上本町!E141+西町県町!E141+古宮!E141+御桐谷町!E141+吹上町!E141+印内!E141+印内原!E141+'茂田井（佐久市地籍住民）'!E141+'茂田井(立科町地籍住民）'!E141+観音寺!E141</f>
        <v>0</v>
      </c>
      <c r="F141" s="32"/>
    </row>
    <row r="142" spans="1:6" ht="15" customHeight="1" x14ac:dyDescent="0.15">
      <c r="A142" s="36"/>
      <c r="B142" s="35">
        <v>116</v>
      </c>
      <c r="C142" s="75">
        <f>長坂城下!C142+東町!C142+八千代町!C142+神田町末広町!C142+金井町!C142+栄町!C142+昭明町!C142+本町上本町!C142+西町県町!C142+古宮!C142+御桐谷町!C142+吹上町!C142+印内!C142+印内原!C142+'茂田井（佐久市地籍住民）'!C142+'茂田井(立科町地籍住民）'!C142+観音寺!C142</f>
        <v>0</v>
      </c>
      <c r="D142" s="75">
        <f>長坂城下!D142+東町!D142+八千代町!D142+神田町末広町!D142+金井町!D142+栄町!D142+昭明町!D142+本町上本町!D142+西町県町!D142+古宮!D142+御桐谷町!D142+吹上町!D142+印内!D142+印内原!D142+'茂田井（佐久市地籍住民）'!D142+'茂田井(立科町地籍住民）'!D142+観音寺!D142</f>
        <v>0</v>
      </c>
      <c r="E142" s="10">
        <f>長坂城下!E142+東町!E142+八千代町!E142+神田町末広町!E142+金井町!E142+栄町!E142+昭明町!E142+本町上本町!E142+西町県町!E142+古宮!E142+御桐谷町!E142+吹上町!E142+印内!E142+印内原!E142+'茂田井（佐久市地籍住民）'!E142+'茂田井(立科町地籍住民）'!E142+観音寺!E142</f>
        <v>0</v>
      </c>
      <c r="F142" s="32"/>
    </row>
    <row r="143" spans="1:6" ht="15" customHeight="1" x14ac:dyDescent="0.15">
      <c r="A143" s="36"/>
      <c r="B143" s="35">
        <v>117</v>
      </c>
      <c r="C143" s="75">
        <f>長坂城下!C143+東町!C143+八千代町!C143+神田町末広町!C143+金井町!C143+栄町!C143+昭明町!C143+本町上本町!C143+西町県町!C143+古宮!C143+御桐谷町!C143+吹上町!C143+印内!C143+印内原!C143+'茂田井（佐久市地籍住民）'!C143+'茂田井(立科町地籍住民）'!C143+観音寺!C143</f>
        <v>0</v>
      </c>
      <c r="D143" s="75">
        <f>長坂城下!D143+東町!D143+八千代町!D143+神田町末広町!D143+金井町!D143+栄町!D143+昭明町!D143+本町上本町!D143+西町県町!D143+古宮!D143+御桐谷町!D143+吹上町!D143+印内!D143+印内原!D143+'茂田井（佐久市地籍住民）'!D143+'茂田井(立科町地籍住民）'!D143+観音寺!D143</f>
        <v>0</v>
      </c>
      <c r="E143" s="10">
        <f>長坂城下!E143+東町!E143+八千代町!E143+神田町末広町!E143+金井町!E143+栄町!E143+昭明町!E143+本町上本町!E143+西町県町!E143+古宮!E143+御桐谷町!E143+吹上町!E143+印内!E143+印内原!E143+'茂田井（佐久市地籍住民）'!E143+'茂田井(立科町地籍住民）'!E143+観音寺!E143</f>
        <v>0</v>
      </c>
      <c r="F143" s="32"/>
    </row>
    <row r="144" spans="1:6" ht="15" customHeight="1" x14ac:dyDescent="0.15">
      <c r="A144" s="36"/>
      <c r="B144" s="35">
        <v>118</v>
      </c>
      <c r="C144" s="75">
        <f>長坂城下!C144+東町!C144+八千代町!C144+神田町末広町!C144+金井町!C144+栄町!C144+昭明町!C144+本町上本町!C144+西町県町!C144+古宮!C144+御桐谷町!C144+吹上町!C144+印内!C144+印内原!C144+'茂田井（佐久市地籍住民）'!C144+'茂田井(立科町地籍住民）'!C144+観音寺!C144</f>
        <v>0</v>
      </c>
      <c r="D144" s="75">
        <f>長坂城下!D144+東町!D144+八千代町!D144+神田町末広町!D144+金井町!D144+栄町!D144+昭明町!D144+本町上本町!D144+西町県町!D144+古宮!D144+御桐谷町!D144+吹上町!D144+印内!D144+印内原!D144+'茂田井（佐久市地籍住民）'!D144+'茂田井(立科町地籍住民）'!D144+観音寺!D144</f>
        <v>0</v>
      </c>
      <c r="E144" s="10">
        <f>長坂城下!E144+東町!E144+八千代町!E144+神田町末広町!E144+金井町!E144+栄町!E144+昭明町!E144+本町上本町!E144+西町県町!E144+古宮!E144+御桐谷町!E144+吹上町!E144+印内!E144+印内原!E144+'茂田井（佐久市地籍住民）'!E144+'茂田井(立科町地籍住民）'!E144+観音寺!E144</f>
        <v>0</v>
      </c>
      <c r="F144" s="32"/>
    </row>
    <row r="145" spans="1:6" ht="15" customHeight="1" x14ac:dyDescent="0.15">
      <c r="A145" s="36"/>
      <c r="B145" s="35">
        <v>119</v>
      </c>
      <c r="C145" s="75">
        <f>長坂城下!C145+東町!C145+八千代町!C145+神田町末広町!C145+金井町!C145+栄町!C145+昭明町!C145+本町上本町!C145+西町県町!C145+古宮!C145+御桐谷町!C145+吹上町!C145+印内!C145+印内原!C145+'茂田井（佐久市地籍住民）'!C145+'茂田井(立科町地籍住民）'!C145+観音寺!C145</f>
        <v>0</v>
      </c>
      <c r="D145" s="75">
        <f>長坂城下!D145+東町!D145+八千代町!D145+神田町末広町!D145+金井町!D145+栄町!D145+昭明町!D145+本町上本町!D145+西町県町!D145+古宮!D145+御桐谷町!D145+吹上町!D145+印内!D145+印内原!D145+'茂田井（佐久市地籍住民）'!D145+'茂田井(立科町地籍住民）'!D145+観音寺!D145</f>
        <v>0</v>
      </c>
      <c r="E145" s="10">
        <f>長坂城下!E145+東町!E145+八千代町!E145+神田町末広町!E145+金井町!E145+栄町!E145+昭明町!E145+本町上本町!E145+西町県町!E145+古宮!E145+御桐谷町!E145+吹上町!E145+印内!E145+印内原!E145+'茂田井（佐久市地籍住民）'!E145+'茂田井(立科町地籍住民）'!E145+観音寺!E145</f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f>長坂城下!C146+東町!C146+八千代町!C146+神田町末広町!C146+金井町!C146+栄町!C146+昭明町!C146+本町上本町!C146+西町県町!C146+古宮!C146+御桐谷町!C146+吹上町!C146+印内!C146+印内原!C146+'茂田井（佐久市地籍住民）'!C146+'茂田井(立科町地籍住民）'!C146+観音寺!C146</f>
        <v>0</v>
      </c>
      <c r="D146" s="76">
        <f>長坂城下!D146+東町!D146+八千代町!D146+神田町末広町!D146+金井町!D146+栄町!D146+昭明町!D146+本町上本町!D146+西町県町!D146+古宮!D146+御桐谷町!D146+吹上町!D146+印内!D146+印内原!D146+'茂田井（佐久市地籍住民）'!D146+'茂田井(立科町地籍住民）'!D146+観音寺!D146</f>
        <v>0</v>
      </c>
      <c r="E146" s="47">
        <f>長坂城下!E146+東町!E146+八千代町!E146+神田町末広町!E146+金井町!E146+栄町!E146+昭明町!E146+本町上本町!E146+西町県町!E146+古宮!E146+御桐谷町!E146+吹上町!E146+印内!E146+印内原!E146+'茂田井（佐久市地籍住民）'!E146+'茂田井(立科町地籍住民）'!E146+観音寺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7">
        <f>長坂城下!C147+東町!C147+八千代町!C147+神田町末広町!C147+金井町!C147+栄町!C147+昭明町!C147+本町上本町!C147+西町県町!C147+古宮!C147+御桐谷町!C147+吹上町!C147+印内!C147+印内原!C147+'茂田井（佐久市地籍住民）'!C147+'茂田井(立科町地籍住民）'!C147+観音寺!C147</f>
        <v>1073</v>
      </c>
      <c r="D147" s="77">
        <f>長坂城下!D147+東町!D147+八千代町!D147+神田町末広町!D147+金井町!D147+栄町!D147+昭明町!D147+本町上本町!D147+西町県町!D147+古宮!D147+御桐谷町!D147+吹上町!D147+印内!D147+印内原!D147+'茂田井（佐久市地籍住民）'!D147+'茂田井(立科町地籍住民）'!D147+観音寺!D147</f>
        <v>1140</v>
      </c>
      <c r="E147" s="8">
        <f>長坂城下!E147+東町!E147+八千代町!E147+神田町末広町!E147+金井町!E147+栄町!E147+昭明町!E147+本町上本町!E147+西町県町!E147+古宮!E147+御桐谷町!E147+吹上町!E147+印内!E147+印内原!E147+'茂田井（佐久市地籍住民）'!E147+'茂田井(立科町地籍住民）'!E147+観音寺!E147</f>
        <v>2213</v>
      </c>
      <c r="F147" s="32">
        <f>SUM(F3:F134)</f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15">
      <c r="A150" s="16"/>
      <c r="B150" s="16" t="s">
        <v>7</v>
      </c>
      <c r="C150" s="17">
        <f>C8+C14+C20</f>
        <v>82</v>
      </c>
      <c r="D150" s="17">
        <f>D8+D14+D20</f>
        <v>81</v>
      </c>
      <c r="E150" s="17">
        <f>E8+E14+E20</f>
        <v>163</v>
      </c>
      <c r="F150" s="32">
        <f>E150/E153</f>
        <v>7.3655671034794395E-2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562</v>
      </c>
      <c r="D151" s="19">
        <f>D26+D32+D38+D44+D50+D56+D62+D68+D74+D80</f>
        <v>520</v>
      </c>
      <c r="E151" s="19">
        <f>E26+E32+E38+E44+E50+E56+E62+E68+E74+E80</f>
        <v>1082</v>
      </c>
      <c r="F151" s="32">
        <f>E151/E153</f>
        <v>0.48892905558065974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429</v>
      </c>
      <c r="D152" s="21">
        <f t="shared" ref="D152:E152" si="0">D86+D92+D98+D104+D110+D116+D122+D128+D134+D140+D146</f>
        <v>539</v>
      </c>
      <c r="E152" s="21">
        <f t="shared" si="0"/>
        <v>968</v>
      </c>
      <c r="F152" s="32">
        <f>E152/E153</f>
        <v>0.43741527338454589</v>
      </c>
    </row>
    <row r="153" spans="1:6" ht="15" customHeight="1" x14ac:dyDescent="0.15">
      <c r="B153" s="2" t="s">
        <v>8</v>
      </c>
      <c r="C153" s="1">
        <f>SUM(C150:C152)</f>
        <v>1073</v>
      </c>
      <c r="D153" s="1">
        <f>SUM(D150:D152)</f>
        <v>1140</v>
      </c>
      <c r="E153" s="1">
        <f>SUM(E150:E152)</f>
        <v>2213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82</v>
      </c>
      <c r="D155" s="17">
        <f>D8+D14+D20</f>
        <v>81</v>
      </c>
      <c r="E155" s="17">
        <f>E8+E14+E20</f>
        <v>163</v>
      </c>
      <c r="F155" s="32">
        <f>E155/E159</f>
        <v>7.3655671034794395E-2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562</v>
      </c>
      <c r="D156" s="19">
        <f>D26+D32+D38+D44+D50+D56+D62+D68+D74+D80</f>
        <v>520</v>
      </c>
      <c r="E156" s="19">
        <f>E26+E32+E38+E44+E50+E56+E62+E68+E74+E80</f>
        <v>1082</v>
      </c>
      <c r="F156" s="32">
        <f>E156/E159</f>
        <v>0.48892905558065974</v>
      </c>
    </row>
    <row r="157" spans="1:6" ht="15" customHeight="1" x14ac:dyDescent="0.15">
      <c r="A157" s="25"/>
      <c r="B157" s="20" t="s">
        <v>10</v>
      </c>
      <c r="C157" s="21">
        <f>C86+C92</f>
        <v>189</v>
      </c>
      <c r="D157" s="21">
        <f>D86+D92</f>
        <v>193</v>
      </c>
      <c r="E157" s="21">
        <f>E86+E92</f>
        <v>382</v>
      </c>
      <c r="F157" s="32">
        <f>E157/E159</f>
        <v>0.17261635788522367</v>
      </c>
    </row>
    <row r="158" spans="1:6" ht="14.25" customHeight="1" x14ac:dyDescent="0.15">
      <c r="A158" s="26"/>
      <c r="B158" s="29" t="s">
        <v>11</v>
      </c>
      <c r="C158" s="27">
        <f>C98+C104+C110+C116+C122+C128+C134+C140+C146</f>
        <v>240</v>
      </c>
      <c r="D158" s="27">
        <f t="shared" ref="D158:E158" si="1">D98+D104+D110+D116+D122+D128+D134+D140+D146</f>
        <v>346</v>
      </c>
      <c r="E158" s="27">
        <f t="shared" si="1"/>
        <v>586</v>
      </c>
      <c r="F158" s="32">
        <f>E158/E159</f>
        <v>0.26479891549932216</v>
      </c>
    </row>
    <row r="159" spans="1:6" ht="15" customHeight="1" x14ac:dyDescent="0.15">
      <c r="B159" s="2" t="s">
        <v>8</v>
      </c>
      <c r="C159" s="1">
        <f>SUM(C155:C158)</f>
        <v>1073</v>
      </c>
      <c r="D159" s="1">
        <f>SUM(D155:D158)</f>
        <v>1140</v>
      </c>
      <c r="E159" s="1">
        <f>SUM(E155:E158)</f>
        <v>2213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82</v>
      </c>
      <c r="D161" s="31">
        <f t="shared" ref="D161:E161" si="2">D110+D116+D122+D128+D134+D140+D146</f>
        <v>165</v>
      </c>
      <c r="E161" s="31">
        <f t="shared" si="2"/>
        <v>247</v>
      </c>
      <c r="F161" s="32">
        <f>E161/E159</f>
        <v>0.11161319475824673</v>
      </c>
    </row>
    <row r="162" spans="1:6" ht="15" customHeight="1" x14ac:dyDescent="0.15">
      <c r="A162" s="30"/>
      <c r="B162" s="23" t="s">
        <v>15</v>
      </c>
      <c r="C162" s="31">
        <f>C116+C122+C128+C134+C140+C146</f>
        <v>27</v>
      </c>
      <c r="D162" s="31">
        <f t="shared" ref="D162:E162" si="3">D116+D122+D128+D134+D140+D146</f>
        <v>86</v>
      </c>
      <c r="E162" s="31">
        <f t="shared" si="3"/>
        <v>113</v>
      </c>
      <c r="F162" s="32">
        <f>E162/E159</f>
        <v>5.1061906913691821E-2</v>
      </c>
    </row>
    <row r="163" spans="1:6" ht="15" customHeight="1" x14ac:dyDescent="0.15">
      <c r="A163" s="30"/>
      <c r="B163" s="23" t="s">
        <v>13</v>
      </c>
      <c r="C163" s="31">
        <f>C122+C128+C134+C140+C146</f>
        <v>6</v>
      </c>
      <c r="D163" s="31">
        <f t="shared" ref="D163:E163" si="4">D122+D128+D134+D140+D146</f>
        <v>29</v>
      </c>
      <c r="E163" s="31">
        <f t="shared" si="4"/>
        <v>35</v>
      </c>
      <c r="F163" s="32">
        <f>E163/E159</f>
        <v>1.5815634884771803E-2</v>
      </c>
    </row>
    <row r="164" spans="1:6" ht="15" customHeight="1" x14ac:dyDescent="0.15">
      <c r="B164" s="4" t="s">
        <v>14</v>
      </c>
      <c r="C164" s="1">
        <f>C128+C134+C140+C146</f>
        <v>0</v>
      </c>
      <c r="D164" s="1">
        <f t="shared" ref="D164:E164" si="5">D128+D134+D140+D146</f>
        <v>5</v>
      </c>
      <c r="E164" s="1">
        <f t="shared" si="5"/>
        <v>5</v>
      </c>
      <c r="F164" s="32">
        <f>E164/E159</f>
        <v>2.2593764121102574E-3</v>
      </c>
    </row>
    <row r="165" spans="1:6" ht="15" customHeight="1" x14ac:dyDescent="0.15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15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 codeName="Sheet196">
    <tabColor rgb="FF99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310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1.3986013986013986E-2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1.3986013986013986E-2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4</v>
      </c>
      <c r="D20" s="70">
        <v>0</v>
      </c>
      <c r="E20" s="48">
        <v>4</v>
      </c>
      <c r="F20" s="39">
        <v>2.7972027972027972E-2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3</v>
      </c>
      <c r="E26" s="41">
        <v>5</v>
      </c>
      <c r="F26" s="42">
        <v>3.4965034965034968E-2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4.195804195804196E-2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6.993006993006993E-3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6.993006993006993E-3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6.993006993006993E-3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2</v>
      </c>
      <c r="D56" s="49">
        <v>3</v>
      </c>
      <c r="E56" s="41">
        <v>5</v>
      </c>
      <c r="F56" s="42">
        <v>3.4965034965034968E-2</v>
      </c>
    </row>
    <row r="57" spans="1:6" ht="15" customHeight="1" x14ac:dyDescent="0.15">
      <c r="A57" s="12"/>
      <c r="B57" s="35">
        <v>45</v>
      </c>
      <c r="C57" s="94">
        <v>3</v>
      </c>
      <c r="D57" s="94">
        <v>0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15">
      <c r="A62" s="12"/>
      <c r="B62" s="40" t="s">
        <v>36</v>
      </c>
      <c r="C62" s="49">
        <v>6</v>
      </c>
      <c r="D62" s="49">
        <v>3</v>
      </c>
      <c r="E62" s="41">
        <v>9</v>
      </c>
      <c r="F62" s="42">
        <v>6.2937062937062943E-2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7</v>
      </c>
      <c r="D68" s="49">
        <v>4</v>
      </c>
      <c r="E68" s="41">
        <v>11</v>
      </c>
      <c r="F68" s="42">
        <v>7.6923076923076927E-2</v>
      </c>
    </row>
    <row r="69" spans="1:6" ht="15" customHeight="1" x14ac:dyDescent="0.15">
      <c r="A69" s="12"/>
      <c r="B69" s="35">
        <v>55</v>
      </c>
      <c r="C69" s="94">
        <v>0</v>
      </c>
      <c r="D69" s="94">
        <v>3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3</v>
      </c>
      <c r="D74" s="49">
        <v>4</v>
      </c>
      <c r="E74" s="41">
        <v>7</v>
      </c>
      <c r="F74" s="42">
        <v>4.8951048951048952E-2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1</v>
      </c>
      <c r="D80" s="49">
        <v>2</v>
      </c>
      <c r="E80" s="41">
        <v>3</v>
      </c>
      <c r="F80" s="42">
        <v>2.097902097902098E-2</v>
      </c>
    </row>
    <row r="81" spans="1:6" ht="15" customHeight="1" x14ac:dyDescent="0.15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5</v>
      </c>
      <c r="D86" s="71">
        <v>6</v>
      </c>
      <c r="E86" s="44">
        <v>11</v>
      </c>
      <c r="F86" s="45">
        <v>7.6923076923076927E-2</v>
      </c>
    </row>
    <row r="87" spans="1:6" ht="15" customHeight="1" x14ac:dyDescent="0.15">
      <c r="A87" s="12"/>
      <c r="B87" s="35">
        <v>70</v>
      </c>
      <c r="C87" s="94">
        <v>3</v>
      </c>
      <c r="D87" s="94">
        <v>0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0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10</v>
      </c>
      <c r="D92" s="71">
        <v>3</v>
      </c>
      <c r="E92" s="44">
        <v>13</v>
      </c>
      <c r="F92" s="45">
        <v>9.0909090909090912E-2</v>
      </c>
    </row>
    <row r="93" spans="1:6" ht="15" customHeight="1" x14ac:dyDescent="0.15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2</v>
      </c>
      <c r="E94" s="95">
        <v>6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12</v>
      </c>
      <c r="D98" s="71">
        <v>7</v>
      </c>
      <c r="E98" s="44">
        <v>19</v>
      </c>
      <c r="F98" s="45">
        <v>0.13286713286713286</v>
      </c>
    </row>
    <row r="99" spans="1:6" ht="15" customHeight="1" x14ac:dyDescent="0.15">
      <c r="A99" s="12"/>
      <c r="B99" s="35">
        <v>80</v>
      </c>
      <c r="C99" s="94">
        <v>4</v>
      </c>
      <c r="D99" s="94">
        <v>1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v>6</v>
      </c>
      <c r="D104" s="71">
        <v>6</v>
      </c>
      <c r="E104" s="44">
        <v>12</v>
      </c>
      <c r="F104" s="45">
        <v>8.3916083916083919E-2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7</v>
      </c>
      <c r="D110" s="71">
        <v>6</v>
      </c>
      <c r="E110" s="44">
        <v>13</v>
      </c>
      <c r="F110" s="45">
        <v>9.0909090909090912E-2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4</v>
      </c>
      <c r="D116" s="71">
        <v>10</v>
      </c>
      <c r="E116" s="44">
        <v>14</v>
      </c>
      <c r="F116" s="45">
        <v>9.7902097902097904E-2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2.7972027972027972E-2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75</v>
      </c>
      <c r="D147" s="77">
        <v>68</v>
      </c>
      <c r="E147" s="62">
        <v>143</v>
      </c>
      <c r="F147" s="32"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6</v>
      </c>
      <c r="D150" s="17">
        <v>2</v>
      </c>
      <c r="E150" s="17">
        <v>8</v>
      </c>
      <c r="F150" s="32">
        <v>5.5944055944055944E-2</v>
      </c>
    </row>
    <row r="151" spans="1:6" ht="15" customHeight="1" x14ac:dyDescent="0.15">
      <c r="A151" s="18"/>
      <c r="B151" s="18" t="s">
        <v>49</v>
      </c>
      <c r="C151" s="19">
        <v>25</v>
      </c>
      <c r="D151" s="19">
        <v>24</v>
      </c>
      <c r="E151" s="19">
        <v>49</v>
      </c>
      <c r="F151" s="32">
        <v>0.34265734265734266</v>
      </c>
    </row>
    <row r="152" spans="1:6" ht="15" customHeight="1" x14ac:dyDescent="0.15">
      <c r="A152" s="33"/>
      <c r="B152" s="20" t="s">
        <v>6</v>
      </c>
      <c r="C152" s="21">
        <v>44</v>
      </c>
      <c r="D152" s="21">
        <v>42</v>
      </c>
      <c r="E152" s="21">
        <v>86</v>
      </c>
      <c r="F152" s="32">
        <v>0.60139860139860135</v>
      </c>
    </row>
    <row r="153" spans="1:6" ht="15" customHeight="1" x14ac:dyDescent="0.15">
      <c r="B153" s="2" t="s">
        <v>8</v>
      </c>
      <c r="C153" s="1">
        <v>75</v>
      </c>
      <c r="D153" s="1">
        <v>68</v>
      </c>
      <c r="E153" s="1">
        <v>143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6</v>
      </c>
      <c r="D155" s="17">
        <v>2</v>
      </c>
      <c r="E155" s="17">
        <v>8</v>
      </c>
      <c r="F155" s="32">
        <v>5.5944055944055944E-2</v>
      </c>
    </row>
    <row r="156" spans="1:6" ht="15" customHeight="1" x14ac:dyDescent="0.15">
      <c r="A156" s="28"/>
      <c r="B156" s="18" t="s">
        <v>49</v>
      </c>
      <c r="C156" s="19">
        <v>25</v>
      </c>
      <c r="D156" s="19">
        <v>24</v>
      </c>
      <c r="E156" s="19">
        <v>49</v>
      </c>
      <c r="F156" s="32">
        <v>0.34265734265734266</v>
      </c>
    </row>
    <row r="157" spans="1:6" ht="15" customHeight="1" x14ac:dyDescent="0.15">
      <c r="A157" s="25"/>
      <c r="B157" s="20" t="s">
        <v>10</v>
      </c>
      <c r="C157" s="21">
        <v>15</v>
      </c>
      <c r="D157" s="21">
        <v>9</v>
      </c>
      <c r="E157" s="21">
        <v>24</v>
      </c>
      <c r="F157" s="32">
        <v>0.16783216783216784</v>
      </c>
    </row>
    <row r="158" spans="1:6" ht="15" customHeight="1" x14ac:dyDescent="0.15">
      <c r="A158" s="26"/>
      <c r="B158" s="29" t="s">
        <v>11</v>
      </c>
      <c r="C158" s="27">
        <v>29</v>
      </c>
      <c r="D158" s="27">
        <v>33</v>
      </c>
      <c r="E158" s="27">
        <v>62</v>
      </c>
      <c r="F158" s="32">
        <v>0.43356643356643354</v>
      </c>
    </row>
    <row r="159" spans="1:6" ht="15" customHeight="1" x14ac:dyDescent="0.15">
      <c r="B159" s="2" t="s">
        <v>8</v>
      </c>
      <c r="C159" s="1">
        <v>75</v>
      </c>
      <c r="D159" s="1">
        <v>68</v>
      </c>
      <c r="E159" s="1">
        <v>143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11</v>
      </c>
      <c r="D161" s="31">
        <v>20</v>
      </c>
      <c r="E161" s="31">
        <v>31</v>
      </c>
      <c r="F161" s="32">
        <v>0.21678321678321677</v>
      </c>
    </row>
    <row r="162" spans="1:6" ht="15" customHeight="1" x14ac:dyDescent="0.15">
      <c r="A162" s="30"/>
      <c r="B162" s="23" t="s">
        <v>15</v>
      </c>
      <c r="C162" s="31">
        <v>4</v>
      </c>
      <c r="D162" s="31">
        <v>14</v>
      </c>
      <c r="E162" s="31">
        <v>18</v>
      </c>
      <c r="F162" s="32">
        <v>0.12587412587412589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2.7972027972027972E-2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 codeName="Sheet197">
    <tabColor rgb="FF99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311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5.2631578947368418E-2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0</v>
      </c>
      <c r="E26" s="41">
        <v>2</v>
      </c>
      <c r="F26" s="42">
        <v>5.2631578947368418E-2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2.6315789473684209E-2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7.8947368421052627E-2</v>
      </c>
    </row>
    <row r="57" spans="1:6" ht="15" customHeight="1" x14ac:dyDescent="0.15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5.2631578947368418E-2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0</v>
      </c>
      <c r="D68" s="49">
        <v>1</v>
      </c>
      <c r="E68" s="41">
        <v>1</v>
      </c>
      <c r="F68" s="42">
        <v>2.6315789473684209E-2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0.15789473684210525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2</v>
      </c>
      <c r="E80" s="41">
        <v>6</v>
      </c>
      <c r="F80" s="42">
        <v>0.15789473684210525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1</v>
      </c>
      <c r="D86" s="71">
        <v>0</v>
      </c>
      <c r="E86" s="44">
        <v>1</v>
      </c>
      <c r="F86" s="45">
        <v>2.6315789473684209E-2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v>0</v>
      </c>
      <c r="D92" s="71">
        <v>2</v>
      </c>
      <c r="E92" s="44">
        <v>2</v>
      </c>
      <c r="F92" s="45">
        <v>5.2631578947368418E-2</v>
      </c>
    </row>
    <row r="93" spans="1:6" ht="15" customHeight="1" x14ac:dyDescent="0.15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2</v>
      </c>
      <c r="D98" s="71">
        <v>0</v>
      </c>
      <c r="E98" s="44">
        <v>2</v>
      </c>
      <c r="F98" s="45">
        <v>5.2631578947368418E-2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0</v>
      </c>
      <c r="D104" s="71">
        <v>2</v>
      </c>
      <c r="E104" s="44">
        <v>2</v>
      </c>
      <c r="F104" s="45">
        <v>5.2631578947368418E-2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2</v>
      </c>
      <c r="E110" s="44">
        <v>6</v>
      </c>
      <c r="F110" s="45">
        <v>0.15789473684210525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5.2631578947368418E-2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21</v>
      </c>
      <c r="D147" s="77">
        <v>17</v>
      </c>
      <c r="E147" s="62">
        <v>38</v>
      </c>
      <c r="F147" s="32">
        <v>0.99999999999999978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</v>
      </c>
      <c r="D150" s="17">
        <v>1</v>
      </c>
      <c r="E150" s="17">
        <v>2</v>
      </c>
      <c r="F150" s="32">
        <v>5.2631578947368418E-2</v>
      </c>
    </row>
    <row r="151" spans="1:6" ht="15" customHeight="1" x14ac:dyDescent="0.15">
      <c r="A151" s="18"/>
      <c r="B151" s="18" t="s">
        <v>49</v>
      </c>
      <c r="C151" s="19">
        <v>13</v>
      </c>
      <c r="D151" s="19">
        <v>8</v>
      </c>
      <c r="E151" s="19">
        <v>21</v>
      </c>
      <c r="F151" s="32">
        <v>0.55263157894736847</v>
      </c>
    </row>
    <row r="152" spans="1:6" ht="15" customHeight="1" x14ac:dyDescent="0.15">
      <c r="A152" s="33"/>
      <c r="B152" s="20" t="s">
        <v>6</v>
      </c>
      <c r="C152" s="21">
        <v>7</v>
      </c>
      <c r="D152" s="21">
        <v>8</v>
      </c>
      <c r="E152" s="21">
        <v>15</v>
      </c>
      <c r="F152" s="32">
        <v>0.39473684210526316</v>
      </c>
    </row>
    <row r="153" spans="1:6" ht="15" customHeight="1" x14ac:dyDescent="0.15">
      <c r="B153" s="2" t="s">
        <v>8</v>
      </c>
      <c r="C153" s="1">
        <v>21</v>
      </c>
      <c r="D153" s="1">
        <v>17</v>
      </c>
      <c r="E153" s="1">
        <v>38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</v>
      </c>
      <c r="D155" s="17">
        <v>1</v>
      </c>
      <c r="E155" s="17">
        <v>2</v>
      </c>
      <c r="F155" s="32">
        <v>5.2631578947368418E-2</v>
      </c>
    </row>
    <row r="156" spans="1:6" ht="15" customHeight="1" x14ac:dyDescent="0.15">
      <c r="A156" s="28"/>
      <c r="B156" s="18" t="s">
        <v>49</v>
      </c>
      <c r="C156" s="19">
        <v>13</v>
      </c>
      <c r="D156" s="19">
        <v>8</v>
      </c>
      <c r="E156" s="19">
        <v>21</v>
      </c>
      <c r="F156" s="32">
        <v>0.55263157894736847</v>
      </c>
    </row>
    <row r="157" spans="1:6" ht="15" customHeight="1" x14ac:dyDescent="0.15">
      <c r="A157" s="25"/>
      <c r="B157" s="20" t="s">
        <v>10</v>
      </c>
      <c r="C157" s="21">
        <v>1</v>
      </c>
      <c r="D157" s="21">
        <v>2</v>
      </c>
      <c r="E157" s="21">
        <v>3</v>
      </c>
      <c r="F157" s="32">
        <v>7.8947368421052627E-2</v>
      </c>
    </row>
    <row r="158" spans="1:6" ht="15" customHeight="1" x14ac:dyDescent="0.15">
      <c r="A158" s="26"/>
      <c r="B158" s="29" t="s">
        <v>11</v>
      </c>
      <c r="C158" s="27">
        <v>6</v>
      </c>
      <c r="D158" s="27">
        <v>6</v>
      </c>
      <c r="E158" s="27">
        <v>12</v>
      </c>
      <c r="F158" s="32">
        <v>0.31578947368421051</v>
      </c>
    </row>
    <row r="159" spans="1:6" ht="15" customHeight="1" x14ac:dyDescent="0.15">
      <c r="B159" s="2" t="s">
        <v>8</v>
      </c>
      <c r="C159" s="1">
        <v>21</v>
      </c>
      <c r="D159" s="1">
        <v>17</v>
      </c>
      <c r="E159" s="1">
        <v>38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4</v>
      </c>
      <c r="D161" s="31">
        <v>4</v>
      </c>
      <c r="E161" s="31">
        <v>8</v>
      </c>
      <c r="F161" s="32">
        <v>0.21052631578947367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2</v>
      </c>
      <c r="E162" s="31">
        <v>2</v>
      </c>
      <c r="F162" s="32">
        <v>5.2631578947368418E-2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 codeName="Sheet198">
    <tabColor rgb="FF99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312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0.1111111111111111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7.407407407407407E-2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3.7037037037037035E-2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3.7037037037037035E-2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1</v>
      </c>
      <c r="D68" s="49">
        <v>1</v>
      </c>
      <c r="E68" s="41">
        <v>2</v>
      </c>
      <c r="F68" s="42">
        <v>7.407407407407407E-2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0.18518518518518517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0</v>
      </c>
      <c r="D80" s="49">
        <v>1</v>
      </c>
      <c r="E80" s="41">
        <v>1</v>
      </c>
      <c r="F80" s="42">
        <v>3.7037037037037035E-2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2</v>
      </c>
      <c r="D86" s="71">
        <v>0</v>
      </c>
      <c r="E86" s="44">
        <v>2</v>
      </c>
      <c r="F86" s="45">
        <v>7.407407407407407E-2</v>
      </c>
    </row>
    <row r="87" spans="1:6" ht="15" customHeight="1" x14ac:dyDescent="0.15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v>0</v>
      </c>
      <c r="D92" s="71">
        <v>1</v>
      </c>
      <c r="E92" s="44">
        <v>1</v>
      </c>
      <c r="F92" s="45">
        <v>3.7037037037037035E-2</v>
      </c>
    </row>
    <row r="93" spans="1:6" ht="15" customHeight="1" x14ac:dyDescent="0.15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2</v>
      </c>
      <c r="D98" s="71">
        <v>0</v>
      </c>
      <c r="E98" s="44">
        <v>2</v>
      </c>
      <c r="F98" s="45">
        <v>7.407407407407407E-2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7.407407407407407E-2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1</v>
      </c>
      <c r="E110" s="44">
        <v>3</v>
      </c>
      <c r="F110" s="45">
        <v>0.1111111111111111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7.407407407407407E-2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14</v>
      </c>
      <c r="D147" s="77">
        <v>13</v>
      </c>
      <c r="E147" s="62">
        <v>27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15">
      <c r="A151" s="18"/>
      <c r="B151" s="18" t="s">
        <v>49</v>
      </c>
      <c r="C151" s="19">
        <v>7</v>
      </c>
      <c r="D151" s="19">
        <v>8</v>
      </c>
      <c r="E151" s="19">
        <v>15</v>
      </c>
      <c r="F151" s="32">
        <v>0.55555555555555558</v>
      </c>
    </row>
    <row r="152" spans="1:6" ht="15" customHeight="1" x14ac:dyDescent="0.15">
      <c r="A152" s="33"/>
      <c r="B152" s="20" t="s">
        <v>6</v>
      </c>
      <c r="C152" s="21">
        <v>7</v>
      </c>
      <c r="D152" s="21">
        <v>5</v>
      </c>
      <c r="E152" s="21">
        <v>12</v>
      </c>
      <c r="F152" s="32">
        <v>0.44444444444444442</v>
      </c>
    </row>
    <row r="153" spans="1:6" ht="15" customHeight="1" x14ac:dyDescent="0.15">
      <c r="B153" s="2" t="s">
        <v>8</v>
      </c>
      <c r="C153" s="1">
        <v>14</v>
      </c>
      <c r="D153" s="1">
        <v>13</v>
      </c>
      <c r="E153" s="1">
        <v>27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15">
      <c r="A156" s="28"/>
      <c r="B156" s="18" t="s">
        <v>49</v>
      </c>
      <c r="C156" s="19">
        <v>7</v>
      </c>
      <c r="D156" s="19">
        <v>8</v>
      </c>
      <c r="E156" s="19">
        <v>15</v>
      </c>
      <c r="F156" s="32">
        <v>0.55555555555555558</v>
      </c>
    </row>
    <row r="157" spans="1:6" ht="15" customHeight="1" x14ac:dyDescent="0.15">
      <c r="A157" s="25"/>
      <c r="B157" s="20" t="s">
        <v>10</v>
      </c>
      <c r="C157" s="21">
        <v>2</v>
      </c>
      <c r="D157" s="21">
        <v>1</v>
      </c>
      <c r="E157" s="21">
        <v>3</v>
      </c>
      <c r="F157" s="32">
        <v>0.1111111111111111</v>
      </c>
    </row>
    <row r="158" spans="1:6" ht="15" customHeight="1" x14ac:dyDescent="0.15">
      <c r="A158" s="26"/>
      <c r="B158" s="29" t="s">
        <v>11</v>
      </c>
      <c r="C158" s="27">
        <v>5</v>
      </c>
      <c r="D158" s="27">
        <v>4</v>
      </c>
      <c r="E158" s="27">
        <v>9</v>
      </c>
      <c r="F158" s="32">
        <v>0.33333333333333331</v>
      </c>
    </row>
    <row r="159" spans="1:6" ht="15" customHeight="1" x14ac:dyDescent="0.15">
      <c r="B159" s="2" t="s">
        <v>8</v>
      </c>
      <c r="C159" s="1">
        <v>14</v>
      </c>
      <c r="D159" s="1">
        <v>13</v>
      </c>
      <c r="E159" s="1">
        <v>27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</v>
      </c>
      <c r="D161" s="31">
        <v>3</v>
      </c>
      <c r="E161" s="31">
        <v>5</v>
      </c>
      <c r="F161" s="32">
        <v>0.18518518518518517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2</v>
      </c>
      <c r="E162" s="31">
        <v>2</v>
      </c>
      <c r="F162" s="32">
        <v>7.407407407407407E-2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 codeName="Sheet199">
    <tabColor rgb="FF99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313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4</v>
      </c>
      <c r="E8" s="38">
        <v>5</v>
      </c>
      <c r="F8" s="39">
        <v>4.6728971962616821E-2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1.8691588785046728E-2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1.8691588785046728E-2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3</v>
      </c>
      <c r="D26" s="49">
        <v>4</v>
      </c>
      <c r="E26" s="41">
        <v>7</v>
      </c>
      <c r="F26" s="42">
        <v>6.5420560747663545E-2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3</v>
      </c>
      <c r="E32" s="41">
        <v>4</v>
      </c>
      <c r="F32" s="42">
        <v>3.7383177570093455E-2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2.8037383177570093E-2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3</v>
      </c>
      <c r="D44" s="49">
        <v>3</v>
      </c>
      <c r="E44" s="41">
        <v>6</v>
      </c>
      <c r="F44" s="42">
        <v>5.6074766355140186E-2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1.8691588785046728E-2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3</v>
      </c>
      <c r="D56" s="49">
        <v>3</v>
      </c>
      <c r="E56" s="41">
        <v>6</v>
      </c>
      <c r="F56" s="42">
        <v>5.6074766355140186E-2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9.3457943925233638E-3</v>
      </c>
    </row>
    <row r="63" spans="1:6" ht="15" customHeight="1" x14ac:dyDescent="0.15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4</v>
      </c>
      <c r="D68" s="49">
        <v>1</v>
      </c>
      <c r="E68" s="41">
        <v>5</v>
      </c>
      <c r="F68" s="42">
        <v>4.6728971962616821E-2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3</v>
      </c>
      <c r="D74" s="49">
        <v>5</v>
      </c>
      <c r="E74" s="41">
        <v>8</v>
      </c>
      <c r="F74" s="42">
        <v>7.476635514018691E-2</v>
      </c>
    </row>
    <row r="75" spans="1:6" ht="15" customHeight="1" x14ac:dyDescent="0.15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3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8</v>
      </c>
      <c r="E80" s="41">
        <v>12</v>
      </c>
      <c r="F80" s="42">
        <v>0.11214953271028037</v>
      </c>
    </row>
    <row r="81" spans="1:6" ht="15" customHeight="1" x14ac:dyDescent="0.15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4</v>
      </c>
      <c r="D86" s="71">
        <v>5</v>
      </c>
      <c r="E86" s="44">
        <v>9</v>
      </c>
      <c r="F86" s="45">
        <v>8.4112149532710276E-2</v>
      </c>
    </row>
    <row r="87" spans="1:6" ht="15" customHeight="1" x14ac:dyDescent="0.15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2</v>
      </c>
      <c r="D92" s="71">
        <v>4</v>
      </c>
      <c r="E92" s="44">
        <v>6</v>
      </c>
      <c r="F92" s="45">
        <v>5.6074766355140186E-2</v>
      </c>
    </row>
    <row r="93" spans="1:6" ht="15" customHeight="1" x14ac:dyDescent="0.15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4</v>
      </c>
      <c r="D98" s="71">
        <v>4</v>
      </c>
      <c r="E98" s="44">
        <v>8</v>
      </c>
      <c r="F98" s="45">
        <v>7.476635514018691E-2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4</v>
      </c>
      <c r="D101" s="94">
        <v>1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4</v>
      </c>
      <c r="E104" s="44">
        <v>9</v>
      </c>
      <c r="F104" s="45">
        <v>8.4112149532710276E-2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4</v>
      </c>
      <c r="E110" s="44">
        <v>6</v>
      </c>
      <c r="F110" s="45">
        <v>5.6074766355140186E-2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3.7383177570093455E-2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1.8691588785046728E-2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49</v>
      </c>
      <c r="D147" s="77">
        <v>58</v>
      </c>
      <c r="E147" s="62">
        <v>107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4</v>
      </c>
      <c r="D150" s="17">
        <v>5</v>
      </c>
      <c r="E150" s="17">
        <v>9</v>
      </c>
      <c r="F150" s="32">
        <v>8.4112149532710276E-2</v>
      </c>
    </row>
    <row r="151" spans="1:6" ht="15" customHeight="1" x14ac:dyDescent="0.15">
      <c r="A151" s="18"/>
      <c r="B151" s="18" t="s">
        <v>49</v>
      </c>
      <c r="C151" s="19">
        <v>25</v>
      </c>
      <c r="D151" s="19">
        <v>29</v>
      </c>
      <c r="E151" s="19">
        <v>54</v>
      </c>
      <c r="F151" s="32">
        <v>0.50467289719626163</v>
      </c>
    </row>
    <row r="152" spans="1:6" ht="15" customHeight="1" x14ac:dyDescent="0.15">
      <c r="A152" s="33"/>
      <c r="B152" s="20" t="s">
        <v>6</v>
      </c>
      <c r="C152" s="21">
        <v>20</v>
      </c>
      <c r="D152" s="21">
        <v>24</v>
      </c>
      <c r="E152" s="21">
        <v>44</v>
      </c>
      <c r="F152" s="32">
        <v>0.41121495327102803</v>
      </c>
    </row>
    <row r="153" spans="1:6" ht="15" customHeight="1" x14ac:dyDescent="0.15">
      <c r="B153" s="2" t="s">
        <v>8</v>
      </c>
      <c r="C153" s="1">
        <v>49</v>
      </c>
      <c r="D153" s="1">
        <v>58</v>
      </c>
      <c r="E153" s="1">
        <v>107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4</v>
      </c>
      <c r="D155" s="17">
        <v>5</v>
      </c>
      <c r="E155" s="17">
        <v>9</v>
      </c>
      <c r="F155" s="32">
        <v>8.4112149532710276E-2</v>
      </c>
    </row>
    <row r="156" spans="1:6" ht="15" customHeight="1" x14ac:dyDescent="0.15">
      <c r="A156" s="28"/>
      <c r="B156" s="18" t="s">
        <v>49</v>
      </c>
      <c r="C156" s="19">
        <v>25</v>
      </c>
      <c r="D156" s="19">
        <v>29</v>
      </c>
      <c r="E156" s="19">
        <v>54</v>
      </c>
      <c r="F156" s="32">
        <v>0.50467289719626163</v>
      </c>
    </row>
    <row r="157" spans="1:6" ht="15" customHeight="1" x14ac:dyDescent="0.15">
      <c r="A157" s="25"/>
      <c r="B157" s="20" t="s">
        <v>10</v>
      </c>
      <c r="C157" s="21">
        <v>6</v>
      </c>
      <c r="D157" s="21">
        <v>9</v>
      </c>
      <c r="E157" s="21">
        <v>15</v>
      </c>
      <c r="F157" s="32">
        <v>0.14018691588785046</v>
      </c>
    </row>
    <row r="158" spans="1:6" ht="15" customHeight="1" x14ac:dyDescent="0.15">
      <c r="A158" s="26"/>
      <c r="B158" s="29" t="s">
        <v>11</v>
      </c>
      <c r="C158" s="27">
        <v>14</v>
      </c>
      <c r="D158" s="27">
        <v>15</v>
      </c>
      <c r="E158" s="27">
        <v>29</v>
      </c>
      <c r="F158" s="32">
        <v>0.27102803738317754</v>
      </c>
    </row>
    <row r="159" spans="1:6" ht="15" customHeight="1" x14ac:dyDescent="0.15">
      <c r="B159" s="2" t="s">
        <v>8</v>
      </c>
      <c r="C159" s="1">
        <v>49</v>
      </c>
      <c r="D159" s="1">
        <v>58</v>
      </c>
      <c r="E159" s="1">
        <v>107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5</v>
      </c>
      <c r="D161" s="31">
        <v>7</v>
      </c>
      <c r="E161" s="31">
        <v>12</v>
      </c>
      <c r="F161" s="32">
        <v>0.11214953271028037</v>
      </c>
    </row>
    <row r="162" spans="1:6" ht="15" customHeight="1" x14ac:dyDescent="0.15">
      <c r="A162" s="30"/>
      <c r="B162" s="23" t="s">
        <v>15</v>
      </c>
      <c r="C162" s="31">
        <v>3</v>
      </c>
      <c r="D162" s="31">
        <v>3</v>
      </c>
      <c r="E162" s="31">
        <v>6</v>
      </c>
      <c r="F162" s="32">
        <v>5.6074766355140186E-2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1.8691588785046728E-2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 codeName="Sheet200">
    <tabColor rgb="FF99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314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2</v>
      </c>
      <c r="D8" s="70">
        <v>2</v>
      </c>
      <c r="E8" s="38">
        <v>4</v>
      </c>
      <c r="F8" s="39">
        <v>2.7210884353741496E-2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3</v>
      </c>
      <c r="D14" s="70">
        <v>4</v>
      </c>
      <c r="E14" s="48">
        <v>7</v>
      </c>
      <c r="F14" s="39">
        <v>4.7619047619047616E-2</v>
      </c>
    </row>
    <row r="15" spans="1:6" ht="15" customHeight="1" x14ac:dyDescent="0.15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6</v>
      </c>
      <c r="D20" s="70">
        <v>4</v>
      </c>
      <c r="E20" s="48">
        <v>10</v>
      </c>
      <c r="F20" s="39">
        <v>6.8027210884353748E-2</v>
      </c>
    </row>
    <row r="21" spans="1:6" ht="15" customHeight="1" x14ac:dyDescent="0.15">
      <c r="A21" s="12"/>
      <c r="B21" s="35">
        <v>15</v>
      </c>
      <c r="C21" s="94">
        <v>0</v>
      </c>
      <c r="D21" s="94">
        <v>3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3</v>
      </c>
      <c r="D26" s="49">
        <v>4</v>
      </c>
      <c r="E26" s="41">
        <v>7</v>
      </c>
      <c r="F26" s="42">
        <v>4.7619047619047616E-2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0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3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4</v>
      </c>
      <c r="E32" s="41">
        <v>7</v>
      </c>
      <c r="F32" s="42">
        <v>4.7619047619047616E-2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4</v>
      </c>
      <c r="D38" s="49">
        <v>0</v>
      </c>
      <c r="E38" s="41">
        <v>4</v>
      </c>
      <c r="F38" s="42">
        <v>2.7210884353741496E-2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6.8027210884353739E-3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4</v>
      </c>
      <c r="E50" s="41">
        <v>5</v>
      </c>
      <c r="F50" s="42">
        <v>3.4013605442176874E-2</v>
      </c>
    </row>
    <row r="51" spans="1:6" ht="15" customHeight="1" x14ac:dyDescent="0.15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5</v>
      </c>
      <c r="D56" s="49">
        <v>5</v>
      </c>
      <c r="E56" s="41">
        <v>10</v>
      </c>
      <c r="F56" s="42">
        <v>6.8027210884353748E-2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v>4</v>
      </c>
      <c r="D62" s="49">
        <v>7</v>
      </c>
      <c r="E62" s="41">
        <v>11</v>
      </c>
      <c r="F62" s="42">
        <v>7.4829931972789115E-2</v>
      </c>
    </row>
    <row r="63" spans="1:6" ht="15" customHeight="1" x14ac:dyDescent="0.15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7</v>
      </c>
      <c r="D68" s="49">
        <v>5</v>
      </c>
      <c r="E68" s="41">
        <v>12</v>
      </c>
      <c r="F68" s="42">
        <v>8.1632653061224483E-2</v>
      </c>
    </row>
    <row r="69" spans="1:6" ht="15" customHeight="1" x14ac:dyDescent="0.15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6</v>
      </c>
      <c r="D74" s="49">
        <v>4</v>
      </c>
      <c r="E74" s="41">
        <v>10</v>
      </c>
      <c r="F74" s="42">
        <v>6.8027210884353748E-2</v>
      </c>
    </row>
    <row r="75" spans="1:6" ht="15" customHeight="1" x14ac:dyDescent="0.15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3</v>
      </c>
      <c r="D80" s="49">
        <v>6</v>
      </c>
      <c r="E80" s="41">
        <v>9</v>
      </c>
      <c r="F80" s="42">
        <v>6.1224489795918366E-2</v>
      </c>
    </row>
    <row r="81" spans="1:6" ht="15" customHeight="1" x14ac:dyDescent="0.15">
      <c r="A81" s="12"/>
      <c r="B81" s="35">
        <v>65</v>
      </c>
      <c r="C81" s="94">
        <v>1</v>
      </c>
      <c r="D81" s="94">
        <v>4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v>6</v>
      </c>
      <c r="D86" s="71">
        <v>10</v>
      </c>
      <c r="E86" s="44">
        <v>16</v>
      </c>
      <c r="F86" s="45">
        <v>0.10884353741496598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3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1</v>
      </c>
      <c r="D92" s="71">
        <v>5</v>
      </c>
      <c r="E92" s="44">
        <v>6</v>
      </c>
      <c r="F92" s="45">
        <v>4.0816326530612242E-2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1</v>
      </c>
      <c r="D98" s="71">
        <v>4</v>
      </c>
      <c r="E98" s="44">
        <v>5</v>
      </c>
      <c r="F98" s="45">
        <v>3.4013605442176874E-2</v>
      </c>
    </row>
    <row r="99" spans="1:6" ht="15" customHeight="1" x14ac:dyDescent="0.15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4</v>
      </c>
      <c r="D104" s="71">
        <v>4</v>
      </c>
      <c r="E104" s="44">
        <v>8</v>
      </c>
      <c r="F104" s="45">
        <v>5.4421768707482991E-2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8</v>
      </c>
      <c r="E110" s="44">
        <v>11</v>
      </c>
      <c r="F110" s="45">
        <v>7.4829931972789115E-2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2.0408163265306121E-2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6.8027210884353739E-3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64</v>
      </c>
      <c r="D147" s="77">
        <v>83</v>
      </c>
      <c r="E147" s="62">
        <v>147</v>
      </c>
      <c r="F147" s="32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11</v>
      </c>
      <c r="D150" s="17">
        <v>10</v>
      </c>
      <c r="E150" s="17">
        <v>21</v>
      </c>
      <c r="F150" s="32">
        <v>0.14285714285714285</v>
      </c>
    </row>
    <row r="151" spans="1:6" ht="15" customHeight="1" x14ac:dyDescent="0.15">
      <c r="A151" s="18"/>
      <c r="B151" s="18" t="s">
        <v>49</v>
      </c>
      <c r="C151" s="19">
        <v>36</v>
      </c>
      <c r="D151" s="19">
        <v>40</v>
      </c>
      <c r="E151" s="19">
        <v>76</v>
      </c>
      <c r="F151" s="32">
        <v>0.51700680272108845</v>
      </c>
    </row>
    <row r="152" spans="1:6" ht="15" customHeight="1" x14ac:dyDescent="0.15">
      <c r="A152" s="33"/>
      <c r="B152" s="20" t="s">
        <v>6</v>
      </c>
      <c r="C152" s="21">
        <v>17</v>
      </c>
      <c r="D152" s="21">
        <v>33</v>
      </c>
      <c r="E152" s="21">
        <v>50</v>
      </c>
      <c r="F152" s="32">
        <v>0.3401360544217687</v>
      </c>
    </row>
    <row r="153" spans="1:6" ht="15" customHeight="1" x14ac:dyDescent="0.15">
      <c r="B153" s="2" t="s">
        <v>8</v>
      </c>
      <c r="C153" s="1">
        <v>64</v>
      </c>
      <c r="D153" s="1">
        <v>83</v>
      </c>
      <c r="E153" s="1">
        <v>147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11</v>
      </c>
      <c r="D155" s="17">
        <v>10</v>
      </c>
      <c r="E155" s="17">
        <v>21</v>
      </c>
      <c r="F155" s="32">
        <v>0.14285714285714285</v>
      </c>
    </row>
    <row r="156" spans="1:6" ht="15" customHeight="1" x14ac:dyDescent="0.15">
      <c r="A156" s="28"/>
      <c r="B156" s="18" t="s">
        <v>49</v>
      </c>
      <c r="C156" s="19">
        <v>36</v>
      </c>
      <c r="D156" s="19">
        <v>40</v>
      </c>
      <c r="E156" s="19">
        <v>76</v>
      </c>
      <c r="F156" s="32">
        <v>0.51700680272108845</v>
      </c>
    </row>
    <row r="157" spans="1:6" ht="15" customHeight="1" x14ac:dyDescent="0.15">
      <c r="A157" s="25"/>
      <c r="B157" s="20" t="s">
        <v>10</v>
      </c>
      <c r="C157" s="21">
        <v>7</v>
      </c>
      <c r="D157" s="21">
        <v>15</v>
      </c>
      <c r="E157" s="21">
        <v>22</v>
      </c>
      <c r="F157" s="32">
        <v>0.14965986394557823</v>
      </c>
    </row>
    <row r="158" spans="1:6" ht="15" customHeight="1" x14ac:dyDescent="0.15">
      <c r="A158" s="26"/>
      <c r="B158" s="29" t="s">
        <v>11</v>
      </c>
      <c r="C158" s="27">
        <v>10</v>
      </c>
      <c r="D158" s="27">
        <v>18</v>
      </c>
      <c r="E158" s="27">
        <v>28</v>
      </c>
      <c r="F158" s="32">
        <v>0.19047619047619047</v>
      </c>
    </row>
    <row r="159" spans="1:6" ht="15" customHeight="1" x14ac:dyDescent="0.15">
      <c r="B159" s="2" t="s">
        <v>8</v>
      </c>
      <c r="C159" s="1">
        <v>64</v>
      </c>
      <c r="D159" s="1">
        <v>83</v>
      </c>
      <c r="E159" s="1">
        <v>147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5</v>
      </c>
      <c r="D161" s="31">
        <v>10</v>
      </c>
      <c r="E161" s="31">
        <v>15</v>
      </c>
      <c r="F161" s="32">
        <v>0.10204081632653061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2</v>
      </c>
      <c r="E162" s="31">
        <v>4</v>
      </c>
      <c r="F162" s="32">
        <v>2.7210884353741496E-2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6.8027210884353739E-3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 codeName="Sheet201">
    <tabColor rgb="FF99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315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2</v>
      </c>
      <c r="D8" s="70">
        <v>1</v>
      </c>
      <c r="E8" s="38">
        <v>3</v>
      </c>
      <c r="F8" s="39">
        <v>2.8037383177570093E-2</v>
      </c>
    </row>
    <row r="9" spans="1:6" ht="15" customHeight="1" x14ac:dyDescent="0.15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4</v>
      </c>
      <c r="E14" s="48">
        <v>4</v>
      </c>
      <c r="F14" s="39">
        <v>3.7383177570093455E-2</v>
      </c>
    </row>
    <row r="15" spans="1:6" ht="15" customHeight="1" x14ac:dyDescent="0.15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3</v>
      </c>
      <c r="D20" s="70">
        <v>3</v>
      </c>
      <c r="E20" s="48">
        <v>6</v>
      </c>
      <c r="F20" s="39">
        <v>5.6074766355140186E-2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5</v>
      </c>
      <c r="E26" s="41">
        <v>6</v>
      </c>
      <c r="F26" s="42">
        <v>5.6074766355140186E-2</v>
      </c>
    </row>
    <row r="27" spans="1:6" ht="15" customHeight="1" x14ac:dyDescent="0.15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4</v>
      </c>
      <c r="E32" s="41">
        <v>7</v>
      </c>
      <c r="F32" s="42">
        <v>6.5420560747663545E-2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9.3457943925233638E-3</v>
      </c>
    </row>
    <row r="39" spans="1:6" ht="15" customHeight="1" x14ac:dyDescent="0.15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6</v>
      </c>
      <c r="D44" s="49">
        <v>3</v>
      </c>
      <c r="E44" s="41">
        <v>9</v>
      </c>
      <c r="F44" s="42">
        <v>8.4112149532710276E-2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2</v>
      </c>
      <c r="E50" s="41">
        <v>2</v>
      </c>
      <c r="F50" s="42">
        <v>1.8691588785046728E-2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4</v>
      </c>
      <c r="D56" s="49">
        <v>2</v>
      </c>
      <c r="E56" s="41">
        <v>6</v>
      </c>
      <c r="F56" s="42">
        <v>5.6074766355140186E-2</v>
      </c>
    </row>
    <row r="57" spans="1:6" ht="15" customHeight="1" x14ac:dyDescent="0.15">
      <c r="A57" s="12"/>
      <c r="B57" s="35">
        <v>45</v>
      </c>
      <c r="C57" s="94">
        <v>0</v>
      </c>
      <c r="D57" s="94">
        <v>3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3</v>
      </c>
      <c r="D62" s="49">
        <v>3</v>
      </c>
      <c r="E62" s="41">
        <v>6</v>
      </c>
      <c r="F62" s="42">
        <v>5.6074766355140186E-2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3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1</v>
      </c>
      <c r="D68" s="49">
        <v>8</v>
      </c>
      <c r="E68" s="41">
        <v>9</v>
      </c>
      <c r="F68" s="42">
        <v>8.4112149532710276E-2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2</v>
      </c>
      <c r="D74" s="49">
        <v>1</v>
      </c>
      <c r="E74" s="41">
        <v>3</v>
      </c>
      <c r="F74" s="42">
        <v>2.8037383177570093E-2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6.5420560747663545E-2</v>
      </c>
    </row>
    <row r="81" spans="1:6" ht="15" customHeight="1" x14ac:dyDescent="0.15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5</v>
      </c>
      <c r="D86" s="71">
        <v>4</v>
      </c>
      <c r="E86" s="44">
        <v>9</v>
      </c>
      <c r="F86" s="45">
        <v>8.4112149532710276E-2</v>
      </c>
    </row>
    <row r="87" spans="1:6" ht="15" customHeight="1" x14ac:dyDescent="0.15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v>5</v>
      </c>
      <c r="D92" s="71">
        <v>2</v>
      </c>
      <c r="E92" s="44">
        <v>7</v>
      </c>
      <c r="F92" s="45">
        <v>6.5420560747663545E-2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0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3</v>
      </c>
      <c r="D98" s="71">
        <v>4</v>
      </c>
      <c r="E98" s="44">
        <v>7</v>
      </c>
      <c r="F98" s="45">
        <v>6.5420560747663545E-2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5.6074766355140186E-2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4</v>
      </c>
      <c r="E110" s="44">
        <v>6</v>
      </c>
      <c r="F110" s="45">
        <v>5.6074766355140186E-2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1.8691588785046728E-2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9.3457943925233638E-3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48</v>
      </c>
      <c r="D147" s="77">
        <v>59</v>
      </c>
      <c r="E147" s="62">
        <v>107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5</v>
      </c>
      <c r="D150" s="17">
        <v>8</v>
      </c>
      <c r="E150" s="17">
        <v>13</v>
      </c>
      <c r="F150" s="32">
        <v>0.12149532710280374</v>
      </c>
    </row>
    <row r="151" spans="1:6" ht="15" customHeight="1" x14ac:dyDescent="0.15">
      <c r="A151" s="18"/>
      <c r="B151" s="18" t="s">
        <v>49</v>
      </c>
      <c r="C151" s="19">
        <v>25</v>
      </c>
      <c r="D151" s="19">
        <v>31</v>
      </c>
      <c r="E151" s="19">
        <v>56</v>
      </c>
      <c r="F151" s="32">
        <v>0.52336448598130836</v>
      </c>
    </row>
    <row r="152" spans="1:6" ht="15" customHeight="1" x14ac:dyDescent="0.15">
      <c r="A152" s="33"/>
      <c r="B152" s="20" t="s">
        <v>6</v>
      </c>
      <c r="C152" s="21">
        <v>18</v>
      </c>
      <c r="D152" s="21">
        <v>20</v>
      </c>
      <c r="E152" s="21">
        <v>38</v>
      </c>
      <c r="F152" s="32">
        <v>0.35514018691588783</v>
      </c>
    </row>
    <row r="153" spans="1:6" ht="15" customHeight="1" x14ac:dyDescent="0.15">
      <c r="B153" s="2" t="s">
        <v>8</v>
      </c>
      <c r="C153" s="1">
        <v>48</v>
      </c>
      <c r="D153" s="1">
        <v>59</v>
      </c>
      <c r="E153" s="1">
        <v>107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5</v>
      </c>
      <c r="D155" s="17">
        <v>8</v>
      </c>
      <c r="E155" s="17">
        <v>13</v>
      </c>
      <c r="F155" s="32">
        <v>0.12149532710280374</v>
      </c>
    </row>
    <row r="156" spans="1:6" ht="15" customHeight="1" x14ac:dyDescent="0.15">
      <c r="A156" s="28"/>
      <c r="B156" s="18" t="s">
        <v>49</v>
      </c>
      <c r="C156" s="19">
        <v>25</v>
      </c>
      <c r="D156" s="19">
        <v>31</v>
      </c>
      <c r="E156" s="19">
        <v>56</v>
      </c>
      <c r="F156" s="32">
        <v>0.52336448598130836</v>
      </c>
    </row>
    <row r="157" spans="1:6" ht="15" customHeight="1" x14ac:dyDescent="0.15">
      <c r="A157" s="25"/>
      <c r="B157" s="20" t="s">
        <v>10</v>
      </c>
      <c r="C157" s="21">
        <v>10</v>
      </c>
      <c r="D157" s="21">
        <v>6</v>
      </c>
      <c r="E157" s="21">
        <v>16</v>
      </c>
      <c r="F157" s="32">
        <v>0.14953271028037382</v>
      </c>
    </row>
    <row r="158" spans="1:6" ht="15" customHeight="1" x14ac:dyDescent="0.15">
      <c r="A158" s="26"/>
      <c r="B158" s="29" t="s">
        <v>11</v>
      </c>
      <c r="C158" s="27">
        <v>8</v>
      </c>
      <c r="D158" s="27">
        <v>14</v>
      </c>
      <c r="E158" s="27">
        <v>22</v>
      </c>
      <c r="F158" s="32">
        <v>0.20560747663551401</v>
      </c>
    </row>
    <row r="159" spans="1:6" ht="15" customHeight="1" x14ac:dyDescent="0.15">
      <c r="B159" s="2" t="s">
        <v>8</v>
      </c>
      <c r="C159" s="1">
        <v>48</v>
      </c>
      <c r="D159" s="1">
        <v>59</v>
      </c>
      <c r="E159" s="1">
        <v>107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</v>
      </c>
      <c r="D161" s="31">
        <v>7</v>
      </c>
      <c r="E161" s="31">
        <v>9</v>
      </c>
      <c r="F161" s="32">
        <v>8.4112149532710276E-2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3</v>
      </c>
      <c r="E162" s="31">
        <v>3</v>
      </c>
      <c r="F162" s="32">
        <v>2.8037383177570093E-2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9.3457943925233638E-3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 codeName="Sheet202">
    <tabColor rgb="FF99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316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1</v>
      </c>
      <c r="E8" s="38">
        <v>2</v>
      </c>
      <c r="F8" s="39">
        <v>8.2987551867219917E-3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1.2448132780082987E-2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3</v>
      </c>
      <c r="D20" s="70">
        <v>1</v>
      </c>
      <c r="E20" s="48">
        <v>4</v>
      </c>
      <c r="F20" s="39">
        <v>1.6597510373443983E-2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3</v>
      </c>
      <c r="D26" s="49">
        <v>5</v>
      </c>
      <c r="E26" s="41">
        <v>8</v>
      </c>
      <c r="F26" s="42">
        <v>3.3195020746887967E-2</v>
      </c>
    </row>
    <row r="27" spans="1:6" ht="15" customHeight="1" x14ac:dyDescent="0.15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3</v>
      </c>
      <c r="E30" s="95">
        <v>4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5</v>
      </c>
      <c r="D32" s="49">
        <v>7</v>
      </c>
      <c r="E32" s="41">
        <v>12</v>
      </c>
      <c r="F32" s="42">
        <v>4.9792531120331947E-2</v>
      </c>
    </row>
    <row r="33" spans="1:6" ht="15" customHeight="1" x14ac:dyDescent="0.15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4</v>
      </c>
      <c r="E38" s="41">
        <v>6</v>
      </c>
      <c r="F38" s="42">
        <v>2.4896265560165973E-2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2</v>
      </c>
      <c r="E44" s="41">
        <v>4</v>
      </c>
      <c r="F44" s="42">
        <v>1.6597510373443983E-2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3</v>
      </c>
      <c r="D50" s="49">
        <v>1</v>
      </c>
      <c r="E50" s="41">
        <v>4</v>
      </c>
      <c r="F50" s="42">
        <v>1.6597510373443983E-2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2</v>
      </c>
      <c r="D56" s="49">
        <v>7</v>
      </c>
      <c r="E56" s="41">
        <v>9</v>
      </c>
      <c r="F56" s="42">
        <v>3.7344398340248962E-2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3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2</v>
      </c>
      <c r="D62" s="49">
        <v>4</v>
      </c>
      <c r="E62" s="41">
        <v>6</v>
      </c>
      <c r="F62" s="42">
        <v>2.4896265560165973E-2</v>
      </c>
    </row>
    <row r="63" spans="1:6" ht="15" customHeight="1" x14ac:dyDescent="0.15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4</v>
      </c>
      <c r="D65" s="94">
        <v>0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10</v>
      </c>
      <c r="D68" s="49">
        <v>8</v>
      </c>
      <c r="E68" s="41">
        <v>18</v>
      </c>
      <c r="F68" s="42">
        <v>7.4688796680497924E-2</v>
      </c>
    </row>
    <row r="69" spans="1:6" ht="15" customHeight="1" x14ac:dyDescent="0.15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6</v>
      </c>
      <c r="D74" s="49">
        <v>8</v>
      </c>
      <c r="E74" s="41">
        <v>14</v>
      </c>
      <c r="F74" s="42">
        <v>5.8091286307053944E-2</v>
      </c>
    </row>
    <row r="75" spans="1:6" ht="15" customHeight="1" x14ac:dyDescent="0.15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7</v>
      </c>
      <c r="D80" s="49">
        <v>8</v>
      </c>
      <c r="E80" s="41">
        <v>15</v>
      </c>
      <c r="F80" s="42">
        <v>6.2240663900414939E-2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3</v>
      </c>
      <c r="D86" s="71">
        <v>3</v>
      </c>
      <c r="E86" s="44">
        <v>6</v>
      </c>
      <c r="F86" s="45">
        <v>2.4896265560165973E-2</v>
      </c>
    </row>
    <row r="87" spans="1:6" ht="15" customHeight="1" x14ac:dyDescent="0.15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2</v>
      </c>
      <c r="E90" s="95">
        <v>6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15">
      <c r="A92" s="12"/>
      <c r="B92" s="43" t="s">
        <v>41</v>
      </c>
      <c r="C92" s="71">
        <v>12</v>
      </c>
      <c r="D92" s="71">
        <v>11</v>
      </c>
      <c r="E92" s="44">
        <v>23</v>
      </c>
      <c r="F92" s="45">
        <v>9.5435684647302899E-2</v>
      </c>
    </row>
    <row r="93" spans="1:6" ht="15" customHeight="1" x14ac:dyDescent="0.15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2</v>
      </c>
      <c r="E94" s="95">
        <v>6</v>
      </c>
      <c r="F94" s="32"/>
    </row>
    <row r="95" spans="1:6" ht="15" customHeight="1" x14ac:dyDescent="0.15">
      <c r="A95" s="12"/>
      <c r="B95" s="35">
        <v>77</v>
      </c>
      <c r="C95" s="94">
        <v>6</v>
      </c>
      <c r="D95" s="94">
        <v>2</v>
      </c>
      <c r="E95" s="95">
        <v>8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15</v>
      </c>
      <c r="D98" s="71">
        <v>9</v>
      </c>
      <c r="E98" s="44">
        <v>24</v>
      </c>
      <c r="F98" s="45">
        <v>9.9585062240663894E-2</v>
      </c>
    </row>
    <row r="99" spans="1:6" ht="15" customHeight="1" x14ac:dyDescent="0.15">
      <c r="A99" s="12"/>
      <c r="B99" s="35">
        <v>80</v>
      </c>
      <c r="C99" s="94">
        <v>0</v>
      </c>
      <c r="D99" s="94">
        <v>6</v>
      </c>
      <c r="E99" s="95">
        <v>6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4</v>
      </c>
      <c r="D101" s="94">
        <v>4</v>
      </c>
      <c r="E101" s="95">
        <v>8</v>
      </c>
      <c r="F101" s="32"/>
    </row>
    <row r="102" spans="1:6" ht="15" customHeight="1" x14ac:dyDescent="0.15">
      <c r="A102" s="12"/>
      <c r="B102" s="35">
        <v>83</v>
      </c>
      <c r="C102" s="94">
        <v>5</v>
      </c>
      <c r="D102" s="94">
        <v>3</v>
      </c>
      <c r="E102" s="95">
        <v>8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6</v>
      </c>
      <c r="E103" s="95">
        <v>7</v>
      </c>
      <c r="F103" s="32"/>
    </row>
    <row r="104" spans="1:6" ht="15" customHeight="1" x14ac:dyDescent="0.15">
      <c r="A104" s="12"/>
      <c r="B104" s="43" t="s">
        <v>43</v>
      </c>
      <c r="C104" s="71">
        <v>11</v>
      </c>
      <c r="D104" s="71">
        <v>21</v>
      </c>
      <c r="E104" s="44">
        <v>32</v>
      </c>
      <c r="F104" s="45">
        <v>0.13278008298755187</v>
      </c>
    </row>
    <row r="105" spans="1:6" ht="15" customHeight="1" x14ac:dyDescent="0.15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6</v>
      </c>
      <c r="E107" s="95">
        <v>6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4</v>
      </c>
      <c r="E108" s="95">
        <v>6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17</v>
      </c>
      <c r="E110" s="44">
        <v>21</v>
      </c>
      <c r="F110" s="45">
        <v>8.7136929460580909E-2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6</v>
      </c>
      <c r="E111" s="95">
        <v>7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5</v>
      </c>
      <c r="E112" s="95">
        <v>5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4</v>
      </c>
      <c r="E113" s="95">
        <v>4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17</v>
      </c>
      <c r="E116" s="44">
        <v>18</v>
      </c>
      <c r="F116" s="45">
        <v>7.4688796680497924E-2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3</v>
      </c>
      <c r="E117" s="95">
        <v>4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7</v>
      </c>
      <c r="E122" s="44">
        <v>8</v>
      </c>
      <c r="F122" s="45">
        <v>3.3195020746887967E-2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2</v>
      </c>
      <c r="E123" s="95">
        <v>2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2</v>
      </c>
      <c r="E126" s="95">
        <v>2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4</v>
      </c>
      <c r="E128" s="44">
        <v>4</v>
      </c>
      <c r="F128" s="45">
        <v>1.6597510373443983E-2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95</v>
      </c>
      <c r="D147" s="77">
        <v>146</v>
      </c>
      <c r="E147" s="62">
        <v>241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6</v>
      </c>
      <c r="D150" s="17">
        <v>3</v>
      </c>
      <c r="E150" s="17">
        <v>9</v>
      </c>
      <c r="F150" s="32">
        <v>3.7344398340248962E-2</v>
      </c>
    </row>
    <row r="151" spans="1:6" ht="15" customHeight="1" x14ac:dyDescent="0.15">
      <c r="A151" s="18"/>
      <c r="B151" s="18" t="s">
        <v>49</v>
      </c>
      <c r="C151" s="19">
        <v>42</v>
      </c>
      <c r="D151" s="19">
        <v>54</v>
      </c>
      <c r="E151" s="19">
        <v>96</v>
      </c>
      <c r="F151" s="32">
        <v>0.39834024896265557</v>
      </c>
    </row>
    <row r="152" spans="1:6" ht="15" customHeight="1" x14ac:dyDescent="0.15">
      <c r="A152" s="33"/>
      <c r="B152" s="20" t="s">
        <v>6</v>
      </c>
      <c r="C152" s="21">
        <v>47</v>
      </c>
      <c r="D152" s="21">
        <v>89</v>
      </c>
      <c r="E152" s="21">
        <v>136</v>
      </c>
      <c r="F152" s="32">
        <v>0.56431535269709543</v>
      </c>
    </row>
    <row r="153" spans="1:6" ht="15" customHeight="1" x14ac:dyDescent="0.15">
      <c r="B153" s="2" t="s">
        <v>8</v>
      </c>
      <c r="C153" s="1">
        <v>95</v>
      </c>
      <c r="D153" s="1">
        <v>146</v>
      </c>
      <c r="E153" s="1">
        <v>241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6</v>
      </c>
      <c r="D155" s="17">
        <v>3</v>
      </c>
      <c r="E155" s="17">
        <v>9</v>
      </c>
      <c r="F155" s="32">
        <v>3.7344398340248962E-2</v>
      </c>
    </row>
    <row r="156" spans="1:6" ht="15" customHeight="1" x14ac:dyDescent="0.15">
      <c r="A156" s="28"/>
      <c r="B156" s="18" t="s">
        <v>49</v>
      </c>
      <c r="C156" s="19">
        <v>42</v>
      </c>
      <c r="D156" s="19">
        <v>54</v>
      </c>
      <c r="E156" s="19">
        <v>96</v>
      </c>
      <c r="F156" s="32">
        <v>0.39834024896265557</v>
      </c>
    </row>
    <row r="157" spans="1:6" ht="15" customHeight="1" x14ac:dyDescent="0.15">
      <c r="A157" s="25"/>
      <c r="B157" s="20" t="s">
        <v>10</v>
      </c>
      <c r="C157" s="21">
        <v>15</v>
      </c>
      <c r="D157" s="21">
        <v>14</v>
      </c>
      <c r="E157" s="21">
        <v>29</v>
      </c>
      <c r="F157" s="32">
        <v>0.12033195020746888</v>
      </c>
    </row>
    <row r="158" spans="1:6" ht="15" customHeight="1" x14ac:dyDescent="0.15">
      <c r="A158" s="26"/>
      <c r="B158" s="29" t="s">
        <v>11</v>
      </c>
      <c r="C158" s="27">
        <v>32</v>
      </c>
      <c r="D158" s="27">
        <v>75</v>
      </c>
      <c r="E158" s="27">
        <v>107</v>
      </c>
      <c r="F158" s="32">
        <v>0.44398340248962653</v>
      </c>
    </row>
    <row r="159" spans="1:6" ht="15" customHeight="1" x14ac:dyDescent="0.15">
      <c r="B159" s="2" t="s">
        <v>8</v>
      </c>
      <c r="C159" s="1">
        <v>95</v>
      </c>
      <c r="D159" s="1">
        <v>146</v>
      </c>
      <c r="E159" s="1">
        <v>241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6</v>
      </c>
      <c r="D161" s="31">
        <v>45</v>
      </c>
      <c r="E161" s="31">
        <v>51</v>
      </c>
      <c r="F161" s="32">
        <v>0.21161825726141079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28</v>
      </c>
      <c r="E162" s="31">
        <v>30</v>
      </c>
      <c r="F162" s="32">
        <v>0.12448132780082988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11</v>
      </c>
      <c r="E163" s="31">
        <v>12</v>
      </c>
      <c r="F163" s="32">
        <v>4.9792531120331947E-2</v>
      </c>
    </row>
    <row r="164" spans="1:6" ht="15" customHeight="1" x14ac:dyDescent="0.15">
      <c r="B164" s="4" t="s">
        <v>14</v>
      </c>
      <c r="C164" s="1">
        <v>0</v>
      </c>
      <c r="D164" s="1">
        <v>4</v>
      </c>
      <c r="E164" s="1">
        <v>4</v>
      </c>
      <c r="F164" s="32">
        <v>1.6597510373443983E-2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1">
    <tabColor rgb="FFFFFF99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138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3</v>
      </c>
      <c r="E3" s="95">
        <v>5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5</v>
      </c>
      <c r="D7" s="94">
        <v>2</v>
      </c>
      <c r="E7" s="95">
        <v>7</v>
      </c>
      <c r="F7" s="32"/>
    </row>
    <row r="8" spans="1:6" ht="15" customHeight="1" x14ac:dyDescent="0.15">
      <c r="A8" s="12"/>
      <c r="B8" s="37" t="s">
        <v>27</v>
      </c>
      <c r="C8" s="70">
        <v>9</v>
      </c>
      <c r="D8" s="70">
        <v>9</v>
      </c>
      <c r="E8" s="38">
        <v>18</v>
      </c>
      <c r="F8" s="39">
        <v>3.5294117647058823E-2</v>
      </c>
    </row>
    <row r="9" spans="1:6" ht="15" customHeight="1" x14ac:dyDescent="0.15">
      <c r="A9" s="12"/>
      <c r="B9" s="35">
        <v>5</v>
      </c>
      <c r="C9" s="94">
        <v>4</v>
      </c>
      <c r="D9" s="94">
        <v>1</v>
      </c>
      <c r="E9" s="95">
        <v>5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4</v>
      </c>
      <c r="E10" s="95">
        <v>7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8</v>
      </c>
      <c r="D14" s="70">
        <v>11</v>
      </c>
      <c r="E14" s="48">
        <v>19</v>
      </c>
      <c r="F14" s="39">
        <v>3.7254901960784313E-2</v>
      </c>
    </row>
    <row r="15" spans="1:6" ht="15" customHeight="1" x14ac:dyDescent="0.15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3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0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4</v>
      </c>
      <c r="D19" s="94">
        <v>1</v>
      </c>
      <c r="E19" s="95">
        <v>5</v>
      </c>
      <c r="F19" s="32"/>
    </row>
    <row r="20" spans="1:6" ht="15" customHeight="1" x14ac:dyDescent="0.15">
      <c r="A20" s="12"/>
      <c r="B20" s="37" t="s">
        <v>29</v>
      </c>
      <c r="C20" s="70">
        <v>10</v>
      </c>
      <c r="D20" s="70">
        <v>6</v>
      </c>
      <c r="E20" s="48">
        <v>16</v>
      </c>
      <c r="F20" s="39">
        <v>3.1372549019607843E-2</v>
      </c>
    </row>
    <row r="21" spans="1:6" ht="15" customHeight="1" x14ac:dyDescent="0.15">
      <c r="A21" s="12"/>
      <c r="B21" s="35">
        <v>15</v>
      </c>
      <c r="C21" s="94">
        <v>3</v>
      </c>
      <c r="D21" s="94">
        <v>3</v>
      </c>
      <c r="E21" s="95">
        <v>6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5</v>
      </c>
      <c r="E22" s="95">
        <v>7</v>
      </c>
      <c r="F22" s="32"/>
    </row>
    <row r="23" spans="1:6" ht="15" customHeight="1" x14ac:dyDescent="0.15">
      <c r="A23" s="12"/>
      <c r="B23" s="35">
        <v>17</v>
      </c>
      <c r="C23" s="94">
        <v>6</v>
      </c>
      <c r="D23" s="94">
        <v>5</v>
      </c>
      <c r="E23" s="95">
        <v>11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4</v>
      </c>
      <c r="E24" s="95">
        <v>5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v>13</v>
      </c>
      <c r="D26" s="49">
        <v>19</v>
      </c>
      <c r="E26" s="41">
        <v>32</v>
      </c>
      <c r="F26" s="42">
        <v>6.2745098039215685E-2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2</v>
      </c>
      <c r="E28" s="95">
        <v>5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6</v>
      </c>
      <c r="D30" s="94">
        <v>0</v>
      </c>
      <c r="E30" s="95">
        <v>6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3</v>
      </c>
      <c r="E31" s="95">
        <v>4</v>
      </c>
      <c r="F31" s="32"/>
    </row>
    <row r="32" spans="1:6" ht="15" customHeight="1" x14ac:dyDescent="0.15">
      <c r="A32" s="12"/>
      <c r="B32" s="40" t="s">
        <v>31</v>
      </c>
      <c r="C32" s="49">
        <v>12</v>
      </c>
      <c r="D32" s="49">
        <v>6</v>
      </c>
      <c r="E32" s="41">
        <v>18</v>
      </c>
      <c r="F32" s="42">
        <v>3.5294117647058823E-2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v>8</v>
      </c>
      <c r="D38" s="49">
        <v>5</v>
      </c>
      <c r="E38" s="41">
        <v>13</v>
      </c>
      <c r="F38" s="42">
        <v>2.5490196078431372E-2</v>
      </c>
    </row>
    <row r="39" spans="1:6" ht="15" customHeight="1" x14ac:dyDescent="0.15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6</v>
      </c>
      <c r="D40" s="94">
        <v>2</v>
      </c>
      <c r="E40" s="95">
        <v>8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3</v>
      </c>
      <c r="E41" s="95">
        <v>5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v>11</v>
      </c>
      <c r="D44" s="49">
        <v>8</v>
      </c>
      <c r="E44" s="41">
        <v>19</v>
      </c>
      <c r="F44" s="42">
        <v>3.7254901960784313E-2</v>
      </c>
    </row>
    <row r="45" spans="1:6" ht="15" customHeight="1" x14ac:dyDescent="0.15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4</v>
      </c>
      <c r="E46" s="95">
        <v>5</v>
      </c>
      <c r="F46" s="32"/>
    </row>
    <row r="47" spans="1:6" ht="15" customHeight="1" x14ac:dyDescent="0.15">
      <c r="A47" s="12"/>
      <c r="B47" s="35">
        <v>37</v>
      </c>
      <c r="C47" s="94">
        <v>4</v>
      </c>
      <c r="D47" s="94">
        <v>1</v>
      </c>
      <c r="E47" s="95">
        <v>5</v>
      </c>
      <c r="F47" s="32"/>
    </row>
    <row r="48" spans="1:6" ht="15" customHeight="1" x14ac:dyDescent="0.15">
      <c r="A48" s="12"/>
      <c r="B48" s="35">
        <v>38</v>
      </c>
      <c r="C48" s="94">
        <v>6</v>
      </c>
      <c r="D48" s="94">
        <v>3</v>
      </c>
      <c r="E48" s="95">
        <v>9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4</v>
      </c>
      <c r="E49" s="95">
        <v>7</v>
      </c>
      <c r="F49" s="32"/>
    </row>
    <row r="50" spans="1:6" ht="15" customHeight="1" x14ac:dyDescent="0.15">
      <c r="A50" s="12"/>
      <c r="B50" s="40" t="s">
        <v>34</v>
      </c>
      <c r="C50" s="49">
        <v>16</v>
      </c>
      <c r="D50" s="49">
        <v>12</v>
      </c>
      <c r="E50" s="41">
        <v>28</v>
      </c>
      <c r="F50" s="42">
        <v>5.4901960784313725E-2</v>
      </c>
    </row>
    <row r="51" spans="1:6" ht="15" customHeight="1" x14ac:dyDescent="0.15">
      <c r="A51" s="12"/>
      <c r="B51" s="35">
        <v>40</v>
      </c>
      <c r="C51" s="94">
        <v>4</v>
      </c>
      <c r="D51" s="94">
        <v>5</v>
      </c>
      <c r="E51" s="95">
        <v>9</v>
      </c>
      <c r="F51" s="32"/>
    </row>
    <row r="52" spans="1:6" ht="15" customHeight="1" x14ac:dyDescent="0.15">
      <c r="A52" s="12"/>
      <c r="B52" s="35">
        <v>41</v>
      </c>
      <c r="C52" s="94">
        <v>4</v>
      </c>
      <c r="D52" s="94">
        <v>7</v>
      </c>
      <c r="E52" s="95">
        <v>11</v>
      </c>
      <c r="F52" s="32"/>
    </row>
    <row r="53" spans="1:6" ht="15" customHeight="1" x14ac:dyDescent="0.15">
      <c r="A53" s="12"/>
      <c r="B53" s="35">
        <v>42</v>
      </c>
      <c r="C53" s="94">
        <v>5</v>
      </c>
      <c r="D53" s="94">
        <v>1</v>
      </c>
      <c r="E53" s="95">
        <v>6</v>
      </c>
      <c r="F53" s="32"/>
    </row>
    <row r="54" spans="1:6" ht="15" customHeight="1" x14ac:dyDescent="0.15">
      <c r="A54" s="12"/>
      <c r="B54" s="35">
        <v>43</v>
      </c>
      <c r="C54" s="94">
        <v>4</v>
      </c>
      <c r="D54" s="94">
        <v>0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19</v>
      </c>
      <c r="D56" s="49">
        <v>14</v>
      </c>
      <c r="E56" s="41">
        <v>33</v>
      </c>
      <c r="F56" s="42">
        <v>6.4705882352941183E-2</v>
      </c>
    </row>
    <row r="57" spans="1:6" ht="15" customHeight="1" x14ac:dyDescent="0.15">
      <c r="A57" s="12"/>
      <c r="B57" s="35">
        <v>45</v>
      </c>
      <c r="C57" s="94">
        <v>8</v>
      </c>
      <c r="D57" s="94">
        <v>8</v>
      </c>
      <c r="E57" s="95">
        <v>16</v>
      </c>
      <c r="F57" s="32"/>
    </row>
    <row r="58" spans="1:6" ht="15" customHeight="1" x14ac:dyDescent="0.15">
      <c r="A58" s="12"/>
      <c r="B58" s="35">
        <v>46</v>
      </c>
      <c r="C58" s="94">
        <v>5</v>
      </c>
      <c r="D58" s="94">
        <v>4</v>
      </c>
      <c r="E58" s="95">
        <v>9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15">
      <c r="A60" s="12"/>
      <c r="B60" s="35">
        <v>48</v>
      </c>
      <c r="C60" s="94">
        <v>5</v>
      </c>
      <c r="D60" s="94">
        <v>5</v>
      </c>
      <c r="E60" s="95">
        <v>10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15">
      <c r="A62" s="12"/>
      <c r="B62" s="40" t="s">
        <v>36</v>
      </c>
      <c r="C62" s="49">
        <v>24</v>
      </c>
      <c r="D62" s="49">
        <v>22</v>
      </c>
      <c r="E62" s="41">
        <v>46</v>
      </c>
      <c r="F62" s="42">
        <v>9.0196078431372548E-2</v>
      </c>
    </row>
    <row r="63" spans="1:6" ht="15" customHeight="1" x14ac:dyDescent="0.15">
      <c r="A63" s="12"/>
      <c r="B63" s="35">
        <v>50</v>
      </c>
      <c r="C63" s="94">
        <v>4</v>
      </c>
      <c r="D63" s="94">
        <v>7</v>
      </c>
      <c r="E63" s="95">
        <v>11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3</v>
      </c>
      <c r="E66" s="95">
        <v>7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14</v>
      </c>
      <c r="D68" s="49">
        <v>12</v>
      </c>
      <c r="E68" s="41">
        <v>26</v>
      </c>
      <c r="F68" s="42">
        <v>5.0980392156862744E-2</v>
      </c>
    </row>
    <row r="69" spans="1:6" ht="15" customHeight="1" x14ac:dyDescent="0.15">
      <c r="A69" s="12"/>
      <c r="B69" s="35">
        <v>55</v>
      </c>
      <c r="C69" s="94">
        <v>6</v>
      </c>
      <c r="D69" s="94">
        <v>7</v>
      </c>
      <c r="E69" s="95">
        <v>13</v>
      </c>
      <c r="F69" s="32"/>
    </row>
    <row r="70" spans="1:6" ht="15" customHeight="1" x14ac:dyDescent="0.15">
      <c r="A70" s="12"/>
      <c r="B70" s="35">
        <v>56</v>
      </c>
      <c r="C70" s="94">
        <v>4</v>
      </c>
      <c r="D70" s="94">
        <v>3</v>
      </c>
      <c r="E70" s="95">
        <v>7</v>
      </c>
      <c r="F70" s="32"/>
    </row>
    <row r="71" spans="1:6" ht="15" customHeight="1" x14ac:dyDescent="0.15">
      <c r="A71" s="12"/>
      <c r="B71" s="35">
        <v>57</v>
      </c>
      <c r="C71" s="94">
        <v>5</v>
      </c>
      <c r="D71" s="94">
        <v>4</v>
      </c>
      <c r="E71" s="95">
        <v>9</v>
      </c>
      <c r="F71" s="32"/>
    </row>
    <row r="72" spans="1:6" ht="15" customHeight="1" x14ac:dyDescent="0.15">
      <c r="A72" s="12"/>
      <c r="B72" s="35">
        <v>58</v>
      </c>
      <c r="C72" s="94">
        <v>5</v>
      </c>
      <c r="D72" s="94">
        <v>0</v>
      </c>
      <c r="E72" s="95">
        <v>5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15">
      <c r="A74" s="12"/>
      <c r="B74" s="40" t="s">
        <v>38</v>
      </c>
      <c r="C74" s="49">
        <v>23</v>
      </c>
      <c r="D74" s="49">
        <v>16</v>
      </c>
      <c r="E74" s="41">
        <v>39</v>
      </c>
      <c r="F74" s="42">
        <v>7.6470588235294124E-2</v>
      </c>
    </row>
    <row r="75" spans="1:6" ht="15" customHeight="1" x14ac:dyDescent="0.15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4</v>
      </c>
      <c r="E76" s="95">
        <v>8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4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v>11</v>
      </c>
      <c r="D80" s="49">
        <v>15</v>
      </c>
      <c r="E80" s="41">
        <v>26</v>
      </c>
      <c r="F80" s="42">
        <v>5.0980392156862744E-2</v>
      </c>
    </row>
    <row r="81" spans="1:6" ht="15" customHeight="1" x14ac:dyDescent="0.15">
      <c r="A81" s="12"/>
      <c r="B81" s="35">
        <v>65</v>
      </c>
      <c r="C81" s="94">
        <v>5</v>
      </c>
      <c r="D81" s="94">
        <v>2</v>
      </c>
      <c r="E81" s="95">
        <v>7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4</v>
      </c>
      <c r="E82" s="95">
        <v>7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4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6</v>
      </c>
      <c r="D84" s="94">
        <v>4</v>
      </c>
      <c r="E84" s="95">
        <v>10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3</v>
      </c>
      <c r="E85" s="95">
        <v>8</v>
      </c>
      <c r="F85" s="32"/>
    </row>
    <row r="86" spans="1:6" ht="15" customHeight="1" x14ac:dyDescent="0.15">
      <c r="A86" s="12"/>
      <c r="B86" s="43" t="s">
        <v>40</v>
      </c>
      <c r="C86" s="71">
        <v>20</v>
      </c>
      <c r="D86" s="71">
        <v>17</v>
      </c>
      <c r="E86" s="44">
        <v>37</v>
      </c>
      <c r="F86" s="45">
        <v>7.2549019607843143E-2</v>
      </c>
    </row>
    <row r="87" spans="1:6" ht="15" customHeight="1" x14ac:dyDescent="0.15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5</v>
      </c>
      <c r="D90" s="94">
        <v>3</v>
      </c>
      <c r="E90" s="95">
        <v>8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3</v>
      </c>
      <c r="E91" s="95">
        <v>7</v>
      </c>
      <c r="F91" s="32"/>
    </row>
    <row r="92" spans="1:6" ht="15" customHeight="1" x14ac:dyDescent="0.15">
      <c r="A92" s="12"/>
      <c r="B92" s="43" t="s">
        <v>41</v>
      </c>
      <c r="C92" s="71">
        <v>14</v>
      </c>
      <c r="D92" s="71">
        <v>14</v>
      </c>
      <c r="E92" s="44">
        <v>28</v>
      </c>
      <c r="F92" s="45">
        <v>5.4901960784313725E-2</v>
      </c>
    </row>
    <row r="93" spans="1:6" ht="15" customHeight="1" x14ac:dyDescent="0.15">
      <c r="A93" s="12"/>
      <c r="B93" s="35">
        <v>75</v>
      </c>
      <c r="C93" s="94">
        <v>6</v>
      </c>
      <c r="D93" s="94">
        <v>8</v>
      </c>
      <c r="E93" s="95">
        <v>14</v>
      </c>
      <c r="F93" s="32"/>
    </row>
    <row r="94" spans="1:6" ht="15" customHeight="1" x14ac:dyDescent="0.15">
      <c r="A94" s="12"/>
      <c r="B94" s="35">
        <v>76</v>
      </c>
      <c r="C94" s="94">
        <v>7</v>
      </c>
      <c r="D94" s="94">
        <v>10</v>
      </c>
      <c r="E94" s="95">
        <v>17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3</v>
      </c>
      <c r="E97" s="95">
        <v>7</v>
      </c>
      <c r="F97" s="32"/>
    </row>
    <row r="98" spans="1:6" ht="15" customHeight="1" x14ac:dyDescent="0.15">
      <c r="A98" s="12"/>
      <c r="B98" s="43" t="s">
        <v>42</v>
      </c>
      <c r="C98" s="71">
        <v>20</v>
      </c>
      <c r="D98" s="71">
        <v>26</v>
      </c>
      <c r="E98" s="44">
        <v>46</v>
      </c>
      <c r="F98" s="45">
        <v>9.0196078431372548E-2</v>
      </c>
    </row>
    <row r="99" spans="1:6" ht="15" customHeight="1" x14ac:dyDescent="0.15">
      <c r="A99" s="12"/>
      <c r="B99" s="35">
        <v>80</v>
      </c>
      <c r="C99" s="94">
        <v>5</v>
      </c>
      <c r="D99" s="94">
        <v>2</v>
      </c>
      <c r="E99" s="95">
        <v>7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4</v>
      </c>
      <c r="E100" s="95">
        <v>7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4</v>
      </c>
      <c r="D102" s="94">
        <v>3</v>
      </c>
      <c r="E102" s="95">
        <v>7</v>
      </c>
      <c r="F102" s="32"/>
    </row>
    <row r="103" spans="1:6" ht="15" customHeight="1" x14ac:dyDescent="0.15">
      <c r="A103" s="12"/>
      <c r="B103" s="35">
        <v>84</v>
      </c>
      <c r="C103" s="94">
        <v>6</v>
      </c>
      <c r="D103" s="94">
        <v>1</v>
      </c>
      <c r="E103" s="95">
        <v>7</v>
      </c>
      <c r="F103" s="32"/>
    </row>
    <row r="104" spans="1:6" ht="15" customHeight="1" x14ac:dyDescent="0.15">
      <c r="A104" s="12"/>
      <c r="B104" s="43" t="s">
        <v>43</v>
      </c>
      <c r="C104" s="71">
        <v>20</v>
      </c>
      <c r="D104" s="71">
        <v>13</v>
      </c>
      <c r="E104" s="44">
        <v>33</v>
      </c>
      <c r="F104" s="45">
        <v>6.4705882352941183E-2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4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8</v>
      </c>
      <c r="D110" s="71">
        <v>10</v>
      </c>
      <c r="E110" s="44">
        <v>18</v>
      </c>
      <c r="F110" s="45">
        <v>3.5294117647058823E-2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8</v>
      </c>
      <c r="E116" s="44">
        <v>10</v>
      </c>
      <c r="F116" s="45">
        <v>1.9607843137254902E-2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9.8039215686274508E-3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263</v>
      </c>
      <c r="D147" s="77">
        <v>247</v>
      </c>
      <c r="E147" s="77">
        <v>510</v>
      </c>
      <c r="F147" s="97"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27</v>
      </c>
      <c r="D150" s="17">
        <v>26</v>
      </c>
      <c r="E150" s="17">
        <v>53</v>
      </c>
      <c r="F150" s="32">
        <v>0.10392156862745099</v>
      </c>
    </row>
    <row r="151" spans="1:6" ht="15" customHeight="1" x14ac:dyDescent="0.15">
      <c r="A151" s="18"/>
      <c r="B151" s="18" t="s">
        <v>49</v>
      </c>
      <c r="C151" s="19">
        <v>151</v>
      </c>
      <c r="D151" s="19">
        <v>129</v>
      </c>
      <c r="E151" s="19">
        <v>280</v>
      </c>
      <c r="F151" s="32">
        <v>0.5490196078431373</v>
      </c>
    </row>
    <row r="152" spans="1:6" ht="15" customHeight="1" x14ac:dyDescent="0.15">
      <c r="A152" s="33"/>
      <c r="B152" s="20" t="s">
        <v>6</v>
      </c>
      <c r="C152" s="21">
        <v>85</v>
      </c>
      <c r="D152" s="21">
        <v>92</v>
      </c>
      <c r="E152" s="21">
        <v>177</v>
      </c>
      <c r="F152" s="32">
        <v>0.34705882352941175</v>
      </c>
    </row>
    <row r="153" spans="1:6" ht="15" customHeight="1" x14ac:dyDescent="0.15">
      <c r="B153" s="2" t="s">
        <v>8</v>
      </c>
      <c r="C153" s="1">
        <v>263</v>
      </c>
      <c r="D153" s="1">
        <v>247</v>
      </c>
      <c r="E153" s="1">
        <v>510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27</v>
      </c>
      <c r="D155" s="17">
        <v>26</v>
      </c>
      <c r="E155" s="17">
        <v>53</v>
      </c>
      <c r="F155" s="32">
        <v>0.10392156862745099</v>
      </c>
    </row>
    <row r="156" spans="1:6" ht="15" customHeight="1" x14ac:dyDescent="0.15">
      <c r="A156" s="28"/>
      <c r="B156" s="18" t="s">
        <v>49</v>
      </c>
      <c r="C156" s="19">
        <v>151</v>
      </c>
      <c r="D156" s="19">
        <v>129</v>
      </c>
      <c r="E156" s="19">
        <v>280</v>
      </c>
      <c r="F156" s="32">
        <v>0.5490196078431373</v>
      </c>
    </row>
    <row r="157" spans="1:6" ht="15" customHeight="1" x14ac:dyDescent="0.15">
      <c r="A157" s="25"/>
      <c r="B157" s="20" t="s">
        <v>10</v>
      </c>
      <c r="C157" s="21">
        <v>34</v>
      </c>
      <c r="D157" s="21">
        <v>31</v>
      </c>
      <c r="E157" s="21">
        <v>65</v>
      </c>
      <c r="F157" s="32">
        <v>0.12745098039215685</v>
      </c>
    </row>
    <row r="158" spans="1:6" ht="15" customHeight="1" x14ac:dyDescent="0.15">
      <c r="A158" s="26"/>
      <c r="B158" s="29" t="s">
        <v>11</v>
      </c>
      <c r="C158" s="27">
        <v>51</v>
      </c>
      <c r="D158" s="27">
        <v>61</v>
      </c>
      <c r="E158" s="27">
        <v>112</v>
      </c>
      <c r="F158" s="32">
        <v>0.2196078431372549</v>
      </c>
    </row>
    <row r="159" spans="1:6" ht="15" customHeight="1" x14ac:dyDescent="0.15">
      <c r="B159" s="2" t="s">
        <v>8</v>
      </c>
      <c r="C159" s="1">
        <v>263</v>
      </c>
      <c r="D159" s="1">
        <v>247</v>
      </c>
      <c r="E159" s="1">
        <v>510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11</v>
      </c>
      <c r="D161" s="31">
        <v>22</v>
      </c>
      <c r="E161" s="31">
        <v>33</v>
      </c>
      <c r="F161" s="32">
        <v>6.4705882352941183E-2</v>
      </c>
    </row>
    <row r="162" spans="1:6" ht="15" customHeight="1" x14ac:dyDescent="0.15">
      <c r="A162" s="30"/>
      <c r="B162" s="23" t="s">
        <v>15</v>
      </c>
      <c r="C162" s="31">
        <v>3</v>
      </c>
      <c r="D162" s="31">
        <v>12</v>
      </c>
      <c r="E162" s="31">
        <v>15</v>
      </c>
      <c r="F162" s="32">
        <v>2.9411764705882353E-2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4</v>
      </c>
      <c r="E163" s="31">
        <v>5</v>
      </c>
      <c r="F163" s="32">
        <v>9.8039215686274508E-3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 codeName="Sheet203">
    <tabColor rgb="FF99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317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3</v>
      </c>
      <c r="D26" s="49">
        <v>1</v>
      </c>
      <c r="E26" s="41">
        <v>4</v>
      </c>
      <c r="F26" s="42">
        <v>6.6666666666666666E-2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0.05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1.6666666666666666E-2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0.05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1.6666666666666666E-2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3.3333333333333333E-2</v>
      </c>
    </row>
    <row r="63" spans="1:6" ht="15" customHeight="1" x14ac:dyDescent="0.15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1</v>
      </c>
      <c r="D68" s="49">
        <v>3</v>
      </c>
      <c r="E68" s="41">
        <v>4</v>
      </c>
      <c r="F68" s="42">
        <v>6.6666666666666666E-2</v>
      </c>
    </row>
    <row r="69" spans="1:6" ht="15" customHeight="1" x14ac:dyDescent="0.15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0.1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3</v>
      </c>
      <c r="D80" s="49">
        <v>3</v>
      </c>
      <c r="E80" s="41">
        <v>6</v>
      </c>
      <c r="F80" s="42">
        <v>0.1</v>
      </c>
    </row>
    <row r="81" spans="1:6" ht="15" customHeight="1" x14ac:dyDescent="0.15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5</v>
      </c>
      <c r="D86" s="71">
        <v>4</v>
      </c>
      <c r="E86" s="44">
        <v>9</v>
      </c>
      <c r="F86" s="45">
        <v>0.15</v>
      </c>
    </row>
    <row r="87" spans="1:6" ht="15" customHeight="1" x14ac:dyDescent="0.15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v>2</v>
      </c>
      <c r="D92" s="71">
        <v>1</v>
      </c>
      <c r="E92" s="44">
        <v>3</v>
      </c>
      <c r="F92" s="45">
        <v>0.05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1</v>
      </c>
      <c r="D98" s="71">
        <v>3</v>
      </c>
      <c r="E98" s="44">
        <v>4</v>
      </c>
      <c r="F98" s="45">
        <v>6.6666666666666666E-2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0</v>
      </c>
      <c r="E104" s="44">
        <v>3</v>
      </c>
      <c r="F104" s="45">
        <v>0.05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8.3333333333333329E-2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0.05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0.05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29</v>
      </c>
      <c r="D147" s="77">
        <v>31</v>
      </c>
      <c r="E147" s="62">
        <v>60</v>
      </c>
      <c r="F147" s="32"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15">
      <c r="A151" s="18"/>
      <c r="B151" s="18" t="s">
        <v>49</v>
      </c>
      <c r="C151" s="19">
        <v>14</v>
      </c>
      <c r="D151" s="19">
        <v>16</v>
      </c>
      <c r="E151" s="19">
        <v>30</v>
      </c>
      <c r="F151" s="32">
        <v>0.5</v>
      </c>
    </row>
    <row r="152" spans="1:6" ht="15" customHeight="1" x14ac:dyDescent="0.15">
      <c r="A152" s="33"/>
      <c r="B152" s="20" t="s">
        <v>6</v>
      </c>
      <c r="C152" s="21">
        <v>15</v>
      </c>
      <c r="D152" s="21">
        <v>15</v>
      </c>
      <c r="E152" s="21">
        <v>30</v>
      </c>
      <c r="F152" s="32">
        <v>0.5</v>
      </c>
    </row>
    <row r="153" spans="1:6" ht="15" customHeight="1" x14ac:dyDescent="0.15">
      <c r="B153" s="2" t="s">
        <v>8</v>
      </c>
      <c r="C153" s="1">
        <v>29</v>
      </c>
      <c r="D153" s="1">
        <v>31</v>
      </c>
      <c r="E153" s="1">
        <v>60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15">
      <c r="A156" s="28"/>
      <c r="B156" s="18" t="s">
        <v>49</v>
      </c>
      <c r="C156" s="19">
        <v>14</v>
      </c>
      <c r="D156" s="19">
        <v>16</v>
      </c>
      <c r="E156" s="19">
        <v>30</v>
      </c>
      <c r="F156" s="32">
        <v>0.5</v>
      </c>
    </row>
    <row r="157" spans="1:6" ht="15" customHeight="1" x14ac:dyDescent="0.15">
      <c r="A157" s="25"/>
      <c r="B157" s="20" t="s">
        <v>10</v>
      </c>
      <c r="C157" s="21">
        <v>7</v>
      </c>
      <c r="D157" s="21">
        <v>5</v>
      </c>
      <c r="E157" s="21">
        <v>12</v>
      </c>
      <c r="F157" s="32">
        <v>0.2</v>
      </c>
    </row>
    <row r="158" spans="1:6" ht="15" customHeight="1" x14ac:dyDescent="0.15">
      <c r="A158" s="26"/>
      <c r="B158" s="29" t="s">
        <v>11</v>
      </c>
      <c r="C158" s="27">
        <v>8</v>
      </c>
      <c r="D158" s="27">
        <v>10</v>
      </c>
      <c r="E158" s="27">
        <v>18</v>
      </c>
      <c r="F158" s="32">
        <v>0.3</v>
      </c>
    </row>
    <row r="159" spans="1:6" ht="15" customHeight="1" x14ac:dyDescent="0.15">
      <c r="B159" s="2" t="s">
        <v>8</v>
      </c>
      <c r="C159" s="1">
        <v>29</v>
      </c>
      <c r="D159" s="1">
        <v>31</v>
      </c>
      <c r="E159" s="1">
        <v>60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4</v>
      </c>
      <c r="D161" s="31">
        <v>7</v>
      </c>
      <c r="E161" s="31">
        <v>11</v>
      </c>
      <c r="F161" s="32">
        <v>0.18333333333333332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5</v>
      </c>
      <c r="E162" s="31">
        <v>6</v>
      </c>
      <c r="F162" s="32">
        <v>0.1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0.05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 codeName="Sheet204">
    <tabColor rgb="FF99CC00"/>
  </sheetPr>
  <dimension ref="A1:F167"/>
  <sheetViews>
    <sheetView zoomScaleNormal="100" workbookViewId="0">
      <selection activeCell="D2" sqref="D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318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2</v>
      </c>
      <c r="E14" s="48">
        <v>2</v>
      </c>
      <c r="F14" s="39">
        <v>2.247191011235955E-2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3</v>
      </c>
      <c r="D20" s="70">
        <v>4</v>
      </c>
      <c r="E20" s="48">
        <v>7</v>
      </c>
      <c r="F20" s="39">
        <v>7.8651685393258425E-2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3.3707865168539325E-2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2.247191011235955E-2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3.3707865168539325E-2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1.1235955056179775E-2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4.49438202247191E-2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3</v>
      </c>
      <c r="E56" s="41">
        <v>4</v>
      </c>
      <c r="F56" s="42">
        <v>4.49438202247191E-2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3</v>
      </c>
      <c r="D62" s="49">
        <v>4</v>
      </c>
      <c r="E62" s="41">
        <v>7</v>
      </c>
      <c r="F62" s="42">
        <v>7.8651685393258425E-2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3</v>
      </c>
      <c r="D68" s="49">
        <v>2</v>
      </c>
      <c r="E68" s="41">
        <v>5</v>
      </c>
      <c r="F68" s="42">
        <v>5.6179775280898875E-2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3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2</v>
      </c>
      <c r="D74" s="49">
        <v>5</v>
      </c>
      <c r="E74" s="41">
        <v>7</v>
      </c>
      <c r="F74" s="42">
        <v>7.8651685393258425E-2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0</v>
      </c>
      <c r="E80" s="41">
        <v>4</v>
      </c>
      <c r="F80" s="42">
        <v>4.49438202247191E-2</v>
      </c>
    </row>
    <row r="81" spans="1:6" ht="15" customHeight="1" x14ac:dyDescent="0.15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5</v>
      </c>
      <c r="D86" s="71">
        <v>2</v>
      </c>
      <c r="E86" s="44">
        <v>7</v>
      </c>
      <c r="F86" s="45">
        <v>7.8651685393258425E-2</v>
      </c>
    </row>
    <row r="87" spans="1:6" ht="15" customHeight="1" x14ac:dyDescent="0.15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2</v>
      </c>
      <c r="D92" s="71">
        <v>4</v>
      </c>
      <c r="E92" s="44">
        <v>6</v>
      </c>
      <c r="F92" s="45">
        <v>6.741573033707865E-2</v>
      </c>
    </row>
    <row r="93" spans="1:6" ht="15" customHeight="1" x14ac:dyDescent="0.15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0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6</v>
      </c>
      <c r="D98" s="71">
        <v>3</v>
      </c>
      <c r="E98" s="44">
        <v>9</v>
      </c>
      <c r="F98" s="45">
        <v>0.10112359550561797</v>
      </c>
    </row>
    <row r="99" spans="1:6" ht="15" customHeight="1" x14ac:dyDescent="0.15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5</v>
      </c>
      <c r="E104" s="44">
        <v>8</v>
      </c>
      <c r="F104" s="45">
        <v>8.98876404494382E-2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7.8651685393258425E-2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2.247191011235955E-2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1.1235955056179775E-2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42</v>
      </c>
      <c r="D147" s="77">
        <v>47</v>
      </c>
      <c r="E147" s="62">
        <v>89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3</v>
      </c>
      <c r="D150" s="17">
        <v>6</v>
      </c>
      <c r="E150" s="17">
        <v>9</v>
      </c>
      <c r="F150" s="32">
        <v>0.10112359550561797</v>
      </c>
    </row>
    <row r="151" spans="1:6" ht="15" customHeight="1" x14ac:dyDescent="0.15">
      <c r="A151" s="18"/>
      <c r="B151" s="18" t="s">
        <v>49</v>
      </c>
      <c r="C151" s="19">
        <v>20</v>
      </c>
      <c r="D151" s="19">
        <v>20</v>
      </c>
      <c r="E151" s="19">
        <v>40</v>
      </c>
      <c r="F151" s="32">
        <v>0.449438202247191</v>
      </c>
    </row>
    <row r="152" spans="1:6" ht="15" customHeight="1" x14ac:dyDescent="0.15">
      <c r="A152" s="33"/>
      <c r="B152" s="20" t="s">
        <v>6</v>
      </c>
      <c r="C152" s="21">
        <v>19</v>
      </c>
      <c r="D152" s="21">
        <v>21</v>
      </c>
      <c r="E152" s="21">
        <v>40</v>
      </c>
      <c r="F152" s="32">
        <v>0.449438202247191</v>
      </c>
    </row>
    <row r="153" spans="1:6" ht="15" customHeight="1" x14ac:dyDescent="0.15">
      <c r="B153" s="2" t="s">
        <v>8</v>
      </c>
      <c r="C153" s="1">
        <v>42</v>
      </c>
      <c r="D153" s="1">
        <v>47</v>
      </c>
      <c r="E153" s="1">
        <v>89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3</v>
      </c>
      <c r="D155" s="17">
        <v>6</v>
      </c>
      <c r="E155" s="17">
        <v>9</v>
      </c>
      <c r="F155" s="32">
        <v>0.10112359550561797</v>
      </c>
    </row>
    <row r="156" spans="1:6" ht="15" customHeight="1" x14ac:dyDescent="0.15">
      <c r="A156" s="28"/>
      <c r="B156" s="18" t="s">
        <v>49</v>
      </c>
      <c r="C156" s="19">
        <v>20</v>
      </c>
      <c r="D156" s="19">
        <v>20</v>
      </c>
      <c r="E156" s="19">
        <v>40</v>
      </c>
      <c r="F156" s="32">
        <v>0.449438202247191</v>
      </c>
    </row>
    <row r="157" spans="1:6" ht="15" customHeight="1" x14ac:dyDescent="0.15">
      <c r="A157" s="25"/>
      <c r="B157" s="20" t="s">
        <v>10</v>
      </c>
      <c r="C157" s="21">
        <v>7</v>
      </c>
      <c r="D157" s="21">
        <v>6</v>
      </c>
      <c r="E157" s="21">
        <v>13</v>
      </c>
      <c r="F157" s="32">
        <v>0.14606741573033707</v>
      </c>
    </row>
    <row r="158" spans="1:6" ht="15" customHeight="1" x14ac:dyDescent="0.15">
      <c r="A158" s="26"/>
      <c r="B158" s="29" t="s">
        <v>11</v>
      </c>
      <c r="C158" s="27">
        <v>12</v>
      </c>
      <c r="D158" s="27">
        <v>15</v>
      </c>
      <c r="E158" s="27">
        <v>27</v>
      </c>
      <c r="F158" s="32">
        <v>0.30337078651685395</v>
      </c>
    </row>
    <row r="159" spans="1:6" ht="15" customHeight="1" x14ac:dyDescent="0.15">
      <c r="B159" s="2" t="s">
        <v>8</v>
      </c>
      <c r="C159" s="1">
        <v>42</v>
      </c>
      <c r="D159" s="1">
        <v>47</v>
      </c>
      <c r="E159" s="1">
        <v>89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3</v>
      </c>
      <c r="D161" s="31">
        <v>7</v>
      </c>
      <c r="E161" s="31">
        <v>10</v>
      </c>
      <c r="F161" s="32">
        <v>0.11235955056179775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3</v>
      </c>
      <c r="E162" s="31">
        <v>3</v>
      </c>
      <c r="F162" s="32">
        <v>3.3707865168539325E-2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1.1235955056179775E-2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 codeName="Sheet205">
    <tabColor rgb="FF99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319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1.4285714285714285E-2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3</v>
      </c>
      <c r="E14" s="48">
        <v>5</v>
      </c>
      <c r="F14" s="39">
        <v>7.1428571428571425E-2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3</v>
      </c>
      <c r="E20" s="48">
        <v>4</v>
      </c>
      <c r="F20" s="39">
        <v>5.7142857142857141E-2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1.4285714285714285E-2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1.4285714285714285E-2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4.2857142857142858E-2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1.4285714285714285E-2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5.7142857142857141E-2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2.8571428571428571E-2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1</v>
      </c>
      <c r="D68" s="49">
        <v>2</v>
      </c>
      <c r="E68" s="41">
        <v>3</v>
      </c>
      <c r="F68" s="42">
        <v>4.2857142857142858E-2</v>
      </c>
    </row>
    <row r="69" spans="1:6" ht="15" customHeight="1" x14ac:dyDescent="0.15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0.11428571428571428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2</v>
      </c>
      <c r="D80" s="49">
        <v>1</v>
      </c>
      <c r="E80" s="41">
        <v>3</v>
      </c>
      <c r="F80" s="42">
        <v>4.2857142857142858E-2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4</v>
      </c>
      <c r="D86" s="71">
        <v>4</v>
      </c>
      <c r="E86" s="44">
        <v>8</v>
      </c>
      <c r="F86" s="45">
        <v>0.11428571428571428</v>
      </c>
    </row>
    <row r="87" spans="1:6" ht="15" customHeight="1" x14ac:dyDescent="0.15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3</v>
      </c>
      <c r="D92" s="71">
        <v>4</v>
      </c>
      <c r="E92" s="44">
        <v>7</v>
      </c>
      <c r="F92" s="45">
        <v>0.1</v>
      </c>
    </row>
    <row r="93" spans="1:6" ht="15" customHeight="1" x14ac:dyDescent="0.15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3</v>
      </c>
      <c r="D98" s="71">
        <v>5</v>
      </c>
      <c r="E98" s="44">
        <v>8</v>
      </c>
      <c r="F98" s="45">
        <v>0.11428571428571428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3</v>
      </c>
      <c r="E104" s="44">
        <v>4</v>
      </c>
      <c r="F104" s="45">
        <v>5.7142857142857141E-2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0</v>
      </c>
      <c r="D110" s="71">
        <v>4</v>
      </c>
      <c r="E110" s="44">
        <v>4</v>
      </c>
      <c r="F110" s="45">
        <v>5.7142857142857141E-2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1</v>
      </c>
      <c r="E116" s="44">
        <v>3</v>
      </c>
      <c r="F116" s="45">
        <v>4.2857142857142858E-2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31</v>
      </c>
      <c r="D147" s="77">
        <v>39</v>
      </c>
      <c r="E147" s="62">
        <v>70</v>
      </c>
      <c r="F147" s="32"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4</v>
      </c>
      <c r="D150" s="17">
        <v>6</v>
      </c>
      <c r="E150" s="17">
        <v>10</v>
      </c>
      <c r="F150" s="32">
        <v>0.14285714285714285</v>
      </c>
    </row>
    <row r="151" spans="1:6" ht="15" customHeight="1" x14ac:dyDescent="0.15">
      <c r="A151" s="18"/>
      <c r="B151" s="18" t="s">
        <v>49</v>
      </c>
      <c r="C151" s="19">
        <v>14</v>
      </c>
      <c r="D151" s="19">
        <v>12</v>
      </c>
      <c r="E151" s="19">
        <v>26</v>
      </c>
      <c r="F151" s="32">
        <v>0.37142857142857144</v>
      </c>
    </row>
    <row r="152" spans="1:6" ht="15" customHeight="1" x14ac:dyDescent="0.15">
      <c r="A152" s="33"/>
      <c r="B152" s="20" t="s">
        <v>6</v>
      </c>
      <c r="C152" s="21">
        <v>13</v>
      </c>
      <c r="D152" s="21">
        <v>21</v>
      </c>
      <c r="E152" s="21">
        <v>34</v>
      </c>
      <c r="F152" s="32">
        <v>0.48571428571428571</v>
      </c>
    </row>
    <row r="153" spans="1:6" ht="15" customHeight="1" x14ac:dyDescent="0.15">
      <c r="B153" s="2" t="s">
        <v>8</v>
      </c>
      <c r="C153" s="1">
        <v>31</v>
      </c>
      <c r="D153" s="1">
        <v>39</v>
      </c>
      <c r="E153" s="1">
        <v>70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4</v>
      </c>
      <c r="D155" s="17">
        <v>6</v>
      </c>
      <c r="E155" s="17">
        <v>10</v>
      </c>
      <c r="F155" s="32">
        <v>0.14285714285714285</v>
      </c>
    </row>
    <row r="156" spans="1:6" ht="15" customHeight="1" x14ac:dyDescent="0.15">
      <c r="A156" s="28"/>
      <c r="B156" s="18" t="s">
        <v>49</v>
      </c>
      <c r="C156" s="19">
        <v>14</v>
      </c>
      <c r="D156" s="19">
        <v>12</v>
      </c>
      <c r="E156" s="19">
        <v>26</v>
      </c>
      <c r="F156" s="32">
        <v>0.37142857142857144</v>
      </c>
    </row>
    <row r="157" spans="1:6" ht="15" customHeight="1" x14ac:dyDescent="0.15">
      <c r="A157" s="25"/>
      <c r="B157" s="20" t="s">
        <v>10</v>
      </c>
      <c r="C157" s="21">
        <v>7</v>
      </c>
      <c r="D157" s="21">
        <v>8</v>
      </c>
      <c r="E157" s="21">
        <v>15</v>
      </c>
      <c r="F157" s="32">
        <v>0.21428571428571427</v>
      </c>
    </row>
    <row r="158" spans="1:6" ht="15" customHeight="1" x14ac:dyDescent="0.15">
      <c r="A158" s="26"/>
      <c r="B158" s="29" t="s">
        <v>11</v>
      </c>
      <c r="C158" s="27">
        <v>6</v>
      </c>
      <c r="D158" s="27">
        <v>13</v>
      </c>
      <c r="E158" s="27">
        <v>19</v>
      </c>
      <c r="F158" s="32">
        <v>0.27142857142857141</v>
      </c>
    </row>
    <row r="159" spans="1:6" ht="15" customHeight="1" x14ac:dyDescent="0.15">
      <c r="B159" s="2" t="s">
        <v>8</v>
      </c>
      <c r="C159" s="1">
        <v>31</v>
      </c>
      <c r="D159" s="1">
        <v>39</v>
      </c>
      <c r="E159" s="1">
        <v>70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</v>
      </c>
      <c r="D161" s="31">
        <v>5</v>
      </c>
      <c r="E161" s="31">
        <v>7</v>
      </c>
      <c r="F161" s="32">
        <v>0.1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1</v>
      </c>
      <c r="E162" s="31">
        <v>3</v>
      </c>
      <c r="F162" s="32">
        <v>4.2857142857142858E-2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 codeName="Sheet206">
    <tabColor rgb="FF99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3</v>
      </c>
      <c r="D3" s="94">
        <v>0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v>7</v>
      </c>
      <c r="D8" s="70">
        <v>3</v>
      </c>
      <c r="E8" s="38">
        <v>10</v>
      </c>
      <c r="F8" s="39">
        <v>2.2779043280182234E-2</v>
      </c>
    </row>
    <row r="9" spans="1:6" ht="15" customHeight="1" x14ac:dyDescent="0.15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4</v>
      </c>
      <c r="E11" s="95">
        <v>5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v>8</v>
      </c>
      <c r="D14" s="70">
        <v>9</v>
      </c>
      <c r="E14" s="48">
        <v>17</v>
      </c>
      <c r="F14" s="39">
        <v>3.8724373576309798E-2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4</v>
      </c>
      <c r="E17" s="95">
        <v>6</v>
      </c>
      <c r="F17" s="32"/>
    </row>
    <row r="18" spans="1:6" ht="15" customHeight="1" x14ac:dyDescent="0.15">
      <c r="A18" s="12"/>
      <c r="B18" s="35">
        <v>13</v>
      </c>
      <c r="C18" s="94">
        <v>4</v>
      </c>
      <c r="D18" s="94">
        <v>0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15">
      <c r="A20" s="12"/>
      <c r="B20" s="37" t="s">
        <v>29</v>
      </c>
      <c r="C20" s="70">
        <v>10</v>
      </c>
      <c r="D20" s="70">
        <v>9</v>
      </c>
      <c r="E20" s="48">
        <v>19</v>
      </c>
      <c r="F20" s="39">
        <v>4.328018223234624E-2</v>
      </c>
    </row>
    <row r="21" spans="1:6" ht="15" customHeight="1" x14ac:dyDescent="0.15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5</v>
      </c>
      <c r="D23" s="94">
        <v>0</v>
      </c>
      <c r="E23" s="95">
        <v>5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0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12</v>
      </c>
      <c r="D26" s="49">
        <v>6</v>
      </c>
      <c r="E26" s="41">
        <v>18</v>
      </c>
      <c r="F26" s="42">
        <v>4.1002277904328019E-2</v>
      </c>
    </row>
    <row r="27" spans="1:6" ht="15" customHeight="1" x14ac:dyDescent="0.15">
      <c r="A27" s="12"/>
      <c r="B27" s="35">
        <v>20</v>
      </c>
      <c r="C27" s="94">
        <v>2</v>
      </c>
      <c r="D27" s="94">
        <v>6</v>
      </c>
      <c r="E27" s="95">
        <v>8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6</v>
      </c>
      <c r="D32" s="49">
        <v>10</v>
      </c>
      <c r="E32" s="41">
        <v>16</v>
      </c>
      <c r="F32" s="42">
        <v>3.644646924829157E-2</v>
      </c>
    </row>
    <row r="33" spans="1:6" ht="15" customHeight="1" x14ac:dyDescent="0.15">
      <c r="A33" s="12"/>
      <c r="B33" s="35">
        <v>25</v>
      </c>
      <c r="C33" s="94">
        <v>2</v>
      </c>
      <c r="D33" s="94">
        <v>3</v>
      </c>
      <c r="E33" s="95">
        <v>5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15">
      <c r="A38" s="12"/>
      <c r="B38" s="40" t="s">
        <v>32</v>
      </c>
      <c r="C38" s="49">
        <v>8</v>
      </c>
      <c r="D38" s="49">
        <v>8</v>
      </c>
      <c r="E38" s="41">
        <v>16</v>
      </c>
      <c r="F38" s="42">
        <v>3.644646924829157E-2</v>
      </c>
    </row>
    <row r="39" spans="1:6" ht="15" customHeight="1" x14ac:dyDescent="0.15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3</v>
      </c>
      <c r="E40" s="95">
        <v>6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v>8</v>
      </c>
      <c r="D44" s="49">
        <v>10</v>
      </c>
      <c r="E44" s="41">
        <v>18</v>
      </c>
      <c r="F44" s="42">
        <v>4.1002277904328019E-2</v>
      </c>
    </row>
    <row r="45" spans="1:6" ht="15" customHeight="1" x14ac:dyDescent="0.15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4</v>
      </c>
      <c r="D46" s="94">
        <v>1</v>
      </c>
      <c r="E46" s="95">
        <v>5</v>
      </c>
      <c r="F46" s="32"/>
    </row>
    <row r="47" spans="1:6" ht="15" customHeight="1" x14ac:dyDescent="0.15">
      <c r="A47" s="12"/>
      <c r="B47" s="35">
        <v>37</v>
      </c>
      <c r="C47" s="94">
        <v>4</v>
      </c>
      <c r="D47" s="94">
        <v>2</v>
      </c>
      <c r="E47" s="95">
        <v>6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0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4</v>
      </c>
      <c r="D49" s="94">
        <v>2</v>
      </c>
      <c r="E49" s="95">
        <v>6</v>
      </c>
      <c r="F49" s="32"/>
    </row>
    <row r="50" spans="1:6" ht="15" customHeight="1" x14ac:dyDescent="0.15">
      <c r="A50" s="12"/>
      <c r="B50" s="40" t="s">
        <v>34</v>
      </c>
      <c r="C50" s="49">
        <v>16</v>
      </c>
      <c r="D50" s="49">
        <v>7</v>
      </c>
      <c r="E50" s="41">
        <v>23</v>
      </c>
      <c r="F50" s="42">
        <v>5.2391799544419138E-2</v>
      </c>
    </row>
    <row r="51" spans="1:6" ht="15" customHeight="1" x14ac:dyDescent="0.15">
      <c r="A51" s="12"/>
      <c r="B51" s="35">
        <v>40</v>
      </c>
      <c r="C51" s="94">
        <v>3</v>
      </c>
      <c r="D51" s="94">
        <v>4</v>
      </c>
      <c r="E51" s="95">
        <v>7</v>
      </c>
      <c r="F51" s="32"/>
    </row>
    <row r="52" spans="1:6" ht="15" customHeight="1" x14ac:dyDescent="0.15">
      <c r="A52" s="12"/>
      <c r="B52" s="35">
        <v>41</v>
      </c>
      <c r="C52" s="94">
        <v>4</v>
      </c>
      <c r="D52" s="94">
        <v>3</v>
      </c>
      <c r="E52" s="95">
        <v>7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15">
      <c r="A54" s="12"/>
      <c r="B54" s="35">
        <v>43</v>
      </c>
      <c r="C54" s="94">
        <v>6</v>
      </c>
      <c r="D54" s="94">
        <v>2</v>
      </c>
      <c r="E54" s="95">
        <v>8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15">
      <c r="A56" s="12"/>
      <c r="B56" s="40" t="s">
        <v>35</v>
      </c>
      <c r="C56" s="49">
        <v>19</v>
      </c>
      <c r="D56" s="49">
        <v>12</v>
      </c>
      <c r="E56" s="41">
        <v>31</v>
      </c>
      <c r="F56" s="42">
        <v>7.0615034168564919E-2</v>
      </c>
    </row>
    <row r="57" spans="1:6" ht="15" customHeight="1" x14ac:dyDescent="0.15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15">
      <c r="A58" s="12"/>
      <c r="B58" s="35">
        <v>46</v>
      </c>
      <c r="C58" s="94">
        <v>5</v>
      </c>
      <c r="D58" s="94">
        <v>2</v>
      </c>
      <c r="E58" s="95">
        <v>7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6</v>
      </c>
      <c r="E59" s="95">
        <v>9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v>15</v>
      </c>
      <c r="D62" s="49">
        <v>14</v>
      </c>
      <c r="E62" s="41">
        <v>29</v>
      </c>
      <c r="F62" s="42">
        <v>6.6059225512528477E-2</v>
      </c>
    </row>
    <row r="63" spans="1:6" ht="15" customHeight="1" x14ac:dyDescent="0.15">
      <c r="A63" s="12"/>
      <c r="B63" s="35">
        <v>50</v>
      </c>
      <c r="C63" s="94">
        <v>0</v>
      </c>
      <c r="D63" s="94">
        <v>3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5</v>
      </c>
      <c r="E64" s="95">
        <v>6</v>
      </c>
      <c r="F64" s="32"/>
    </row>
    <row r="65" spans="1:6" ht="15" customHeight="1" x14ac:dyDescent="0.15">
      <c r="A65" s="12"/>
      <c r="B65" s="35">
        <v>52</v>
      </c>
      <c r="C65" s="94">
        <v>5</v>
      </c>
      <c r="D65" s="94">
        <v>3</v>
      </c>
      <c r="E65" s="95">
        <v>8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5</v>
      </c>
      <c r="E66" s="95">
        <v>9</v>
      </c>
      <c r="F66" s="32"/>
    </row>
    <row r="67" spans="1:6" ht="15" customHeight="1" x14ac:dyDescent="0.15">
      <c r="A67" s="12"/>
      <c r="B67" s="35">
        <v>54</v>
      </c>
      <c r="C67" s="94">
        <v>7</v>
      </c>
      <c r="D67" s="94">
        <v>3</v>
      </c>
      <c r="E67" s="95">
        <v>10</v>
      </c>
      <c r="F67" s="32"/>
    </row>
    <row r="68" spans="1:6" ht="15" customHeight="1" x14ac:dyDescent="0.15">
      <c r="A68" s="12"/>
      <c r="B68" s="40" t="s">
        <v>37</v>
      </c>
      <c r="C68" s="49">
        <v>17</v>
      </c>
      <c r="D68" s="49">
        <v>19</v>
      </c>
      <c r="E68" s="41">
        <v>36</v>
      </c>
      <c r="F68" s="42">
        <v>8.2004555808656038E-2</v>
      </c>
    </row>
    <row r="69" spans="1:6" ht="15" customHeight="1" x14ac:dyDescent="0.15">
      <c r="A69" s="12"/>
      <c r="B69" s="35">
        <v>55</v>
      </c>
      <c r="C69" s="94">
        <v>7</v>
      </c>
      <c r="D69" s="94">
        <v>4</v>
      </c>
      <c r="E69" s="95">
        <v>11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7</v>
      </c>
      <c r="D71" s="94">
        <v>5</v>
      </c>
      <c r="E71" s="95">
        <v>12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5</v>
      </c>
      <c r="E72" s="95">
        <v>6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19</v>
      </c>
      <c r="D74" s="49">
        <v>18</v>
      </c>
      <c r="E74" s="41">
        <v>37</v>
      </c>
      <c r="F74" s="42">
        <v>8.4282460136674259E-2</v>
      </c>
    </row>
    <row r="75" spans="1:6" ht="15" customHeight="1" x14ac:dyDescent="0.15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4</v>
      </c>
      <c r="E76" s="95">
        <v>8</v>
      </c>
      <c r="F76" s="32"/>
    </row>
    <row r="77" spans="1:6" ht="15" customHeight="1" x14ac:dyDescent="0.15">
      <c r="A77" s="12"/>
      <c r="B77" s="35">
        <v>62</v>
      </c>
      <c r="C77" s="94">
        <v>6</v>
      </c>
      <c r="D77" s="94">
        <v>6</v>
      </c>
      <c r="E77" s="95">
        <v>12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15">
      <c r="A79" s="12"/>
      <c r="B79" s="35">
        <v>64</v>
      </c>
      <c r="C79" s="94">
        <v>5</v>
      </c>
      <c r="D79" s="94">
        <v>2</v>
      </c>
      <c r="E79" s="95">
        <v>7</v>
      </c>
      <c r="F79" s="32"/>
    </row>
    <row r="80" spans="1:6" ht="15" customHeight="1" x14ac:dyDescent="0.15">
      <c r="A80" s="12"/>
      <c r="B80" s="40" t="s">
        <v>39</v>
      </c>
      <c r="C80" s="49">
        <v>19</v>
      </c>
      <c r="D80" s="49">
        <v>17</v>
      </c>
      <c r="E80" s="41">
        <v>36</v>
      </c>
      <c r="F80" s="42">
        <v>8.2004555808656038E-2</v>
      </c>
    </row>
    <row r="81" spans="1:6" ht="15" customHeight="1" x14ac:dyDescent="0.15">
      <c r="A81" s="12"/>
      <c r="B81" s="35">
        <v>65</v>
      </c>
      <c r="C81" s="94">
        <v>3</v>
      </c>
      <c r="D81" s="94">
        <v>5</v>
      </c>
      <c r="E81" s="95">
        <v>8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6</v>
      </c>
      <c r="D83" s="94">
        <v>7</v>
      </c>
      <c r="E83" s="95">
        <v>13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12</v>
      </c>
      <c r="D86" s="71">
        <v>16</v>
      </c>
      <c r="E86" s="44">
        <v>28</v>
      </c>
      <c r="F86" s="45">
        <v>6.3781321184510256E-2</v>
      </c>
    </row>
    <row r="87" spans="1:6" ht="15" customHeight="1" x14ac:dyDescent="0.15">
      <c r="A87" s="12"/>
      <c r="B87" s="35">
        <v>70</v>
      </c>
      <c r="C87" s="94">
        <v>5</v>
      </c>
      <c r="D87" s="94">
        <v>2</v>
      </c>
      <c r="E87" s="95">
        <v>7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5</v>
      </c>
      <c r="E88" s="95">
        <v>9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4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15">
      <c r="A92" s="12"/>
      <c r="B92" s="43" t="s">
        <v>41</v>
      </c>
      <c r="C92" s="71">
        <v>15</v>
      </c>
      <c r="D92" s="71">
        <v>17</v>
      </c>
      <c r="E92" s="44">
        <v>32</v>
      </c>
      <c r="F92" s="45">
        <v>7.289293849658314E-2</v>
      </c>
    </row>
    <row r="93" spans="1:6" ht="15" customHeight="1" x14ac:dyDescent="0.15">
      <c r="A93" s="12"/>
      <c r="B93" s="35">
        <v>75</v>
      </c>
      <c r="C93" s="94">
        <v>4</v>
      </c>
      <c r="D93" s="94">
        <v>4</v>
      </c>
      <c r="E93" s="95">
        <v>8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5</v>
      </c>
      <c r="E94" s="95">
        <v>8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11</v>
      </c>
      <c r="D98" s="71">
        <v>12</v>
      </c>
      <c r="E98" s="44">
        <v>23</v>
      </c>
      <c r="F98" s="45">
        <v>5.2391799544419138E-2</v>
      </c>
    </row>
    <row r="99" spans="1:6" ht="15" customHeight="1" x14ac:dyDescent="0.15">
      <c r="A99" s="12"/>
      <c r="B99" s="35">
        <v>80</v>
      </c>
      <c r="C99" s="94">
        <v>0</v>
      </c>
      <c r="D99" s="94">
        <v>7</v>
      </c>
      <c r="E99" s="95">
        <v>7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7</v>
      </c>
      <c r="E101" s="95">
        <v>9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20</v>
      </c>
      <c r="E104" s="44">
        <v>25</v>
      </c>
      <c r="F104" s="45">
        <v>5.6947608200455579E-2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8</v>
      </c>
      <c r="E110" s="44">
        <v>13</v>
      </c>
      <c r="F110" s="45">
        <v>2.9612756264236904E-2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1.5945330296127564E-2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2</v>
      </c>
      <c r="E118" s="95">
        <v>3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3</v>
      </c>
      <c r="E122" s="44">
        <v>5</v>
      </c>
      <c r="F122" s="45">
        <v>1.1389521640091117E-2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216</v>
      </c>
      <c r="D147" s="77">
        <v>223</v>
      </c>
      <c r="E147" s="62">
        <v>439</v>
      </c>
      <c r="F147" s="32"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25</v>
      </c>
      <c r="D150" s="17">
        <v>21</v>
      </c>
      <c r="E150" s="17">
        <v>46</v>
      </c>
      <c r="F150" s="32">
        <v>0.10478359908883828</v>
      </c>
    </row>
    <row r="151" spans="1:6" ht="15" customHeight="1" x14ac:dyDescent="0.15">
      <c r="A151" s="18"/>
      <c r="B151" s="18" t="s">
        <v>49</v>
      </c>
      <c r="C151" s="19">
        <v>139</v>
      </c>
      <c r="D151" s="19">
        <v>121</v>
      </c>
      <c r="E151" s="19">
        <v>260</v>
      </c>
      <c r="F151" s="32">
        <v>0.592255125284738</v>
      </c>
    </row>
    <row r="152" spans="1:6" ht="15" customHeight="1" x14ac:dyDescent="0.15">
      <c r="A152" s="33"/>
      <c r="B152" s="20" t="s">
        <v>6</v>
      </c>
      <c r="C152" s="21">
        <v>52</v>
      </c>
      <c r="D152" s="21">
        <v>81</v>
      </c>
      <c r="E152" s="21">
        <v>133</v>
      </c>
      <c r="F152" s="32">
        <v>0.30296127562642367</v>
      </c>
    </row>
    <row r="153" spans="1:6" ht="15" customHeight="1" x14ac:dyDescent="0.15">
      <c r="B153" s="2" t="s">
        <v>8</v>
      </c>
      <c r="C153" s="1">
        <v>216</v>
      </c>
      <c r="D153" s="1">
        <v>223</v>
      </c>
      <c r="E153" s="1">
        <v>439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25</v>
      </c>
      <c r="D155" s="17">
        <v>21</v>
      </c>
      <c r="E155" s="17">
        <v>46</v>
      </c>
      <c r="F155" s="32">
        <v>0.10478359908883828</v>
      </c>
    </row>
    <row r="156" spans="1:6" ht="15" customHeight="1" x14ac:dyDescent="0.15">
      <c r="A156" s="28"/>
      <c r="B156" s="18" t="s">
        <v>49</v>
      </c>
      <c r="C156" s="19">
        <v>139</v>
      </c>
      <c r="D156" s="19">
        <v>121</v>
      </c>
      <c r="E156" s="19">
        <v>260</v>
      </c>
      <c r="F156" s="32">
        <v>0.592255125284738</v>
      </c>
    </row>
    <row r="157" spans="1:6" ht="15" customHeight="1" x14ac:dyDescent="0.15">
      <c r="A157" s="25"/>
      <c r="B157" s="20" t="s">
        <v>10</v>
      </c>
      <c r="C157" s="21">
        <v>27</v>
      </c>
      <c r="D157" s="21">
        <v>33</v>
      </c>
      <c r="E157" s="21">
        <v>60</v>
      </c>
      <c r="F157" s="32">
        <v>0.1366742596810934</v>
      </c>
    </row>
    <row r="158" spans="1:6" ht="15" customHeight="1" x14ac:dyDescent="0.15">
      <c r="A158" s="26"/>
      <c r="B158" s="29" t="s">
        <v>11</v>
      </c>
      <c r="C158" s="27">
        <v>25</v>
      </c>
      <c r="D158" s="27">
        <v>48</v>
      </c>
      <c r="E158" s="27">
        <v>73</v>
      </c>
      <c r="F158" s="32">
        <v>0.1662870159453303</v>
      </c>
    </row>
    <row r="159" spans="1:6" ht="15" customHeight="1" x14ac:dyDescent="0.15">
      <c r="B159" s="2" t="s">
        <v>8</v>
      </c>
      <c r="C159" s="1">
        <v>216</v>
      </c>
      <c r="D159" s="1">
        <v>223</v>
      </c>
      <c r="E159" s="1">
        <v>439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9</v>
      </c>
      <c r="D161" s="31">
        <v>16</v>
      </c>
      <c r="E161" s="31">
        <v>25</v>
      </c>
      <c r="F161" s="32">
        <v>5.6947608200455579E-2</v>
      </c>
    </row>
    <row r="162" spans="1:6" ht="15" customHeight="1" x14ac:dyDescent="0.15">
      <c r="A162" s="30"/>
      <c r="B162" s="23" t="s">
        <v>15</v>
      </c>
      <c r="C162" s="31">
        <v>4</v>
      </c>
      <c r="D162" s="31">
        <v>8</v>
      </c>
      <c r="E162" s="31">
        <v>12</v>
      </c>
      <c r="F162" s="32">
        <v>2.7334851936218679E-2</v>
      </c>
    </row>
    <row r="163" spans="1:6" ht="15" customHeight="1" x14ac:dyDescent="0.15">
      <c r="A163" s="30"/>
      <c r="B163" s="23" t="s">
        <v>13</v>
      </c>
      <c r="C163" s="31">
        <v>2</v>
      </c>
      <c r="D163" s="31">
        <v>3</v>
      </c>
      <c r="E163" s="31">
        <v>5</v>
      </c>
      <c r="F163" s="32">
        <v>1.1389521640091117E-2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 codeName="Sheet207">
    <tabColor rgb="FF99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3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4</v>
      </c>
      <c r="E8" s="38">
        <v>5</v>
      </c>
      <c r="F8" s="39">
        <v>2.9585798816568046E-2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2.3668639053254437E-2</v>
      </c>
    </row>
    <row r="15" spans="1:6" ht="15" customHeight="1" x14ac:dyDescent="0.15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3</v>
      </c>
      <c r="E20" s="48">
        <v>5</v>
      </c>
      <c r="F20" s="39">
        <v>2.9585798816568046E-2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1.1834319526627219E-2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3.5502958579881658E-2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2.9585798816568046E-2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5</v>
      </c>
      <c r="D44" s="49">
        <v>2</v>
      </c>
      <c r="E44" s="41">
        <v>7</v>
      </c>
      <c r="F44" s="42">
        <v>4.142011834319527E-2</v>
      </c>
    </row>
    <row r="45" spans="1:6" ht="15" customHeight="1" x14ac:dyDescent="0.15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3</v>
      </c>
      <c r="D50" s="49">
        <v>4</v>
      </c>
      <c r="E50" s="41">
        <v>7</v>
      </c>
      <c r="F50" s="42">
        <v>4.142011834319527E-2</v>
      </c>
    </row>
    <row r="51" spans="1:6" ht="15" customHeight="1" x14ac:dyDescent="0.15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4</v>
      </c>
      <c r="D56" s="49">
        <v>2</v>
      </c>
      <c r="E56" s="41">
        <v>6</v>
      </c>
      <c r="F56" s="42">
        <v>3.5502958579881658E-2</v>
      </c>
    </row>
    <row r="57" spans="1:6" ht="15" customHeight="1" x14ac:dyDescent="0.15">
      <c r="A57" s="12"/>
      <c r="B57" s="35">
        <v>45</v>
      </c>
      <c r="C57" s="94">
        <v>3</v>
      </c>
      <c r="D57" s="94">
        <v>0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4</v>
      </c>
      <c r="E61" s="95">
        <v>6</v>
      </c>
      <c r="F61" s="32"/>
    </row>
    <row r="62" spans="1:6" ht="15" customHeight="1" x14ac:dyDescent="0.15">
      <c r="A62" s="12"/>
      <c r="B62" s="40" t="s">
        <v>36</v>
      </c>
      <c r="C62" s="49">
        <v>12</v>
      </c>
      <c r="D62" s="49">
        <v>6</v>
      </c>
      <c r="E62" s="41">
        <v>18</v>
      </c>
      <c r="F62" s="42">
        <v>0.10650887573964497</v>
      </c>
    </row>
    <row r="63" spans="1:6" ht="15" customHeight="1" x14ac:dyDescent="0.15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5</v>
      </c>
      <c r="D64" s="94">
        <v>1</v>
      </c>
      <c r="E64" s="95">
        <v>6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12</v>
      </c>
      <c r="D68" s="49">
        <v>5</v>
      </c>
      <c r="E68" s="41">
        <v>17</v>
      </c>
      <c r="F68" s="42">
        <v>0.10059171597633136</v>
      </c>
    </row>
    <row r="69" spans="1:6" ht="15" customHeight="1" x14ac:dyDescent="0.15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8</v>
      </c>
      <c r="D74" s="49">
        <v>4</v>
      </c>
      <c r="E74" s="41">
        <v>12</v>
      </c>
      <c r="F74" s="42">
        <v>7.1005917159763315E-2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5</v>
      </c>
      <c r="D80" s="49">
        <v>4</v>
      </c>
      <c r="E80" s="41">
        <v>9</v>
      </c>
      <c r="F80" s="42">
        <v>5.3254437869822487E-2</v>
      </c>
    </row>
    <row r="81" spans="1:6" ht="15" customHeight="1" x14ac:dyDescent="0.15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7</v>
      </c>
      <c r="D86" s="71">
        <v>3</v>
      </c>
      <c r="E86" s="44">
        <v>10</v>
      </c>
      <c r="F86" s="45">
        <v>5.9171597633136092E-2</v>
      </c>
    </row>
    <row r="87" spans="1:6" ht="15" customHeight="1" x14ac:dyDescent="0.15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2</v>
      </c>
      <c r="E91" s="95">
        <v>6</v>
      </c>
      <c r="F91" s="32"/>
    </row>
    <row r="92" spans="1:6" ht="15" customHeight="1" x14ac:dyDescent="0.15">
      <c r="A92" s="12"/>
      <c r="B92" s="43" t="s">
        <v>41</v>
      </c>
      <c r="C92" s="71">
        <v>11</v>
      </c>
      <c r="D92" s="71">
        <v>12</v>
      </c>
      <c r="E92" s="44">
        <v>23</v>
      </c>
      <c r="F92" s="45">
        <v>0.13609467455621302</v>
      </c>
    </row>
    <row r="93" spans="1:6" ht="15" customHeight="1" x14ac:dyDescent="0.15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5</v>
      </c>
      <c r="D98" s="71">
        <v>8</v>
      </c>
      <c r="E98" s="44">
        <v>13</v>
      </c>
      <c r="F98" s="45">
        <v>7.6923076923076927E-2</v>
      </c>
    </row>
    <row r="99" spans="1:6" ht="15" customHeight="1" x14ac:dyDescent="0.15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4</v>
      </c>
      <c r="E104" s="44">
        <v>7</v>
      </c>
      <c r="F104" s="45">
        <v>4.142011834319527E-2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4</v>
      </c>
      <c r="E110" s="44">
        <v>9</v>
      </c>
      <c r="F110" s="45">
        <v>5.3254437869822487E-2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1.7751479289940829E-2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5.9171597633136093E-3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92</v>
      </c>
      <c r="D147" s="77">
        <v>77</v>
      </c>
      <c r="E147" s="62">
        <v>169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4</v>
      </c>
      <c r="D150" s="17">
        <v>10</v>
      </c>
      <c r="E150" s="17">
        <v>14</v>
      </c>
      <c r="F150" s="32">
        <v>8.2840236686390539E-2</v>
      </c>
    </row>
    <row r="151" spans="1:6" ht="15" customHeight="1" x14ac:dyDescent="0.15">
      <c r="A151" s="18"/>
      <c r="B151" s="18" t="s">
        <v>49</v>
      </c>
      <c r="C151" s="19">
        <v>56</v>
      </c>
      <c r="D151" s="19">
        <v>33</v>
      </c>
      <c r="E151" s="19">
        <v>89</v>
      </c>
      <c r="F151" s="32">
        <v>0.52662721893491127</v>
      </c>
    </row>
    <row r="152" spans="1:6" ht="15" customHeight="1" x14ac:dyDescent="0.15">
      <c r="A152" s="33"/>
      <c r="B152" s="20" t="s">
        <v>6</v>
      </c>
      <c r="C152" s="21">
        <v>32</v>
      </c>
      <c r="D152" s="21">
        <v>34</v>
      </c>
      <c r="E152" s="21">
        <v>66</v>
      </c>
      <c r="F152" s="32">
        <v>0.39053254437869822</v>
      </c>
    </row>
    <row r="153" spans="1:6" ht="15" customHeight="1" x14ac:dyDescent="0.15">
      <c r="B153" s="2" t="s">
        <v>8</v>
      </c>
      <c r="C153" s="1">
        <v>92</v>
      </c>
      <c r="D153" s="1">
        <v>77</v>
      </c>
      <c r="E153" s="1">
        <v>169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4</v>
      </c>
      <c r="D155" s="17">
        <v>10</v>
      </c>
      <c r="E155" s="17">
        <v>14</v>
      </c>
      <c r="F155" s="32">
        <v>8.2840236686390539E-2</v>
      </c>
    </row>
    <row r="156" spans="1:6" ht="15" customHeight="1" x14ac:dyDescent="0.15">
      <c r="A156" s="28"/>
      <c r="B156" s="18" t="s">
        <v>49</v>
      </c>
      <c r="C156" s="19">
        <v>56</v>
      </c>
      <c r="D156" s="19">
        <v>33</v>
      </c>
      <c r="E156" s="19">
        <v>89</v>
      </c>
      <c r="F156" s="32">
        <v>0.52662721893491127</v>
      </c>
    </row>
    <row r="157" spans="1:6" ht="15" customHeight="1" x14ac:dyDescent="0.15">
      <c r="A157" s="25"/>
      <c r="B157" s="20" t="s">
        <v>10</v>
      </c>
      <c r="C157" s="21">
        <v>18</v>
      </c>
      <c r="D157" s="21">
        <v>15</v>
      </c>
      <c r="E157" s="21">
        <v>33</v>
      </c>
      <c r="F157" s="32">
        <v>0.19526627218934911</v>
      </c>
    </row>
    <row r="158" spans="1:6" ht="15" customHeight="1" x14ac:dyDescent="0.15">
      <c r="A158" s="26"/>
      <c r="B158" s="29" t="s">
        <v>11</v>
      </c>
      <c r="C158" s="27">
        <v>14</v>
      </c>
      <c r="D158" s="27">
        <v>19</v>
      </c>
      <c r="E158" s="27">
        <v>33</v>
      </c>
      <c r="F158" s="32">
        <v>0.19526627218934911</v>
      </c>
    </row>
    <row r="159" spans="1:6" ht="15" customHeight="1" x14ac:dyDescent="0.15">
      <c r="B159" s="2" t="s">
        <v>8</v>
      </c>
      <c r="C159" s="1">
        <v>92</v>
      </c>
      <c r="D159" s="1">
        <v>77</v>
      </c>
      <c r="E159" s="1">
        <v>169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6</v>
      </c>
      <c r="D161" s="31">
        <v>7</v>
      </c>
      <c r="E161" s="31">
        <v>13</v>
      </c>
      <c r="F161" s="32">
        <v>7.6923076923076927E-2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3</v>
      </c>
      <c r="E162" s="31">
        <v>4</v>
      </c>
      <c r="F162" s="32">
        <v>2.3668639053254437E-2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5.9171597633136093E-3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 codeName="Sheet208">
    <tabColor rgb="FF99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6.369426751592357E-3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1.2738853503184714E-2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2.5477707006369428E-2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2.5477707006369428E-2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1.9108280254777069E-2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6.369426751592357E-3</v>
      </c>
    </row>
    <row r="45" spans="1:6" ht="15" customHeight="1" x14ac:dyDescent="0.15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3</v>
      </c>
      <c r="D50" s="49">
        <v>2</v>
      </c>
      <c r="E50" s="41">
        <v>5</v>
      </c>
      <c r="F50" s="42">
        <v>3.1847133757961783E-2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0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4</v>
      </c>
      <c r="D56" s="49">
        <v>3</v>
      </c>
      <c r="E56" s="41">
        <v>7</v>
      </c>
      <c r="F56" s="42">
        <v>4.4585987261146494E-2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4</v>
      </c>
      <c r="D60" s="94">
        <v>1</v>
      </c>
      <c r="E60" s="95">
        <v>5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6</v>
      </c>
      <c r="D62" s="49">
        <v>4</v>
      </c>
      <c r="E62" s="41">
        <v>10</v>
      </c>
      <c r="F62" s="42">
        <v>6.3694267515923567E-2</v>
      </c>
    </row>
    <row r="63" spans="1:6" ht="15" customHeight="1" x14ac:dyDescent="0.15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5</v>
      </c>
      <c r="E64" s="95">
        <v>7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6</v>
      </c>
      <c r="D68" s="49">
        <v>9</v>
      </c>
      <c r="E68" s="41">
        <v>15</v>
      </c>
      <c r="F68" s="42">
        <v>9.5541401273885357E-2</v>
      </c>
    </row>
    <row r="69" spans="1:6" ht="15" customHeight="1" x14ac:dyDescent="0.15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4</v>
      </c>
      <c r="D74" s="49">
        <v>2</v>
      </c>
      <c r="E74" s="41">
        <v>6</v>
      </c>
      <c r="F74" s="42">
        <v>3.8216560509554139E-2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6</v>
      </c>
      <c r="D80" s="49">
        <v>7</v>
      </c>
      <c r="E80" s="41">
        <v>13</v>
      </c>
      <c r="F80" s="42">
        <v>8.2802547770700632E-2</v>
      </c>
    </row>
    <row r="81" spans="1:6" ht="15" customHeight="1" x14ac:dyDescent="0.15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4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3</v>
      </c>
      <c r="D86" s="71">
        <v>8</v>
      </c>
      <c r="E86" s="44">
        <v>11</v>
      </c>
      <c r="F86" s="45">
        <v>7.0063694267515922E-2</v>
      </c>
    </row>
    <row r="87" spans="1:6" ht="15" customHeight="1" x14ac:dyDescent="0.15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5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15">
      <c r="A92" s="12"/>
      <c r="B92" s="43" t="s">
        <v>41</v>
      </c>
      <c r="C92" s="71">
        <v>11</v>
      </c>
      <c r="D92" s="71">
        <v>12</v>
      </c>
      <c r="E92" s="44">
        <v>23</v>
      </c>
      <c r="F92" s="45">
        <v>0.1464968152866242</v>
      </c>
    </row>
    <row r="93" spans="1:6" ht="15" customHeight="1" x14ac:dyDescent="0.15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5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v>8</v>
      </c>
      <c r="D98" s="71">
        <v>13</v>
      </c>
      <c r="E98" s="44">
        <v>21</v>
      </c>
      <c r="F98" s="45">
        <v>0.13375796178343949</v>
      </c>
    </row>
    <row r="99" spans="1:6" ht="15" customHeight="1" x14ac:dyDescent="0.15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v>11</v>
      </c>
      <c r="D104" s="71">
        <v>6</v>
      </c>
      <c r="E104" s="44">
        <v>17</v>
      </c>
      <c r="F104" s="45">
        <v>0.10828025477707007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4</v>
      </c>
      <c r="E110" s="44">
        <v>8</v>
      </c>
      <c r="F110" s="45">
        <v>5.0955414012738856E-2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1</v>
      </c>
      <c r="E116" s="44">
        <v>3</v>
      </c>
      <c r="F116" s="45">
        <v>1.9108280254777069E-2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1.9108280254777069E-2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77</v>
      </c>
      <c r="D147" s="77">
        <v>80</v>
      </c>
      <c r="E147" s="62">
        <v>157</v>
      </c>
      <c r="F147" s="32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</v>
      </c>
      <c r="D150" s="17">
        <v>1</v>
      </c>
      <c r="E150" s="17">
        <v>3</v>
      </c>
      <c r="F150" s="32">
        <v>1.9108280254777069E-2</v>
      </c>
    </row>
    <row r="151" spans="1:6" ht="15" customHeight="1" x14ac:dyDescent="0.15">
      <c r="A151" s="18"/>
      <c r="B151" s="18" t="s">
        <v>49</v>
      </c>
      <c r="C151" s="19">
        <v>36</v>
      </c>
      <c r="D151" s="19">
        <v>32</v>
      </c>
      <c r="E151" s="19">
        <v>68</v>
      </c>
      <c r="F151" s="32">
        <v>0.43312101910828027</v>
      </c>
    </row>
    <row r="152" spans="1:6" ht="15" customHeight="1" x14ac:dyDescent="0.15">
      <c r="A152" s="33"/>
      <c r="B152" s="20" t="s">
        <v>6</v>
      </c>
      <c r="C152" s="21">
        <v>39</v>
      </c>
      <c r="D152" s="21">
        <v>47</v>
      </c>
      <c r="E152" s="21">
        <v>86</v>
      </c>
      <c r="F152" s="32">
        <v>0.54777070063694266</v>
      </c>
    </row>
    <row r="153" spans="1:6" ht="15" customHeight="1" x14ac:dyDescent="0.15">
      <c r="B153" s="2" t="s">
        <v>8</v>
      </c>
      <c r="C153" s="1">
        <v>77</v>
      </c>
      <c r="D153" s="1">
        <v>80</v>
      </c>
      <c r="E153" s="1">
        <v>157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</v>
      </c>
      <c r="D155" s="17">
        <v>1</v>
      </c>
      <c r="E155" s="17">
        <v>3</v>
      </c>
      <c r="F155" s="32">
        <v>1.9108280254777069E-2</v>
      </c>
    </row>
    <row r="156" spans="1:6" ht="15" customHeight="1" x14ac:dyDescent="0.15">
      <c r="A156" s="28"/>
      <c r="B156" s="18" t="s">
        <v>49</v>
      </c>
      <c r="C156" s="19">
        <v>36</v>
      </c>
      <c r="D156" s="19">
        <v>32</v>
      </c>
      <c r="E156" s="19">
        <v>68</v>
      </c>
      <c r="F156" s="32">
        <v>0.43312101910828027</v>
      </c>
    </row>
    <row r="157" spans="1:6" ht="15" customHeight="1" x14ac:dyDescent="0.15">
      <c r="A157" s="25"/>
      <c r="B157" s="20" t="s">
        <v>10</v>
      </c>
      <c r="C157" s="21">
        <v>14</v>
      </c>
      <c r="D157" s="21">
        <v>20</v>
      </c>
      <c r="E157" s="21">
        <v>34</v>
      </c>
      <c r="F157" s="32">
        <v>0.21656050955414013</v>
      </c>
    </row>
    <row r="158" spans="1:6" ht="15" customHeight="1" x14ac:dyDescent="0.15">
      <c r="A158" s="26"/>
      <c r="B158" s="29" t="s">
        <v>11</v>
      </c>
      <c r="C158" s="27">
        <v>25</v>
      </c>
      <c r="D158" s="27">
        <v>27</v>
      </c>
      <c r="E158" s="27">
        <v>52</v>
      </c>
      <c r="F158" s="32">
        <v>0.33121019108280253</v>
      </c>
    </row>
    <row r="159" spans="1:6" ht="15" customHeight="1" x14ac:dyDescent="0.15">
      <c r="B159" s="2" t="s">
        <v>8</v>
      </c>
      <c r="C159" s="1">
        <v>77</v>
      </c>
      <c r="D159" s="1">
        <v>80</v>
      </c>
      <c r="E159" s="1">
        <v>157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6</v>
      </c>
      <c r="D161" s="31">
        <v>8</v>
      </c>
      <c r="E161" s="31">
        <v>14</v>
      </c>
      <c r="F161" s="32">
        <v>8.9171974522292988E-2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4</v>
      </c>
      <c r="E162" s="31">
        <v>6</v>
      </c>
      <c r="F162" s="32">
        <v>3.8216560509554139E-2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1.9108280254777069E-2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 codeName="Sheet209">
    <tabColor rgb="FF99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1.020408163265306E-2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1.020408163265306E-2</v>
      </c>
    </row>
    <row r="21" spans="1:6" ht="15" customHeight="1" x14ac:dyDescent="0.15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3</v>
      </c>
      <c r="D26" s="49">
        <v>2</v>
      </c>
      <c r="E26" s="41">
        <v>5</v>
      </c>
      <c r="F26" s="42">
        <v>5.1020408163265307E-2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1.020408163265306E-2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1.020408163265306E-2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1.020408163265306E-2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2.0408163265306121E-2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3</v>
      </c>
      <c r="D56" s="49">
        <v>3</v>
      </c>
      <c r="E56" s="41">
        <v>6</v>
      </c>
      <c r="F56" s="42">
        <v>6.1224489795918366E-2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3</v>
      </c>
      <c r="D62" s="49">
        <v>2</v>
      </c>
      <c r="E62" s="41">
        <v>5</v>
      </c>
      <c r="F62" s="42">
        <v>5.1020408163265307E-2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2</v>
      </c>
      <c r="D68" s="49">
        <v>4</v>
      </c>
      <c r="E68" s="41">
        <v>6</v>
      </c>
      <c r="F68" s="42">
        <v>6.1224489795918366E-2</v>
      </c>
    </row>
    <row r="69" spans="1:6" ht="15" customHeight="1" x14ac:dyDescent="0.15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3</v>
      </c>
      <c r="D74" s="49">
        <v>6</v>
      </c>
      <c r="E74" s="41">
        <v>9</v>
      </c>
      <c r="F74" s="42">
        <v>9.1836734693877556E-2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5</v>
      </c>
      <c r="D80" s="49">
        <v>1</v>
      </c>
      <c r="E80" s="41">
        <v>6</v>
      </c>
      <c r="F80" s="42">
        <v>6.1224489795918366E-2</v>
      </c>
    </row>
    <row r="81" spans="1:6" ht="15" customHeight="1" x14ac:dyDescent="0.15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4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6</v>
      </c>
      <c r="D86" s="71">
        <v>9</v>
      </c>
      <c r="E86" s="44">
        <v>15</v>
      </c>
      <c r="F86" s="45">
        <v>0.15306122448979592</v>
      </c>
    </row>
    <row r="87" spans="1:6" ht="15" customHeight="1" x14ac:dyDescent="0.15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5</v>
      </c>
      <c r="D89" s="94">
        <v>3</v>
      </c>
      <c r="E89" s="95">
        <v>8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13</v>
      </c>
      <c r="D92" s="71">
        <v>8</v>
      </c>
      <c r="E92" s="44">
        <v>21</v>
      </c>
      <c r="F92" s="45">
        <v>0.21428571428571427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2</v>
      </c>
      <c r="D98" s="71">
        <v>2</v>
      </c>
      <c r="E98" s="44">
        <v>4</v>
      </c>
      <c r="F98" s="45">
        <v>4.0816326530612242E-2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4.0816326530612242E-2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2</v>
      </c>
      <c r="E110" s="44">
        <v>6</v>
      </c>
      <c r="F110" s="45">
        <v>6.1224489795918366E-2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3.0612244897959183E-2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1.020408163265306E-2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53</v>
      </c>
      <c r="D147" s="77">
        <v>45</v>
      </c>
      <c r="E147" s="62">
        <v>98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</v>
      </c>
      <c r="D150" s="17">
        <v>0</v>
      </c>
      <c r="E150" s="17">
        <v>2</v>
      </c>
      <c r="F150" s="32">
        <v>2.0408163265306121E-2</v>
      </c>
    </row>
    <row r="151" spans="1:6" ht="15" customHeight="1" x14ac:dyDescent="0.15">
      <c r="A151" s="18"/>
      <c r="B151" s="18" t="s">
        <v>49</v>
      </c>
      <c r="C151" s="19">
        <v>23</v>
      </c>
      <c r="D151" s="19">
        <v>19</v>
      </c>
      <c r="E151" s="19">
        <v>42</v>
      </c>
      <c r="F151" s="32">
        <v>0.42857142857142855</v>
      </c>
    </row>
    <row r="152" spans="1:6" ht="15" customHeight="1" x14ac:dyDescent="0.15">
      <c r="A152" s="33"/>
      <c r="B152" s="20" t="s">
        <v>6</v>
      </c>
      <c r="C152" s="21">
        <v>28</v>
      </c>
      <c r="D152" s="21">
        <v>26</v>
      </c>
      <c r="E152" s="21">
        <v>54</v>
      </c>
      <c r="F152" s="32">
        <v>0.55102040816326525</v>
      </c>
    </row>
    <row r="153" spans="1:6" ht="15" customHeight="1" x14ac:dyDescent="0.15">
      <c r="B153" s="2" t="s">
        <v>8</v>
      </c>
      <c r="C153" s="1">
        <v>53</v>
      </c>
      <c r="D153" s="1">
        <v>45</v>
      </c>
      <c r="E153" s="1">
        <v>98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</v>
      </c>
      <c r="D155" s="17">
        <v>0</v>
      </c>
      <c r="E155" s="17">
        <v>2</v>
      </c>
      <c r="F155" s="32">
        <v>2.0408163265306121E-2</v>
      </c>
    </row>
    <row r="156" spans="1:6" ht="15" customHeight="1" x14ac:dyDescent="0.15">
      <c r="A156" s="28"/>
      <c r="B156" s="18" t="s">
        <v>49</v>
      </c>
      <c r="C156" s="19">
        <v>23</v>
      </c>
      <c r="D156" s="19">
        <v>19</v>
      </c>
      <c r="E156" s="19">
        <v>42</v>
      </c>
      <c r="F156" s="32">
        <v>0.42857142857142855</v>
      </c>
    </row>
    <row r="157" spans="1:6" ht="15" customHeight="1" x14ac:dyDescent="0.15">
      <c r="A157" s="25"/>
      <c r="B157" s="20" t="s">
        <v>10</v>
      </c>
      <c r="C157" s="21">
        <v>19</v>
      </c>
      <c r="D157" s="21">
        <v>17</v>
      </c>
      <c r="E157" s="21">
        <v>36</v>
      </c>
      <c r="F157" s="32">
        <v>0.36734693877551022</v>
      </c>
    </row>
    <row r="158" spans="1:6" ht="15" customHeight="1" x14ac:dyDescent="0.15">
      <c r="A158" s="26"/>
      <c r="B158" s="29" t="s">
        <v>11</v>
      </c>
      <c r="C158" s="27">
        <v>9</v>
      </c>
      <c r="D158" s="27">
        <v>9</v>
      </c>
      <c r="E158" s="27">
        <v>18</v>
      </c>
      <c r="F158" s="32">
        <v>0.18367346938775511</v>
      </c>
    </row>
    <row r="159" spans="1:6" ht="15" customHeight="1" x14ac:dyDescent="0.15">
      <c r="B159" s="2" t="s">
        <v>8</v>
      </c>
      <c r="C159" s="1">
        <v>53</v>
      </c>
      <c r="D159" s="1">
        <v>45</v>
      </c>
      <c r="E159" s="1">
        <v>98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5</v>
      </c>
      <c r="D161" s="31">
        <v>5</v>
      </c>
      <c r="E161" s="31">
        <v>10</v>
      </c>
      <c r="F161" s="32">
        <v>0.10204081632653061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3</v>
      </c>
      <c r="E162" s="31">
        <v>4</v>
      </c>
      <c r="F162" s="32">
        <v>4.0816326530612242E-2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1.020408163265306E-2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1.020408163265306E-2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 codeName="Sheet210">
    <tabColor rgb="FF99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78" t="s">
        <v>369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0</v>
      </c>
      <c r="E8" s="38">
        <v>1</v>
      </c>
      <c r="F8" s="39">
        <v>5.9171597633136093E-3</v>
      </c>
    </row>
    <row r="9" spans="1:6" ht="15" customHeight="1" x14ac:dyDescent="0.15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4</v>
      </c>
      <c r="E14" s="48">
        <v>5</v>
      </c>
      <c r="F14" s="39">
        <v>2.9585798816568046E-2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1.7751479289940829E-2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v>6</v>
      </c>
      <c r="D26" s="49">
        <v>6</v>
      </c>
      <c r="E26" s="41">
        <v>12</v>
      </c>
      <c r="F26" s="42">
        <v>7.1005917159763315E-2</v>
      </c>
    </row>
    <row r="27" spans="1:6" ht="15" customHeight="1" x14ac:dyDescent="0.15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4</v>
      </c>
      <c r="D32" s="49">
        <v>4</v>
      </c>
      <c r="E32" s="41">
        <v>8</v>
      </c>
      <c r="F32" s="42">
        <v>4.7337278106508875E-2</v>
      </c>
    </row>
    <row r="33" spans="1:6" ht="15" customHeight="1" x14ac:dyDescent="0.15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1.7751479289940829E-2</v>
      </c>
    </row>
    <row r="39" spans="1:6" ht="15" customHeight="1" x14ac:dyDescent="0.15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4</v>
      </c>
      <c r="D44" s="49">
        <v>2</v>
      </c>
      <c r="E44" s="41">
        <v>6</v>
      </c>
      <c r="F44" s="42">
        <v>3.5502958579881658E-2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6</v>
      </c>
      <c r="D50" s="49">
        <v>3</v>
      </c>
      <c r="E50" s="41">
        <v>9</v>
      </c>
      <c r="F50" s="42">
        <v>5.3254437869822487E-2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3</v>
      </c>
      <c r="E53" s="95">
        <v>4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3</v>
      </c>
      <c r="D56" s="49">
        <v>4</v>
      </c>
      <c r="E56" s="41">
        <v>7</v>
      </c>
      <c r="F56" s="42">
        <v>4.142011834319527E-2</v>
      </c>
    </row>
    <row r="57" spans="1:6" ht="15" customHeight="1" x14ac:dyDescent="0.15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9</v>
      </c>
      <c r="D62" s="49">
        <v>4</v>
      </c>
      <c r="E62" s="41">
        <v>13</v>
      </c>
      <c r="F62" s="42">
        <v>7.6923076923076927E-2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6</v>
      </c>
      <c r="D68" s="49">
        <v>8</v>
      </c>
      <c r="E68" s="41">
        <v>14</v>
      </c>
      <c r="F68" s="42">
        <v>8.2840236686390539E-2</v>
      </c>
    </row>
    <row r="69" spans="1:6" ht="15" customHeight="1" x14ac:dyDescent="0.15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6</v>
      </c>
      <c r="D74" s="49">
        <v>2</v>
      </c>
      <c r="E74" s="41">
        <v>8</v>
      </c>
      <c r="F74" s="42">
        <v>4.7337278106508875E-2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5</v>
      </c>
      <c r="D80" s="49">
        <v>6</v>
      </c>
      <c r="E80" s="41">
        <v>11</v>
      </c>
      <c r="F80" s="42">
        <v>6.5088757396449703E-2</v>
      </c>
    </row>
    <row r="81" spans="1:6" ht="15" customHeight="1" x14ac:dyDescent="0.15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4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7</v>
      </c>
      <c r="D86" s="71">
        <v>11</v>
      </c>
      <c r="E86" s="44">
        <v>18</v>
      </c>
      <c r="F86" s="45">
        <v>0.10650887573964497</v>
      </c>
    </row>
    <row r="87" spans="1:6" ht="15" customHeight="1" x14ac:dyDescent="0.15">
      <c r="A87" s="12"/>
      <c r="B87" s="35">
        <v>70</v>
      </c>
      <c r="C87" s="94">
        <v>3</v>
      </c>
      <c r="D87" s="94">
        <v>0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9</v>
      </c>
      <c r="D92" s="71">
        <v>5</v>
      </c>
      <c r="E92" s="44">
        <v>14</v>
      </c>
      <c r="F92" s="45">
        <v>8.2840236686390539E-2</v>
      </c>
    </row>
    <row r="93" spans="1:6" ht="15" customHeight="1" x14ac:dyDescent="0.15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6</v>
      </c>
      <c r="D98" s="71">
        <v>9</v>
      </c>
      <c r="E98" s="44">
        <v>15</v>
      </c>
      <c r="F98" s="45">
        <v>8.8757396449704137E-2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3</v>
      </c>
      <c r="E104" s="44">
        <v>8</v>
      </c>
      <c r="F104" s="45">
        <v>4.7337278106508875E-2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4.7337278106508875E-2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3</v>
      </c>
      <c r="E116" s="44">
        <v>6</v>
      </c>
      <c r="F116" s="45">
        <v>3.5502958579881658E-2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87</v>
      </c>
      <c r="D147" s="77">
        <v>82</v>
      </c>
      <c r="E147" s="62">
        <v>169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4</v>
      </c>
      <c r="D150" s="17">
        <v>5</v>
      </c>
      <c r="E150" s="17">
        <v>9</v>
      </c>
      <c r="F150" s="32">
        <v>5.3254437869822487E-2</v>
      </c>
    </row>
    <row r="151" spans="1:6" ht="15" customHeight="1" x14ac:dyDescent="0.15">
      <c r="A151" s="18"/>
      <c r="B151" s="18" t="s">
        <v>49</v>
      </c>
      <c r="C151" s="19">
        <v>50</v>
      </c>
      <c r="D151" s="19">
        <v>41</v>
      </c>
      <c r="E151" s="19">
        <v>91</v>
      </c>
      <c r="F151" s="32">
        <v>0.53846153846153844</v>
      </c>
    </row>
    <row r="152" spans="1:6" ht="15" customHeight="1" x14ac:dyDescent="0.15">
      <c r="A152" s="33"/>
      <c r="B152" s="20" t="s">
        <v>6</v>
      </c>
      <c r="C152" s="21">
        <v>33</v>
      </c>
      <c r="D152" s="21">
        <v>36</v>
      </c>
      <c r="E152" s="21">
        <v>69</v>
      </c>
      <c r="F152" s="32">
        <v>0.40828402366863903</v>
      </c>
    </row>
    <row r="153" spans="1:6" ht="15" customHeight="1" x14ac:dyDescent="0.15">
      <c r="B153" s="2" t="s">
        <v>8</v>
      </c>
      <c r="C153" s="1">
        <v>87</v>
      </c>
      <c r="D153" s="1">
        <v>82</v>
      </c>
      <c r="E153" s="1">
        <v>169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4</v>
      </c>
      <c r="D155" s="17">
        <v>5</v>
      </c>
      <c r="E155" s="17">
        <v>9</v>
      </c>
      <c r="F155" s="32">
        <v>5.3254437869822487E-2</v>
      </c>
    </row>
    <row r="156" spans="1:6" ht="15" customHeight="1" x14ac:dyDescent="0.15">
      <c r="A156" s="28"/>
      <c r="B156" s="18" t="s">
        <v>49</v>
      </c>
      <c r="C156" s="19">
        <v>50</v>
      </c>
      <c r="D156" s="19">
        <v>41</v>
      </c>
      <c r="E156" s="19">
        <v>91</v>
      </c>
      <c r="F156" s="32">
        <v>0.53846153846153844</v>
      </c>
    </row>
    <row r="157" spans="1:6" ht="15" customHeight="1" x14ac:dyDescent="0.15">
      <c r="A157" s="25"/>
      <c r="B157" s="20" t="s">
        <v>10</v>
      </c>
      <c r="C157" s="21">
        <v>16</v>
      </c>
      <c r="D157" s="21">
        <v>16</v>
      </c>
      <c r="E157" s="21">
        <v>32</v>
      </c>
      <c r="F157" s="32">
        <v>0.1893491124260355</v>
      </c>
    </row>
    <row r="158" spans="1:6" ht="15" customHeight="1" x14ac:dyDescent="0.15">
      <c r="A158" s="26"/>
      <c r="B158" s="29" t="s">
        <v>11</v>
      </c>
      <c r="C158" s="27">
        <v>17</v>
      </c>
      <c r="D158" s="27">
        <v>20</v>
      </c>
      <c r="E158" s="27">
        <v>37</v>
      </c>
      <c r="F158" s="32">
        <v>0.21893491124260356</v>
      </c>
    </row>
    <row r="159" spans="1:6" ht="15" customHeight="1" x14ac:dyDescent="0.15">
      <c r="B159" s="2" t="s">
        <v>8</v>
      </c>
      <c r="C159" s="1">
        <v>87</v>
      </c>
      <c r="D159" s="1">
        <v>82</v>
      </c>
      <c r="E159" s="1">
        <v>169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6</v>
      </c>
      <c r="D161" s="31">
        <v>8</v>
      </c>
      <c r="E161" s="31">
        <v>14</v>
      </c>
      <c r="F161" s="32">
        <v>8.2840236686390539E-2</v>
      </c>
    </row>
    <row r="162" spans="1:6" ht="15" customHeight="1" x14ac:dyDescent="0.15">
      <c r="A162" s="30"/>
      <c r="B162" s="23" t="s">
        <v>15</v>
      </c>
      <c r="C162" s="31">
        <v>3</v>
      </c>
      <c r="D162" s="31">
        <v>3</v>
      </c>
      <c r="E162" s="31">
        <v>6</v>
      </c>
      <c r="F162" s="32">
        <v>3.5502958579881658E-2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 codeName="Sheet211">
    <tabColor rgb="FF99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78" t="s">
        <v>370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5.8823529411764705E-2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5.8823529411764705E-2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1</v>
      </c>
      <c r="D80" s="49">
        <v>0</v>
      </c>
      <c r="E80" s="41">
        <v>1</v>
      </c>
      <c r="F80" s="42">
        <v>5.8823529411764705E-2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2</v>
      </c>
      <c r="D86" s="71">
        <v>1</v>
      </c>
      <c r="E86" s="44">
        <v>3</v>
      </c>
      <c r="F86" s="45">
        <v>0.17647058823529413</v>
      </c>
    </row>
    <row r="87" spans="1:6" ht="15" customHeight="1" x14ac:dyDescent="0.15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v>3</v>
      </c>
      <c r="D92" s="71">
        <v>1</v>
      </c>
      <c r="E92" s="44">
        <v>4</v>
      </c>
      <c r="F92" s="45">
        <v>0.23529411764705882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1</v>
      </c>
      <c r="D98" s="71">
        <v>2</v>
      </c>
      <c r="E98" s="44">
        <v>3</v>
      </c>
      <c r="F98" s="45">
        <v>0.17647058823529413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1</v>
      </c>
      <c r="E104" s="44">
        <v>3</v>
      </c>
      <c r="F104" s="45">
        <v>0.17647058823529413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5.8823529411764705E-2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10</v>
      </c>
      <c r="D147" s="77">
        <v>7</v>
      </c>
      <c r="E147" s="62">
        <v>17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15">
      <c r="A151" s="18"/>
      <c r="B151" s="18" t="s">
        <v>49</v>
      </c>
      <c r="C151" s="19">
        <v>2</v>
      </c>
      <c r="D151" s="19">
        <v>1</v>
      </c>
      <c r="E151" s="19">
        <v>3</v>
      </c>
      <c r="F151" s="32">
        <v>0.17647058823529413</v>
      </c>
    </row>
    <row r="152" spans="1:6" ht="15" customHeight="1" x14ac:dyDescent="0.15">
      <c r="A152" s="33"/>
      <c r="B152" s="20" t="s">
        <v>6</v>
      </c>
      <c r="C152" s="21">
        <v>8</v>
      </c>
      <c r="D152" s="21">
        <v>6</v>
      </c>
      <c r="E152" s="21">
        <v>14</v>
      </c>
      <c r="F152" s="32">
        <v>0.82352941176470584</v>
      </c>
    </row>
    <row r="153" spans="1:6" ht="15" customHeight="1" x14ac:dyDescent="0.15">
      <c r="B153" s="2" t="s">
        <v>8</v>
      </c>
      <c r="C153" s="1">
        <v>10</v>
      </c>
      <c r="D153" s="1">
        <v>7</v>
      </c>
      <c r="E153" s="1">
        <v>17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15">
      <c r="A156" s="28"/>
      <c r="B156" s="18" t="s">
        <v>49</v>
      </c>
      <c r="C156" s="19">
        <v>2</v>
      </c>
      <c r="D156" s="19">
        <v>1</v>
      </c>
      <c r="E156" s="19">
        <v>3</v>
      </c>
      <c r="F156" s="32">
        <v>0.17647058823529413</v>
      </c>
    </row>
    <row r="157" spans="1:6" ht="15" customHeight="1" x14ac:dyDescent="0.15">
      <c r="A157" s="25"/>
      <c r="B157" s="20" t="s">
        <v>10</v>
      </c>
      <c r="C157" s="21">
        <v>5</v>
      </c>
      <c r="D157" s="21">
        <v>2</v>
      </c>
      <c r="E157" s="21">
        <v>7</v>
      </c>
      <c r="F157" s="32">
        <v>0.41176470588235292</v>
      </c>
    </row>
    <row r="158" spans="1:6" ht="15" customHeight="1" x14ac:dyDescent="0.15">
      <c r="A158" s="26"/>
      <c r="B158" s="29" t="s">
        <v>11</v>
      </c>
      <c r="C158" s="27">
        <v>3</v>
      </c>
      <c r="D158" s="27">
        <v>4</v>
      </c>
      <c r="E158" s="27">
        <v>7</v>
      </c>
      <c r="F158" s="32">
        <v>0.41176470588235292</v>
      </c>
    </row>
    <row r="159" spans="1:6" ht="15" customHeight="1" x14ac:dyDescent="0.15">
      <c r="B159" s="2" t="s">
        <v>8</v>
      </c>
      <c r="C159" s="1">
        <v>10</v>
      </c>
      <c r="D159" s="1">
        <v>7</v>
      </c>
      <c r="E159" s="1">
        <v>17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0</v>
      </c>
      <c r="D161" s="31">
        <v>1</v>
      </c>
      <c r="E161" s="31">
        <v>1</v>
      </c>
      <c r="F161" s="32">
        <v>5.8823529411764705E-2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0</v>
      </c>
      <c r="E162" s="31">
        <v>0</v>
      </c>
      <c r="F162" s="32">
        <v>0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 codeName="Sheet212">
    <tabColor rgb="FF99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2.2222222222222223E-2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3.7037037037037035E-2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0</v>
      </c>
      <c r="E26" s="41">
        <v>2</v>
      </c>
      <c r="F26" s="42">
        <v>1.4814814814814815E-2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2</v>
      </c>
      <c r="E32" s="41">
        <v>5</v>
      </c>
      <c r="F32" s="42">
        <v>3.7037037037037035E-2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2.2222222222222223E-2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1.4814814814814815E-2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3</v>
      </c>
      <c r="D50" s="49">
        <v>1</v>
      </c>
      <c r="E50" s="41">
        <v>4</v>
      </c>
      <c r="F50" s="42">
        <v>2.9629629629629631E-2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2</v>
      </c>
      <c r="D56" s="49">
        <v>5</v>
      </c>
      <c r="E56" s="41">
        <v>7</v>
      </c>
      <c r="F56" s="42">
        <v>5.185185185185185E-2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6</v>
      </c>
      <c r="D62" s="49">
        <v>3</v>
      </c>
      <c r="E62" s="41">
        <v>9</v>
      </c>
      <c r="F62" s="42">
        <v>6.6666666666666666E-2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3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2</v>
      </c>
      <c r="D68" s="49">
        <v>9</v>
      </c>
      <c r="E68" s="41">
        <v>11</v>
      </c>
      <c r="F68" s="42">
        <v>8.1481481481481488E-2</v>
      </c>
    </row>
    <row r="69" spans="1:6" ht="15" customHeight="1" x14ac:dyDescent="0.15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7</v>
      </c>
      <c r="D74" s="49">
        <v>5</v>
      </c>
      <c r="E74" s="41">
        <v>12</v>
      </c>
      <c r="F74" s="42">
        <v>8.8888888888888892E-2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0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7</v>
      </c>
      <c r="D80" s="49">
        <v>4</v>
      </c>
      <c r="E80" s="41">
        <v>11</v>
      </c>
      <c r="F80" s="42">
        <v>8.1481481481481488E-2</v>
      </c>
    </row>
    <row r="81" spans="1:6" ht="15" customHeight="1" x14ac:dyDescent="0.15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4</v>
      </c>
      <c r="E83" s="95">
        <v>6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5</v>
      </c>
      <c r="D86" s="71">
        <v>9</v>
      </c>
      <c r="E86" s="44">
        <v>14</v>
      </c>
      <c r="F86" s="45">
        <v>0.1037037037037037</v>
      </c>
    </row>
    <row r="87" spans="1:6" ht="15" customHeight="1" x14ac:dyDescent="0.15">
      <c r="A87" s="12"/>
      <c r="B87" s="35">
        <v>70</v>
      </c>
      <c r="C87" s="94">
        <v>3</v>
      </c>
      <c r="D87" s="94">
        <v>0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8</v>
      </c>
      <c r="D92" s="71">
        <v>6</v>
      </c>
      <c r="E92" s="44">
        <v>14</v>
      </c>
      <c r="F92" s="45">
        <v>0.1037037037037037</v>
      </c>
    </row>
    <row r="93" spans="1:6" ht="15" customHeight="1" x14ac:dyDescent="0.15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6</v>
      </c>
      <c r="D98" s="71">
        <v>3</v>
      </c>
      <c r="E98" s="44">
        <v>9</v>
      </c>
      <c r="F98" s="45">
        <v>6.6666666666666666E-2</v>
      </c>
    </row>
    <row r="99" spans="1:6" ht="15" customHeight="1" x14ac:dyDescent="0.15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8</v>
      </c>
      <c r="E104" s="44">
        <v>13</v>
      </c>
      <c r="F104" s="45">
        <v>9.6296296296296297E-2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3</v>
      </c>
      <c r="E110" s="44">
        <v>7</v>
      </c>
      <c r="F110" s="45">
        <v>5.185185185185185E-2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2.2222222222222223E-2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7.4074074074074077E-3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70</v>
      </c>
      <c r="D147" s="77">
        <v>65</v>
      </c>
      <c r="E147" s="62">
        <v>135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5</v>
      </c>
      <c r="D150" s="17">
        <v>3</v>
      </c>
      <c r="E150" s="17">
        <v>8</v>
      </c>
      <c r="F150" s="32">
        <v>5.9259259259259262E-2</v>
      </c>
    </row>
    <row r="151" spans="1:6" ht="15" customHeight="1" x14ac:dyDescent="0.15">
      <c r="A151" s="18"/>
      <c r="B151" s="18" t="s">
        <v>49</v>
      </c>
      <c r="C151" s="19">
        <v>35</v>
      </c>
      <c r="D151" s="19">
        <v>31</v>
      </c>
      <c r="E151" s="19">
        <v>66</v>
      </c>
      <c r="F151" s="32">
        <v>0.48888888888888887</v>
      </c>
    </row>
    <row r="152" spans="1:6" ht="15" customHeight="1" x14ac:dyDescent="0.15">
      <c r="A152" s="33"/>
      <c r="B152" s="20" t="s">
        <v>6</v>
      </c>
      <c r="C152" s="21">
        <v>30</v>
      </c>
      <c r="D152" s="21">
        <v>31</v>
      </c>
      <c r="E152" s="21">
        <v>61</v>
      </c>
      <c r="F152" s="32">
        <v>0.45185185185185184</v>
      </c>
    </row>
    <row r="153" spans="1:6" ht="15" customHeight="1" x14ac:dyDescent="0.15">
      <c r="B153" s="2" t="s">
        <v>8</v>
      </c>
      <c r="C153" s="1">
        <v>70</v>
      </c>
      <c r="D153" s="1">
        <v>65</v>
      </c>
      <c r="E153" s="1">
        <v>135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5</v>
      </c>
      <c r="D155" s="17">
        <v>3</v>
      </c>
      <c r="E155" s="17">
        <v>8</v>
      </c>
      <c r="F155" s="32">
        <v>5.9259259259259262E-2</v>
      </c>
    </row>
    <row r="156" spans="1:6" ht="15" customHeight="1" x14ac:dyDescent="0.15">
      <c r="A156" s="28"/>
      <c r="B156" s="18" t="s">
        <v>49</v>
      </c>
      <c r="C156" s="19">
        <v>35</v>
      </c>
      <c r="D156" s="19">
        <v>31</v>
      </c>
      <c r="E156" s="19">
        <v>66</v>
      </c>
      <c r="F156" s="32">
        <v>0.48888888888888887</v>
      </c>
    </row>
    <row r="157" spans="1:6" ht="15" customHeight="1" x14ac:dyDescent="0.15">
      <c r="A157" s="25"/>
      <c r="B157" s="20" t="s">
        <v>10</v>
      </c>
      <c r="C157" s="21">
        <v>13</v>
      </c>
      <c r="D157" s="21">
        <v>15</v>
      </c>
      <c r="E157" s="21">
        <v>28</v>
      </c>
      <c r="F157" s="32">
        <v>0.2074074074074074</v>
      </c>
    </row>
    <row r="158" spans="1:6" ht="15" customHeight="1" x14ac:dyDescent="0.15">
      <c r="A158" s="26"/>
      <c r="B158" s="29" t="s">
        <v>11</v>
      </c>
      <c r="C158" s="27">
        <v>17</v>
      </c>
      <c r="D158" s="27">
        <v>16</v>
      </c>
      <c r="E158" s="27">
        <v>33</v>
      </c>
      <c r="F158" s="32">
        <v>0.24444444444444444</v>
      </c>
    </row>
    <row r="159" spans="1:6" ht="15" customHeight="1" x14ac:dyDescent="0.15">
      <c r="B159" s="2" t="s">
        <v>8</v>
      </c>
      <c r="C159" s="1">
        <v>70</v>
      </c>
      <c r="D159" s="1">
        <v>65</v>
      </c>
      <c r="E159" s="1">
        <v>135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6</v>
      </c>
      <c r="D161" s="31">
        <v>5</v>
      </c>
      <c r="E161" s="31">
        <v>11</v>
      </c>
      <c r="F161" s="32">
        <v>8.1481481481481488E-2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2</v>
      </c>
      <c r="E162" s="31">
        <v>4</v>
      </c>
      <c r="F162" s="32">
        <v>2.9629629629629631E-2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7.4074074074074077E-3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2">
    <tabColor rgb="FFFFFF99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139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3</v>
      </c>
      <c r="E3" s="95">
        <v>5</v>
      </c>
      <c r="F3" s="32"/>
    </row>
    <row r="4" spans="1:6" ht="15" customHeight="1" x14ac:dyDescent="0.15">
      <c r="A4" s="12"/>
      <c r="B4" s="35">
        <v>1</v>
      </c>
      <c r="C4" s="94">
        <v>4</v>
      </c>
      <c r="D4" s="94">
        <v>3</v>
      </c>
      <c r="E4" s="95">
        <v>7</v>
      </c>
      <c r="F4" s="32"/>
    </row>
    <row r="5" spans="1:6" ht="15" customHeight="1" x14ac:dyDescent="0.15">
      <c r="A5" s="12"/>
      <c r="B5" s="35">
        <v>2</v>
      </c>
      <c r="C5" s="94">
        <v>5</v>
      </c>
      <c r="D5" s="94">
        <v>6</v>
      </c>
      <c r="E5" s="95">
        <v>11</v>
      </c>
      <c r="F5" s="32"/>
    </row>
    <row r="6" spans="1:6" ht="15" customHeight="1" x14ac:dyDescent="0.15">
      <c r="A6" s="12"/>
      <c r="B6" s="35">
        <v>3</v>
      </c>
      <c r="C6" s="94">
        <v>7</v>
      </c>
      <c r="D6" s="94">
        <v>8</v>
      </c>
      <c r="E6" s="95">
        <v>15</v>
      </c>
      <c r="F6" s="32"/>
    </row>
    <row r="7" spans="1:6" ht="15" customHeight="1" x14ac:dyDescent="0.15">
      <c r="A7" s="12"/>
      <c r="B7" s="35">
        <v>4</v>
      </c>
      <c r="C7" s="94">
        <v>5</v>
      </c>
      <c r="D7" s="94">
        <v>6</v>
      </c>
      <c r="E7" s="95">
        <v>11</v>
      </c>
      <c r="F7" s="32"/>
    </row>
    <row r="8" spans="1:6" ht="15" customHeight="1" x14ac:dyDescent="0.15">
      <c r="A8" s="12"/>
      <c r="B8" s="37" t="s">
        <v>27</v>
      </c>
      <c r="C8" s="70">
        <v>23</v>
      </c>
      <c r="D8" s="70">
        <v>26</v>
      </c>
      <c r="E8" s="38">
        <v>49</v>
      </c>
      <c r="F8" s="39">
        <v>4.9098196392785572E-2</v>
      </c>
    </row>
    <row r="9" spans="1:6" ht="15" customHeight="1" x14ac:dyDescent="0.15">
      <c r="A9" s="12"/>
      <c r="B9" s="35">
        <v>5</v>
      </c>
      <c r="C9" s="94">
        <v>4</v>
      </c>
      <c r="D9" s="94">
        <v>4</v>
      </c>
      <c r="E9" s="95">
        <v>8</v>
      </c>
      <c r="F9" s="32"/>
    </row>
    <row r="10" spans="1:6" ht="15" customHeight="1" x14ac:dyDescent="0.15">
      <c r="A10" s="12"/>
      <c r="B10" s="35">
        <v>6</v>
      </c>
      <c r="C10" s="94">
        <v>6</v>
      </c>
      <c r="D10" s="94">
        <v>3</v>
      </c>
      <c r="E10" s="95">
        <v>9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3</v>
      </c>
      <c r="E11" s="95">
        <v>6</v>
      </c>
      <c r="F11" s="32"/>
    </row>
    <row r="12" spans="1:6" ht="15" customHeight="1" x14ac:dyDescent="0.15">
      <c r="A12" s="12"/>
      <c r="B12" s="35">
        <v>8</v>
      </c>
      <c r="C12" s="94">
        <v>7</v>
      </c>
      <c r="D12" s="94">
        <v>4</v>
      </c>
      <c r="E12" s="95">
        <v>11</v>
      </c>
      <c r="F12" s="32"/>
    </row>
    <row r="13" spans="1:6" ht="15" customHeight="1" x14ac:dyDescent="0.15">
      <c r="A13" s="12"/>
      <c r="B13" s="35">
        <v>9</v>
      </c>
      <c r="C13" s="94">
        <v>4</v>
      </c>
      <c r="D13" s="94">
        <v>3</v>
      </c>
      <c r="E13" s="95">
        <v>7</v>
      </c>
      <c r="F13" s="32"/>
    </row>
    <row r="14" spans="1:6" ht="15" customHeight="1" x14ac:dyDescent="0.15">
      <c r="A14" s="12"/>
      <c r="B14" s="37" t="s">
        <v>28</v>
      </c>
      <c r="C14" s="70">
        <v>24</v>
      </c>
      <c r="D14" s="70">
        <v>17</v>
      </c>
      <c r="E14" s="48">
        <v>41</v>
      </c>
      <c r="F14" s="39">
        <v>4.1082164328657314E-2</v>
      </c>
    </row>
    <row r="15" spans="1:6" ht="15" customHeight="1" x14ac:dyDescent="0.15">
      <c r="A15" s="12"/>
      <c r="B15" s="35">
        <v>10</v>
      </c>
      <c r="C15" s="94">
        <v>6</v>
      </c>
      <c r="D15" s="94">
        <v>4</v>
      </c>
      <c r="E15" s="95">
        <v>10</v>
      </c>
      <c r="F15" s="32"/>
    </row>
    <row r="16" spans="1:6" ht="15" customHeight="1" x14ac:dyDescent="0.15">
      <c r="A16" s="12"/>
      <c r="B16" s="35">
        <v>11</v>
      </c>
      <c r="C16" s="94">
        <v>5</v>
      </c>
      <c r="D16" s="94">
        <v>2</v>
      </c>
      <c r="E16" s="95">
        <v>7</v>
      </c>
      <c r="F16" s="32"/>
    </row>
    <row r="17" spans="1:6" ht="15" customHeight="1" x14ac:dyDescent="0.15">
      <c r="A17" s="12"/>
      <c r="B17" s="35">
        <v>12</v>
      </c>
      <c r="C17" s="94">
        <v>4</v>
      </c>
      <c r="D17" s="94">
        <v>6</v>
      </c>
      <c r="E17" s="95">
        <v>10</v>
      </c>
      <c r="F17" s="32"/>
    </row>
    <row r="18" spans="1:6" ht="15" customHeight="1" x14ac:dyDescent="0.15">
      <c r="A18" s="12"/>
      <c r="B18" s="35">
        <v>13</v>
      </c>
      <c r="C18" s="94">
        <v>4</v>
      </c>
      <c r="D18" s="94">
        <v>5</v>
      </c>
      <c r="E18" s="95">
        <v>9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4</v>
      </c>
      <c r="E19" s="95">
        <v>6</v>
      </c>
      <c r="F19" s="32"/>
    </row>
    <row r="20" spans="1:6" ht="15" customHeight="1" x14ac:dyDescent="0.15">
      <c r="A20" s="12"/>
      <c r="B20" s="37" t="s">
        <v>29</v>
      </c>
      <c r="C20" s="70">
        <v>21</v>
      </c>
      <c r="D20" s="70">
        <v>21</v>
      </c>
      <c r="E20" s="48">
        <v>42</v>
      </c>
      <c r="F20" s="39">
        <v>4.2084168336673347E-2</v>
      </c>
    </row>
    <row r="21" spans="1:6" ht="15" customHeight="1" x14ac:dyDescent="0.15">
      <c r="A21" s="12"/>
      <c r="B21" s="35">
        <v>15</v>
      </c>
      <c r="C21" s="94">
        <v>7</v>
      </c>
      <c r="D21" s="94">
        <v>5</v>
      </c>
      <c r="E21" s="95">
        <v>12</v>
      </c>
      <c r="F21" s="32"/>
    </row>
    <row r="22" spans="1:6" ht="15" customHeight="1" x14ac:dyDescent="0.15">
      <c r="A22" s="12"/>
      <c r="B22" s="35">
        <v>16</v>
      </c>
      <c r="C22" s="94">
        <v>4</v>
      </c>
      <c r="D22" s="94">
        <v>3</v>
      </c>
      <c r="E22" s="95">
        <v>7</v>
      </c>
      <c r="F22" s="32"/>
    </row>
    <row r="23" spans="1:6" ht="15" customHeight="1" x14ac:dyDescent="0.15">
      <c r="A23" s="12"/>
      <c r="B23" s="35">
        <v>17</v>
      </c>
      <c r="C23" s="94">
        <v>6</v>
      </c>
      <c r="D23" s="94">
        <v>0</v>
      </c>
      <c r="E23" s="95">
        <v>6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6</v>
      </c>
      <c r="D25" s="94">
        <v>3</v>
      </c>
      <c r="E25" s="95">
        <v>9</v>
      </c>
      <c r="F25" s="32"/>
    </row>
    <row r="26" spans="1:6" ht="15" customHeight="1" x14ac:dyDescent="0.15">
      <c r="A26" s="12"/>
      <c r="B26" s="40" t="s">
        <v>30</v>
      </c>
      <c r="C26" s="49">
        <v>25</v>
      </c>
      <c r="D26" s="49">
        <v>12</v>
      </c>
      <c r="E26" s="41">
        <v>37</v>
      </c>
      <c r="F26" s="42">
        <v>3.7074148296593189E-2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4</v>
      </c>
      <c r="D28" s="94">
        <v>1</v>
      </c>
      <c r="E28" s="95">
        <v>5</v>
      </c>
      <c r="F28" s="32"/>
    </row>
    <row r="29" spans="1:6" ht="15" customHeight="1" x14ac:dyDescent="0.15">
      <c r="A29" s="12"/>
      <c r="B29" s="35">
        <v>22</v>
      </c>
      <c r="C29" s="94">
        <v>4</v>
      </c>
      <c r="D29" s="94">
        <v>6</v>
      </c>
      <c r="E29" s="95">
        <v>10</v>
      </c>
      <c r="F29" s="32"/>
    </row>
    <row r="30" spans="1:6" ht="15" customHeight="1" x14ac:dyDescent="0.15">
      <c r="A30" s="12"/>
      <c r="B30" s="35">
        <v>23</v>
      </c>
      <c r="C30" s="94">
        <v>5</v>
      </c>
      <c r="D30" s="94">
        <v>2</v>
      </c>
      <c r="E30" s="95">
        <v>7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7</v>
      </c>
      <c r="E31" s="95">
        <v>9</v>
      </c>
      <c r="F31" s="32"/>
    </row>
    <row r="32" spans="1:6" ht="15" customHeight="1" x14ac:dyDescent="0.15">
      <c r="A32" s="12"/>
      <c r="B32" s="40" t="s">
        <v>31</v>
      </c>
      <c r="C32" s="49">
        <v>15</v>
      </c>
      <c r="D32" s="49">
        <v>17</v>
      </c>
      <c r="E32" s="41">
        <v>32</v>
      </c>
      <c r="F32" s="42">
        <v>3.2064128256513023E-2</v>
      </c>
    </row>
    <row r="33" spans="1:6" ht="15" customHeight="1" x14ac:dyDescent="0.15">
      <c r="A33" s="12"/>
      <c r="B33" s="35">
        <v>25</v>
      </c>
      <c r="C33" s="94">
        <v>5</v>
      </c>
      <c r="D33" s="94">
        <v>2</v>
      </c>
      <c r="E33" s="95">
        <v>7</v>
      </c>
      <c r="F33" s="32"/>
    </row>
    <row r="34" spans="1:6" ht="15" customHeight="1" x14ac:dyDescent="0.15">
      <c r="A34" s="12"/>
      <c r="B34" s="35">
        <v>26</v>
      </c>
      <c r="C34" s="94">
        <v>4</v>
      </c>
      <c r="D34" s="94">
        <v>3</v>
      </c>
      <c r="E34" s="95">
        <v>7</v>
      </c>
      <c r="F34" s="32"/>
    </row>
    <row r="35" spans="1:6" ht="15" customHeight="1" x14ac:dyDescent="0.15">
      <c r="A35" s="12"/>
      <c r="B35" s="35">
        <v>27</v>
      </c>
      <c r="C35" s="94">
        <v>5</v>
      </c>
      <c r="D35" s="94">
        <v>5</v>
      </c>
      <c r="E35" s="95">
        <v>10</v>
      </c>
      <c r="F35" s="32"/>
    </row>
    <row r="36" spans="1:6" ht="15" customHeight="1" x14ac:dyDescent="0.15">
      <c r="A36" s="12"/>
      <c r="B36" s="35">
        <v>28</v>
      </c>
      <c r="C36" s="94">
        <v>4</v>
      </c>
      <c r="D36" s="94">
        <v>3</v>
      </c>
      <c r="E36" s="95">
        <v>7</v>
      </c>
      <c r="F36" s="32"/>
    </row>
    <row r="37" spans="1:6" ht="15" customHeight="1" x14ac:dyDescent="0.15">
      <c r="A37" s="12"/>
      <c r="B37" s="35">
        <v>29</v>
      </c>
      <c r="C37" s="94">
        <v>6</v>
      </c>
      <c r="D37" s="94">
        <v>9</v>
      </c>
      <c r="E37" s="95">
        <v>15</v>
      </c>
      <c r="F37" s="32"/>
    </row>
    <row r="38" spans="1:6" ht="15" customHeight="1" x14ac:dyDescent="0.15">
      <c r="A38" s="12"/>
      <c r="B38" s="40" t="s">
        <v>32</v>
      </c>
      <c r="C38" s="49">
        <v>24</v>
      </c>
      <c r="D38" s="49">
        <v>22</v>
      </c>
      <c r="E38" s="41">
        <v>46</v>
      </c>
      <c r="F38" s="42">
        <v>4.6092184368737472E-2</v>
      </c>
    </row>
    <row r="39" spans="1:6" ht="15" customHeight="1" x14ac:dyDescent="0.15">
      <c r="A39" s="12"/>
      <c r="B39" s="35">
        <v>30</v>
      </c>
      <c r="C39" s="94">
        <v>5</v>
      </c>
      <c r="D39" s="94">
        <v>4</v>
      </c>
      <c r="E39" s="95">
        <v>9</v>
      </c>
      <c r="F39" s="32"/>
    </row>
    <row r="40" spans="1:6" ht="15" customHeight="1" x14ac:dyDescent="0.15">
      <c r="A40" s="12"/>
      <c r="B40" s="35">
        <v>31</v>
      </c>
      <c r="C40" s="94">
        <v>5</v>
      </c>
      <c r="D40" s="94">
        <v>3</v>
      </c>
      <c r="E40" s="95">
        <v>8</v>
      </c>
      <c r="F40" s="32"/>
    </row>
    <row r="41" spans="1:6" ht="15" customHeight="1" x14ac:dyDescent="0.15">
      <c r="A41" s="12"/>
      <c r="B41" s="35">
        <v>32</v>
      </c>
      <c r="C41" s="94">
        <v>7</v>
      </c>
      <c r="D41" s="94">
        <v>3</v>
      </c>
      <c r="E41" s="95">
        <v>10</v>
      </c>
      <c r="F41" s="32"/>
    </row>
    <row r="42" spans="1:6" ht="15" customHeight="1" x14ac:dyDescent="0.15">
      <c r="A42" s="12"/>
      <c r="B42" s="35">
        <v>33</v>
      </c>
      <c r="C42" s="94">
        <v>5</v>
      </c>
      <c r="D42" s="94">
        <v>1</v>
      </c>
      <c r="E42" s="95">
        <v>6</v>
      </c>
      <c r="F42" s="32"/>
    </row>
    <row r="43" spans="1:6" ht="15" customHeight="1" x14ac:dyDescent="0.15">
      <c r="A43" s="12"/>
      <c r="B43" s="35">
        <v>34</v>
      </c>
      <c r="C43" s="94">
        <v>4</v>
      </c>
      <c r="D43" s="94">
        <v>6</v>
      </c>
      <c r="E43" s="95">
        <v>10</v>
      </c>
      <c r="F43" s="32"/>
    </row>
    <row r="44" spans="1:6" ht="15" customHeight="1" x14ac:dyDescent="0.15">
      <c r="A44" s="12"/>
      <c r="B44" s="40" t="s">
        <v>33</v>
      </c>
      <c r="C44" s="49">
        <v>26</v>
      </c>
      <c r="D44" s="49">
        <v>17</v>
      </c>
      <c r="E44" s="41">
        <v>43</v>
      </c>
      <c r="F44" s="42">
        <v>4.308617234468938E-2</v>
      </c>
    </row>
    <row r="45" spans="1:6" ht="15" customHeight="1" x14ac:dyDescent="0.15">
      <c r="A45" s="12"/>
      <c r="B45" s="35">
        <v>35</v>
      </c>
      <c r="C45" s="94">
        <v>5</v>
      </c>
      <c r="D45" s="94">
        <v>7</v>
      </c>
      <c r="E45" s="95">
        <v>12</v>
      </c>
      <c r="F45" s="32"/>
    </row>
    <row r="46" spans="1:6" ht="15" customHeight="1" x14ac:dyDescent="0.15">
      <c r="A46" s="12"/>
      <c r="B46" s="35">
        <v>36</v>
      </c>
      <c r="C46" s="94">
        <v>10</v>
      </c>
      <c r="D46" s="94">
        <v>6</v>
      </c>
      <c r="E46" s="95">
        <v>16</v>
      </c>
      <c r="F46" s="32"/>
    </row>
    <row r="47" spans="1:6" ht="15" customHeight="1" x14ac:dyDescent="0.15">
      <c r="A47" s="12"/>
      <c r="B47" s="35">
        <v>37</v>
      </c>
      <c r="C47" s="94">
        <v>7</v>
      </c>
      <c r="D47" s="94">
        <v>7</v>
      </c>
      <c r="E47" s="95">
        <v>14</v>
      </c>
      <c r="F47" s="32"/>
    </row>
    <row r="48" spans="1:6" ht="15" customHeight="1" x14ac:dyDescent="0.15">
      <c r="A48" s="12"/>
      <c r="B48" s="35">
        <v>38</v>
      </c>
      <c r="C48" s="94">
        <v>4</v>
      </c>
      <c r="D48" s="94">
        <v>7</v>
      </c>
      <c r="E48" s="95">
        <v>11</v>
      </c>
      <c r="F48" s="32"/>
    </row>
    <row r="49" spans="1:6" ht="15" customHeight="1" x14ac:dyDescent="0.15">
      <c r="A49" s="12"/>
      <c r="B49" s="35">
        <v>39</v>
      </c>
      <c r="C49" s="94">
        <v>4</v>
      </c>
      <c r="D49" s="94">
        <v>8</v>
      </c>
      <c r="E49" s="95">
        <v>12</v>
      </c>
      <c r="F49" s="32"/>
    </row>
    <row r="50" spans="1:6" ht="15" customHeight="1" x14ac:dyDescent="0.15">
      <c r="A50" s="12"/>
      <c r="B50" s="40" t="s">
        <v>34</v>
      </c>
      <c r="C50" s="49">
        <v>30</v>
      </c>
      <c r="D50" s="49">
        <v>35</v>
      </c>
      <c r="E50" s="41">
        <v>65</v>
      </c>
      <c r="F50" s="42">
        <v>6.513026052104208E-2</v>
      </c>
    </row>
    <row r="51" spans="1:6" ht="15" customHeight="1" x14ac:dyDescent="0.15">
      <c r="A51" s="12"/>
      <c r="B51" s="35">
        <v>40</v>
      </c>
      <c r="C51" s="94">
        <v>5</v>
      </c>
      <c r="D51" s="94">
        <v>9</v>
      </c>
      <c r="E51" s="95">
        <v>14</v>
      </c>
      <c r="F51" s="32"/>
    </row>
    <row r="52" spans="1:6" ht="15" customHeight="1" x14ac:dyDescent="0.15">
      <c r="A52" s="12"/>
      <c r="B52" s="35">
        <v>41</v>
      </c>
      <c r="C52" s="94">
        <v>4</v>
      </c>
      <c r="D52" s="94">
        <v>7</v>
      </c>
      <c r="E52" s="95">
        <v>11</v>
      </c>
      <c r="F52" s="32"/>
    </row>
    <row r="53" spans="1:6" ht="15" customHeight="1" x14ac:dyDescent="0.15">
      <c r="A53" s="12"/>
      <c r="B53" s="35">
        <v>42</v>
      </c>
      <c r="C53" s="94">
        <v>11</v>
      </c>
      <c r="D53" s="94">
        <v>7</v>
      </c>
      <c r="E53" s="95">
        <v>18</v>
      </c>
      <c r="F53" s="32"/>
    </row>
    <row r="54" spans="1:6" ht="15" customHeight="1" x14ac:dyDescent="0.15">
      <c r="A54" s="12"/>
      <c r="B54" s="35">
        <v>43</v>
      </c>
      <c r="C54" s="94">
        <v>9</v>
      </c>
      <c r="D54" s="94">
        <v>9</v>
      </c>
      <c r="E54" s="95">
        <v>18</v>
      </c>
      <c r="F54" s="32"/>
    </row>
    <row r="55" spans="1:6" ht="15" customHeight="1" x14ac:dyDescent="0.15">
      <c r="A55" s="12"/>
      <c r="B55" s="35">
        <v>44</v>
      </c>
      <c r="C55" s="94">
        <v>5</v>
      </c>
      <c r="D55" s="94">
        <v>14</v>
      </c>
      <c r="E55" s="95">
        <v>19</v>
      </c>
      <c r="F55" s="32"/>
    </row>
    <row r="56" spans="1:6" ht="15" customHeight="1" x14ac:dyDescent="0.15">
      <c r="A56" s="12"/>
      <c r="B56" s="40" t="s">
        <v>35</v>
      </c>
      <c r="C56" s="49">
        <v>34</v>
      </c>
      <c r="D56" s="49">
        <v>46</v>
      </c>
      <c r="E56" s="41">
        <v>80</v>
      </c>
      <c r="F56" s="42">
        <v>8.0160320641282562E-2</v>
      </c>
    </row>
    <row r="57" spans="1:6" ht="15" customHeight="1" x14ac:dyDescent="0.15">
      <c r="A57" s="12"/>
      <c r="B57" s="35">
        <v>45</v>
      </c>
      <c r="C57" s="94">
        <v>8</v>
      </c>
      <c r="D57" s="94">
        <v>5</v>
      </c>
      <c r="E57" s="95">
        <v>13</v>
      </c>
      <c r="F57" s="32"/>
    </row>
    <row r="58" spans="1:6" ht="15" customHeight="1" x14ac:dyDescent="0.15">
      <c r="A58" s="12"/>
      <c r="B58" s="35">
        <v>46</v>
      </c>
      <c r="C58" s="94">
        <v>5</v>
      </c>
      <c r="D58" s="94">
        <v>2</v>
      </c>
      <c r="E58" s="95">
        <v>7</v>
      </c>
      <c r="F58" s="32"/>
    </row>
    <row r="59" spans="1:6" ht="15" customHeight="1" x14ac:dyDescent="0.15">
      <c r="A59" s="12"/>
      <c r="B59" s="35">
        <v>47</v>
      </c>
      <c r="C59" s="94">
        <v>5</v>
      </c>
      <c r="D59" s="94">
        <v>7</v>
      </c>
      <c r="E59" s="95">
        <v>12</v>
      </c>
      <c r="F59" s="32"/>
    </row>
    <row r="60" spans="1:6" ht="15" customHeight="1" x14ac:dyDescent="0.15">
      <c r="A60" s="12"/>
      <c r="B60" s="35">
        <v>48</v>
      </c>
      <c r="C60" s="94">
        <v>4</v>
      </c>
      <c r="D60" s="94">
        <v>6</v>
      </c>
      <c r="E60" s="95">
        <v>10</v>
      </c>
      <c r="F60" s="32"/>
    </row>
    <row r="61" spans="1:6" ht="15" customHeight="1" x14ac:dyDescent="0.15">
      <c r="A61" s="12"/>
      <c r="B61" s="35">
        <v>49</v>
      </c>
      <c r="C61" s="94">
        <v>9</v>
      </c>
      <c r="D61" s="94">
        <v>6</v>
      </c>
      <c r="E61" s="95">
        <v>15</v>
      </c>
      <c r="F61" s="32"/>
    </row>
    <row r="62" spans="1:6" ht="15" customHeight="1" x14ac:dyDescent="0.15">
      <c r="A62" s="12"/>
      <c r="B62" s="40" t="s">
        <v>36</v>
      </c>
      <c r="C62" s="49">
        <v>31</v>
      </c>
      <c r="D62" s="49">
        <v>26</v>
      </c>
      <c r="E62" s="41">
        <v>57</v>
      </c>
      <c r="F62" s="42">
        <v>5.7114228456913829E-2</v>
      </c>
    </row>
    <row r="63" spans="1:6" ht="15" customHeight="1" x14ac:dyDescent="0.15">
      <c r="A63" s="12"/>
      <c r="B63" s="35">
        <v>50</v>
      </c>
      <c r="C63" s="94">
        <v>8</v>
      </c>
      <c r="D63" s="94">
        <v>6</v>
      </c>
      <c r="E63" s="95">
        <v>14</v>
      </c>
      <c r="F63" s="32"/>
    </row>
    <row r="64" spans="1:6" ht="15" customHeight="1" x14ac:dyDescent="0.15">
      <c r="A64" s="12"/>
      <c r="B64" s="35">
        <v>51</v>
      </c>
      <c r="C64" s="94">
        <v>8</v>
      </c>
      <c r="D64" s="94">
        <v>7</v>
      </c>
      <c r="E64" s="95">
        <v>15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11</v>
      </c>
      <c r="E65" s="95">
        <v>13</v>
      </c>
      <c r="F65" s="32"/>
    </row>
    <row r="66" spans="1:6" ht="15" customHeight="1" x14ac:dyDescent="0.15">
      <c r="A66" s="12"/>
      <c r="B66" s="35">
        <v>53</v>
      </c>
      <c r="C66" s="94">
        <v>8</v>
      </c>
      <c r="D66" s="94">
        <v>11</v>
      </c>
      <c r="E66" s="95">
        <v>19</v>
      </c>
      <c r="F66" s="32"/>
    </row>
    <row r="67" spans="1:6" ht="15" customHeight="1" x14ac:dyDescent="0.15">
      <c r="A67" s="12"/>
      <c r="B67" s="35">
        <v>54</v>
      </c>
      <c r="C67" s="94">
        <v>12</v>
      </c>
      <c r="D67" s="94">
        <v>7</v>
      </c>
      <c r="E67" s="95">
        <v>19</v>
      </c>
      <c r="F67" s="32"/>
    </row>
    <row r="68" spans="1:6" ht="15" customHeight="1" x14ac:dyDescent="0.15">
      <c r="A68" s="12"/>
      <c r="B68" s="40" t="s">
        <v>37</v>
      </c>
      <c r="C68" s="49">
        <v>38</v>
      </c>
      <c r="D68" s="49">
        <v>42</v>
      </c>
      <c r="E68" s="41">
        <v>80</v>
      </c>
      <c r="F68" s="42">
        <v>8.0160320641282562E-2</v>
      </c>
    </row>
    <row r="69" spans="1:6" ht="15" customHeight="1" x14ac:dyDescent="0.15">
      <c r="A69" s="12"/>
      <c r="B69" s="35">
        <v>55</v>
      </c>
      <c r="C69" s="94">
        <v>6</v>
      </c>
      <c r="D69" s="94">
        <v>5</v>
      </c>
      <c r="E69" s="95">
        <v>11</v>
      </c>
      <c r="F69" s="32"/>
    </row>
    <row r="70" spans="1:6" ht="15" customHeight="1" x14ac:dyDescent="0.15">
      <c r="A70" s="12"/>
      <c r="B70" s="35">
        <v>56</v>
      </c>
      <c r="C70" s="94">
        <v>5</v>
      </c>
      <c r="D70" s="94">
        <v>5</v>
      </c>
      <c r="E70" s="95">
        <v>10</v>
      </c>
      <c r="F70" s="32"/>
    </row>
    <row r="71" spans="1:6" ht="15" customHeight="1" x14ac:dyDescent="0.15">
      <c r="A71" s="12"/>
      <c r="B71" s="35">
        <v>57</v>
      </c>
      <c r="C71" s="94">
        <v>6</v>
      </c>
      <c r="D71" s="94">
        <v>5</v>
      </c>
      <c r="E71" s="95">
        <v>11</v>
      </c>
      <c r="F71" s="32"/>
    </row>
    <row r="72" spans="1:6" ht="15" customHeight="1" x14ac:dyDescent="0.15">
      <c r="A72" s="12"/>
      <c r="B72" s="35">
        <v>58</v>
      </c>
      <c r="C72" s="94">
        <v>8</v>
      </c>
      <c r="D72" s="94">
        <v>3</v>
      </c>
      <c r="E72" s="95">
        <v>11</v>
      </c>
      <c r="F72" s="32"/>
    </row>
    <row r="73" spans="1:6" ht="15" customHeight="1" x14ac:dyDescent="0.15">
      <c r="A73" s="12"/>
      <c r="B73" s="35">
        <v>59</v>
      </c>
      <c r="C73" s="94">
        <v>7</v>
      </c>
      <c r="D73" s="94">
        <v>5</v>
      </c>
      <c r="E73" s="95">
        <v>12</v>
      </c>
      <c r="F73" s="32"/>
    </row>
    <row r="74" spans="1:6" ht="15" customHeight="1" x14ac:dyDescent="0.15">
      <c r="A74" s="12"/>
      <c r="B74" s="40" t="s">
        <v>38</v>
      </c>
      <c r="C74" s="49">
        <v>32</v>
      </c>
      <c r="D74" s="49">
        <v>23</v>
      </c>
      <c r="E74" s="41">
        <v>55</v>
      </c>
      <c r="F74" s="42">
        <v>5.5110220440881763E-2</v>
      </c>
    </row>
    <row r="75" spans="1:6" ht="15" customHeight="1" x14ac:dyDescent="0.15">
      <c r="A75" s="12"/>
      <c r="B75" s="35">
        <v>60</v>
      </c>
      <c r="C75" s="94">
        <v>6</v>
      </c>
      <c r="D75" s="94">
        <v>9</v>
      </c>
      <c r="E75" s="95">
        <v>15</v>
      </c>
      <c r="F75" s="32"/>
    </row>
    <row r="76" spans="1:6" ht="15" customHeight="1" x14ac:dyDescent="0.15">
      <c r="A76" s="12"/>
      <c r="B76" s="35">
        <v>61</v>
      </c>
      <c r="C76" s="94">
        <v>5</v>
      </c>
      <c r="D76" s="94">
        <v>10</v>
      </c>
      <c r="E76" s="95">
        <v>15</v>
      </c>
      <c r="F76" s="32"/>
    </row>
    <row r="77" spans="1:6" ht="15" customHeight="1" x14ac:dyDescent="0.15">
      <c r="A77" s="12"/>
      <c r="B77" s="35">
        <v>62</v>
      </c>
      <c r="C77" s="94">
        <v>6</v>
      </c>
      <c r="D77" s="94">
        <v>8</v>
      </c>
      <c r="E77" s="95">
        <v>14</v>
      </c>
      <c r="F77" s="32"/>
    </row>
    <row r="78" spans="1:6" ht="15" customHeight="1" x14ac:dyDescent="0.15">
      <c r="A78" s="12"/>
      <c r="B78" s="35">
        <v>63</v>
      </c>
      <c r="C78" s="94">
        <v>10</v>
      </c>
      <c r="D78" s="94">
        <v>7</v>
      </c>
      <c r="E78" s="95">
        <v>17</v>
      </c>
      <c r="F78" s="32"/>
    </row>
    <row r="79" spans="1:6" ht="15" customHeight="1" x14ac:dyDescent="0.15">
      <c r="A79" s="12"/>
      <c r="B79" s="35">
        <v>64</v>
      </c>
      <c r="C79" s="94">
        <v>8</v>
      </c>
      <c r="D79" s="94">
        <v>4</v>
      </c>
      <c r="E79" s="95">
        <v>12</v>
      </c>
      <c r="F79" s="32"/>
    </row>
    <row r="80" spans="1:6" ht="15" customHeight="1" x14ac:dyDescent="0.15">
      <c r="A80" s="12"/>
      <c r="B80" s="40" t="s">
        <v>39</v>
      </c>
      <c r="C80" s="49">
        <v>35</v>
      </c>
      <c r="D80" s="49">
        <v>38</v>
      </c>
      <c r="E80" s="41">
        <v>73</v>
      </c>
      <c r="F80" s="42">
        <v>7.3146292585170344E-2</v>
      </c>
    </row>
    <row r="81" spans="1:6" ht="15" customHeight="1" x14ac:dyDescent="0.15">
      <c r="A81" s="12"/>
      <c r="B81" s="35">
        <v>65</v>
      </c>
      <c r="C81" s="94">
        <v>10</v>
      </c>
      <c r="D81" s="94">
        <v>7</v>
      </c>
      <c r="E81" s="95">
        <v>17</v>
      </c>
      <c r="F81" s="32"/>
    </row>
    <row r="82" spans="1:6" ht="15" customHeight="1" x14ac:dyDescent="0.15">
      <c r="A82" s="12"/>
      <c r="B82" s="35">
        <v>66</v>
      </c>
      <c r="C82" s="94">
        <v>6</v>
      </c>
      <c r="D82" s="94">
        <v>8</v>
      </c>
      <c r="E82" s="95">
        <v>14</v>
      </c>
      <c r="F82" s="32"/>
    </row>
    <row r="83" spans="1:6" ht="15" customHeight="1" x14ac:dyDescent="0.15">
      <c r="A83" s="12"/>
      <c r="B83" s="35">
        <v>67</v>
      </c>
      <c r="C83" s="94">
        <v>9</v>
      </c>
      <c r="D83" s="94">
        <v>5</v>
      </c>
      <c r="E83" s="95">
        <v>14</v>
      </c>
      <c r="F83" s="32"/>
    </row>
    <row r="84" spans="1:6" ht="15" customHeight="1" x14ac:dyDescent="0.15">
      <c r="A84" s="12"/>
      <c r="B84" s="35">
        <v>68</v>
      </c>
      <c r="C84" s="94">
        <v>6</v>
      </c>
      <c r="D84" s="94">
        <v>4</v>
      </c>
      <c r="E84" s="95">
        <v>10</v>
      </c>
      <c r="F84" s="32"/>
    </row>
    <row r="85" spans="1:6" ht="15" customHeight="1" x14ac:dyDescent="0.15">
      <c r="A85" s="12"/>
      <c r="B85" s="35">
        <v>69</v>
      </c>
      <c r="C85" s="94">
        <v>10</v>
      </c>
      <c r="D85" s="94">
        <v>13</v>
      </c>
      <c r="E85" s="95">
        <v>23</v>
      </c>
      <c r="F85" s="32"/>
    </row>
    <row r="86" spans="1:6" ht="15" customHeight="1" x14ac:dyDescent="0.15">
      <c r="A86" s="12"/>
      <c r="B86" s="43" t="s">
        <v>40</v>
      </c>
      <c r="C86" s="71">
        <v>41</v>
      </c>
      <c r="D86" s="71">
        <v>37</v>
      </c>
      <c r="E86" s="44">
        <v>78</v>
      </c>
      <c r="F86" s="45">
        <v>7.8156312625250496E-2</v>
      </c>
    </row>
    <row r="87" spans="1:6" ht="15" customHeight="1" x14ac:dyDescent="0.15">
      <c r="A87" s="12"/>
      <c r="B87" s="35">
        <v>70</v>
      </c>
      <c r="C87" s="94">
        <v>8</v>
      </c>
      <c r="D87" s="94">
        <v>4</v>
      </c>
      <c r="E87" s="95">
        <v>12</v>
      </c>
      <c r="F87" s="32"/>
    </row>
    <row r="88" spans="1:6" ht="15" customHeight="1" x14ac:dyDescent="0.15">
      <c r="A88" s="12"/>
      <c r="B88" s="35">
        <v>71</v>
      </c>
      <c r="C88" s="94">
        <v>13</v>
      </c>
      <c r="D88" s="94">
        <v>7</v>
      </c>
      <c r="E88" s="95">
        <v>20</v>
      </c>
      <c r="F88" s="32"/>
    </row>
    <row r="89" spans="1:6" ht="15" customHeight="1" x14ac:dyDescent="0.15">
      <c r="A89" s="12"/>
      <c r="B89" s="35">
        <v>72</v>
      </c>
      <c r="C89" s="94">
        <v>8</v>
      </c>
      <c r="D89" s="94">
        <v>10</v>
      </c>
      <c r="E89" s="95">
        <v>18</v>
      </c>
      <c r="F89" s="32"/>
    </row>
    <row r="90" spans="1:6" ht="15" customHeight="1" x14ac:dyDescent="0.15">
      <c r="A90" s="12"/>
      <c r="B90" s="35">
        <v>73</v>
      </c>
      <c r="C90" s="94">
        <v>9</v>
      </c>
      <c r="D90" s="94">
        <v>8</v>
      </c>
      <c r="E90" s="95">
        <v>17</v>
      </c>
      <c r="F90" s="32"/>
    </row>
    <row r="91" spans="1:6" ht="15" customHeight="1" x14ac:dyDescent="0.15">
      <c r="A91" s="12"/>
      <c r="B91" s="35">
        <v>74</v>
      </c>
      <c r="C91" s="94">
        <v>7</v>
      </c>
      <c r="D91" s="94">
        <v>12</v>
      </c>
      <c r="E91" s="95">
        <v>19</v>
      </c>
      <c r="F91" s="32"/>
    </row>
    <row r="92" spans="1:6" ht="15" customHeight="1" x14ac:dyDescent="0.15">
      <c r="A92" s="12"/>
      <c r="B92" s="43" t="s">
        <v>41</v>
      </c>
      <c r="C92" s="71">
        <v>45</v>
      </c>
      <c r="D92" s="71">
        <v>41</v>
      </c>
      <c r="E92" s="44">
        <v>86</v>
      </c>
      <c r="F92" s="45">
        <v>8.617234468937876E-2</v>
      </c>
    </row>
    <row r="93" spans="1:6" ht="15" customHeight="1" x14ac:dyDescent="0.15">
      <c r="A93" s="12"/>
      <c r="B93" s="35">
        <v>75</v>
      </c>
      <c r="C93" s="94">
        <v>6</v>
      </c>
      <c r="D93" s="94">
        <v>5</v>
      </c>
      <c r="E93" s="95">
        <v>11</v>
      </c>
      <c r="F93" s="32"/>
    </row>
    <row r="94" spans="1:6" ht="15" customHeight="1" x14ac:dyDescent="0.15">
      <c r="A94" s="12"/>
      <c r="B94" s="35">
        <v>76</v>
      </c>
      <c r="C94" s="94">
        <v>6</v>
      </c>
      <c r="D94" s="94">
        <v>11</v>
      </c>
      <c r="E94" s="95">
        <v>17</v>
      </c>
      <c r="F94" s="32"/>
    </row>
    <row r="95" spans="1:6" ht="15" customHeight="1" x14ac:dyDescent="0.15">
      <c r="A95" s="12"/>
      <c r="B95" s="35">
        <v>77</v>
      </c>
      <c r="C95" s="94">
        <v>7</v>
      </c>
      <c r="D95" s="94">
        <v>6</v>
      </c>
      <c r="E95" s="95">
        <v>13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3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2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v>23</v>
      </c>
      <c r="D98" s="71">
        <v>27</v>
      </c>
      <c r="E98" s="44">
        <v>50</v>
      </c>
      <c r="F98" s="45">
        <v>5.0100200400801605E-2</v>
      </c>
    </row>
    <row r="99" spans="1:6" ht="15" customHeight="1" x14ac:dyDescent="0.15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4</v>
      </c>
      <c r="D100" s="94">
        <v>6</v>
      </c>
      <c r="E100" s="95">
        <v>10</v>
      </c>
      <c r="F100" s="32"/>
    </row>
    <row r="101" spans="1:6" ht="15" customHeight="1" x14ac:dyDescent="0.15">
      <c r="A101" s="12"/>
      <c r="B101" s="35">
        <v>82</v>
      </c>
      <c r="C101" s="94">
        <v>8</v>
      </c>
      <c r="D101" s="94">
        <v>3</v>
      </c>
      <c r="E101" s="95">
        <v>11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6</v>
      </c>
      <c r="E103" s="95">
        <v>6</v>
      </c>
      <c r="F103" s="32"/>
    </row>
    <row r="104" spans="1:6" ht="15" customHeight="1" x14ac:dyDescent="0.15">
      <c r="A104" s="12"/>
      <c r="B104" s="43" t="s">
        <v>43</v>
      </c>
      <c r="C104" s="71">
        <v>15</v>
      </c>
      <c r="D104" s="71">
        <v>18</v>
      </c>
      <c r="E104" s="44">
        <v>33</v>
      </c>
      <c r="F104" s="45">
        <v>3.3066132264529056E-2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3</v>
      </c>
      <c r="D106" s="94">
        <v>5</v>
      </c>
      <c r="E106" s="95">
        <v>8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6</v>
      </c>
      <c r="E107" s="95">
        <v>7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4</v>
      </c>
      <c r="E108" s="95">
        <v>5</v>
      </c>
      <c r="F108" s="32"/>
    </row>
    <row r="109" spans="1:6" ht="15" customHeight="1" x14ac:dyDescent="0.15">
      <c r="A109" s="12"/>
      <c r="B109" s="35">
        <v>89</v>
      </c>
      <c r="C109" s="94">
        <v>3</v>
      </c>
      <c r="D109" s="94">
        <v>2</v>
      </c>
      <c r="E109" s="95">
        <v>5</v>
      </c>
      <c r="F109" s="32"/>
    </row>
    <row r="110" spans="1:6" ht="15" customHeight="1" x14ac:dyDescent="0.15">
      <c r="A110" s="12"/>
      <c r="B110" s="43" t="s">
        <v>44</v>
      </c>
      <c r="C110" s="71">
        <v>8</v>
      </c>
      <c r="D110" s="71">
        <v>20</v>
      </c>
      <c r="E110" s="44">
        <v>28</v>
      </c>
      <c r="F110" s="45">
        <v>2.8056112224448898E-2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4</v>
      </c>
      <c r="E112" s="95">
        <v>6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v>7</v>
      </c>
      <c r="D116" s="71">
        <v>10</v>
      </c>
      <c r="E116" s="44">
        <v>17</v>
      </c>
      <c r="F116" s="45">
        <v>1.7034068136272545E-2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5.0100200400801601E-3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1</v>
      </c>
      <c r="D125" s="94">
        <v>0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1.002004008016032E-3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499</v>
      </c>
      <c r="D147" s="77">
        <v>499</v>
      </c>
      <c r="E147" s="77">
        <v>998</v>
      </c>
      <c r="F147" s="97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68</v>
      </c>
      <c r="D150" s="17">
        <v>64</v>
      </c>
      <c r="E150" s="17">
        <v>132</v>
      </c>
      <c r="F150" s="32">
        <v>0.13226452905811623</v>
      </c>
    </row>
    <row r="151" spans="1:6" ht="15" customHeight="1" x14ac:dyDescent="0.15">
      <c r="A151" s="18"/>
      <c r="B151" s="18" t="s">
        <v>49</v>
      </c>
      <c r="C151" s="19">
        <v>290</v>
      </c>
      <c r="D151" s="19">
        <v>278</v>
      </c>
      <c r="E151" s="19">
        <v>568</v>
      </c>
      <c r="F151" s="32">
        <v>0.56913827655310623</v>
      </c>
    </row>
    <row r="152" spans="1:6" ht="15" customHeight="1" x14ac:dyDescent="0.15">
      <c r="A152" s="33"/>
      <c r="B152" s="20" t="s">
        <v>6</v>
      </c>
      <c r="C152" s="21">
        <v>141</v>
      </c>
      <c r="D152" s="21">
        <v>157</v>
      </c>
      <c r="E152" s="21">
        <v>298</v>
      </c>
      <c r="F152" s="32">
        <v>0.29859719438877758</v>
      </c>
    </row>
    <row r="153" spans="1:6" ht="15" customHeight="1" x14ac:dyDescent="0.15">
      <c r="B153" s="2" t="s">
        <v>8</v>
      </c>
      <c r="C153" s="1">
        <v>499</v>
      </c>
      <c r="D153" s="1">
        <v>499</v>
      </c>
      <c r="E153" s="1">
        <v>998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68</v>
      </c>
      <c r="D155" s="17">
        <v>64</v>
      </c>
      <c r="E155" s="17">
        <v>132</v>
      </c>
      <c r="F155" s="32">
        <v>0.13226452905811623</v>
      </c>
    </row>
    <row r="156" spans="1:6" ht="15" customHeight="1" x14ac:dyDescent="0.15">
      <c r="A156" s="28"/>
      <c r="B156" s="18" t="s">
        <v>49</v>
      </c>
      <c r="C156" s="19">
        <v>290</v>
      </c>
      <c r="D156" s="19">
        <v>278</v>
      </c>
      <c r="E156" s="19">
        <v>568</v>
      </c>
      <c r="F156" s="32">
        <v>0.56913827655310623</v>
      </c>
    </row>
    <row r="157" spans="1:6" ht="15" customHeight="1" x14ac:dyDescent="0.15">
      <c r="A157" s="25"/>
      <c r="B157" s="20" t="s">
        <v>10</v>
      </c>
      <c r="C157" s="21">
        <v>86</v>
      </c>
      <c r="D157" s="21">
        <v>78</v>
      </c>
      <c r="E157" s="21">
        <v>164</v>
      </c>
      <c r="F157" s="32">
        <v>0.16432865731462926</v>
      </c>
    </row>
    <row r="158" spans="1:6" ht="15" customHeight="1" x14ac:dyDescent="0.15">
      <c r="A158" s="26"/>
      <c r="B158" s="29" t="s">
        <v>11</v>
      </c>
      <c r="C158" s="27">
        <v>55</v>
      </c>
      <c r="D158" s="27">
        <v>79</v>
      </c>
      <c r="E158" s="27">
        <v>134</v>
      </c>
      <c r="F158" s="32">
        <v>0.13426853707414829</v>
      </c>
    </row>
    <row r="159" spans="1:6" ht="15" customHeight="1" x14ac:dyDescent="0.15">
      <c r="B159" s="2" t="s">
        <v>8</v>
      </c>
      <c r="C159" s="1">
        <v>499</v>
      </c>
      <c r="D159" s="1">
        <v>499</v>
      </c>
      <c r="E159" s="1">
        <v>998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17</v>
      </c>
      <c r="D161" s="31">
        <v>34</v>
      </c>
      <c r="E161" s="31">
        <v>51</v>
      </c>
      <c r="F161" s="32">
        <v>5.1102204408817638E-2</v>
      </c>
    </row>
    <row r="162" spans="1:6" ht="15" customHeight="1" x14ac:dyDescent="0.15">
      <c r="A162" s="30"/>
      <c r="B162" s="23" t="s">
        <v>15</v>
      </c>
      <c r="C162" s="31">
        <v>9</v>
      </c>
      <c r="D162" s="31">
        <v>14</v>
      </c>
      <c r="E162" s="31">
        <v>23</v>
      </c>
      <c r="F162" s="32">
        <v>2.3046092184368736E-2</v>
      </c>
    </row>
    <row r="163" spans="1:6" ht="15" customHeight="1" x14ac:dyDescent="0.15">
      <c r="A163" s="30"/>
      <c r="B163" s="23" t="s">
        <v>13</v>
      </c>
      <c r="C163" s="31">
        <v>2</v>
      </c>
      <c r="D163" s="31">
        <v>4</v>
      </c>
      <c r="E163" s="31">
        <v>6</v>
      </c>
      <c r="F163" s="32">
        <v>6.0120240480961923E-3</v>
      </c>
    </row>
    <row r="164" spans="1:6" ht="15" customHeight="1" x14ac:dyDescent="0.15">
      <c r="B164" s="4" t="s">
        <v>14</v>
      </c>
      <c r="C164" s="1">
        <v>1</v>
      </c>
      <c r="D164" s="1">
        <v>0</v>
      </c>
      <c r="E164" s="1">
        <v>1</v>
      </c>
      <c r="F164" s="32">
        <v>1.002004008016032E-3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 codeName="Sheet281">
    <tabColor indexed="62"/>
  </sheetPr>
  <dimension ref="A1:F167"/>
  <sheetViews>
    <sheetView zoomScaleNormal="100" workbookViewId="0">
      <selection activeCell="B2" sqref="B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">
      <c r="A2" s="66" t="s">
        <v>125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'御牧原（望月）'!C3+百沢!C3+牧布施!C3+入布施!C3+式部!C3+抜井!C3+中居!C3+雁村!C3+大木!C3+藤巻!C3+一の原!C3+長者原!C3+東長者原!C3+中石堂!C3</f>
        <v>2</v>
      </c>
      <c r="D3" s="74">
        <f>'御牧原（望月）'!D3+百沢!D3+牧布施!D3+入布施!D3+式部!D3+抜井!D3+中居!D3+雁村!D3+大木!D3+藤巻!D3+一の原!D3+長者原!D3+東長者原!D3+中石堂!D3</f>
        <v>0</v>
      </c>
      <c r="E3" s="9">
        <f>'御牧原（望月）'!E3+百沢!E3+牧布施!E3+入布施!E3+式部!E3+抜井!E3+中居!E3+雁村!E3+大木!E3+藤巻!E3+一の原!E3+長者原!E3+東長者原!E3+中石堂!E3</f>
        <v>2</v>
      </c>
      <c r="F3" s="32"/>
    </row>
    <row r="4" spans="1:6" ht="15" customHeight="1" x14ac:dyDescent="0.15">
      <c r="A4" s="12"/>
      <c r="B4" s="35">
        <v>1</v>
      </c>
      <c r="C4" s="75">
        <f>'御牧原（望月）'!C4+百沢!C4+牧布施!C4+入布施!C4+式部!C4+抜井!C4+中居!C4+雁村!C4+大木!C4+藤巻!C4+一の原!C4+長者原!C4+東長者原!C4+中石堂!C4</f>
        <v>1</v>
      </c>
      <c r="D4" s="75">
        <f>'御牧原（望月）'!D4+百沢!D4+牧布施!D4+入布施!D4+式部!D4+抜井!D4+中居!D4+雁村!D4+大木!D4+藤巻!D4+一の原!D4+長者原!D4+東長者原!D4+中石堂!D4</f>
        <v>1</v>
      </c>
      <c r="E4" s="10">
        <f>'御牧原（望月）'!E4+百沢!E4+牧布施!E4+入布施!E4+式部!E4+抜井!E4+中居!E4+雁村!E4+大木!E4+藤巻!E4+一の原!E4+長者原!E4+東長者原!E4+中石堂!E4</f>
        <v>2</v>
      </c>
      <c r="F4" s="32"/>
    </row>
    <row r="5" spans="1:6" ht="15" customHeight="1" x14ac:dyDescent="0.15">
      <c r="A5" s="12"/>
      <c r="B5" s="35">
        <v>2</v>
      </c>
      <c r="C5" s="75">
        <f>'御牧原（望月）'!C5+百沢!C5+牧布施!C5+入布施!C5+式部!C5+抜井!C5+中居!C5+雁村!C5+大木!C5+藤巻!C5+一の原!C5+長者原!C5+東長者原!C5+中石堂!C5</f>
        <v>2</v>
      </c>
      <c r="D5" s="75">
        <f>'御牧原（望月）'!D5+百沢!D5+牧布施!D5+入布施!D5+式部!D5+抜井!D5+中居!D5+雁村!D5+大木!D5+藤巻!D5+一の原!D5+長者原!D5+東長者原!D5+中石堂!D5</f>
        <v>5</v>
      </c>
      <c r="E5" s="10">
        <f>'御牧原（望月）'!E5+百沢!E5+牧布施!E5+入布施!E5+式部!E5+抜井!E5+中居!E5+雁村!E5+大木!E5+藤巻!E5+一の原!E5+長者原!E5+東長者原!E5+中石堂!E5</f>
        <v>7</v>
      </c>
      <c r="F5" s="32"/>
    </row>
    <row r="6" spans="1:6" ht="15" customHeight="1" x14ac:dyDescent="0.15">
      <c r="A6" s="12"/>
      <c r="B6" s="35">
        <v>3</v>
      </c>
      <c r="C6" s="75">
        <f>'御牧原（望月）'!C6+百沢!C6+牧布施!C6+入布施!C6+式部!C6+抜井!C6+中居!C6+雁村!C6+大木!C6+藤巻!C6+一の原!C6+長者原!C6+東長者原!C6+中石堂!C6</f>
        <v>2</v>
      </c>
      <c r="D6" s="75">
        <f>'御牧原（望月）'!D6+百沢!D6+牧布施!D6+入布施!D6+式部!D6+抜井!D6+中居!D6+雁村!D6+大木!D6+藤巻!D6+一の原!D6+長者原!D6+東長者原!D6+中石堂!D6</f>
        <v>6</v>
      </c>
      <c r="E6" s="10">
        <f>'御牧原（望月）'!E6+百沢!E6+牧布施!E6+入布施!E6+式部!E6+抜井!E6+中居!E6+雁村!E6+大木!E6+藤巻!E6+一の原!E6+長者原!E6+東長者原!E6+中石堂!E6</f>
        <v>8</v>
      </c>
      <c r="F6" s="32"/>
    </row>
    <row r="7" spans="1:6" ht="15" customHeight="1" x14ac:dyDescent="0.15">
      <c r="A7" s="12"/>
      <c r="B7" s="35">
        <v>4</v>
      </c>
      <c r="C7" s="75">
        <f>'御牧原（望月）'!C7+百沢!C7+牧布施!C7+入布施!C7+式部!C7+抜井!C7+中居!C7+雁村!C7+大木!C7+藤巻!C7+一の原!C7+長者原!C7+東長者原!C7+中石堂!C7</f>
        <v>1</v>
      </c>
      <c r="D7" s="75">
        <f>'御牧原（望月）'!D7+百沢!D7+牧布施!D7+入布施!D7+式部!D7+抜井!D7+中居!D7+雁村!D7+大木!D7+藤巻!D7+一の原!D7+長者原!D7+東長者原!D7+中石堂!D7</f>
        <v>2</v>
      </c>
      <c r="E7" s="10">
        <f>'御牧原（望月）'!E7+百沢!E7+牧布施!E7+入布施!E7+式部!E7+抜井!E7+中居!E7+雁村!E7+大木!E7+藤巻!E7+一の原!E7+長者原!E7+東長者原!E7+中石堂!E7</f>
        <v>3</v>
      </c>
      <c r="F7" s="32"/>
    </row>
    <row r="8" spans="1:6" ht="15" customHeight="1" x14ac:dyDescent="0.15">
      <c r="A8" s="12"/>
      <c r="B8" s="37" t="s">
        <v>50</v>
      </c>
      <c r="C8" s="70">
        <f>'御牧原（望月）'!C8+百沢!C8+牧布施!C8+入布施!C8+式部!C8+抜井!C8+中居!C8+雁村!C8+大木!C8+藤巻!C8+一の原!C8+長者原!C8+東長者原!C8+中石堂!C8</f>
        <v>8</v>
      </c>
      <c r="D8" s="70">
        <f>'御牧原（望月）'!D8+百沢!D8+牧布施!D8+入布施!D8+式部!D8+抜井!D8+中居!D8+雁村!D8+大木!D8+藤巻!D8+一の原!D8+長者原!D8+東長者原!D8+中石堂!D8</f>
        <v>14</v>
      </c>
      <c r="E8" s="38">
        <f>'御牧原（望月）'!E8+百沢!E8+牧布施!E8+入布施!E8+式部!E8+抜井!E8+中居!E8+雁村!E8+大木!E8+藤巻!E8+一の原!E8+長者原!E8+東長者原!E8+中石堂!E8</f>
        <v>22</v>
      </c>
      <c r="F8" s="39">
        <f>E8/E147</f>
        <v>1.8227009113504555E-2</v>
      </c>
    </row>
    <row r="9" spans="1:6" ht="15" customHeight="1" x14ac:dyDescent="0.15">
      <c r="A9" s="12"/>
      <c r="B9" s="35">
        <v>5</v>
      </c>
      <c r="C9" s="75">
        <f>'御牧原（望月）'!C9+百沢!C9+牧布施!C9+入布施!C9+式部!C9+抜井!C9+中居!C9+雁村!C9+大木!C9+藤巻!C9+一の原!C9+長者原!C9+東長者原!C9+中石堂!C9</f>
        <v>1</v>
      </c>
      <c r="D9" s="75">
        <f>'御牧原（望月）'!D9+百沢!D9+牧布施!D9+入布施!D9+式部!D9+抜井!D9+中居!D9+雁村!D9+大木!D9+藤巻!D9+一の原!D9+長者原!D9+東長者原!D9+中石堂!D9</f>
        <v>6</v>
      </c>
      <c r="E9" s="10">
        <f>'御牧原（望月）'!E9+百沢!E9+牧布施!E9+入布施!E9+式部!E9+抜井!E9+中居!E9+雁村!E9+大木!E9+藤巻!E9+一の原!E9+長者原!E9+東長者原!E9+中石堂!E9</f>
        <v>7</v>
      </c>
      <c r="F9" s="32"/>
    </row>
    <row r="10" spans="1:6" ht="15" customHeight="1" x14ac:dyDescent="0.15">
      <c r="A10" s="12"/>
      <c r="B10" s="35">
        <v>6</v>
      </c>
      <c r="C10" s="75">
        <f>'御牧原（望月）'!C10+百沢!C10+牧布施!C10+入布施!C10+式部!C10+抜井!C10+中居!C10+雁村!C10+大木!C10+藤巻!C10+一の原!C10+長者原!C10+東長者原!C10+中石堂!C10</f>
        <v>3</v>
      </c>
      <c r="D10" s="75">
        <f>'御牧原（望月）'!D10+百沢!D10+牧布施!D10+入布施!D10+式部!D10+抜井!D10+中居!D10+雁村!D10+大木!D10+藤巻!D10+一の原!D10+長者原!D10+東長者原!D10+中石堂!D10</f>
        <v>4</v>
      </c>
      <c r="E10" s="10">
        <f>'御牧原（望月）'!E10+百沢!E10+牧布施!E10+入布施!E10+式部!E10+抜井!E10+中居!E10+雁村!E10+大木!E10+藤巻!E10+一の原!E10+長者原!E10+東長者原!E10+中石堂!E10</f>
        <v>7</v>
      </c>
      <c r="F10" s="32"/>
    </row>
    <row r="11" spans="1:6" ht="15" customHeight="1" x14ac:dyDescent="0.15">
      <c r="A11" s="12"/>
      <c r="B11" s="35">
        <v>7</v>
      </c>
      <c r="C11" s="75">
        <f>'御牧原（望月）'!C11+百沢!C11+牧布施!C11+入布施!C11+式部!C11+抜井!C11+中居!C11+雁村!C11+大木!C11+藤巻!C11+一の原!C11+長者原!C11+東長者原!C11+中石堂!C11</f>
        <v>1</v>
      </c>
      <c r="D11" s="75">
        <f>'御牧原（望月）'!D11+百沢!D11+牧布施!D11+入布施!D11+式部!D11+抜井!D11+中居!D11+雁村!D11+大木!D11+藤巻!D11+一の原!D11+長者原!D11+東長者原!D11+中石堂!D11</f>
        <v>2</v>
      </c>
      <c r="E11" s="10">
        <f>'御牧原（望月）'!E11+百沢!E11+牧布施!E11+入布施!E11+式部!E11+抜井!E11+中居!E11+雁村!E11+大木!E11+藤巻!E11+一の原!E11+長者原!E11+東長者原!E11+中石堂!E11</f>
        <v>3</v>
      </c>
      <c r="F11" s="32"/>
    </row>
    <row r="12" spans="1:6" ht="15" customHeight="1" x14ac:dyDescent="0.15">
      <c r="A12" s="12"/>
      <c r="B12" s="35">
        <v>8</v>
      </c>
      <c r="C12" s="75">
        <f>'御牧原（望月）'!C12+百沢!C12+牧布施!C12+入布施!C12+式部!C12+抜井!C12+中居!C12+雁村!C12+大木!C12+藤巻!C12+一の原!C12+長者原!C12+東長者原!C12+中石堂!C12</f>
        <v>3</v>
      </c>
      <c r="D12" s="75">
        <f>'御牧原（望月）'!D12+百沢!D12+牧布施!D12+入布施!D12+式部!D12+抜井!D12+中居!D12+雁村!D12+大木!D12+藤巻!D12+一の原!D12+長者原!D12+東長者原!D12+中石堂!D12</f>
        <v>5</v>
      </c>
      <c r="E12" s="10">
        <f>'御牧原（望月）'!E12+百沢!E12+牧布施!E12+入布施!E12+式部!E12+抜井!E12+中居!E12+雁村!E12+大木!E12+藤巻!E12+一の原!E12+長者原!E12+東長者原!E12+中石堂!E12</f>
        <v>8</v>
      </c>
      <c r="F12" s="32"/>
    </row>
    <row r="13" spans="1:6" ht="15" customHeight="1" x14ac:dyDescent="0.15">
      <c r="A13" s="12"/>
      <c r="B13" s="35">
        <v>9</v>
      </c>
      <c r="C13" s="75">
        <f>'御牧原（望月）'!C13+百沢!C13+牧布施!C13+入布施!C13+式部!C13+抜井!C13+中居!C13+雁村!C13+大木!C13+藤巻!C13+一の原!C13+長者原!C13+東長者原!C13+中石堂!C13</f>
        <v>1</v>
      </c>
      <c r="D13" s="75">
        <f>'御牧原（望月）'!D13+百沢!D13+牧布施!D13+入布施!D13+式部!D13+抜井!D13+中居!D13+雁村!D13+大木!D13+藤巻!D13+一の原!D13+長者原!D13+東長者原!D13+中石堂!D13</f>
        <v>2</v>
      </c>
      <c r="E13" s="10">
        <f>'御牧原（望月）'!E13+百沢!E13+牧布施!E13+入布施!E13+式部!E13+抜井!E13+中居!E13+雁村!E13+大木!E13+藤巻!E13+一の原!E13+長者原!E13+東長者原!E13+中石堂!E13</f>
        <v>3</v>
      </c>
      <c r="F13" s="32"/>
    </row>
    <row r="14" spans="1:6" ht="15" customHeight="1" x14ac:dyDescent="0.15">
      <c r="A14" s="12"/>
      <c r="B14" s="37" t="s">
        <v>51</v>
      </c>
      <c r="C14" s="70">
        <f>'御牧原（望月）'!C14+百沢!C14+牧布施!C14+入布施!C14+式部!C14+抜井!C14+中居!C14+雁村!C14+大木!C14+藤巻!C14+一の原!C14+長者原!C14+東長者原!C14+中石堂!C14</f>
        <v>9</v>
      </c>
      <c r="D14" s="70">
        <f>'御牧原（望月）'!D14+百沢!D14+牧布施!D14+入布施!D14+式部!D14+抜井!D14+中居!D14+雁村!D14+大木!D14+藤巻!D14+一の原!D14+長者原!D14+東長者原!D14+中石堂!D14</f>
        <v>19</v>
      </c>
      <c r="E14" s="48">
        <f>'御牧原（望月）'!E14+百沢!E14+牧布施!E14+入布施!E14+式部!E14+抜井!E14+中居!E14+雁村!E14+大木!E14+藤巻!E14+一の原!E14+長者原!E14+東長者原!E14+中石堂!E14</f>
        <v>28</v>
      </c>
      <c r="F14" s="39">
        <f>E14/E147</f>
        <v>2.3198011599005801E-2</v>
      </c>
    </row>
    <row r="15" spans="1:6" ht="15" customHeight="1" x14ac:dyDescent="0.15">
      <c r="A15" s="12"/>
      <c r="B15" s="35">
        <v>10</v>
      </c>
      <c r="C15" s="75">
        <f>'御牧原（望月）'!C15+百沢!C15+牧布施!C15+入布施!C15+式部!C15+抜井!C15+中居!C15+雁村!C15+大木!C15+藤巻!C15+一の原!C15+長者原!C15+東長者原!C15+中石堂!C15</f>
        <v>2</v>
      </c>
      <c r="D15" s="75">
        <f>'御牧原（望月）'!D15+百沢!D15+牧布施!D15+入布施!D15+式部!D15+抜井!D15+中居!D15+雁村!D15+大木!D15+藤巻!D15+一の原!D15+長者原!D15+東長者原!D15+中石堂!D15</f>
        <v>5</v>
      </c>
      <c r="E15" s="10">
        <f>'御牧原（望月）'!E15+百沢!E15+牧布施!E15+入布施!E15+式部!E15+抜井!E15+中居!E15+雁村!E15+大木!E15+藤巻!E15+一の原!E15+長者原!E15+東長者原!E15+中石堂!E15</f>
        <v>7</v>
      </c>
      <c r="F15" s="32"/>
    </row>
    <row r="16" spans="1:6" ht="15" customHeight="1" x14ac:dyDescent="0.15">
      <c r="A16" s="12"/>
      <c r="B16" s="35">
        <v>11</v>
      </c>
      <c r="C16" s="75">
        <f>'御牧原（望月）'!C16+百沢!C16+牧布施!C16+入布施!C16+式部!C16+抜井!C16+中居!C16+雁村!C16+大木!C16+藤巻!C16+一の原!C16+長者原!C16+東長者原!C16+中石堂!C16</f>
        <v>8</v>
      </c>
      <c r="D16" s="75">
        <f>'御牧原（望月）'!D16+百沢!D16+牧布施!D16+入布施!D16+式部!D16+抜井!D16+中居!D16+雁村!D16+大木!D16+藤巻!D16+一の原!D16+長者原!D16+東長者原!D16+中石堂!D16</f>
        <v>2</v>
      </c>
      <c r="E16" s="10">
        <f>'御牧原（望月）'!E16+百沢!E16+牧布施!E16+入布施!E16+式部!E16+抜井!E16+中居!E16+雁村!E16+大木!E16+藤巻!E16+一の原!E16+長者原!E16+東長者原!E16+中石堂!E16</f>
        <v>10</v>
      </c>
      <c r="F16" s="32"/>
    </row>
    <row r="17" spans="1:6" ht="15" customHeight="1" x14ac:dyDescent="0.15">
      <c r="A17" s="12"/>
      <c r="B17" s="35">
        <v>12</v>
      </c>
      <c r="C17" s="75">
        <f>'御牧原（望月）'!C17+百沢!C17+牧布施!C17+入布施!C17+式部!C17+抜井!C17+中居!C17+雁村!C17+大木!C17+藤巻!C17+一の原!C17+長者原!C17+東長者原!C17+中石堂!C17</f>
        <v>4</v>
      </c>
      <c r="D17" s="75">
        <f>'御牧原（望月）'!D17+百沢!D17+牧布施!D17+入布施!D17+式部!D17+抜井!D17+中居!D17+雁村!D17+大木!D17+藤巻!D17+一の原!D17+長者原!D17+東長者原!D17+中石堂!D17</f>
        <v>3</v>
      </c>
      <c r="E17" s="10">
        <f>'御牧原（望月）'!E17+百沢!E17+牧布施!E17+入布施!E17+式部!E17+抜井!E17+中居!E17+雁村!E17+大木!E17+藤巻!E17+一の原!E17+長者原!E17+東長者原!E17+中石堂!E17</f>
        <v>7</v>
      </c>
      <c r="F17" s="32"/>
    </row>
    <row r="18" spans="1:6" ht="15" customHeight="1" x14ac:dyDescent="0.15">
      <c r="A18" s="12"/>
      <c r="B18" s="35">
        <v>13</v>
      </c>
      <c r="C18" s="75">
        <f>'御牧原（望月）'!C18+百沢!C18+牧布施!C18+入布施!C18+式部!C18+抜井!C18+中居!C18+雁村!C18+大木!C18+藤巻!C18+一の原!C18+長者原!C18+東長者原!C18+中石堂!C18</f>
        <v>6</v>
      </c>
      <c r="D18" s="75">
        <f>'御牧原（望月）'!D18+百沢!D18+牧布施!D18+入布施!D18+式部!D18+抜井!D18+中居!D18+雁村!D18+大木!D18+藤巻!D18+一の原!D18+長者原!D18+東長者原!D18+中石堂!D18</f>
        <v>2</v>
      </c>
      <c r="E18" s="10">
        <f>'御牧原（望月）'!E18+百沢!E18+牧布施!E18+入布施!E18+式部!E18+抜井!E18+中居!E18+雁村!E18+大木!E18+藤巻!E18+一の原!E18+長者原!E18+東長者原!E18+中石堂!E18</f>
        <v>8</v>
      </c>
      <c r="F18" s="32"/>
    </row>
    <row r="19" spans="1:6" ht="15" customHeight="1" x14ac:dyDescent="0.15">
      <c r="A19" s="12"/>
      <c r="B19" s="35">
        <v>14</v>
      </c>
      <c r="C19" s="75">
        <f>'御牧原（望月）'!C19+百沢!C19+牧布施!C19+入布施!C19+式部!C19+抜井!C19+中居!C19+雁村!C19+大木!C19+藤巻!C19+一の原!C19+長者原!C19+東長者原!C19+中石堂!C19</f>
        <v>7</v>
      </c>
      <c r="D19" s="75">
        <f>'御牧原（望月）'!D19+百沢!D19+牧布施!D19+入布施!D19+式部!D19+抜井!D19+中居!D19+雁村!D19+大木!D19+藤巻!D19+一の原!D19+長者原!D19+東長者原!D19+中石堂!D19</f>
        <v>3</v>
      </c>
      <c r="E19" s="10">
        <f>'御牧原（望月）'!E19+百沢!E19+牧布施!E19+入布施!E19+式部!E19+抜井!E19+中居!E19+雁村!E19+大木!E19+藤巻!E19+一の原!E19+長者原!E19+東長者原!E19+中石堂!E19</f>
        <v>10</v>
      </c>
      <c r="F19" s="32"/>
    </row>
    <row r="20" spans="1:6" ht="15" customHeight="1" x14ac:dyDescent="0.15">
      <c r="A20" s="12"/>
      <c r="B20" s="37" t="s">
        <v>52</v>
      </c>
      <c r="C20" s="70">
        <f>'御牧原（望月）'!C20+百沢!C20+牧布施!C20+入布施!C20+式部!C20+抜井!C20+中居!C20+雁村!C20+大木!C20+藤巻!C20+一の原!C20+長者原!C20+東長者原!C20+中石堂!C20</f>
        <v>27</v>
      </c>
      <c r="D20" s="70">
        <f>'御牧原（望月）'!D20+百沢!D20+牧布施!D20+入布施!D20+式部!D20+抜井!D20+中居!D20+雁村!D20+大木!D20+藤巻!D20+一の原!D20+長者原!D20+東長者原!D20+中石堂!D20</f>
        <v>15</v>
      </c>
      <c r="E20" s="48">
        <f>'御牧原（望月）'!E20+百沢!E20+牧布施!E20+入布施!E20+式部!E20+抜井!E20+中居!E20+雁村!E20+大木!E20+藤巻!E20+一の原!E20+長者原!E20+東長者原!E20+中石堂!E20</f>
        <v>42</v>
      </c>
      <c r="F20" s="39">
        <f>E20/E147</f>
        <v>3.4797017398508698E-2</v>
      </c>
    </row>
    <row r="21" spans="1:6" ht="15" customHeight="1" x14ac:dyDescent="0.15">
      <c r="A21" s="12"/>
      <c r="B21" s="35">
        <v>15</v>
      </c>
      <c r="C21" s="75">
        <f>'御牧原（望月）'!C21+百沢!C21+牧布施!C21+入布施!C21+式部!C21+抜井!C21+中居!C21+雁村!C21+大木!C21+藤巻!C21+一の原!C21+長者原!C21+東長者原!C21+中石堂!C21</f>
        <v>7</v>
      </c>
      <c r="D21" s="75">
        <f>'御牧原（望月）'!D21+百沢!D21+牧布施!D21+入布施!D21+式部!D21+抜井!D21+中居!D21+雁村!D21+大木!D21+藤巻!D21+一の原!D21+長者原!D21+東長者原!D21+中石堂!D21</f>
        <v>6</v>
      </c>
      <c r="E21" s="10">
        <f>'御牧原（望月）'!E21+百沢!E21+牧布施!E21+入布施!E21+式部!E21+抜井!E21+中居!E21+雁村!E21+大木!E21+藤巻!E21+一の原!E21+長者原!E21+東長者原!E21+中石堂!E21</f>
        <v>13</v>
      </c>
      <c r="F21" s="32"/>
    </row>
    <row r="22" spans="1:6" ht="15" customHeight="1" x14ac:dyDescent="0.15">
      <c r="A22" s="12"/>
      <c r="B22" s="35">
        <v>16</v>
      </c>
      <c r="C22" s="75">
        <f>'御牧原（望月）'!C22+百沢!C22+牧布施!C22+入布施!C22+式部!C22+抜井!C22+中居!C22+雁村!C22+大木!C22+藤巻!C22+一の原!C22+長者原!C22+東長者原!C22+中石堂!C22</f>
        <v>4</v>
      </c>
      <c r="D22" s="75">
        <f>'御牧原（望月）'!D22+百沢!D22+牧布施!D22+入布施!D22+式部!D22+抜井!D22+中居!D22+雁村!D22+大木!D22+藤巻!D22+一の原!D22+長者原!D22+東長者原!D22+中石堂!D22</f>
        <v>2</v>
      </c>
      <c r="E22" s="10">
        <f>'御牧原（望月）'!E22+百沢!E22+牧布施!E22+入布施!E22+式部!E22+抜井!E22+中居!E22+雁村!E22+大木!E22+藤巻!E22+一の原!E22+長者原!E22+東長者原!E22+中石堂!E22</f>
        <v>6</v>
      </c>
      <c r="F22" s="32"/>
    </row>
    <row r="23" spans="1:6" ht="15" customHeight="1" x14ac:dyDescent="0.15">
      <c r="A23" s="12"/>
      <c r="B23" s="35">
        <v>17</v>
      </c>
      <c r="C23" s="75">
        <f>'御牧原（望月）'!C23+百沢!C23+牧布施!C23+入布施!C23+式部!C23+抜井!C23+中居!C23+雁村!C23+大木!C23+藤巻!C23+一の原!C23+長者原!C23+東長者原!C23+中石堂!C23</f>
        <v>6</v>
      </c>
      <c r="D23" s="75">
        <f>'御牧原（望月）'!D23+百沢!D23+牧布施!D23+入布施!D23+式部!D23+抜井!D23+中居!D23+雁村!D23+大木!D23+藤巻!D23+一の原!D23+長者原!D23+東長者原!D23+中石堂!D23</f>
        <v>6</v>
      </c>
      <c r="E23" s="10">
        <f>'御牧原（望月）'!E23+百沢!E23+牧布施!E23+入布施!E23+式部!E23+抜井!E23+中居!E23+雁村!E23+大木!E23+藤巻!E23+一の原!E23+長者原!E23+東長者原!E23+中石堂!E23</f>
        <v>12</v>
      </c>
      <c r="F23" s="32"/>
    </row>
    <row r="24" spans="1:6" ht="15" customHeight="1" x14ac:dyDescent="0.15">
      <c r="A24" s="12"/>
      <c r="B24" s="35">
        <v>18</v>
      </c>
      <c r="C24" s="75">
        <f>'御牧原（望月）'!C24+百沢!C24+牧布施!C24+入布施!C24+式部!C24+抜井!C24+中居!C24+雁村!C24+大木!C24+藤巻!C24+一の原!C24+長者原!C24+東長者原!C24+中石堂!C24</f>
        <v>6</v>
      </c>
      <c r="D24" s="75">
        <f>'御牧原（望月）'!D24+百沢!D24+牧布施!D24+入布施!D24+式部!D24+抜井!D24+中居!D24+雁村!D24+大木!D24+藤巻!D24+一の原!D24+長者原!D24+東長者原!D24+中石堂!D24</f>
        <v>5</v>
      </c>
      <c r="E24" s="10">
        <f>'御牧原（望月）'!E24+百沢!E24+牧布施!E24+入布施!E24+式部!E24+抜井!E24+中居!E24+雁村!E24+大木!E24+藤巻!E24+一の原!E24+長者原!E24+東長者原!E24+中石堂!E24</f>
        <v>11</v>
      </c>
      <c r="F24" s="32"/>
    </row>
    <row r="25" spans="1:6" ht="15" customHeight="1" x14ac:dyDescent="0.15">
      <c r="A25" s="12"/>
      <c r="B25" s="35">
        <v>19</v>
      </c>
      <c r="C25" s="75">
        <f>'御牧原（望月）'!C25+百沢!C25+牧布施!C25+入布施!C25+式部!C25+抜井!C25+中居!C25+雁村!C25+大木!C25+藤巻!C25+一の原!C25+長者原!C25+東長者原!C25+中石堂!C25</f>
        <v>3</v>
      </c>
      <c r="D25" s="75">
        <f>'御牧原（望月）'!D25+百沢!D25+牧布施!D25+入布施!D25+式部!D25+抜井!D25+中居!D25+雁村!D25+大木!D25+藤巻!D25+一の原!D25+長者原!D25+東長者原!D25+中石堂!D25</f>
        <v>3</v>
      </c>
      <c r="E25" s="10">
        <f>'御牧原（望月）'!E25+百沢!E25+牧布施!E25+入布施!E25+式部!E25+抜井!E25+中居!E25+雁村!E25+大木!E25+藤巻!E25+一の原!E25+長者原!E25+東長者原!E25+中石堂!E25</f>
        <v>6</v>
      </c>
      <c r="F25" s="32"/>
    </row>
    <row r="26" spans="1:6" ht="15" customHeight="1" x14ac:dyDescent="0.15">
      <c r="A26" s="12"/>
      <c r="B26" s="40" t="s">
        <v>53</v>
      </c>
      <c r="C26" s="49">
        <f>'御牧原（望月）'!C26+百沢!C26+牧布施!C26+入布施!C26+式部!C26+抜井!C26+中居!C26+雁村!C26+大木!C26+藤巻!C26+一の原!C26+長者原!C26+東長者原!C26+中石堂!C26</f>
        <v>26</v>
      </c>
      <c r="D26" s="49">
        <f>'御牧原（望月）'!D26+百沢!D26+牧布施!D26+入布施!D26+式部!D26+抜井!D26+中居!D26+雁村!D26+大木!D26+藤巻!D26+一の原!D26+長者原!D26+東長者原!D26+中石堂!D26</f>
        <v>22</v>
      </c>
      <c r="E26" s="41">
        <f>'御牧原（望月）'!E26+百沢!E26+牧布施!E26+入布施!E26+式部!E26+抜井!E26+中居!E26+雁村!E26+大木!E26+藤巻!E26+一の原!E26+長者原!E26+東長者原!E26+中石堂!E26</f>
        <v>48</v>
      </c>
      <c r="F26" s="42">
        <f>E26/E147</f>
        <v>3.9768019884009943E-2</v>
      </c>
    </row>
    <row r="27" spans="1:6" ht="15" customHeight="1" x14ac:dyDescent="0.15">
      <c r="A27" s="12"/>
      <c r="B27" s="35">
        <v>20</v>
      </c>
      <c r="C27" s="75">
        <f>'御牧原（望月）'!C27+百沢!C27+牧布施!C27+入布施!C27+式部!C27+抜井!C27+中居!C27+雁村!C27+大木!C27+藤巻!C27+一の原!C27+長者原!C27+東長者原!C27+中石堂!C27</f>
        <v>8</v>
      </c>
      <c r="D27" s="75">
        <f>'御牧原（望月）'!D27+百沢!D27+牧布施!D27+入布施!D27+式部!D27+抜井!D27+中居!D27+雁村!D27+大木!D27+藤巻!D27+一の原!D27+長者原!D27+東長者原!D27+中石堂!D27</f>
        <v>3</v>
      </c>
      <c r="E27" s="10">
        <f>'御牧原（望月）'!E27+百沢!E27+牧布施!E27+入布施!E27+式部!E27+抜井!E27+中居!E27+雁村!E27+大木!E27+藤巻!E27+一の原!E27+長者原!E27+東長者原!E27+中石堂!E27</f>
        <v>11</v>
      </c>
      <c r="F27" s="32"/>
    </row>
    <row r="28" spans="1:6" ht="15" customHeight="1" x14ac:dyDescent="0.15">
      <c r="A28" s="12"/>
      <c r="B28" s="35">
        <v>21</v>
      </c>
      <c r="C28" s="75">
        <f>'御牧原（望月）'!C28+百沢!C28+牧布施!C28+入布施!C28+式部!C28+抜井!C28+中居!C28+雁村!C28+大木!C28+藤巻!C28+一の原!C28+長者原!C28+東長者原!C28+中石堂!C28</f>
        <v>6</v>
      </c>
      <c r="D28" s="75">
        <f>'御牧原（望月）'!D28+百沢!D28+牧布施!D28+入布施!D28+式部!D28+抜井!D28+中居!D28+雁村!D28+大木!D28+藤巻!D28+一の原!D28+長者原!D28+東長者原!D28+中石堂!D28</f>
        <v>2</v>
      </c>
      <c r="E28" s="10">
        <f>'御牧原（望月）'!E28+百沢!E28+牧布施!E28+入布施!E28+式部!E28+抜井!E28+中居!E28+雁村!E28+大木!E28+藤巻!E28+一の原!E28+長者原!E28+東長者原!E28+中石堂!E28</f>
        <v>8</v>
      </c>
      <c r="F28" s="32"/>
    </row>
    <row r="29" spans="1:6" ht="15" customHeight="1" x14ac:dyDescent="0.15">
      <c r="A29" s="12"/>
      <c r="B29" s="35">
        <v>22</v>
      </c>
      <c r="C29" s="75">
        <f>'御牧原（望月）'!C29+百沢!C29+牧布施!C29+入布施!C29+式部!C29+抜井!C29+中居!C29+雁村!C29+大木!C29+藤巻!C29+一の原!C29+長者原!C29+東長者原!C29+中石堂!C29</f>
        <v>6</v>
      </c>
      <c r="D29" s="75">
        <f>'御牧原（望月）'!D29+百沢!D29+牧布施!D29+入布施!D29+式部!D29+抜井!D29+中居!D29+雁村!D29+大木!D29+藤巻!D29+一の原!D29+長者原!D29+東長者原!D29+中石堂!D29</f>
        <v>3</v>
      </c>
      <c r="E29" s="10">
        <f>'御牧原（望月）'!E29+百沢!E29+牧布施!E29+入布施!E29+式部!E29+抜井!E29+中居!E29+雁村!E29+大木!E29+藤巻!E29+一の原!E29+長者原!E29+東長者原!E29+中石堂!E29</f>
        <v>9</v>
      </c>
      <c r="F29" s="32"/>
    </row>
    <row r="30" spans="1:6" ht="15" customHeight="1" x14ac:dyDescent="0.15">
      <c r="A30" s="12"/>
      <c r="B30" s="35">
        <v>23</v>
      </c>
      <c r="C30" s="75">
        <f>'御牧原（望月）'!C30+百沢!C30+牧布施!C30+入布施!C30+式部!C30+抜井!C30+中居!C30+雁村!C30+大木!C30+藤巻!C30+一の原!C30+長者原!C30+東長者原!C30+中石堂!C30</f>
        <v>6</v>
      </c>
      <c r="D30" s="75">
        <f>'御牧原（望月）'!D30+百沢!D30+牧布施!D30+入布施!D30+式部!D30+抜井!D30+中居!D30+雁村!D30+大木!D30+藤巻!D30+一の原!D30+長者原!D30+東長者原!D30+中石堂!D30</f>
        <v>7</v>
      </c>
      <c r="E30" s="10">
        <f>'御牧原（望月）'!E30+百沢!E30+牧布施!E30+入布施!E30+式部!E30+抜井!E30+中居!E30+雁村!E30+大木!E30+藤巻!E30+一の原!E30+長者原!E30+東長者原!E30+中石堂!E30</f>
        <v>13</v>
      </c>
      <c r="F30" s="32"/>
    </row>
    <row r="31" spans="1:6" ht="15" customHeight="1" x14ac:dyDescent="0.15">
      <c r="A31" s="12"/>
      <c r="B31" s="35">
        <v>24</v>
      </c>
      <c r="C31" s="75">
        <f>'御牧原（望月）'!C31+百沢!C31+牧布施!C31+入布施!C31+式部!C31+抜井!C31+中居!C31+雁村!C31+大木!C31+藤巻!C31+一の原!C31+長者原!C31+東長者原!C31+中石堂!C31</f>
        <v>5</v>
      </c>
      <c r="D31" s="75">
        <f>'御牧原（望月）'!D31+百沢!D31+牧布施!D31+入布施!D31+式部!D31+抜井!D31+中居!D31+雁村!D31+大木!D31+藤巻!D31+一の原!D31+長者原!D31+東長者原!D31+中石堂!D31</f>
        <v>3</v>
      </c>
      <c r="E31" s="10">
        <f>'御牧原（望月）'!E31+百沢!E31+牧布施!E31+入布施!E31+式部!E31+抜井!E31+中居!E31+雁村!E31+大木!E31+藤巻!E31+一の原!E31+長者原!E31+東長者原!E31+中石堂!E31</f>
        <v>8</v>
      </c>
      <c r="F31" s="32"/>
    </row>
    <row r="32" spans="1:6" ht="15" customHeight="1" x14ac:dyDescent="0.15">
      <c r="A32" s="12"/>
      <c r="B32" s="40" t="s">
        <v>54</v>
      </c>
      <c r="C32" s="49">
        <f>'御牧原（望月）'!C32+百沢!C32+牧布施!C32+入布施!C32+式部!C32+抜井!C32+中居!C32+雁村!C32+大木!C32+藤巻!C32+一の原!C32+長者原!C32+東長者原!C32+中石堂!C32</f>
        <v>31</v>
      </c>
      <c r="D32" s="49">
        <f>'御牧原（望月）'!D32+百沢!D32+牧布施!D32+入布施!D32+式部!D32+抜井!D32+中居!D32+雁村!D32+大木!D32+藤巻!D32+一の原!D32+長者原!D32+東長者原!D32+中石堂!D32</f>
        <v>18</v>
      </c>
      <c r="E32" s="41">
        <f>'御牧原（望月）'!E32+百沢!E32+牧布施!E32+入布施!E32+式部!E32+抜井!E32+中居!E32+雁村!E32+大木!E32+藤巻!E32+一の原!E32+長者原!E32+東長者原!E32+中石堂!E32</f>
        <v>49</v>
      </c>
      <c r="F32" s="42">
        <f>E32/E147</f>
        <v>4.059652029826015E-2</v>
      </c>
    </row>
    <row r="33" spans="1:6" ht="15" customHeight="1" x14ac:dyDescent="0.15">
      <c r="A33" s="12"/>
      <c r="B33" s="35">
        <v>25</v>
      </c>
      <c r="C33" s="75">
        <f>'御牧原（望月）'!C33+百沢!C33+牧布施!C33+入布施!C33+式部!C33+抜井!C33+中居!C33+雁村!C33+大木!C33+藤巻!C33+一の原!C33+長者原!C33+東長者原!C33+中石堂!C33</f>
        <v>7</v>
      </c>
      <c r="D33" s="75">
        <f>'御牧原（望月）'!D33+百沢!D33+牧布施!D33+入布施!D33+式部!D33+抜井!D33+中居!D33+雁村!D33+大木!D33+藤巻!D33+一の原!D33+長者原!D33+東長者原!D33+中石堂!D33</f>
        <v>1</v>
      </c>
      <c r="E33" s="10">
        <f>'御牧原（望月）'!E33+百沢!E33+牧布施!E33+入布施!E33+式部!E33+抜井!E33+中居!E33+雁村!E33+大木!E33+藤巻!E33+一の原!E33+長者原!E33+東長者原!E33+中石堂!E33</f>
        <v>8</v>
      </c>
      <c r="F33" s="32"/>
    </row>
    <row r="34" spans="1:6" ht="15" customHeight="1" x14ac:dyDescent="0.15">
      <c r="A34" s="12"/>
      <c r="B34" s="35">
        <v>26</v>
      </c>
      <c r="C34" s="75">
        <f>'御牧原（望月）'!C34+百沢!C34+牧布施!C34+入布施!C34+式部!C34+抜井!C34+中居!C34+雁村!C34+大木!C34+藤巻!C34+一の原!C34+長者原!C34+東長者原!C34+中石堂!C34</f>
        <v>1</v>
      </c>
      <c r="D34" s="75">
        <f>'御牧原（望月）'!D34+百沢!D34+牧布施!D34+入布施!D34+式部!D34+抜井!D34+中居!D34+雁村!D34+大木!D34+藤巻!D34+一の原!D34+長者原!D34+東長者原!D34+中石堂!D34</f>
        <v>4</v>
      </c>
      <c r="E34" s="10">
        <f>'御牧原（望月）'!E34+百沢!E34+牧布施!E34+入布施!E34+式部!E34+抜井!E34+中居!E34+雁村!E34+大木!E34+藤巻!E34+一の原!E34+長者原!E34+東長者原!E34+中石堂!E34</f>
        <v>5</v>
      </c>
      <c r="F34" s="32"/>
    </row>
    <row r="35" spans="1:6" ht="15" customHeight="1" x14ac:dyDescent="0.15">
      <c r="A35" s="12"/>
      <c r="B35" s="35">
        <v>27</v>
      </c>
      <c r="C35" s="75">
        <f>'御牧原（望月）'!C35+百沢!C35+牧布施!C35+入布施!C35+式部!C35+抜井!C35+中居!C35+雁村!C35+大木!C35+藤巻!C35+一の原!C35+長者原!C35+東長者原!C35+中石堂!C35</f>
        <v>5</v>
      </c>
      <c r="D35" s="75">
        <f>'御牧原（望月）'!D35+百沢!D35+牧布施!D35+入布施!D35+式部!D35+抜井!D35+中居!D35+雁村!D35+大木!D35+藤巻!D35+一の原!D35+長者原!D35+東長者原!D35+中石堂!D35</f>
        <v>2</v>
      </c>
      <c r="E35" s="10">
        <f>'御牧原（望月）'!E35+百沢!E35+牧布施!E35+入布施!E35+式部!E35+抜井!E35+中居!E35+雁村!E35+大木!E35+藤巻!E35+一の原!E35+長者原!E35+東長者原!E35+中石堂!E35</f>
        <v>7</v>
      </c>
      <c r="F35" s="32"/>
    </row>
    <row r="36" spans="1:6" ht="15" customHeight="1" x14ac:dyDescent="0.15">
      <c r="A36" s="12"/>
      <c r="B36" s="35">
        <v>28</v>
      </c>
      <c r="C36" s="75">
        <f>'御牧原（望月）'!C36+百沢!C36+牧布施!C36+入布施!C36+式部!C36+抜井!C36+中居!C36+雁村!C36+大木!C36+藤巻!C36+一の原!C36+長者原!C36+東長者原!C36+中石堂!C36</f>
        <v>1</v>
      </c>
      <c r="D36" s="75">
        <f>'御牧原（望月）'!D36+百沢!D36+牧布施!D36+入布施!D36+式部!D36+抜井!D36+中居!D36+雁村!D36+大木!D36+藤巻!D36+一の原!D36+長者原!D36+東長者原!D36+中石堂!D36</f>
        <v>4</v>
      </c>
      <c r="E36" s="10">
        <f>'御牧原（望月）'!E36+百沢!E36+牧布施!E36+入布施!E36+式部!E36+抜井!E36+中居!E36+雁村!E36+大木!E36+藤巻!E36+一の原!E36+長者原!E36+東長者原!E36+中石堂!E36</f>
        <v>5</v>
      </c>
      <c r="F36" s="32"/>
    </row>
    <row r="37" spans="1:6" ht="15" customHeight="1" x14ac:dyDescent="0.15">
      <c r="A37" s="12"/>
      <c r="B37" s="35">
        <v>29</v>
      </c>
      <c r="C37" s="75">
        <f>'御牧原（望月）'!C37+百沢!C37+牧布施!C37+入布施!C37+式部!C37+抜井!C37+中居!C37+雁村!C37+大木!C37+藤巻!C37+一の原!C37+長者原!C37+東長者原!C37+中石堂!C37</f>
        <v>6</v>
      </c>
      <c r="D37" s="75">
        <f>'御牧原（望月）'!D37+百沢!D37+牧布施!D37+入布施!D37+式部!D37+抜井!D37+中居!D37+雁村!D37+大木!D37+藤巻!D37+一の原!D37+長者原!D37+東長者原!D37+中石堂!D37</f>
        <v>1</v>
      </c>
      <c r="E37" s="10">
        <f>'御牧原（望月）'!E37+百沢!E37+牧布施!E37+入布施!E37+式部!E37+抜井!E37+中居!E37+雁村!E37+大木!E37+藤巻!E37+一の原!E37+長者原!E37+東長者原!E37+中石堂!E37</f>
        <v>7</v>
      </c>
      <c r="F37" s="32"/>
    </row>
    <row r="38" spans="1:6" ht="15" customHeight="1" x14ac:dyDescent="0.15">
      <c r="A38" s="12"/>
      <c r="B38" s="40" t="s">
        <v>55</v>
      </c>
      <c r="C38" s="49">
        <f>'御牧原（望月）'!C38+百沢!C38+牧布施!C38+入布施!C38+式部!C38+抜井!C38+中居!C38+雁村!C38+大木!C38+藤巻!C38+一の原!C38+長者原!C38+東長者原!C38+中石堂!C38</f>
        <v>20</v>
      </c>
      <c r="D38" s="49">
        <f>'御牧原（望月）'!D38+百沢!D38+牧布施!D38+入布施!D38+式部!D38+抜井!D38+中居!D38+雁村!D38+大木!D38+藤巻!D38+一の原!D38+長者原!D38+東長者原!D38+中石堂!D38</f>
        <v>12</v>
      </c>
      <c r="E38" s="41">
        <f>'御牧原（望月）'!E38+百沢!E38+牧布施!E38+入布施!E38+式部!E38+抜井!E38+中居!E38+雁村!E38+大木!E38+藤巻!E38+一の原!E38+長者原!E38+東長者原!E38+中石堂!E38</f>
        <v>32</v>
      </c>
      <c r="F38" s="42">
        <f>E38/E147</f>
        <v>2.6512013256006627E-2</v>
      </c>
    </row>
    <row r="39" spans="1:6" ht="15" customHeight="1" x14ac:dyDescent="0.15">
      <c r="A39" s="12"/>
      <c r="B39" s="35">
        <v>30</v>
      </c>
      <c r="C39" s="75">
        <f>'御牧原（望月）'!C39+百沢!C39+牧布施!C39+入布施!C39+式部!C39+抜井!C39+中居!C39+雁村!C39+大木!C39+藤巻!C39+一の原!C39+長者原!C39+東長者原!C39+中石堂!C39</f>
        <v>5</v>
      </c>
      <c r="D39" s="75">
        <f>'御牧原（望月）'!D39+百沢!D39+牧布施!D39+入布施!D39+式部!D39+抜井!D39+中居!D39+雁村!D39+大木!D39+藤巻!D39+一の原!D39+長者原!D39+東長者原!D39+中石堂!D39</f>
        <v>1</v>
      </c>
      <c r="E39" s="10">
        <f>'御牧原（望月）'!E39+百沢!E39+牧布施!E39+入布施!E39+式部!E39+抜井!E39+中居!E39+雁村!E39+大木!E39+藤巻!E39+一の原!E39+長者原!E39+東長者原!E39+中石堂!E39</f>
        <v>6</v>
      </c>
      <c r="F39" s="32"/>
    </row>
    <row r="40" spans="1:6" ht="15" customHeight="1" x14ac:dyDescent="0.15">
      <c r="A40" s="12"/>
      <c r="B40" s="35">
        <v>31</v>
      </c>
      <c r="C40" s="75">
        <f>'御牧原（望月）'!C40+百沢!C40+牧布施!C40+入布施!C40+式部!C40+抜井!C40+中居!C40+雁村!C40+大木!C40+藤巻!C40+一の原!C40+長者原!C40+東長者原!C40+中石堂!C40</f>
        <v>9</v>
      </c>
      <c r="D40" s="75">
        <f>'御牧原（望月）'!D40+百沢!D40+牧布施!D40+入布施!D40+式部!D40+抜井!D40+中居!D40+雁村!D40+大木!D40+藤巻!D40+一の原!D40+長者原!D40+東長者原!D40+中石堂!D40</f>
        <v>4</v>
      </c>
      <c r="E40" s="10">
        <f>'御牧原（望月）'!E40+百沢!E40+牧布施!E40+入布施!E40+式部!E40+抜井!E40+中居!E40+雁村!E40+大木!E40+藤巻!E40+一の原!E40+長者原!E40+東長者原!E40+中石堂!E40</f>
        <v>13</v>
      </c>
      <c r="F40" s="32"/>
    </row>
    <row r="41" spans="1:6" ht="15" customHeight="1" x14ac:dyDescent="0.15">
      <c r="A41" s="12"/>
      <c r="B41" s="35">
        <v>32</v>
      </c>
      <c r="C41" s="75">
        <f>'御牧原（望月）'!C41+百沢!C41+牧布施!C41+入布施!C41+式部!C41+抜井!C41+中居!C41+雁村!C41+大木!C41+藤巻!C41+一の原!C41+長者原!C41+東長者原!C41+中石堂!C41</f>
        <v>8</v>
      </c>
      <c r="D41" s="75">
        <f>'御牧原（望月）'!D41+百沢!D41+牧布施!D41+入布施!D41+式部!D41+抜井!D41+中居!D41+雁村!D41+大木!D41+藤巻!D41+一の原!D41+長者原!D41+東長者原!D41+中石堂!D41</f>
        <v>3</v>
      </c>
      <c r="E41" s="10">
        <f>'御牧原（望月）'!E41+百沢!E41+牧布施!E41+入布施!E41+式部!E41+抜井!E41+中居!E41+雁村!E41+大木!E41+藤巻!E41+一の原!E41+長者原!E41+東長者原!E41+中石堂!E41</f>
        <v>11</v>
      </c>
      <c r="F41" s="32"/>
    </row>
    <row r="42" spans="1:6" ht="15" customHeight="1" x14ac:dyDescent="0.15">
      <c r="A42" s="12"/>
      <c r="B42" s="35">
        <v>33</v>
      </c>
      <c r="C42" s="75">
        <f>'御牧原（望月）'!C42+百沢!C42+牧布施!C42+入布施!C42+式部!C42+抜井!C42+中居!C42+雁村!C42+大木!C42+藤巻!C42+一の原!C42+長者原!C42+東長者原!C42+中石堂!C42</f>
        <v>9</v>
      </c>
      <c r="D42" s="75">
        <f>'御牧原（望月）'!D42+百沢!D42+牧布施!D42+入布施!D42+式部!D42+抜井!D42+中居!D42+雁村!D42+大木!D42+藤巻!D42+一の原!D42+長者原!D42+東長者原!D42+中石堂!D42</f>
        <v>4</v>
      </c>
      <c r="E42" s="10">
        <f>'御牧原（望月）'!E42+百沢!E42+牧布施!E42+入布施!E42+式部!E42+抜井!E42+中居!E42+雁村!E42+大木!E42+藤巻!E42+一の原!E42+長者原!E42+東長者原!E42+中石堂!E42</f>
        <v>13</v>
      </c>
      <c r="F42" s="32"/>
    </row>
    <row r="43" spans="1:6" ht="15" customHeight="1" x14ac:dyDescent="0.15">
      <c r="A43" s="12"/>
      <c r="B43" s="35">
        <v>34</v>
      </c>
      <c r="C43" s="75">
        <f>'御牧原（望月）'!C43+百沢!C43+牧布施!C43+入布施!C43+式部!C43+抜井!C43+中居!C43+雁村!C43+大木!C43+藤巻!C43+一の原!C43+長者原!C43+東長者原!C43+中石堂!C43</f>
        <v>7</v>
      </c>
      <c r="D43" s="75">
        <f>'御牧原（望月）'!D43+百沢!D43+牧布施!D43+入布施!D43+式部!D43+抜井!D43+中居!D43+雁村!D43+大木!D43+藤巻!D43+一の原!D43+長者原!D43+東長者原!D43+中石堂!D43</f>
        <v>5</v>
      </c>
      <c r="E43" s="10">
        <f>'御牧原（望月）'!E43+百沢!E43+牧布施!E43+入布施!E43+式部!E43+抜井!E43+中居!E43+雁村!E43+大木!E43+藤巻!E43+一の原!E43+長者原!E43+東長者原!E43+中石堂!E43</f>
        <v>12</v>
      </c>
      <c r="F43" s="32"/>
    </row>
    <row r="44" spans="1:6" ht="15" customHeight="1" x14ac:dyDescent="0.15">
      <c r="A44" s="12"/>
      <c r="B44" s="40" t="s">
        <v>56</v>
      </c>
      <c r="C44" s="49">
        <f>'御牧原（望月）'!C44+百沢!C44+牧布施!C44+入布施!C44+式部!C44+抜井!C44+中居!C44+雁村!C44+大木!C44+藤巻!C44+一の原!C44+長者原!C44+東長者原!C44+中石堂!C44</f>
        <v>38</v>
      </c>
      <c r="D44" s="49">
        <f>'御牧原（望月）'!D44+百沢!D44+牧布施!D44+入布施!D44+式部!D44+抜井!D44+中居!D44+雁村!D44+大木!D44+藤巻!D44+一の原!D44+長者原!D44+東長者原!D44+中石堂!D44</f>
        <v>17</v>
      </c>
      <c r="E44" s="41">
        <f>'御牧原（望月）'!E44+百沢!E44+牧布施!E44+入布施!E44+式部!E44+抜井!E44+中居!E44+雁村!E44+大木!E44+藤巻!E44+一の原!E44+長者原!E44+東長者原!E44+中石堂!E44</f>
        <v>55</v>
      </c>
      <c r="F44" s="42">
        <f>E44/E147</f>
        <v>4.5567522783761395E-2</v>
      </c>
    </row>
    <row r="45" spans="1:6" ht="15" customHeight="1" x14ac:dyDescent="0.15">
      <c r="A45" s="12"/>
      <c r="B45" s="35">
        <v>35</v>
      </c>
      <c r="C45" s="75">
        <f>'御牧原（望月）'!C45+百沢!C45+牧布施!C45+入布施!C45+式部!C45+抜井!C45+中居!C45+雁村!C45+大木!C45+藤巻!C45+一の原!C45+長者原!C45+東長者原!C45+中石堂!C45</f>
        <v>8</v>
      </c>
      <c r="D45" s="75">
        <f>'御牧原（望月）'!D45+百沢!D45+牧布施!D45+入布施!D45+式部!D45+抜井!D45+中居!D45+雁村!D45+大木!D45+藤巻!D45+一の原!D45+長者原!D45+東長者原!D45+中石堂!D45</f>
        <v>2</v>
      </c>
      <c r="E45" s="10">
        <f>'御牧原（望月）'!E45+百沢!E45+牧布施!E45+入布施!E45+式部!E45+抜井!E45+中居!E45+雁村!E45+大木!E45+藤巻!E45+一の原!E45+長者原!E45+東長者原!E45+中石堂!E45</f>
        <v>10</v>
      </c>
      <c r="F45" s="32"/>
    </row>
    <row r="46" spans="1:6" ht="15" customHeight="1" x14ac:dyDescent="0.15">
      <c r="A46" s="12"/>
      <c r="B46" s="35">
        <v>36</v>
      </c>
      <c r="C46" s="75">
        <f>'御牧原（望月）'!C46+百沢!C46+牧布施!C46+入布施!C46+式部!C46+抜井!C46+中居!C46+雁村!C46+大木!C46+藤巻!C46+一の原!C46+長者原!C46+東長者原!C46+中石堂!C46</f>
        <v>5</v>
      </c>
      <c r="D46" s="75">
        <f>'御牧原（望月）'!D46+百沢!D46+牧布施!D46+入布施!D46+式部!D46+抜井!D46+中居!D46+雁村!D46+大木!D46+藤巻!D46+一の原!D46+長者原!D46+東長者原!D46+中石堂!D46</f>
        <v>4</v>
      </c>
      <c r="E46" s="10">
        <f>'御牧原（望月）'!E46+百沢!E46+牧布施!E46+入布施!E46+式部!E46+抜井!E46+中居!E46+雁村!E46+大木!E46+藤巻!E46+一の原!E46+長者原!E46+東長者原!E46+中石堂!E46</f>
        <v>9</v>
      </c>
      <c r="F46" s="32"/>
    </row>
    <row r="47" spans="1:6" ht="15" customHeight="1" x14ac:dyDescent="0.15">
      <c r="A47" s="12"/>
      <c r="B47" s="35">
        <v>37</v>
      </c>
      <c r="C47" s="75">
        <f>'御牧原（望月）'!C47+百沢!C47+牧布施!C47+入布施!C47+式部!C47+抜井!C47+中居!C47+雁村!C47+大木!C47+藤巻!C47+一の原!C47+長者原!C47+東長者原!C47+中石堂!C47</f>
        <v>1</v>
      </c>
      <c r="D47" s="75">
        <f>'御牧原（望月）'!D47+百沢!D47+牧布施!D47+入布施!D47+式部!D47+抜井!D47+中居!D47+雁村!D47+大木!D47+藤巻!D47+一の原!D47+長者原!D47+東長者原!D47+中石堂!D47</f>
        <v>4</v>
      </c>
      <c r="E47" s="10">
        <f>'御牧原（望月）'!E47+百沢!E47+牧布施!E47+入布施!E47+式部!E47+抜井!E47+中居!E47+雁村!E47+大木!E47+藤巻!E47+一の原!E47+長者原!E47+東長者原!E47+中石堂!E47</f>
        <v>5</v>
      </c>
      <c r="F47" s="32"/>
    </row>
    <row r="48" spans="1:6" ht="15" customHeight="1" x14ac:dyDescent="0.15">
      <c r="A48" s="12"/>
      <c r="B48" s="35">
        <v>38</v>
      </c>
      <c r="C48" s="75">
        <f>'御牧原（望月）'!C48+百沢!C48+牧布施!C48+入布施!C48+式部!C48+抜井!C48+中居!C48+雁村!C48+大木!C48+藤巻!C48+一の原!C48+長者原!C48+東長者原!C48+中石堂!C48</f>
        <v>6</v>
      </c>
      <c r="D48" s="75">
        <f>'御牧原（望月）'!D48+百沢!D48+牧布施!D48+入布施!D48+式部!D48+抜井!D48+中居!D48+雁村!D48+大木!D48+藤巻!D48+一の原!D48+長者原!D48+東長者原!D48+中石堂!D48</f>
        <v>6</v>
      </c>
      <c r="E48" s="10">
        <f>'御牧原（望月）'!E48+百沢!E48+牧布施!E48+入布施!E48+式部!E48+抜井!E48+中居!E48+雁村!E48+大木!E48+藤巻!E48+一の原!E48+長者原!E48+東長者原!E48+中石堂!E48</f>
        <v>12</v>
      </c>
      <c r="F48" s="32"/>
    </row>
    <row r="49" spans="1:6" ht="15" customHeight="1" x14ac:dyDescent="0.15">
      <c r="A49" s="12"/>
      <c r="B49" s="35">
        <v>39</v>
      </c>
      <c r="C49" s="75">
        <f>'御牧原（望月）'!C49+百沢!C49+牧布施!C49+入布施!C49+式部!C49+抜井!C49+中居!C49+雁村!C49+大木!C49+藤巻!C49+一の原!C49+長者原!C49+東長者原!C49+中石堂!C49</f>
        <v>4</v>
      </c>
      <c r="D49" s="75">
        <f>'御牧原（望月）'!D49+百沢!D49+牧布施!D49+入布施!D49+式部!D49+抜井!D49+中居!D49+雁村!D49+大木!D49+藤巻!D49+一の原!D49+長者原!D49+東長者原!D49+中石堂!D49</f>
        <v>2</v>
      </c>
      <c r="E49" s="10">
        <f>'御牧原（望月）'!E49+百沢!E49+牧布施!E49+入布施!E49+式部!E49+抜井!E49+中居!E49+雁村!E49+大木!E49+藤巻!E49+一の原!E49+長者原!E49+東長者原!E49+中石堂!E49</f>
        <v>6</v>
      </c>
      <c r="F49" s="32"/>
    </row>
    <row r="50" spans="1:6" ht="15" customHeight="1" x14ac:dyDescent="0.15">
      <c r="A50" s="12"/>
      <c r="B50" s="40" t="s">
        <v>57</v>
      </c>
      <c r="C50" s="49">
        <f>'御牧原（望月）'!C50+百沢!C50+牧布施!C50+入布施!C50+式部!C50+抜井!C50+中居!C50+雁村!C50+大木!C50+藤巻!C50+一の原!C50+長者原!C50+東長者原!C50+中石堂!C50</f>
        <v>24</v>
      </c>
      <c r="D50" s="49">
        <f>'御牧原（望月）'!D50+百沢!D50+牧布施!D50+入布施!D50+式部!D50+抜井!D50+中居!D50+雁村!D50+大木!D50+藤巻!D50+一の原!D50+長者原!D50+東長者原!D50+中石堂!D50</f>
        <v>18</v>
      </c>
      <c r="E50" s="41">
        <f>'御牧原（望月）'!E50+百沢!E50+牧布施!E50+入布施!E50+式部!E50+抜井!E50+中居!E50+雁村!E50+大木!E50+藤巻!E50+一の原!E50+長者原!E50+東長者原!E50+中石堂!E50</f>
        <v>42</v>
      </c>
      <c r="F50" s="42">
        <f>E50/E147</f>
        <v>3.4797017398508698E-2</v>
      </c>
    </row>
    <row r="51" spans="1:6" ht="15" customHeight="1" x14ac:dyDescent="0.15">
      <c r="A51" s="12"/>
      <c r="B51" s="35">
        <v>40</v>
      </c>
      <c r="C51" s="75">
        <f>'御牧原（望月）'!C51+百沢!C51+牧布施!C51+入布施!C51+式部!C51+抜井!C51+中居!C51+雁村!C51+大木!C51+藤巻!C51+一の原!C51+長者原!C51+東長者原!C51+中石堂!C51</f>
        <v>1</v>
      </c>
      <c r="D51" s="75">
        <f>'御牧原（望月）'!D51+百沢!D51+牧布施!D51+入布施!D51+式部!D51+抜井!D51+中居!D51+雁村!D51+大木!D51+藤巻!D51+一の原!D51+長者原!D51+東長者原!D51+中石堂!D51</f>
        <v>4</v>
      </c>
      <c r="E51" s="10">
        <f>'御牧原（望月）'!E51+百沢!E51+牧布施!E51+入布施!E51+式部!E51+抜井!E51+中居!E51+雁村!E51+大木!E51+藤巻!E51+一の原!E51+長者原!E51+東長者原!E51+中石堂!E51</f>
        <v>5</v>
      </c>
      <c r="F51" s="32"/>
    </row>
    <row r="52" spans="1:6" ht="15" customHeight="1" x14ac:dyDescent="0.15">
      <c r="A52" s="12"/>
      <c r="B52" s="35">
        <v>41</v>
      </c>
      <c r="C52" s="75">
        <f>'御牧原（望月）'!C52+百沢!C52+牧布施!C52+入布施!C52+式部!C52+抜井!C52+中居!C52+雁村!C52+大木!C52+藤巻!C52+一の原!C52+長者原!C52+東長者原!C52+中石堂!C52</f>
        <v>7</v>
      </c>
      <c r="D52" s="75">
        <f>'御牧原（望月）'!D52+百沢!D52+牧布施!D52+入布施!D52+式部!D52+抜井!D52+中居!D52+雁村!D52+大木!D52+藤巻!D52+一の原!D52+長者原!D52+東長者原!D52+中石堂!D52</f>
        <v>4</v>
      </c>
      <c r="E52" s="10">
        <f>'御牧原（望月）'!E52+百沢!E52+牧布施!E52+入布施!E52+式部!E52+抜井!E52+中居!E52+雁村!E52+大木!E52+藤巻!E52+一の原!E52+長者原!E52+東長者原!E52+中石堂!E52</f>
        <v>11</v>
      </c>
      <c r="F52" s="32"/>
    </row>
    <row r="53" spans="1:6" ht="15" customHeight="1" x14ac:dyDescent="0.15">
      <c r="A53" s="12"/>
      <c r="B53" s="35">
        <v>42</v>
      </c>
      <c r="C53" s="75">
        <f>'御牧原（望月）'!C53+百沢!C53+牧布施!C53+入布施!C53+式部!C53+抜井!C53+中居!C53+雁村!C53+大木!C53+藤巻!C53+一の原!C53+長者原!C53+東長者原!C53+中石堂!C53</f>
        <v>8</v>
      </c>
      <c r="D53" s="75">
        <f>'御牧原（望月）'!D53+百沢!D53+牧布施!D53+入布施!D53+式部!D53+抜井!D53+中居!D53+雁村!D53+大木!D53+藤巻!D53+一の原!D53+長者原!D53+東長者原!D53+中石堂!D53</f>
        <v>7</v>
      </c>
      <c r="E53" s="10">
        <f>'御牧原（望月）'!E53+百沢!E53+牧布施!E53+入布施!E53+式部!E53+抜井!E53+中居!E53+雁村!E53+大木!E53+藤巻!E53+一の原!E53+長者原!E53+東長者原!E53+中石堂!E53</f>
        <v>15</v>
      </c>
      <c r="F53" s="32"/>
    </row>
    <row r="54" spans="1:6" ht="15" customHeight="1" x14ac:dyDescent="0.15">
      <c r="A54" s="12"/>
      <c r="B54" s="35">
        <v>43</v>
      </c>
      <c r="C54" s="75">
        <f>'御牧原（望月）'!C54+百沢!C54+牧布施!C54+入布施!C54+式部!C54+抜井!C54+中居!C54+雁村!C54+大木!C54+藤巻!C54+一の原!C54+長者原!C54+東長者原!C54+中石堂!C54</f>
        <v>10</v>
      </c>
      <c r="D54" s="75">
        <f>'御牧原（望月）'!D54+百沢!D54+牧布施!D54+入布施!D54+式部!D54+抜井!D54+中居!D54+雁村!D54+大木!D54+藤巻!D54+一の原!D54+長者原!D54+東長者原!D54+中石堂!D54</f>
        <v>9</v>
      </c>
      <c r="E54" s="10">
        <f>'御牧原（望月）'!E54+百沢!E54+牧布施!E54+入布施!E54+式部!E54+抜井!E54+中居!E54+雁村!E54+大木!E54+藤巻!E54+一の原!E54+長者原!E54+東長者原!E54+中石堂!E54</f>
        <v>19</v>
      </c>
      <c r="F54" s="32"/>
    </row>
    <row r="55" spans="1:6" ht="15" customHeight="1" x14ac:dyDescent="0.15">
      <c r="A55" s="12"/>
      <c r="B55" s="35">
        <v>44</v>
      </c>
      <c r="C55" s="75">
        <f>'御牧原（望月）'!C55+百沢!C55+牧布施!C55+入布施!C55+式部!C55+抜井!C55+中居!C55+雁村!C55+大木!C55+藤巻!C55+一の原!C55+長者原!C55+東長者原!C55+中石堂!C55</f>
        <v>5</v>
      </c>
      <c r="D55" s="75">
        <f>'御牧原（望月）'!D55+百沢!D55+牧布施!D55+入布施!D55+式部!D55+抜井!D55+中居!D55+雁村!D55+大木!D55+藤巻!D55+一の原!D55+長者原!D55+東長者原!D55+中石堂!D55</f>
        <v>7</v>
      </c>
      <c r="E55" s="10">
        <f>'御牧原（望月）'!E55+百沢!E55+牧布施!E55+入布施!E55+式部!E55+抜井!E55+中居!E55+雁村!E55+大木!E55+藤巻!E55+一の原!E55+長者原!E55+東長者原!E55+中石堂!E55</f>
        <v>12</v>
      </c>
      <c r="F55" s="32"/>
    </row>
    <row r="56" spans="1:6" ht="15" customHeight="1" x14ac:dyDescent="0.15">
      <c r="A56" s="12"/>
      <c r="B56" s="40" t="s">
        <v>58</v>
      </c>
      <c r="C56" s="49">
        <f>'御牧原（望月）'!C56+百沢!C56+牧布施!C56+入布施!C56+式部!C56+抜井!C56+中居!C56+雁村!C56+大木!C56+藤巻!C56+一の原!C56+長者原!C56+東長者原!C56+中石堂!C56</f>
        <v>31</v>
      </c>
      <c r="D56" s="49">
        <f>'御牧原（望月）'!D56+百沢!D56+牧布施!D56+入布施!D56+式部!D56+抜井!D56+中居!D56+雁村!D56+大木!D56+藤巻!D56+一の原!D56+長者原!D56+東長者原!D56+中石堂!D56</f>
        <v>31</v>
      </c>
      <c r="E56" s="41">
        <f>'御牧原（望月）'!E56+百沢!E56+牧布施!E56+入布施!E56+式部!E56+抜井!E56+中居!E56+雁村!E56+大木!E56+藤巻!E56+一の原!E56+長者原!E56+東長者原!E56+中石堂!E56</f>
        <v>62</v>
      </c>
      <c r="F56" s="42">
        <f>E56/E147</f>
        <v>5.136702568351284E-2</v>
      </c>
    </row>
    <row r="57" spans="1:6" ht="15" customHeight="1" x14ac:dyDescent="0.15">
      <c r="A57" s="12"/>
      <c r="B57" s="35">
        <v>45</v>
      </c>
      <c r="C57" s="75">
        <f>'御牧原（望月）'!C57+百沢!C57+牧布施!C57+入布施!C57+式部!C57+抜井!C57+中居!C57+雁村!C57+大木!C57+藤巻!C57+一の原!C57+長者原!C57+東長者原!C57+中石堂!C57</f>
        <v>7</v>
      </c>
      <c r="D57" s="75">
        <f>'御牧原（望月）'!D57+百沢!D57+牧布施!D57+入布施!D57+式部!D57+抜井!D57+中居!D57+雁村!D57+大木!D57+藤巻!D57+一の原!D57+長者原!D57+東長者原!D57+中石堂!D57</f>
        <v>4</v>
      </c>
      <c r="E57" s="10">
        <f>'御牧原（望月）'!E57+百沢!E57+牧布施!E57+入布施!E57+式部!E57+抜井!E57+中居!E57+雁村!E57+大木!E57+藤巻!E57+一の原!E57+長者原!E57+東長者原!E57+中石堂!E57</f>
        <v>11</v>
      </c>
      <c r="F57" s="32"/>
    </row>
    <row r="58" spans="1:6" ht="15" customHeight="1" x14ac:dyDescent="0.15">
      <c r="A58" s="12"/>
      <c r="B58" s="35">
        <v>46</v>
      </c>
      <c r="C58" s="75">
        <f>'御牧原（望月）'!C58+百沢!C58+牧布施!C58+入布施!C58+式部!C58+抜井!C58+中居!C58+雁村!C58+大木!C58+藤巻!C58+一の原!C58+長者原!C58+東長者原!C58+中石堂!C58</f>
        <v>6</v>
      </c>
      <c r="D58" s="75">
        <f>'御牧原（望月）'!D58+百沢!D58+牧布施!D58+入布施!D58+式部!D58+抜井!D58+中居!D58+雁村!D58+大木!D58+藤巻!D58+一の原!D58+長者原!D58+東長者原!D58+中石堂!D58</f>
        <v>9</v>
      </c>
      <c r="E58" s="10">
        <f>'御牧原（望月）'!E58+百沢!E58+牧布施!E58+入布施!E58+式部!E58+抜井!E58+中居!E58+雁村!E58+大木!E58+藤巻!E58+一の原!E58+長者原!E58+東長者原!E58+中石堂!E58</f>
        <v>15</v>
      </c>
      <c r="F58" s="32"/>
    </row>
    <row r="59" spans="1:6" ht="15" customHeight="1" x14ac:dyDescent="0.15">
      <c r="A59" s="12"/>
      <c r="B59" s="35">
        <v>47</v>
      </c>
      <c r="C59" s="75">
        <f>'御牧原（望月）'!C59+百沢!C59+牧布施!C59+入布施!C59+式部!C59+抜井!C59+中居!C59+雁村!C59+大木!C59+藤巻!C59+一の原!C59+長者原!C59+東長者原!C59+中石堂!C59</f>
        <v>10</v>
      </c>
      <c r="D59" s="75">
        <f>'御牧原（望月）'!D59+百沢!D59+牧布施!D59+入布施!D59+式部!D59+抜井!D59+中居!D59+雁村!D59+大木!D59+藤巻!D59+一の原!D59+長者原!D59+東長者原!D59+中石堂!D59</f>
        <v>6</v>
      </c>
      <c r="E59" s="10">
        <f>'御牧原（望月）'!E59+百沢!E59+牧布施!E59+入布施!E59+式部!E59+抜井!E59+中居!E59+雁村!E59+大木!E59+藤巻!E59+一の原!E59+長者原!E59+東長者原!E59+中石堂!E59</f>
        <v>16</v>
      </c>
      <c r="F59" s="32"/>
    </row>
    <row r="60" spans="1:6" ht="15" customHeight="1" x14ac:dyDescent="0.15">
      <c r="A60" s="12"/>
      <c r="B60" s="35">
        <v>48</v>
      </c>
      <c r="C60" s="75">
        <f>'御牧原（望月）'!C60+百沢!C60+牧布施!C60+入布施!C60+式部!C60+抜井!C60+中居!C60+雁村!C60+大木!C60+藤巻!C60+一の原!C60+長者原!C60+東長者原!C60+中石堂!C60</f>
        <v>7</v>
      </c>
      <c r="D60" s="75">
        <f>'御牧原（望月）'!D60+百沢!D60+牧布施!D60+入布施!D60+式部!D60+抜井!D60+中居!D60+雁村!D60+大木!D60+藤巻!D60+一の原!D60+長者原!D60+東長者原!D60+中石堂!D60</f>
        <v>5</v>
      </c>
      <c r="E60" s="10">
        <f>'御牧原（望月）'!E60+百沢!E60+牧布施!E60+入布施!E60+式部!E60+抜井!E60+中居!E60+雁村!E60+大木!E60+藤巻!E60+一の原!E60+長者原!E60+東長者原!E60+中石堂!E60</f>
        <v>12</v>
      </c>
      <c r="F60" s="32"/>
    </row>
    <row r="61" spans="1:6" ht="15" customHeight="1" x14ac:dyDescent="0.15">
      <c r="A61" s="12"/>
      <c r="B61" s="35">
        <v>49</v>
      </c>
      <c r="C61" s="75">
        <f>'御牧原（望月）'!C61+百沢!C61+牧布施!C61+入布施!C61+式部!C61+抜井!C61+中居!C61+雁村!C61+大木!C61+藤巻!C61+一の原!C61+長者原!C61+東長者原!C61+中石堂!C61</f>
        <v>5</v>
      </c>
      <c r="D61" s="75">
        <f>'御牧原（望月）'!D61+百沢!D61+牧布施!D61+入布施!D61+式部!D61+抜井!D61+中居!D61+雁村!D61+大木!D61+藤巻!D61+一の原!D61+長者原!D61+東長者原!D61+中石堂!D61</f>
        <v>6</v>
      </c>
      <c r="E61" s="10">
        <f>'御牧原（望月）'!E61+百沢!E61+牧布施!E61+入布施!E61+式部!E61+抜井!E61+中居!E61+雁村!E61+大木!E61+藤巻!E61+一の原!E61+長者原!E61+東長者原!E61+中石堂!E61</f>
        <v>11</v>
      </c>
      <c r="F61" s="32"/>
    </row>
    <row r="62" spans="1:6" ht="15" customHeight="1" x14ac:dyDescent="0.15">
      <c r="A62" s="12"/>
      <c r="B62" s="40" t="s">
        <v>59</v>
      </c>
      <c r="C62" s="49">
        <f>'御牧原（望月）'!C62+百沢!C62+牧布施!C62+入布施!C62+式部!C62+抜井!C62+中居!C62+雁村!C62+大木!C62+藤巻!C62+一の原!C62+長者原!C62+東長者原!C62+中石堂!C62</f>
        <v>35</v>
      </c>
      <c r="D62" s="49">
        <f>'御牧原（望月）'!D62+百沢!D62+牧布施!D62+入布施!D62+式部!D62+抜井!D62+中居!D62+雁村!D62+大木!D62+藤巻!D62+一の原!D62+長者原!D62+東長者原!D62+中石堂!D62</f>
        <v>30</v>
      </c>
      <c r="E62" s="41">
        <f>'御牧原（望月）'!E62+百沢!E62+牧布施!E62+入布施!E62+式部!E62+抜井!E62+中居!E62+雁村!E62+大木!E62+藤巻!E62+一の原!E62+長者原!E62+東長者原!E62+中石堂!E62</f>
        <v>65</v>
      </c>
      <c r="F62" s="42">
        <f>E62/E147</f>
        <v>5.3852526926263466E-2</v>
      </c>
    </row>
    <row r="63" spans="1:6" ht="15" customHeight="1" x14ac:dyDescent="0.15">
      <c r="A63" s="12"/>
      <c r="B63" s="35">
        <v>50</v>
      </c>
      <c r="C63" s="75">
        <f>'御牧原（望月）'!C63+百沢!C63+牧布施!C63+入布施!C63+式部!C63+抜井!C63+中居!C63+雁村!C63+大木!C63+藤巻!C63+一の原!C63+長者原!C63+東長者原!C63+中石堂!C63</f>
        <v>11</v>
      </c>
      <c r="D63" s="75">
        <f>'御牧原（望月）'!D63+百沢!D63+牧布施!D63+入布施!D63+式部!D63+抜井!D63+中居!D63+雁村!D63+大木!D63+藤巻!D63+一の原!D63+長者原!D63+東長者原!D63+中石堂!D63</f>
        <v>8</v>
      </c>
      <c r="E63" s="10">
        <f>'御牧原（望月）'!E63+百沢!E63+牧布施!E63+入布施!E63+式部!E63+抜井!E63+中居!E63+雁村!E63+大木!E63+藤巻!E63+一の原!E63+長者原!E63+東長者原!E63+中石堂!E63</f>
        <v>19</v>
      </c>
      <c r="F63" s="32"/>
    </row>
    <row r="64" spans="1:6" ht="15" customHeight="1" x14ac:dyDescent="0.15">
      <c r="A64" s="12"/>
      <c r="B64" s="35">
        <v>51</v>
      </c>
      <c r="C64" s="75">
        <f>'御牧原（望月）'!C64+百沢!C64+牧布施!C64+入布施!C64+式部!C64+抜井!C64+中居!C64+雁村!C64+大木!C64+藤巻!C64+一の原!C64+長者原!C64+東長者原!C64+中石堂!C64</f>
        <v>10</v>
      </c>
      <c r="D64" s="75">
        <f>'御牧原（望月）'!D64+百沢!D64+牧布施!D64+入布施!D64+式部!D64+抜井!D64+中居!D64+雁村!D64+大木!D64+藤巻!D64+一の原!D64+長者原!D64+東長者原!D64+中石堂!D64</f>
        <v>6</v>
      </c>
      <c r="E64" s="10">
        <f>'御牧原（望月）'!E64+百沢!E64+牧布施!E64+入布施!E64+式部!E64+抜井!E64+中居!E64+雁村!E64+大木!E64+藤巻!E64+一の原!E64+長者原!E64+東長者原!E64+中石堂!E64</f>
        <v>16</v>
      </c>
      <c r="F64" s="32"/>
    </row>
    <row r="65" spans="1:6" ht="15" customHeight="1" x14ac:dyDescent="0.15">
      <c r="A65" s="12"/>
      <c r="B65" s="35">
        <v>52</v>
      </c>
      <c r="C65" s="75">
        <f>'御牧原（望月）'!C65+百沢!C65+牧布施!C65+入布施!C65+式部!C65+抜井!C65+中居!C65+雁村!C65+大木!C65+藤巻!C65+一の原!C65+長者原!C65+東長者原!C65+中石堂!C65</f>
        <v>7</v>
      </c>
      <c r="D65" s="75">
        <f>'御牧原（望月）'!D65+百沢!D65+牧布施!D65+入布施!D65+式部!D65+抜井!D65+中居!D65+雁村!D65+大木!D65+藤巻!D65+一の原!D65+長者原!D65+東長者原!D65+中石堂!D65</f>
        <v>9</v>
      </c>
      <c r="E65" s="10">
        <f>'御牧原（望月）'!E65+百沢!E65+牧布施!E65+入布施!E65+式部!E65+抜井!E65+中居!E65+雁村!E65+大木!E65+藤巻!E65+一の原!E65+長者原!E65+東長者原!E65+中石堂!E65</f>
        <v>16</v>
      </c>
      <c r="F65" s="32"/>
    </row>
    <row r="66" spans="1:6" ht="15" customHeight="1" x14ac:dyDescent="0.15">
      <c r="A66" s="12"/>
      <c r="B66" s="35">
        <v>53</v>
      </c>
      <c r="C66" s="75">
        <f>'御牧原（望月）'!C66+百沢!C66+牧布施!C66+入布施!C66+式部!C66+抜井!C66+中居!C66+雁村!C66+大木!C66+藤巻!C66+一の原!C66+長者原!C66+東長者原!C66+中石堂!C66</f>
        <v>6</v>
      </c>
      <c r="D66" s="75">
        <f>'御牧原（望月）'!D66+百沢!D66+牧布施!D66+入布施!D66+式部!D66+抜井!D66+中居!D66+雁村!D66+大木!D66+藤巻!D66+一の原!D66+長者原!D66+東長者原!D66+中石堂!D66</f>
        <v>8</v>
      </c>
      <c r="E66" s="10">
        <f>'御牧原（望月）'!E66+百沢!E66+牧布施!E66+入布施!E66+式部!E66+抜井!E66+中居!E66+雁村!E66+大木!E66+藤巻!E66+一の原!E66+長者原!E66+東長者原!E66+中石堂!E66</f>
        <v>14</v>
      </c>
      <c r="F66" s="32"/>
    </row>
    <row r="67" spans="1:6" ht="15" customHeight="1" x14ac:dyDescent="0.15">
      <c r="A67" s="12"/>
      <c r="B67" s="35">
        <v>54</v>
      </c>
      <c r="C67" s="75">
        <f>'御牧原（望月）'!C67+百沢!C67+牧布施!C67+入布施!C67+式部!C67+抜井!C67+中居!C67+雁村!C67+大木!C67+藤巻!C67+一の原!C67+長者原!C67+東長者原!C67+中石堂!C67</f>
        <v>13</v>
      </c>
      <c r="D67" s="75">
        <f>'御牧原（望月）'!D67+百沢!D67+牧布施!D67+入布施!D67+式部!D67+抜井!D67+中居!D67+雁村!D67+大木!D67+藤巻!D67+一の原!D67+長者原!D67+東長者原!D67+中石堂!D67</f>
        <v>4</v>
      </c>
      <c r="E67" s="10">
        <f>'御牧原（望月）'!E67+百沢!E67+牧布施!E67+入布施!E67+式部!E67+抜井!E67+中居!E67+雁村!E67+大木!E67+藤巻!E67+一の原!E67+長者原!E67+東長者原!E67+中石堂!E67</f>
        <v>17</v>
      </c>
      <c r="F67" s="32"/>
    </row>
    <row r="68" spans="1:6" ht="15" customHeight="1" x14ac:dyDescent="0.15">
      <c r="A68" s="12"/>
      <c r="B68" s="40" t="s">
        <v>60</v>
      </c>
      <c r="C68" s="49">
        <f>'御牧原（望月）'!C68+百沢!C68+牧布施!C68+入布施!C68+式部!C68+抜井!C68+中居!C68+雁村!C68+大木!C68+藤巻!C68+一の原!C68+長者原!C68+東長者原!C68+中石堂!C68</f>
        <v>47</v>
      </c>
      <c r="D68" s="49">
        <f>'御牧原（望月）'!D68+百沢!D68+牧布施!D68+入布施!D68+式部!D68+抜井!D68+中居!D68+雁村!D68+大木!D68+藤巻!D68+一の原!D68+長者原!D68+東長者原!D68+中石堂!D68</f>
        <v>35</v>
      </c>
      <c r="E68" s="41">
        <f>'御牧原（望月）'!E68+百沢!E68+牧布施!E68+入布施!E68+式部!E68+抜井!E68+中居!E68+雁村!E68+大木!E68+藤巻!E68+一の原!E68+長者原!E68+東長者原!E68+中石堂!E68</f>
        <v>82</v>
      </c>
      <c r="F68" s="42">
        <f>E68/E147</f>
        <v>6.7937033968516983E-2</v>
      </c>
    </row>
    <row r="69" spans="1:6" ht="15" customHeight="1" x14ac:dyDescent="0.15">
      <c r="A69" s="12"/>
      <c r="B69" s="35">
        <v>55</v>
      </c>
      <c r="C69" s="75">
        <f>'御牧原（望月）'!C69+百沢!C69+牧布施!C69+入布施!C69+式部!C69+抜井!C69+中居!C69+雁村!C69+大木!C69+藤巻!C69+一の原!C69+長者原!C69+東長者原!C69+中石堂!C69</f>
        <v>7</v>
      </c>
      <c r="D69" s="75">
        <f>'御牧原（望月）'!D69+百沢!D69+牧布施!D69+入布施!D69+式部!D69+抜井!D69+中居!D69+雁村!D69+大木!D69+藤巻!D69+一の原!D69+長者原!D69+東長者原!D69+中石堂!D69</f>
        <v>9</v>
      </c>
      <c r="E69" s="10">
        <f>'御牧原（望月）'!E69+百沢!E69+牧布施!E69+入布施!E69+式部!E69+抜井!E69+中居!E69+雁村!E69+大木!E69+藤巻!E69+一の原!E69+長者原!E69+東長者原!E69+中石堂!E69</f>
        <v>16</v>
      </c>
      <c r="F69" s="32"/>
    </row>
    <row r="70" spans="1:6" ht="15" customHeight="1" x14ac:dyDescent="0.15">
      <c r="A70" s="12"/>
      <c r="B70" s="35">
        <v>56</v>
      </c>
      <c r="C70" s="75">
        <f>'御牧原（望月）'!C70+百沢!C70+牧布施!C70+入布施!C70+式部!C70+抜井!C70+中居!C70+雁村!C70+大木!C70+藤巻!C70+一の原!C70+長者原!C70+東長者原!C70+中石堂!C70</f>
        <v>0</v>
      </c>
      <c r="D70" s="75">
        <f>'御牧原（望月）'!D70+百沢!D70+牧布施!D70+入布施!D70+式部!D70+抜井!D70+中居!D70+雁村!D70+大木!D70+藤巻!D70+一の原!D70+長者原!D70+東長者原!D70+中石堂!D70</f>
        <v>4</v>
      </c>
      <c r="E70" s="10">
        <f>'御牧原（望月）'!E70+百沢!E70+牧布施!E70+入布施!E70+式部!E70+抜井!E70+中居!E70+雁村!E70+大木!E70+藤巻!E70+一の原!E70+長者原!E70+東長者原!E70+中石堂!E70</f>
        <v>4</v>
      </c>
      <c r="F70" s="32"/>
    </row>
    <row r="71" spans="1:6" ht="15" customHeight="1" x14ac:dyDescent="0.15">
      <c r="A71" s="12"/>
      <c r="B71" s="35">
        <v>57</v>
      </c>
      <c r="C71" s="75">
        <f>'御牧原（望月）'!C71+百沢!C71+牧布施!C71+入布施!C71+式部!C71+抜井!C71+中居!C71+雁村!C71+大木!C71+藤巻!C71+一の原!C71+長者原!C71+東長者原!C71+中石堂!C71</f>
        <v>6</v>
      </c>
      <c r="D71" s="75">
        <f>'御牧原（望月）'!D71+百沢!D71+牧布施!D71+入布施!D71+式部!D71+抜井!D71+中居!D71+雁村!D71+大木!D71+藤巻!D71+一の原!D71+長者原!D71+東長者原!D71+中石堂!D71</f>
        <v>8</v>
      </c>
      <c r="E71" s="10">
        <f>'御牧原（望月）'!E71+百沢!E71+牧布施!E71+入布施!E71+式部!E71+抜井!E71+中居!E71+雁村!E71+大木!E71+藤巻!E71+一の原!E71+長者原!E71+東長者原!E71+中石堂!E71</f>
        <v>14</v>
      </c>
      <c r="F71" s="32"/>
    </row>
    <row r="72" spans="1:6" ht="15" customHeight="1" x14ac:dyDescent="0.15">
      <c r="A72" s="12"/>
      <c r="B72" s="35">
        <v>58</v>
      </c>
      <c r="C72" s="75">
        <f>'御牧原（望月）'!C72+百沢!C72+牧布施!C72+入布施!C72+式部!C72+抜井!C72+中居!C72+雁村!C72+大木!C72+藤巻!C72+一の原!C72+長者原!C72+東長者原!C72+中石堂!C72</f>
        <v>7</v>
      </c>
      <c r="D72" s="75">
        <f>'御牧原（望月）'!D72+百沢!D72+牧布施!D72+入布施!D72+式部!D72+抜井!D72+中居!D72+雁村!D72+大木!D72+藤巻!D72+一の原!D72+長者原!D72+東長者原!D72+中石堂!D72</f>
        <v>11</v>
      </c>
      <c r="E72" s="10">
        <f>'御牧原（望月）'!E72+百沢!E72+牧布施!E72+入布施!E72+式部!E72+抜井!E72+中居!E72+雁村!E72+大木!E72+藤巻!E72+一の原!E72+長者原!E72+東長者原!E72+中石堂!E72</f>
        <v>18</v>
      </c>
      <c r="F72" s="32"/>
    </row>
    <row r="73" spans="1:6" ht="15" customHeight="1" x14ac:dyDescent="0.15">
      <c r="A73" s="12"/>
      <c r="B73" s="35">
        <v>59</v>
      </c>
      <c r="C73" s="75">
        <f>'御牧原（望月）'!C73+百沢!C73+牧布施!C73+入布施!C73+式部!C73+抜井!C73+中居!C73+雁村!C73+大木!C73+藤巻!C73+一の原!C73+長者原!C73+東長者原!C73+中石堂!C73</f>
        <v>7</v>
      </c>
      <c r="D73" s="75">
        <f>'御牧原（望月）'!D73+百沢!D73+牧布施!D73+入布施!D73+式部!D73+抜井!D73+中居!D73+雁村!D73+大木!D73+藤巻!D73+一の原!D73+長者原!D73+東長者原!D73+中石堂!D73</f>
        <v>4</v>
      </c>
      <c r="E73" s="10">
        <f>'御牧原（望月）'!E73+百沢!E73+牧布施!E73+入布施!E73+式部!E73+抜井!E73+中居!E73+雁村!E73+大木!E73+藤巻!E73+一の原!E73+長者原!E73+東長者原!E73+中石堂!E73</f>
        <v>11</v>
      </c>
      <c r="F73" s="32"/>
    </row>
    <row r="74" spans="1:6" ht="15" customHeight="1" x14ac:dyDescent="0.15">
      <c r="A74" s="12"/>
      <c r="B74" s="40" t="s">
        <v>61</v>
      </c>
      <c r="C74" s="49">
        <f>'御牧原（望月）'!C74+百沢!C74+牧布施!C74+入布施!C74+式部!C74+抜井!C74+中居!C74+雁村!C74+大木!C74+藤巻!C74+一の原!C74+長者原!C74+東長者原!C74+中石堂!C74</f>
        <v>27</v>
      </c>
      <c r="D74" s="49">
        <f>'御牧原（望月）'!D74+百沢!D74+牧布施!D74+入布施!D74+式部!D74+抜井!D74+中居!D74+雁村!D74+大木!D74+藤巻!D74+一の原!D74+長者原!D74+東長者原!D74+中石堂!D74</f>
        <v>36</v>
      </c>
      <c r="E74" s="41">
        <f>'御牧原（望月）'!E74+百沢!E74+牧布施!E74+入布施!E74+式部!E74+抜井!E74+中居!E74+雁村!E74+大木!E74+藤巻!E74+一の原!E74+長者原!E74+東長者原!E74+中石堂!E74</f>
        <v>63</v>
      </c>
      <c r="F74" s="42">
        <f>E74/E147</f>
        <v>5.2195526097763047E-2</v>
      </c>
    </row>
    <row r="75" spans="1:6" ht="15" customHeight="1" x14ac:dyDescent="0.15">
      <c r="A75" s="12"/>
      <c r="B75" s="35">
        <v>60</v>
      </c>
      <c r="C75" s="75">
        <f>'御牧原（望月）'!C75+百沢!C75+牧布施!C75+入布施!C75+式部!C75+抜井!C75+中居!C75+雁村!C75+大木!C75+藤巻!C75+一の原!C75+長者原!C75+東長者原!C75+中石堂!C75</f>
        <v>9</v>
      </c>
      <c r="D75" s="75">
        <f>'御牧原（望月）'!D75+百沢!D75+牧布施!D75+入布施!D75+式部!D75+抜井!D75+中居!D75+雁村!D75+大木!D75+藤巻!D75+一の原!D75+長者原!D75+東長者原!D75+中石堂!D75</f>
        <v>8</v>
      </c>
      <c r="E75" s="10">
        <f>'御牧原（望月）'!E75+百沢!E75+牧布施!E75+入布施!E75+式部!E75+抜井!E75+中居!E75+雁村!E75+大木!E75+藤巻!E75+一の原!E75+長者原!E75+東長者原!E75+中石堂!E75</f>
        <v>17</v>
      </c>
      <c r="F75" s="32"/>
    </row>
    <row r="76" spans="1:6" ht="15" customHeight="1" x14ac:dyDescent="0.15">
      <c r="A76" s="12"/>
      <c r="B76" s="35">
        <v>61</v>
      </c>
      <c r="C76" s="75">
        <f>'御牧原（望月）'!C76+百沢!C76+牧布施!C76+入布施!C76+式部!C76+抜井!C76+中居!C76+雁村!C76+大木!C76+藤巻!C76+一の原!C76+長者原!C76+東長者原!C76+中石堂!C76</f>
        <v>4</v>
      </c>
      <c r="D76" s="75">
        <f>'御牧原（望月）'!D76+百沢!D76+牧布施!D76+入布施!D76+式部!D76+抜井!D76+中居!D76+雁村!D76+大木!D76+藤巻!D76+一の原!D76+長者原!D76+東長者原!D76+中石堂!D76</f>
        <v>10</v>
      </c>
      <c r="E76" s="10">
        <f>'御牧原（望月）'!E76+百沢!E76+牧布施!E76+入布施!E76+式部!E76+抜井!E76+中居!E76+雁村!E76+大木!E76+藤巻!E76+一の原!E76+長者原!E76+東長者原!E76+中石堂!E76</f>
        <v>14</v>
      </c>
      <c r="F76" s="32"/>
    </row>
    <row r="77" spans="1:6" ht="15" customHeight="1" x14ac:dyDescent="0.15">
      <c r="A77" s="12"/>
      <c r="B77" s="35">
        <v>62</v>
      </c>
      <c r="C77" s="75">
        <f>'御牧原（望月）'!C77+百沢!C77+牧布施!C77+入布施!C77+式部!C77+抜井!C77+中居!C77+雁村!C77+大木!C77+藤巻!C77+一の原!C77+長者原!C77+東長者原!C77+中石堂!C77</f>
        <v>9</v>
      </c>
      <c r="D77" s="75">
        <f>'御牧原（望月）'!D77+百沢!D77+牧布施!D77+入布施!D77+式部!D77+抜井!D77+中居!D77+雁村!D77+大木!D77+藤巻!D77+一の原!D77+長者原!D77+東長者原!D77+中石堂!D77</f>
        <v>7</v>
      </c>
      <c r="E77" s="10">
        <f>'御牧原（望月）'!E77+百沢!E77+牧布施!E77+入布施!E77+式部!E77+抜井!E77+中居!E77+雁村!E77+大木!E77+藤巻!E77+一の原!E77+長者原!E77+東長者原!E77+中石堂!E77</f>
        <v>16</v>
      </c>
      <c r="F77" s="32"/>
    </row>
    <row r="78" spans="1:6" ht="15" customHeight="1" x14ac:dyDescent="0.15">
      <c r="A78" s="12"/>
      <c r="B78" s="35">
        <v>63</v>
      </c>
      <c r="C78" s="75">
        <f>'御牧原（望月）'!C78+百沢!C78+牧布施!C78+入布施!C78+式部!C78+抜井!C78+中居!C78+雁村!C78+大木!C78+藤巻!C78+一の原!C78+長者原!C78+東長者原!C78+中石堂!C78</f>
        <v>8</v>
      </c>
      <c r="D78" s="75">
        <f>'御牧原（望月）'!D78+百沢!D78+牧布施!D78+入布施!D78+式部!D78+抜井!D78+中居!D78+雁村!D78+大木!D78+藤巻!D78+一の原!D78+長者原!D78+東長者原!D78+中石堂!D78</f>
        <v>9</v>
      </c>
      <c r="E78" s="10">
        <f>'御牧原（望月）'!E78+百沢!E78+牧布施!E78+入布施!E78+式部!E78+抜井!E78+中居!E78+雁村!E78+大木!E78+藤巻!E78+一の原!E78+長者原!E78+東長者原!E78+中石堂!E78</f>
        <v>17</v>
      </c>
      <c r="F78" s="32"/>
    </row>
    <row r="79" spans="1:6" ht="15" customHeight="1" x14ac:dyDescent="0.15">
      <c r="A79" s="12"/>
      <c r="B79" s="35">
        <v>64</v>
      </c>
      <c r="C79" s="75">
        <f>'御牧原（望月）'!C79+百沢!C79+牧布施!C79+入布施!C79+式部!C79+抜井!C79+中居!C79+雁村!C79+大木!C79+藤巻!C79+一の原!C79+長者原!C79+東長者原!C79+中石堂!C79</f>
        <v>7</v>
      </c>
      <c r="D79" s="75">
        <f>'御牧原（望月）'!D79+百沢!D79+牧布施!D79+入布施!D79+式部!D79+抜井!D79+中居!D79+雁村!D79+大木!D79+藤巻!D79+一の原!D79+長者原!D79+東長者原!D79+中石堂!D79</f>
        <v>12</v>
      </c>
      <c r="E79" s="10">
        <f>'御牧原（望月）'!E79+百沢!E79+牧布施!E79+入布施!E79+式部!E79+抜井!E79+中居!E79+雁村!E79+大木!E79+藤巻!E79+一の原!E79+長者原!E79+東長者原!E79+中石堂!E79</f>
        <v>19</v>
      </c>
      <c r="F79" s="32"/>
    </row>
    <row r="80" spans="1:6" ht="15" customHeight="1" x14ac:dyDescent="0.15">
      <c r="A80" s="12"/>
      <c r="B80" s="40" t="s">
        <v>62</v>
      </c>
      <c r="C80" s="49">
        <f>'御牧原（望月）'!C80+百沢!C80+牧布施!C80+入布施!C80+式部!C80+抜井!C80+中居!C80+雁村!C80+大木!C80+藤巻!C80+一の原!C80+長者原!C80+東長者原!C80+中石堂!C80</f>
        <v>37</v>
      </c>
      <c r="D80" s="49">
        <f>'御牧原（望月）'!D80+百沢!D80+牧布施!D80+入布施!D80+式部!D80+抜井!D80+中居!D80+雁村!D80+大木!D80+藤巻!D80+一の原!D80+長者原!D80+東長者原!D80+中石堂!D80</f>
        <v>46</v>
      </c>
      <c r="E80" s="41">
        <f>'御牧原（望月）'!E80+百沢!E80+牧布施!E80+入布施!E80+式部!E80+抜井!E80+中居!E80+雁村!E80+大木!E80+藤巻!E80+一の原!E80+長者原!E80+東長者原!E80+中石堂!E80</f>
        <v>83</v>
      </c>
      <c r="F80" s="42">
        <f>E80/E147</f>
        <v>6.8765534382767196E-2</v>
      </c>
    </row>
    <row r="81" spans="1:6" ht="15" customHeight="1" x14ac:dyDescent="0.15">
      <c r="A81" s="12"/>
      <c r="B81" s="35">
        <v>65</v>
      </c>
      <c r="C81" s="75">
        <f>'御牧原（望月）'!C81+百沢!C81+牧布施!C81+入布施!C81+式部!C81+抜井!C81+中居!C81+雁村!C81+大木!C81+藤巻!C81+一の原!C81+長者原!C81+東長者原!C81+中石堂!C81</f>
        <v>10</v>
      </c>
      <c r="D81" s="75">
        <f>'御牧原（望月）'!D81+百沢!D81+牧布施!D81+入布施!D81+式部!D81+抜井!D81+中居!D81+雁村!D81+大木!D81+藤巻!D81+一の原!D81+長者原!D81+東長者原!D81+中石堂!D81</f>
        <v>9</v>
      </c>
      <c r="E81" s="10">
        <f>'御牧原（望月）'!E81+百沢!E81+牧布施!E81+入布施!E81+式部!E81+抜井!E81+中居!E81+雁村!E81+大木!E81+藤巻!E81+一の原!E81+長者原!E81+東長者原!E81+中石堂!E81</f>
        <v>19</v>
      </c>
      <c r="F81" s="32"/>
    </row>
    <row r="82" spans="1:6" ht="15" customHeight="1" x14ac:dyDescent="0.15">
      <c r="A82" s="12"/>
      <c r="B82" s="35">
        <v>66</v>
      </c>
      <c r="C82" s="75">
        <f>'御牧原（望月）'!C82+百沢!C82+牧布施!C82+入布施!C82+式部!C82+抜井!C82+中居!C82+雁村!C82+大木!C82+藤巻!C82+一の原!C82+長者原!C82+東長者原!C82+中石堂!C82</f>
        <v>11</v>
      </c>
      <c r="D82" s="75">
        <f>'御牧原（望月）'!D82+百沢!D82+牧布施!D82+入布施!D82+式部!D82+抜井!D82+中居!D82+雁村!D82+大木!D82+藤巻!D82+一の原!D82+長者原!D82+東長者原!D82+中石堂!D82</f>
        <v>11</v>
      </c>
      <c r="E82" s="10">
        <f>'御牧原（望月）'!E82+百沢!E82+牧布施!E82+入布施!E82+式部!E82+抜井!E82+中居!E82+雁村!E82+大木!E82+藤巻!E82+一の原!E82+長者原!E82+東長者原!E82+中石堂!E82</f>
        <v>22</v>
      </c>
      <c r="F82" s="32"/>
    </row>
    <row r="83" spans="1:6" ht="15" customHeight="1" x14ac:dyDescent="0.15">
      <c r="A83" s="12"/>
      <c r="B83" s="35">
        <v>67</v>
      </c>
      <c r="C83" s="75">
        <f>'御牧原（望月）'!C83+百沢!C83+牧布施!C83+入布施!C83+式部!C83+抜井!C83+中居!C83+雁村!C83+大木!C83+藤巻!C83+一の原!C83+長者原!C83+東長者原!C83+中石堂!C83</f>
        <v>12</v>
      </c>
      <c r="D83" s="75">
        <f>'御牧原（望月）'!D83+百沢!D83+牧布施!D83+入布施!D83+式部!D83+抜井!D83+中居!D83+雁村!D83+大木!D83+藤巻!D83+一の原!D83+長者原!D83+東長者原!D83+中石堂!D83</f>
        <v>8</v>
      </c>
      <c r="E83" s="10">
        <f>'御牧原（望月）'!E83+百沢!E83+牧布施!E83+入布施!E83+式部!E83+抜井!E83+中居!E83+雁村!E83+大木!E83+藤巻!E83+一の原!E83+長者原!E83+東長者原!E83+中石堂!E83</f>
        <v>20</v>
      </c>
      <c r="F83" s="32"/>
    </row>
    <row r="84" spans="1:6" ht="15" customHeight="1" x14ac:dyDescent="0.15">
      <c r="A84" s="12"/>
      <c r="B84" s="35">
        <v>68</v>
      </c>
      <c r="C84" s="75">
        <f>'御牧原（望月）'!C84+百沢!C84+牧布施!C84+入布施!C84+式部!C84+抜井!C84+中居!C84+雁村!C84+大木!C84+藤巻!C84+一の原!C84+長者原!C84+東長者原!C84+中石堂!C84</f>
        <v>12</v>
      </c>
      <c r="D84" s="75">
        <f>'御牧原（望月）'!D84+百沢!D84+牧布施!D84+入布施!D84+式部!D84+抜井!D84+中居!D84+雁村!D84+大木!D84+藤巻!D84+一の原!D84+長者原!D84+東長者原!D84+中石堂!D84</f>
        <v>14</v>
      </c>
      <c r="E84" s="10">
        <f>'御牧原（望月）'!E84+百沢!E84+牧布施!E84+入布施!E84+式部!E84+抜井!E84+中居!E84+雁村!E84+大木!E84+藤巻!E84+一の原!E84+長者原!E84+東長者原!E84+中石堂!E84</f>
        <v>26</v>
      </c>
      <c r="F84" s="32"/>
    </row>
    <row r="85" spans="1:6" ht="15" customHeight="1" x14ac:dyDescent="0.15">
      <c r="A85" s="12"/>
      <c r="B85" s="35">
        <v>69</v>
      </c>
      <c r="C85" s="75">
        <f>'御牧原（望月）'!C85+百沢!C85+牧布施!C85+入布施!C85+式部!C85+抜井!C85+中居!C85+雁村!C85+大木!C85+藤巻!C85+一の原!C85+長者原!C85+東長者原!C85+中石堂!C85</f>
        <v>17</v>
      </c>
      <c r="D85" s="75">
        <f>'御牧原（望月）'!D85+百沢!D85+牧布施!D85+入布施!D85+式部!D85+抜井!D85+中居!D85+雁村!D85+大木!D85+藤巻!D85+一の原!D85+長者原!D85+東長者原!D85+中石堂!D85</f>
        <v>15</v>
      </c>
      <c r="E85" s="10">
        <f>'御牧原（望月）'!E85+百沢!E85+牧布施!E85+入布施!E85+式部!E85+抜井!E85+中居!E85+雁村!E85+大木!E85+藤巻!E85+一の原!E85+長者原!E85+東長者原!E85+中石堂!E85</f>
        <v>32</v>
      </c>
      <c r="F85" s="32"/>
    </row>
    <row r="86" spans="1:6" ht="15" customHeight="1" x14ac:dyDescent="0.15">
      <c r="A86" s="12"/>
      <c r="B86" s="43" t="s">
        <v>63</v>
      </c>
      <c r="C86" s="71">
        <f>'御牧原（望月）'!C86+百沢!C86+牧布施!C86+入布施!C86+式部!C86+抜井!C86+中居!C86+雁村!C86+大木!C86+藤巻!C86+一の原!C86+長者原!C86+東長者原!C86+中石堂!C86</f>
        <v>62</v>
      </c>
      <c r="D86" s="71">
        <f>'御牧原（望月）'!D86+百沢!D86+牧布施!D86+入布施!D86+式部!D86+抜井!D86+中居!D86+雁村!D86+大木!D86+藤巻!D86+一の原!D86+長者原!D86+東長者原!D86+中石堂!D86</f>
        <v>57</v>
      </c>
      <c r="E86" s="44">
        <f>'御牧原（望月）'!E86+百沢!E86+牧布施!E86+入布施!E86+式部!E86+抜井!E86+中居!E86+雁村!E86+大木!E86+藤巻!E86+一の原!E86+長者原!E86+東長者原!E86+中石堂!E86</f>
        <v>119</v>
      </c>
      <c r="F86" s="45">
        <f>E86/E147</f>
        <v>9.8591549295774641E-2</v>
      </c>
    </row>
    <row r="87" spans="1:6" ht="15" customHeight="1" x14ac:dyDescent="0.15">
      <c r="A87" s="12"/>
      <c r="B87" s="35">
        <v>70</v>
      </c>
      <c r="C87" s="75">
        <f>'御牧原（望月）'!C87+百沢!C87+牧布施!C87+入布施!C87+式部!C87+抜井!C87+中居!C87+雁村!C87+大木!C87+藤巻!C87+一の原!C87+長者原!C87+東長者原!C87+中石堂!C87</f>
        <v>16</v>
      </c>
      <c r="D87" s="75">
        <f>'御牧原（望月）'!D87+百沢!D87+牧布施!D87+入布施!D87+式部!D87+抜井!D87+中居!D87+雁村!D87+大木!D87+藤巻!D87+一の原!D87+長者原!D87+東長者原!D87+中石堂!D87</f>
        <v>12</v>
      </c>
      <c r="E87" s="10">
        <f>'御牧原（望月）'!E87+百沢!E87+牧布施!E87+入布施!E87+式部!E87+抜井!E87+中居!E87+雁村!E87+大木!E87+藤巻!E87+一の原!E87+長者原!E87+東長者原!E87+中石堂!E87</f>
        <v>28</v>
      </c>
      <c r="F87" s="32"/>
    </row>
    <row r="88" spans="1:6" ht="15" customHeight="1" x14ac:dyDescent="0.15">
      <c r="A88" s="12"/>
      <c r="B88" s="35">
        <v>71</v>
      </c>
      <c r="C88" s="75">
        <f>'御牧原（望月）'!C88+百沢!C88+牧布施!C88+入布施!C88+式部!C88+抜井!C88+中居!C88+雁村!C88+大木!C88+藤巻!C88+一の原!C88+長者原!C88+東長者原!C88+中石堂!C88</f>
        <v>9</v>
      </c>
      <c r="D88" s="75">
        <f>'御牧原（望月）'!D88+百沢!D88+牧布施!D88+入布施!D88+式部!D88+抜井!D88+中居!D88+雁村!D88+大木!D88+藤巻!D88+一の原!D88+長者原!D88+東長者原!D88+中石堂!D88</f>
        <v>11</v>
      </c>
      <c r="E88" s="10">
        <f>'御牧原（望月）'!E88+百沢!E88+牧布施!E88+入布施!E88+式部!E88+抜井!E88+中居!E88+雁村!E88+大木!E88+藤巻!E88+一の原!E88+長者原!E88+東長者原!E88+中石堂!E88</f>
        <v>20</v>
      </c>
      <c r="F88" s="32"/>
    </row>
    <row r="89" spans="1:6" ht="15" customHeight="1" x14ac:dyDescent="0.15">
      <c r="A89" s="12"/>
      <c r="B89" s="35">
        <v>72</v>
      </c>
      <c r="C89" s="75">
        <f>'御牧原（望月）'!C89+百沢!C89+牧布施!C89+入布施!C89+式部!C89+抜井!C89+中居!C89+雁村!C89+大木!C89+藤巻!C89+一の原!C89+長者原!C89+東長者原!C89+中石堂!C89</f>
        <v>15</v>
      </c>
      <c r="D89" s="75">
        <f>'御牧原（望月）'!D89+百沢!D89+牧布施!D89+入布施!D89+式部!D89+抜井!D89+中居!D89+雁村!D89+大木!D89+藤巻!D89+一の原!D89+長者原!D89+東長者原!D89+中石堂!D89</f>
        <v>14</v>
      </c>
      <c r="E89" s="10">
        <f>'御牧原（望月）'!E89+百沢!E89+牧布施!E89+入布施!E89+式部!E89+抜井!E89+中居!E89+雁村!E89+大木!E89+藤巻!E89+一の原!E89+長者原!E89+東長者原!E89+中石堂!E89</f>
        <v>29</v>
      </c>
      <c r="F89" s="32"/>
    </row>
    <row r="90" spans="1:6" ht="15" customHeight="1" x14ac:dyDescent="0.15">
      <c r="A90" s="12"/>
      <c r="B90" s="35">
        <v>73</v>
      </c>
      <c r="C90" s="75">
        <f>'御牧原（望月）'!C90+百沢!C90+牧布施!C90+入布施!C90+式部!C90+抜井!C90+中居!C90+雁村!C90+大木!C90+藤巻!C90+一の原!C90+長者原!C90+東長者原!C90+中石堂!C90</f>
        <v>9</v>
      </c>
      <c r="D90" s="75">
        <f>'御牧原（望月）'!D90+百沢!D90+牧布施!D90+入布施!D90+式部!D90+抜井!D90+中居!D90+雁村!D90+大木!D90+藤巻!D90+一の原!D90+長者原!D90+東長者原!D90+中石堂!D90</f>
        <v>16</v>
      </c>
      <c r="E90" s="10">
        <f>'御牧原（望月）'!E90+百沢!E90+牧布施!E90+入布施!E90+式部!E90+抜井!E90+中居!E90+雁村!E90+大木!E90+藤巻!E90+一の原!E90+長者原!E90+東長者原!E90+中石堂!E90</f>
        <v>25</v>
      </c>
      <c r="F90" s="32"/>
    </row>
    <row r="91" spans="1:6" ht="15" customHeight="1" x14ac:dyDescent="0.15">
      <c r="A91" s="12"/>
      <c r="B91" s="35">
        <v>74</v>
      </c>
      <c r="C91" s="75">
        <f>'御牧原（望月）'!C91+百沢!C91+牧布施!C91+入布施!C91+式部!C91+抜井!C91+中居!C91+雁村!C91+大木!C91+藤巻!C91+一の原!C91+長者原!C91+東長者原!C91+中石堂!C91</f>
        <v>16</v>
      </c>
      <c r="D91" s="75">
        <f>'御牧原（望月）'!D91+百沢!D91+牧布施!D91+入布施!D91+式部!D91+抜井!D91+中居!D91+雁村!D91+大木!D91+藤巻!D91+一の原!D91+長者原!D91+東長者原!D91+中石堂!D91</f>
        <v>8</v>
      </c>
      <c r="E91" s="10">
        <f>'御牧原（望月）'!E91+百沢!E91+牧布施!E91+入布施!E91+式部!E91+抜井!E91+中居!E91+雁村!E91+大木!E91+藤巻!E91+一の原!E91+長者原!E91+東長者原!E91+中石堂!E91</f>
        <v>24</v>
      </c>
      <c r="F91" s="32"/>
    </row>
    <row r="92" spans="1:6" ht="15" customHeight="1" x14ac:dyDescent="0.15">
      <c r="A92" s="12"/>
      <c r="B92" s="43" t="s">
        <v>64</v>
      </c>
      <c r="C92" s="71">
        <f>'御牧原（望月）'!C92+百沢!C92+牧布施!C92+入布施!C92+式部!C92+抜井!C92+中居!C92+雁村!C92+大木!C92+藤巻!C92+一の原!C92+長者原!C92+東長者原!C92+中石堂!C92</f>
        <v>65</v>
      </c>
      <c r="D92" s="71">
        <f>'御牧原（望月）'!D92+百沢!D92+牧布施!D92+入布施!D92+式部!D92+抜井!D92+中居!D92+雁村!D92+大木!D92+藤巻!D92+一の原!D92+長者原!D92+東長者原!D92+中石堂!D92</f>
        <v>61</v>
      </c>
      <c r="E92" s="44">
        <f>'御牧原（望月）'!E92+百沢!E92+牧布施!E92+入布施!E92+式部!E92+抜井!E92+中居!E92+雁村!E92+大木!E92+藤巻!E92+一の原!E92+長者原!E92+東長者原!E92+中石堂!E92</f>
        <v>126</v>
      </c>
      <c r="F92" s="45">
        <f>E92/E147</f>
        <v>0.10439105219552609</v>
      </c>
    </row>
    <row r="93" spans="1:6" ht="15" customHeight="1" x14ac:dyDescent="0.15">
      <c r="A93" s="12"/>
      <c r="B93" s="35">
        <v>75</v>
      </c>
      <c r="C93" s="75">
        <f>'御牧原（望月）'!C93+百沢!C93+牧布施!C93+入布施!C93+式部!C93+抜井!C93+中居!C93+雁村!C93+大木!C93+藤巻!C93+一の原!C93+長者原!C93+東長者原!C93+中石堂!C93</f>
        <v>12</v>
      </c>
      <c r="D93" s="75">
        <f>'御牧原（望月）'!D93+百沢!D93+牧布施!D93+入布施!D93+式部!D93+抜井!D93+中居!D93+雁村!D93+大木!D93+藤巻!D93+一の原!D93+長者原!D93+東長者原!D93+中石堂!D93</f>
        <v>15</v>
      </c>
      <c r="E93" s="10">
        <f>'御牧原（望月）'!E93+百沢!E93+牧布施!E93+入布施!E93+式部!E93+抜井!E93+中居!E93+雁村!E93+大木!E93+藤巻!E93+一の原!E93+長者原!E93+東長者原!E93+中石堂!E93</f>
        <v>27</v>
      </c>
      <c r="F93" s="32"/>
    </row>
    <row r="94" spans="1:6" ht="15" customHeight="1" x14ac:dyDescent="0.15">
      <c r="A94" s="12"/>
      <c r="B94" s="35">
        <v>76</v>
      </c>
      <c r="C94" s="75">
        <f>'御牧原（望月）'!C94+百沢!C94+牧布施!C94+入布施!C94+式部!C94+抜井!C94+中居!C94+雁村!C94+大木!C94+藤巻!C94+一の原!C94+長者原!C94+東長者原!C94+中石堂!C94</f>
        <v>15</v>
      </c>
      <c r="D94" s="75">
        <f>'御牧原（望月）'!D94+百沢!D94+牧布施!D94+入布施!D94+式部!D94+抜井!D94+中居!D94+雁村!D94+大木!D94+藤巻!D94+一の原!D94+長者原!D94+東長者原!D94+中石堂!D94</f>
        <v>14</v>
      </c>
      <c r="E94" s="10">
        <f>'御牧原（望月）'!E94+百沢!E94+牧布施!E94+入布施!E94+式部!E94+抜井!E94+中居!E94+雁村!E94+大木!E94+藤巻!E94+一の原!E94+長者原!E94+東長者原!E94+中石堂!E94</f>
        <v>29</v>
      </c>
      <c r="F94" s="32"/>
    </row>
    <row r="95" spans="1:6" ht="15" customHeight="1" x14ac:dyDescent="0.15">
      <c r="A95" s="12"/>
      <c r="B95" s="35">
        <v>77</v>
      </c>
      <c r="C95" s="75">
        <f>'御牧原（望月）'!C95+百沢!C95+牧布施!C95+入布施!C95+式部!C95+抜井!C95+中居!C95+雁村!C95+大木!C95+藤巻!C95+一の原!C95+長者原!C95+東長者原!C95+中石堂!C95</f>
        <v>17</v>
      </c>
      <c r="D95" s="75">
        <f>'御牧原（望月）'!D95+百沢!D95+牧布施!D95+入布施!D95+式部!D95+抜井!D95+中居!D95+雁村!D95+大木!D95+藤巻!D95+一の原!D95+長者原!D95+東長者原!D95+中石堂!D95</f>
        <v>7</v>
      </c>
      <c r="E95" s="10">
        <f>'御牧原（望月）'!E95+百沢!E95+牧布施!E95+入布施!E95+式部!E95+抜井!E95+中居!E95+雁村!E95+大木!E95+藤巻!E95+一の原!E95+長者原!E95+東長者原!E95+中石堂!E95</f>
        <v>24</v>
      </c>
      <c r="F95" s="32"/>
    </row>
    <row r="96" spans="1:6" ht="15" customHeight="1" x14ac:dyDescent="0.15">
      <c r="A96" s="12"/>
      <c r="B96" s="35">
        <v>78</v>
      </c>
      <c r="C96" s="75">
        <f>'御牧原（望月）'!C96+百沢!C96+牧布施!C96+入布施!C96+式部!C96+抜井!C96+中居!C96+雁村!C96+大木!C96+藤巻!C96+一の原!C96+長者原!C96+東長者原!C96+中石堂!C96</f>
        <v>6</v>
      </c>
      <c r="D96" s="75">
        <f>'御牧原（望月）'!D96+百沢!D96+牧布施!D96+入布施!D96+式部!D96+抜井!D96+中居!D96+雁村!D96+大木!D96+藤巻!D96+一の原!D96+長者原!D96+東長者原!D96+中石堂!D96</f>
        <v>4</v>
      </c>
      <c r="E96" s="10">
        <f>'御牧原（望月）'!E96+百沢!E96+牧布施!E96+入布施!E96+式部!E96+抜井!E96+中居!E96+雁村!E96+大木!E96+藤巻!E96+一の原!E96+長者原!E96+東長者原!E96+中石堂!E96</f>
        <v>10</v>
      </c>
      <c r="F96" s="32"/>
    </row>
    <row r="97" spans="1:6" ht="15" customHeight="1" x14ac:dyDescent="0.15">
      <c r="A97" s="12"/>
      <c r="B97" s="35">
        <v>79</v>
      </c>
      <c r="C97" s="75">
        <f>'御牧原（望月）'!C97+百沢!C97+牧布施!C97+入布施!C97+式部!C97+抜井!C97+中居!C97+雁村!C97+大木!C97+藤巻!C97+一の原!C97+長者原!C97+東長者原!C97+中石堂!C97</f>
        <v>5</v>
      </c>
      <c r="D97" s="75">
        <f>'御牧原（望月）'!D97+百沢!D97+牧布施!D97+入布施!D97+式部!D97+抜井!D97+中居!D97+雁村!D97+大木!D97+藤巻!D97+一の原!D97+長者原!D97+東長者原!D97+中石堂!D97</f>
        <v>9</v>
      </c>
      <c r="E97" s="10">
        <f>'御牧原（望月）'!E97+百沢!E97+牧布施!E97+入布施!E97+式部!E97+抜井!E97+中居!E97+雁村!E97+大木!E97+藤巻!E97+一の原!E97+長者原!E97+東長者原!E97+中石堂!E97</f>
        <v>14</v>
      </c>
      <c r="F97" s="32"/>
    </row>
    <row r="98" spans="1:6" ht="15" customHeight="1" x14ac:dyDescent="0.15">
      <c r="A98" s="12"/>
      <c r="B98" s="43" t="s">
        <v>65</v>
      </c>
      <c r="C98" s="71">
        <f>'御牧原（望月）'!C98+百沢!C98+牧布施!C98+入布施!C98+式部!C98+抜井!C98+中居!C98+雁村!C98+大木!C98+藤巻!C98+一の原!C98+長者原!C98+東長者原!C98+中石堂!C98</f>
        <v>55</v>
      </c>
      <c r="D98" s="71">
        <f>'御牧原（望月）'!D98+百沢!D98+牧布施!D98+入布施!D98+式部!D98+抜井!D98+中居!D98+雁村!D98+大木!D98+藤巻!D98+一の原!D98+長者原!D98+東長者原!D98+中石堂!D98</f>
        <v>49</v>
      </c>
      <c r="E98" s="44">
        <f>'御牧原（望月）'!E98+百沢!E98+牧布施!E98+入布施!E98+式部!E98+抜井!E98+中居!E98+雁村!E98+大木!E98+藤巻!E98+一の原!E98+長者原!E98+東長者原!E98+中石堂!E98</f>
        <v>104</v>
      </c>
      <c r="F98" s="45">
        <f>E98/E147</f>
        <v>8.6164043082021538E-2</v>
      </c>
    </row>
    <row r="99" spans="1:6" ht="15" customHeight="1" x14ac:dyDescent="0.15">
      <c r="A99" s="12"/>
      <c r="B99" s="35">
        <v>80</v>
      </c>
      <c r="C99" s="75">
        <f>'御牧原（望月）'!C99+百沢!C99+牧布施!C99+入布施!C99+式部!C99+抜井!C99+中居!C99+雁村!C99+大木!C99+藤巻!C99+一の原!C99+長者原!C99+東長者原!C99+中石堂!C99</f>
        <v>9</v>
      </c>
      <c r="D99" s="75">
        <f>'御牧原（望月）'!D99+百沢!D99+牧布施!D99+入布施!D99+式部!D99+抜井!D99+中居!D99+雁村!D99+大木!D99+藤巻!D99+一の原!D99+長者原!D99+東長者原!D99+中石堂!D99</f>
        <v>12</v>
      </c>
      <c r="E99" s="10">
        <f>'御牧原（望月）'!E99+百沢!E99+牧布施!E99+入布施!E99+式部!E99+抜井!E99+中居!E99+雁村!E99+大木!E99+藤巻!E99+一の原!E99+長者原!E99+東長者原!E99+中石堂!E99</f>
        <v>21</v>
      </c>
      <c r="F99" s="32"/>
    </row>
    <row r="100" spans="1:6" ht="15" customHeight="1" x14ac:dyDescent="0.15">
      <c r="A100" s="12"/>
      <c r="B100" s="35">
        <v>81</v>
      </c>
      <c r="C100" s="75">
        <f>'御牧原（望月）'!C100+百沢!C100+牧布施!C100+入布施!C100+式部!C100+抜井!C100+中居!C100+雁村!C100+大木!C100+藤巻!C100+一の原!C100+長者原!C100+東長者原!C100+中石堂!C100</f>
        <v>6</v>
      </c>
      <c r="D100" s="75">
        <f>'御牧原（望月）'!D100+百沢!D100+牧布施!D100+入布施!D100+式部!D100+抜井!D100+中居!D100+雁村!D100+大木!D100+藤巻!D100+一の原!D100+長者原!D100+東長者原!D100+中石堂!D100</f>
        <v>10</v>
      </c>
      <c r="E100" s="10">
        <f>'御牧原（望月）'!E100+百沢!E100+牧布施!E100+入布施!E100+式部!E100+抜井!E100+中居!E100+雁村!E100+大木!E100+藤巻!E100+一の原!E100+長者原!E100+東長者原!E100+中石堂!E100</f>
        <v>16</v>
      </c>
      <c r="F100" s="32"/>
    </row>
    <row r="101" spans="1:6" ht="15" customHeight="1" x14ac:dyDescent="0.15">
      <c r="A101" s="12"/>
      <c r="B101" s="35">
        <v>82</v>
      </c>
      <c r="C101" s="75">
        <f>'御牧原（望月）'!C101+百沢!C101+牧布施!C101+入布施!C101+式部!C101+抜井!C101+中居!C101+雁村!C101+大木!C101+藤巻!C101+一の原!C101+長者原!C101+東長者原!C101+中石堂!C101</f>
        <v>6</v>
      </c>
      <c r="D101" s="75">
        <f>'御牧原（望月）'!D101+百沢!D101+牧布施!D101+入布施!D101+式部!D101+抜井!D101+中居!D101+雁村!D101+大木!D101+藤巻!D101+一の原!D101+長者原!D101+東長者原!D101+中石堂!D101</f>
        <v>9</v>
      </c>
      <c r="E101" s="10">
        <f>'御牧原（望月）'!E101+百沢!E101+牧布施!E101+入布施!E101+式部!E101+抜井!E101+中居!E101+雁村!E101+大木!E101+藤巻!E101+一の原!E101+長者原!E101+東長者原!E101+中石堂!E101</f>
        <v>15</v>
      </c>
      <c r="F101" s="32"/>
    </row>
    <row r="102" spans="1:6" ht="15" customHeight="1" x14ac:dyDescent="0.15">
      <c r="A102" s="12"/>
      <c r="B102" s="35">
        <v>83</v>
      </c>
      <c r="C102" s="75">
        <f>'御牧原（望月）'!C102+百沢!C102+牧布施!C102+入布施!C102+式部!C102+抜井!C102+中居!C102+雁村!C102+大木!C102+藤巻!C102+一の原!C102+長者原!C102+東長者原!C102+中石堂!C102</f>
        <v>4</v>
      </c>
      <c r="D102" s="75">
        <f>'御牧原（望月）'!D102+百沢!D102+牧布施!D102+入布施!D102+式部!D102+抜井!D102+中居!D102+雁村!D102+大木!D102+藤巻!D102+一の原!D102+長者原!D102+東長者原!D102+中石堂!D102</f>
        <v>8</v>
      </c>
      <c r="E102" s="10">
        <f>'御牧原（望月）'!E102+百沢!E102+牧布施!E102+入布施!E102+式部!E102+抜井!E102+中居!E102+雁村!E102+大木!E102+藤巻!E102+一の原!E102+長者原!E102+東長者原!E102+中石堂!E102</f>
        <v>12</v>
      </c>
      <c r="F102" s="32"/>
    </row>
    <row r="103" spans="1:6" ht="15" customHeight="1" x14ac:dyDescent="0.15">
      <c r="A103" s="12"/>
      <c r="B103" s="35">
        <v>84</v>
      </c>
      <c r="C103" s="75">
        <f>'御牧原（望月）'!C103+百沢!C103+牧布施!C103+入布施!C103+式部!C103+抜井!C103+中居!C103+雁村!C103+大木!C103+藤巻!C103+一の原!C103+長者原!C103+東長者原!C103+中石堂!C103</f>
        <v>8</v>
      </c>
      <c r="D103" s="75">
        <f>'御牧原（望月）'!D103+百沢!D103+牧布施!D103+入布施!D103+式部!D103+抜井!D103+中居!D103+雁村!D103+大木!D103+藤巻!D103+一の原!D103+長者原!D103+東長者原!D103+中石堂!D103</f>
        <v>7</v>
      </c>
      <c r="E103" s="10">
        <f>'御牧原（望月）'!E103+百沢!E103+牧布施!E103+入布施!E103+式部!E103+抜井!E103+中居!E103+雁村!E103+大木!E103+藤巻!E103+一の原!E103+長者原!E103+東長者原!E103+中石堂!E103</f>
        <v>15</v>
      </c>
      <c r="F103" s="32"/>
    </row>
    <row r="104" spans="1:6" ht="15" customHeight="1" x14ac:dyDescent="0.15">
      <c r="A104" s="12"/>
      <c r="B104" s="43" t="s">
        <v>66</v>
      </c>
      <c r="C104" s="71">
        <f>'御牧原（望月）'!C104+百沢!C104+牧布施!C104+入布施!C104+式部!C104+抜井!C104+中居!C104+雁村!C104+大木!C104+藤巻!C104+一の原!C104+長者原!C104+東長者原!C104+中石堂!C104</f>
        <v>33</v>
      </c>
      <c r="D104" s="71">
        <f>'御牧原（望月）'!D104+百沢!D104+牧布施!D104+入布施!D104+式部!D104+抜井!D104+中居!D104+雁村!D104+大木!D104+藤巻!D104+一の原!D104+長者原!D104+東長者原!D104+中石堂!D104</f>
        <v>46</v>
      </c>
      <c r="E104" s="44">
        <f>'御牧原（望月）'!E104+百沢!E104+牧布施!E104+入布施!E104+式部!E104+抜井!E104+中居!E104+雁村!E104+大木!E104+藤巻!E104+一の原!E104+長者原!E104+東長者原!E104+中石堂!E104</f>
        <v>79</v>
      </c>
      <c r="F104" s="45">
        <f>E104/E147</f>
        <v>6.5451532725766357E-2</v>
      </c>
    </row>
    <row r="105" spans="1:6" ht="15" customHeight="1" x14ac:dyDescent="0.15">
      <c r="A105" s="12"/>
      <c r="B105" s="35">
        <v>85</v>
      </c>
      <c r="C105" s="75">
        <f>'御牧原（望月）'!C105+百沢!C105+牧布施!C105+入布施!C105+式部!C105+抜井!C105+中居!C105+雁村!C105+大木!C105+藤巻!C105+一の原!C105+長者原!C105+東長者原!C105+中石堂!C105</f>
        <v>8</v>
      </c>
      <c r="D105" s="75">
        <f>'御牧原（望月）'!D105+百沢!D105+牧布施!D105+入布施!D105+式部!D105+抜井!D105+中居!D105+雁村!D105+大木!D105+藤巻!D105+一の原!D105+長者原!D105+東長者原!D105+中石堂!D105</f>
        <v>3</v>
      </c>
      <c r="E105" s="10">
        <f>'御牧原（望月）'!E105+百沢!E105+牧布施!E105+入布施!E105+式部!E105+抜井!E105+中居!E105+雁村!E105+大木!E105+藤巻!E105+一の原!E105+長者原!E105+東長者原!E105+中石堂!E105</f>
        <v>11</v>
      </c>
      <c r="F105" s="32"/>
    </row>
    <row r="106" spans="1:6" ht="15" customHeight="1" x14ac:dyDescent="0.15">
      <c r="A106" s="12"/>
      <c r="B106" s="35">
        <v>86</v>
      </c>
      <c r="C106" s="75">
        <f>'御牧原（望月）'!C106+百沢!C106+牧布施!C106+入布施!C106+式部!C106+抜井!C106+中居!C106+雁村!C106+大木!C106+藤巻!C106+一の原!C106+長者原!C106+東長者原!C106+中石堂!C106</f>
        <v>6</v>
      </c>
      <c r="D106" s="75">
        <f>'御牧原（望月）'!D106+百沢!D106+牧布施!D106+入布施!D106+式部!D106+抜井!D106+中居!D106+雁村!D106+大木!D106+藤巻!D106+一の原!D106+長者原!D106+東長者原!D106+中石堂!D106</f>
        <v>6</v>
      </c>
      <c r="E106" s="10">
        <f>'御牧原（望月）'!E106+百沢!E106+牧布施!E106+入布施!E106+式部!E106+抜井!E106+中居!E106+雁村!E106+大木!E106+藤巻!E106+一の原!E106+長者原!E106+東長者原!E106+中石堂!E106</f>
        <v>12</v>
      </c>
      <c r="F106" s="32"/>
    </row>
    <row r="107" spans="1:6" ht="15" customHeight="1" x14ac:dyDescent="0.15">
      <c r="A107" s="12"/>
      <c r="B107" s="35">
        <v>87</v>
      </c>
      <c r="C107" s="75">
        <f>'御牧原（望月）'!C107+百沢!C107+牧布施!C107+入布施!C107+式部!C107+抜井!C107+中居!C107+雁村!C107+大木!C107+藤巻!C107+一の原!C107+長者原!C107+東長者原!C107+中石堂!C107</f>
        <v>2</v>
      </c>
      <c r="D107" s="75">
        <f>'御牧原（望月）'!D107+百沢!D107+牧布施!D107+入布施!D107+式部!D107+抜井!D107+中居!D107+雁村!D107+大木!D107+藤巻!D107+一の原!D107+長者原!D107+東長者原!D107+中石堂!D107</f>
        <v>7</v>
      </c>
      <c r="E107" s="10">
        <f>'御牧原（望月）'!E107+百沢!E107+牧布施!E107+入布施!E107+式部!E107+抜井!E107+中居!E107+雁村!E107+大木!E107+藤巻!E107+一の原!E107+長者原!E107+東長者原!E107+中石堂!E107</f>
        <v>9</v>
      </c>
      <c r="F107" s="32"/>
    </row>
    <row r="108" spans="1:6" ht="15" customHeight="1" x14ac:dyDescent="0.15">
      <c r="A108" s="12"/>
      <c r="B108" s="35">
        <v>88</v>
      </c>
      <c r="C108" s="75">
        <f>'御牧原（望月）'!C108+百沢!C108+牧布施!C108+入布施!C108+式部!C108+抜井!C108+中居!C108+雁村!C108+大木!C108+藤巻!C108+一の原!C108+長者原!C108+東長者原!C108+中石堂!C108</f>
        <v>3</v>
      </c>
      <c r="D108" s="75">
        <f>'御牧原（望月）'!D108+百沢!D108+牧布施!D108+入布施!D108+式部!D108+抜井!D108+中居!D108+雁村!D108+大木!D108+藤巻!D108+一の原!D108+長者原!D108+東長者原!D108+中石堂!D108</f>
        <v>7</v>
      </c>
      <c r="E108" s="10">
        <f>'御牧原（望月）'!E108+百沢!E108+牧布施!E108+入布施!E108+式部!E108+抜井!E108+中居!E108+雁村!E108+大木!E108+藤巻!E108+一の原!E108+長者原!E108+東長者原!E108+中石堂!E108</f>
        <v>10</v>
      </c>
      <c r="F108" s="32"/>
    </row>
    <row r="109" spans="1:6" ht="15" customHeight="1" x14ac:dyDescent="0.15">
      <c r="A109" s="12"/>
      <c r="B109" s="35">
        <v>89</v>
      </c>
      <c r="C109" s="75">
        <f>'御牧原（望月）'!C109+百沢!C109+牧布施!C109+入布施!C109+式部!C109+抜井!C109+中居!C109+雁村!C109+大木!C109+藤巻!C109+一の原!C109+長者原!C109+東長者原!C109+中石堂!C109</f>
        <v>4</v>
      </c>
      <c r="D109" s="75">
        <f>'御牧原（望月）'!D109+百沢!D109+牧布施!D109+入布施!D109+式部!D109+抜井!D109+中居!D109+雁村!D109+大木!D109+藤巻!D109+一の原!D109+長者原!D109+東長者原!D109+中石堂!D109</f>
        <v>4</v>
      </c>
      <c r="E109" s="10">
        <f>'御牧原（望月）'!E109+百沢!E109+牧布施!E109+入布施!E109+式部!E109+抜井!E109+中居!E109+雁村!E109+大木!E109+藤巻!E109+一の原!E109+長者原!E109+東長者原!E109+中石堂!E109</f>
        <v>8</v>
      </c>
      <c r="F109" s="32"/>
    </row>
    <row r="110" spans="1:6" ht="15" customHeight="1" x14ac:dyDescent="0.15">
      <c r="A110" s="12"/>
      <c r="B110" s="43" t="s">
        <v>67</v>
      </c>
      <c r="C110" s="71">
        <f>'御牧原（望月）'!C110+百沢!C110+牧布施!C110+入布施!C110+式部!C110+抜井!C110+中居!C110+雁村!C110+大木!C110+藤巻!C110+一の原!C110+長者原!C110+東長者原!C110+中石堂!C110</f>
        <v>23</v>
      </c>
      <c r="D110" s="71">
        <f>'御牧原（望月）'!D110+百沢!D110+牧布施!D110+入布施!D110+式部!D110+抜井!D110+中居!D110+雁村!D110+大木!D110+藤巻!D110+一の原!D110+長者原!D110+東長者原!D110+中石堂!D110</f>
        <v>27</v>
      </c>
      <c r="E110" s="44">
        <f>'御牧原（望月）'!E110+百沢!E110+牧布施!E110+入布施!E110+式部!E110+抜井!E110+中居!E110+雁村!E110+大木!E110+藤巻!E110+一の原!E110+長者原!E110+東長者原!E110+中石堂!E110</f>
        <v>50</v>
      </c>
      <c r="F110" s="45">
        <f>E110/E147</f>
        <v>4.1425020712510356E-2</v>
      </c>
    </row>
    <row r="111" spans="1:6" ht="15" customHeight="1" x14ac:dyDescent="0.15">
      <c r="A111" s="12"/>
      <c r="B111" s="35">
        <v>90</v>
      </c>
      <c r="C111" s="75">
        <f>'御牧原（望月）'!C111+百沢!C111+牧布施!C111+入布施!C111+式部!C111+抜井!C111+中居!C111+雁村!C111+大木!C111+藤巻!C111+一の原!C111+長者原!C111+東長者原!C111+中石堂!C111</f>
        <v>2</v>
      </c>
      <c r="D111" s="75">
        <f>'御牧原（望月）'!D111+百沢!D111+牧布施!D111+入布施!D111+式部!D111+抜井!D111+中居!D111+雁村!D111+大木!D111+藤巻!D111+一の原!D111+長者原!D111+東長者原!D111+中石堂!D111</f>
        <v>10</v>
      </c>
      <c r="E111" s="10">
        <f>'御牧原（望月）'!E111+百沢!E111+牧布施!E111+入布施!E111+式部!E111+抜井!E111+中居!E111+雁村!E111+大木!E111+藤巻!E111+一の原!E111+長者原!E111+東長者原!E111+中石堂!E111</f>
        <v>12</v>
      </c>
      <c r="F111" s="32"/>
    </row>
    <row r="112" spans="1:6" ht="15" customHeight="1" x14ac:dyDescent="0.15">
      <c r="A112" s="12"/>
      <c r="B112" s="35">
        <v>91</v>
      </c>
      <c r="C112" s="75">
        <f>'御牧原（望月）'!C112+百沢!C112+牧布施!C112+入布施!C112+式部!C112+抜井!C112+中居!C112+雁村!C112+大木!C112+藤巻!C112+一の原!C112+長者原!C112+東長者原!C112+中石堂!C112</f>
        <v>3</v>
      </c>
      <c r="D112" s="75">
        <f>'御牧原（望月）'!D112+百沢!D112+牧布施!D112+入布施!D112+式部!D112+抜井!D112+中居!D112+雁村!D112+大木!D112+藤巻!D112+一の原!D112+長者原!D112+東長者原!D112+中石堂!D112</f>
        <v>11</v>
      </c>
      <c r="E112" s="10">
        <f>'御牧原（望月）'!E112+百沢!E112+牧布施!E112+入布施!E112+式部!E112+抜井!E112+中居!E112+雁村!E112+大木!E112+藤巻!E112+一の原!E112+長者原!E112+東長者原!E112+中石堂!E112</f>
        <v>14</v>
      </c>
      <c r="F112" s="32"/>
    </row>
    <row r="113" spans="1:6" ht="15" customHeight="1" x14ac:dyDescent="0.15">
      <c r="A113" s="12"/>
      <c r="B113" s="35">
        <v>92</v>
      </c>
      <c r="C113" s="75">
        <f>'御牧原（望月）'!C113+百沢!C113+牧布施!C113+入布施!C113+式部!C113+抜井!C113+中居!C113+雁村!C113+大木!C113+藤巻!C113+一の原!C113+長者原!C113+東長者原!C113+中石堂!C113</f>
        <v>0</v>
      </c>
      <c r="D113" s="75">
        <f>'御牧原（望月）'!D113+百沢!D113+牧布施!D113+入布施!D113+式部!D113+抜井!D113+中居!D113+雁村!D113+大木!D113+藤巻!D113+一の原!D113+長者原!D113+東長者原!D113+中石堂!D113</f>
        <v>5</v>
      </c>
      <c r="E113" s="10">
        <f>'御牧原（望月）'!E113+百沢!E113+牧布施!E113+入布施!E113+式部!E113+抜井!E113+中居!E113+雁村!E113+大木!E113+藤巻!E113+一の原!E113+長者原!E113+東長者原!E113+中石堂!E113</f>
        <v>5</v>
      </c>
      <c r="F113" s="32"/>
    </row>
    <row r="114" spans="1:6" ht="15" customHeight="1" x14ac:dyDescent="0.15">
      <c r="A114" s="12"/>
      <c r="B114" s="35">
        <v>93</v>
      </c>
      <c r="C114" s="75">
        <f>'御牧原（望月）'!C114+百沢!C114+牧布施!C114+入布施!C114+式部!C114+抜井!C114+中居!C114+雁村!C114+大木!C114+藤巻!C114+一の原!C114+長者原!C114+東長者原!C114+中石堂!C114</f>
        <v>1</v>
      </c>
      <c r="D114" s="75">
        <f>'御牧原（望月）'!D114+百沢!D114+牧布施!D114+入布施!D114+式部!D114+抜井!D114+中居!D114+雁村!D114+大木!D114+藤巻!D114+一の原!D114+長者原!D114+東長者原!D114+中石堂!D114</f>
        <v>4</v>
      </c>
      <c r="E114" s="10">
        <f>'御牧原（望月）'!E114+百沢!E114+牧布施!E114+入布施!E114+式部!E114+抜井!E114+中居!E114+雁村!E114+大木!E114+藤巻!E114+一の原!E114+長者原!E114+東長者原!E114+中石堂!E114</f>
        <v>5</v>
      </c>
      <c r="F114" s="32"/>
    </row>
    <row r="115" spans="1:6" ht="15" customHeight="1" x14ac:dyDescent="0.15">
      <c r="A115" s="12"/>
      <c r="B115" s="35">
        <v>94</v>
      </c>
      <c r="C115" s="75">
        <f>'御牧原（望月）'!C115+百沢!C115+牧布施!C115+入布施!C115+式部!C115+抜井!C115+中居!C115+雁村!C115+大木!C115+藤巻!C115+一の原!C115+長者原!C115+東長者原!C115+中石堂!C115</f>
        <v>4</v>
      </c>
      <c r="D115" s="75">
        <f>'御牧原（望月）'!D115+百沢!D115+牧布施!D115+入布施!D115+式部!D115+抜井!D115+中居!D115+雁村!D115+大木!D115+藤巻!D115+一の原!D115+長者原!D115+東長者原!D115+中石堂!D115</f>
        <v>4</v>
      </c>
      <c r="E115" s="10">
        <f>'御牧原（望月）'!E115+百沢!E115+牧布施!E115+入布施!E115+式部!E115+抜井!E115+中居!E115+雁村!E115+大木!E115+藤巻!E115+一の原!E115+長者原!E115+東長者原!E115+中石堂!E115</f>
        <v>8</v>
      </c>
      <c r="F115" s="32"/>
    </row>
    <row r="116" spans="1:6" ht="15" customHeight="1" x14ac:dyDescent="0.15">
      <c r="A116" s="12"/>
      <c r="B116" s="43" t="s">
        <v>68</v>
      </c>
      <c r="C116" s="71">
        <f>'御牧原（望月）'!C116+百沢!C116+牧布施!C116+入布施!C116+式部!C116+抜井!C116+中居!C116+雁村!C116+大木!C116+藤巻!C116+一の原!C116+長者原!C116+東長者原!C116+中石堂!C116</f>
        <v>10</v>
      </c>
      <c r="D116" s="71">
        <f>'御牧原（望月）'!D116+百沢!D116+牧布施!D116+入布施!D116+式部!D116+抜井!D116+中居!D116+雁村!D116+大木!D116+藤巻!D116+一の原!D116+長者原!D116+東長者原!D116+中石堂!D116</f>
        <v>34</v>
      </c>
      <c r="E116" s="44">
        <f>'御牧原（望月）'!E116+百沢!E116+牧布施!E116+入布施!E116+式部!E116+抜井!E116+中居!E116+雁村!E116+大木!E116+藤巻!E116+一の原!E116+長者原!E116+東長者原!E116+中石堂!E116</f>
        <v>44</v>
      </c>
      <c r="F116" s="45">
        <f>E116/E147</f>
        <v>3.6454018227009111E-2</v>
      </c>
    </row>
    <row r="117" spans="1:6" ht="15" customHeight="1" x14ac:dyDescent="0.15">
      <c r="A117" s="12"/>
      <c r="B117" s="35">
        <v>95</v>
      </c>
      <c r="C117" s="75">
        <f>'御牧原（望月）'!C117+百沢!C117+牧布施!C117+入布施!C117+式部!C117+抜井!C117+中居!C117+雁村!C117+大木!C117+藤巻!C117+一の原!C117+長者原!C117+東長者原!C117+中石堂!C117</f>
        <v>0</v>
      </c>
      <c r="D117" s="75">
        <f>'御牧原（望月）'!D117+百沢!D117+牧布施!D117+入布施!D117+式部!D117+抜井!D117+中居!D117+雁村!D117+大木!D117+藤巻!D117+一の原!D117+長者原!D117+東長者原!D117+中石堂!D117</f>
        <v>2</v>
      </c>
      <c r="E117" s="10">
        <f>'御牧原（望月）'!E117+百沢!E117+牧布施!E117+入布施!E117+式部!E117+抜井!E117+中居!E117+雁村!E117+大木!E117+藤巻!E117+一の原!E117+長者原!E117+東長者原!E117+中石堂!E117</f>
        <v>2</v>
      </c>
      <c r="F117" s="32"/>
    </row>
    <row r="118" spans="1:6" ht="15" customHeight="1" x14ac:dyDescent="0.15">
      <c r="A118" s="12"/>
      <c r="B118" s="35">
        <v>96</v>
      </c>
      <c r="C118" s="75">
        <f>'御牧原（望月）'!C118+百沢!C118+牧布施!C118+入布施!C118+式部!C118+抜井!C118+中居!C118+雁村!C118+大木!C118+藤巻!C118+一の原!C118+長者原!C118+東長者原!C118+中石堂!C118</f>
        <v>0</v>
      </c>
      <c r="D118" s="75">
        <f>'御牧原（望月）'!D118+百沢!D118+牧布施!D118+入布施!D118+式部!D118+抜井!D118+中居!D118+雁村!D118+大木!D118+藤巻!D118+一の原!D118+長者原!D118+東長者原!D118+中石堂!D118</f>
        <v>3</v>
      </c>
      <c r="E118" s="10">
        <f>'御牧原（望月）'!E118+百沢!E118+牧布施!E118+入布施!E118+式部!E118+抜井!E118+中居!E118+雁村!E118+大木!E118+藤巻!E118+一の原!E118+長者原!E118+東長者原!E118+中石堂!E118</f>
        <v>3</v>
      </c>
      <c r="F118" s="32"/>
    </row>
    <row r="119" spans="1:6" ht="15" customHeight="1" x14ac:dyDescent="0.15">
      <c r="A119" s="12"/>
      <c r="B119" s="35">
        <v>97</v>
      </c>
      <c r="C119" s="75">
        <f>'御牧原（望月）'!C119+百沢!C119+牧布施!C119+入布施!C119+式部!C119+抜井!C119+中居!C119+雁村!C119+大木!C119+藤巻!C119+一の原!C119+長者原!C119+東長者原!C119+中石堂!C119</f>
        <v>1</v>
      </c>
      <c r="D119" s="75">
        <f>'御牧原（望月）'!D119+百沢!D119+牧布施!D119+入布施!D119+式部!D119+抜井!D119+中居!D119+雁村!D119+大木!D119+藤巻!D119+一の原!D119+長者原!D119+東長者原!D119+中石堂!D119</f>
        <v>0</v>
      </c>
      <c r="E119" s="10">
        <f>'御牧原（望月）'!E119+百沢!E119+牧布施!E119+入布施!E119+式部!E119+抜井!E119+中居!E119+雁村!E119+大木!E119+藤巻!E119+一の原!E119+長者原!E119+東長者原!E119+中石堂!E119</f>
        <v>1</v>
      </c>
      <c r="F119" s="32"/>
    </row>
    <row r="120" spans="1:6" ht="15" customHeight="1" x14ac:dyDescent="0.15">
      <c r="A120" s="12"/>
      <c r="B120" s="35">
        <v>98</v>
      </c>
      <c r="C120" s="75">
        <f>'御牧原（望月）'!C120+百沢!C120+牧布施!C120+入布施!C120+式部!C120+抜井!C120+中居!C120+雁村!C120+大木!C120+藤巻!C120+一の原!C120+長者原!C120+東長者原!C120+中石堂!C120</f>
        <v>2</v>
      </c>
      <c r="D120" s="75">
        <f>'御牧原（望月）'!D120+百沢!D120+牧布施!D120+入布施!D120+式部!D120+抜井!D120+中居!D120+雁村!D120+大木!D120+藤巻!D120+一の原!D120+長者原!D120+東長者原!D120+中石堂!D120</f>
        <v>2</v>
      </c>
      <c r="E120" s="10">
        <f>'御牧原（望月）'!E120+百沢!E120+牧布施!E120+入布施!E120+式部!E120+抜井!E120+中居!E120+雁村!E120+大木!E120+藤巻!E120+一の原!E120+長者原!E120+東長者原!E120+中石堂!E120</f>
        <v>4</v>
      </c>
      <c r="F120" s="32"/>
    </row>
    <row r="121" spans="1:6" ht="15" customHeight="1" x14ac:dyDescent="0.15">
      <c r="A121" s="12"/>
      <c r="B121" s="35">
        <v>99</v>
      </c>
      <c r="C121" s="75">
        <f>'御牧原（望月）'!C121+百沢!C121+牧布施!C121+入布施!C121+式部!C121+抜井!C121+中居!C121+雁村!C121+大木!C121+藤巻!C121+一の原!C121+長者原!C121+東長者原!C121+中石堂!C121</f>
        <v>0</v>
      </c>
      <c r="D121" s="75">
        <f>'御牧原（望月）'!D121+百沢!D121+牧布施!D121+入布施!D121+式部!D121+抜井!D121+中居!D121+雁村!D121+大木!D121+藤巻!D121+一の原!D121+長者原!D121+東長者原!D121+中石堂!D121</f>
        <v>2</v>
      </c>
      <c r="E121" s="10">
        <f>'御牧原（望月）'!E121+百沢!E121+牧布施!E121+入布施!E121+式部!E121+抜井!E121+中居!E121+雁村!E121+大木!E121+藤巻!E121+一の原!E121+長者原!E121+東長者原!E121+中石堂!E121</f>
        <v>2</v>
      </c>
      <c r="F121" s="32"/>
    </row>
    <row r="122" spans="1:6" ht="15" customHeight="1" x14ac:dyDescent="0.15">
      <c r="A122" s="12"/>
      <c r="B122" s="43" t="s">
        <v>69</v>
      </c>
      <c r="C122" s="71">
        <f>'御牧原（望月）'!C122+百沢!C122+牧布施!C122+入布施!C122+式部!C122+抜井!C122+中居!C122+雁村!C122+大木!C122+藤巻!C122+一の原!C122+長者原!C122+東長者原!C122+中石堂!C122</f>
        <v>3</v>
      </c>
      <c r="D122" s="71">
        <f>'御牧原（望月）'!D122+百沢!D122+牧布施!D122+入布施!D122+式部!D122+抜井!D122+中居!D122+雁村!D122+大木!D122+藤巻!D122+一の原!D122+長者原!D122+東長者原!D122+中石堂!D122</f>
        <v>9</v>
      </c>
      <c r="E122" s="44">
        <f>'御牧原（望月）'!E122+百沢!E122+牧布施!E122+入布施!E122+式部!E122+抜井!E122+中居!E122+雁村!E122+大木!E122+藤巻!E122+一の原!E122+長者原!E122+東長者原!E122+中石堂!E122</f>
        <v>12</v>
      </c>
      <c r="F122" s="45">
        <f>E122/E147</f>
        <v>9.9420049710024858E-3</v>
      </c>
    </row>
    <row r="123" spans="1:6" ht="15" customHeight="1" x14ac:dyDescent="0.15">
      <c r="A123" s="12"/>
      <c r="B123" s="35">
        <v>100</v>
      </c>
      <c r="C123" s="75">
        <f>'御牧原（望月）'!C123+百沢!C123+牧布施!C123+入布施!C123+式部!C123+抜井!C123+中居!C123+雁村!C123+大木!C123+藤巻!C123+一の原!C123+長者原!C123+東長者原!C123+中石堂!C123</f>
        <v>0</v>
      </c>
      <c r="D123" s="75">
        <f>'御牧原（望月）'!D123+百沢!D123+牧布施!D123+入布施!D123+式部!D123+抜井!D123+中居!D123+雁村!D123+大木!D123+藤巻!D123+一の原!D123+長者原!D123+東長者原!D123+中石堂!D123</f>
        <v>0</v>
      </c>
      <c r="E123" s="10">
        <f>'御牧原（望月）'!E123+百沢!E123+牧布施!E123+入布施!E123+式部!E123+抜井!E123+中居!E123+雁村!E123+大木!E123+藤巻!E123+一の原!E123+長者原!E123+東長者原!E123+中石堂!E123</f>
        <v>0</v>
      </c>
      <c r="F123" s="32"/>
    </row>
    <row r="124" spans="1:6" ht="15" customHeight="1" x14ac:dyDescent="0.15">
      <c r="A124" s="12"/>
      <c r="B124" s="35">
        <v>101</v>
      </c>
      <c r="C124" s="75">
        <f>'御牧原（望月）'!C124+百沢!C124+牧布施!C124+入布施!C124+式部!C124+抜井!C124+中居!C124+雁村!C124+大木!C124+藤巻!C124+一の原!C124+長者原!C124+東長者原!C124+中石堂!C124</f>
        <v>0</v>
      </c>
      <c r="D124" s="75">
        <f>'御牧原（望月）'!D124+百沢!D124+牧布施!D124+入布施!D124+式部!D124+抜井!D124+中居!D124+雁村!D124+大木!D124+藤巻!D124+一の原!D124+長者原!D124+東長者原!D124+中石堂!D124</f>
        <v>0</v>
      </c>
      <c r="E124" s="10">
        <f>'御牧原（望月）'!E124+百沢!E124+牧布施!E124+入布施!E124+式部!E124+抜井!E124+中居!E124+雁村!E124+大木!E124+藤巻!E124+一の原!E124+長者原!E124+東長者原!E124+中石堂!E124</f>
        <v>0</v>
      </c>
      <c r="F124" s="32"/>
    </row>
    <row r="125" spans="1:6" ht="15" customHeight="1" x14ac:dyDescent="0.15">
      <c r="A125" s="12"/>
      <c r="B125" s="35">
        <v>102</v>
      </c>
      <c r="C125" s="75">
        <f>'御牧原（望月）'!C125+百沢!C125+牧布施!C125+入布施!C125+式部!C125+抜井!C125+中居!C125+雁村!C125+大木!C125+藤巻!C125+一の原!C125+長者原!C125+東長者原!C125+中石堂!C125</f>
        <v>0</v>
      </c>
      <c r="D125" s="75">
        <f>'御牧原（望月）'!D125+百沢!D125+牧布施!D125+入布施!D125+式部!D125+抜井!D125+中居!D125+雁村!D125+大木!D125+藤巻!D125+一の原!D125+長者原!D125+東長者原!D125+中石堂!D125</f>
        <v>0</v>
      </c>
      <c r="E125" s="10">
        <f>'御牧原（望月）'!E125+百沢!E125+牧布施!E125+入布施!E125+式部!E125+抜井!E125+中居!E125+雁村!E125+大木!E125+藤巻!E125+一の原!E125+長者原!E125+東長者原!E125+中石堂!E125</f>
        <v>0</v>
      </c>
      <c r="F125" s="32"/>
    </row>
    <row r="126" spans="1:6" ht="15" customHeight="1" x14ac:dyDescent="0.15">
      <c r="A126" s="12"/>
      <c r="B126" s="35">
        <v>103</v>
      </c>
      <c r="C126" s="75">
        <f>'御牧原（望月）'!C126+百沢!C126+牧布施!C126+入布施!C126+式部!C126+抜井!C126+中居!C126+雁村!C126+大木!C126+藤巻!C126+一の原!C126+長者原!C126+東長者原!C126+中石堂!C126</f>
        <v>0</v>
      </c>
      <c r="D126" s="75">
        <f>'御牧原（望月）'!D126+百沢!D126+牧布施!D126+入布施!D126+式部!D126+抜井!D126+中居!D126+雁村!D126+大木!D126+藤巻!D126+一の原!D126+長者原!D126+東長者原!D126+中石堂!D126</f>
        <v>0</v>
      </c>
      <c r="E126" s="10">
        <f>'御牧原（望月）'!E126+百沢!E126+牧布施!E126+入布施!E126+式部!E126+抜井!E126+中居!E126+雁村!E126+大木!E126+藤巻!E126+一の原!E126+長者原!E126+東長者原!E126+中石堂!E126</f>
        <v>0</v>
      </c>
      <c r="F126" s="32"/>
    </row>
    <row r="127" spans="1:6" ht="15" customHeight="1" x14ac:dyDescent="0.15">
      <c r="A127" s="12"/>
      <c r="B127" s="35">
        <v>104</v>
      </c>
      <c r="C127" s="75">
        <f>'御牧原（望月）'!C127+百沢!C127+牧布施!C127+入布施!C127+式部!C127+抜井!C127+中居!C127+雁村!C127+大木!C127+藤巻!C127+一の原!C127+長者原!C127+東長者原!C127+中石堂!C127</f>
        <v>0</v>
      </c>
      <c r="D127" s="75">
        <f>'御牧原（望月）'!D127+百沢!D127+牧布施!D127+入布施!D127+式部!D127+抜井!D127+中居!D127+雁村!D127+大木!D127+藤巻!D127+一の原!D127+長者原!D127+東長者原!D127+中石堂!D127</f>
        <v>0</v>
      </c>
      <c r="E127" s="10">
        <f>'御牧原（望月）'!E127+百沢!E127+牧布施!E127+入布施!E127+式部!E127+抜井!E127+中居!E127+雁村!E127+大木!E127+藤巻!E127+一の原!E127+長者原!E127+東長者原!E127+中石堂!E127</f>
        <v>0</v>
      </c>
      <c r="F127" s="32"/>
    </row>
    <row r="128" spans="1:6" ht="15" customHeight="1" x14ac:dyDescent="0.15">
      <c r="A128" s="12"/>
      <c r="B128" s="43" t="s">
        <v>70</v>
      </c>
      <c r="C128" s="71">
        <f>'御牧原（望月）'!C128+百沢!C128+牧布施!C128+入布施!C128+式部!C128+抜井!C128+中居!C128+雁村!C128+大木!C128+藤巻!C128+一の原!C128+長者原!C128+東長者原!C128+中石堂!C128</f>
        <v>0</v>
      </c>
      <c r="D128" s="71">
        <f>'御牧原（望月）'!D128+百沢!D128+牧布施!D128+入布施!D128+式部!D128+抜井!D128+中居!D128+雁村!D128+大木!D128+藤巻!D128+一の原!D128+長者原!D128+東長者原!D128+中石堂!D128</f>
        <v>0</v>
      </c>
      <c r="E128" s="44">
        <f>'御牧原（望月）'!E128+百沢!E128+牧布施!E128+入布施!E128+式部!E128+抜井!E128+中居!E128+雁村!E128+大木!E128+藤巻!E128+一の原!E128+長者原!E128+東長者原!E128+中石堂!E128</f>
        <v>0</v>
      </c>
      <c r="F128" s="45">
        <f>E128/E147</f>
        <v>0</v>
      </c>
    </row>
    <row r="129" spans="1:6" ht="15" customHeight="1" x14ac:dyDescent="0.15">
      <c r="A129" s="12"/>
      <c r="B129" s="35">
        <v>105</v>
      </c>
      <c r="C129" s="75">
        <f>'御牧原（望月）'!C129+百沢!C129+牧布施!C129+入布施!C129+式部!C129+抜井!C129+中居!C129+雁村!C129+大木!C129+藤巻!C129+一の原!C129+長者原!C129+東長者原!C129+中石堂!C129</f>
        <v>0</v>
      </c>
      <c r="D129" s="75">
        <f>'御牧原（望月）'!D129+百沢!D129+牧布施!D129+入布施!D129+式部!D129+抜井!D129+中居!D129+雁村!D129+大木!D129+藤巻!D129+一の原!D129+長者原!D129+東長者原!D129+中石堂!D129</f>
        <v>0</v>
      </c>
      <c r="E129" s="10">
        <f>'御牧原（望月）'!E129+百沢!E129+牧布施!E129+入布施!E129+式部!E129+抜井!E129+中居!E129+雁村!E129+大木!E129+藤巻!E129+一の原!E129+長者原!E129+東長者原!E129+中石堂!E129</f>
        <v>0</v>
      </c>
      <c r="F129" s="32"/>
    </row>
    <row r="130" spans="1:6" ht="15" customHeight="1" x14ac:dyDescent="0.15">
      <c r="A130" s="12"/>
      <c r="B130" s="35">
        <v>106</v>
      </c>
      <c r="C130" s="75">
        <f>'御牧原（望月）'!C130+百沢!C130+牧布施!C130+入布施!C130+式部!C130+抜井!C130+中居!C130+雁村!C130+大木!C130+藤巻!C130+一の原!C130+長者原!C130+東長者原!C130+中石堂!C130</f>
        <v>0</v>
      </c>
      <c r="D130" s="75">
        <f>'御牧原（望月）'!D130+百沢!D130+牧布施!D130+入布施!D130+式部!D130+抜井!D130+中居!D130+雁村!D130+大木!D130+藤巻!D130+一の原!D130+長者原!D130+東長者原!D130+中石堂!D130</f>
        <v>0</v>
      </c>
      <c r="E130" s="10">
        <f>'御牧原（望月）'!E130+百沢!E130+牧布施!E130+入布施!E130+式部!E130+抜井!E130+中居!E130+雁村!E130+大木!E130+藤巻!E130+一の原!E130+長者原!E130+東長者原!E130+中石堂!E130</f>
        <v>0</v>
      </c>
      <c r="F130" s="32"/>
    </row>
    <row r="131" spans="1:6" ht="15" customHeight="1" x14ac:dyDescent="0.15">
      <c r="A131" s="12"/>
      <c r="B131" s="35">
        <v>107</v>
      </c>
      <c r="C131" s="75">
        <f>'御牧原（望月）'!C131+百沢!C131+牧布施!C131+入布施!C131+式部!C131+抜井!C131+中居!C131+雁村!C131+大木!C131+藤巻!C131+一の原!C131+長者原!C131+東長者原!C131+中石堂!C131</f>
        <v>0</v>
      </c>
      <c r="D131" s="75">
        <f>'御牧原（望月）'!D131+百沢!D131+牧布施!D131+入布施!D131+式部!D131+抜井!D131+中居!D131+雁村!D131+大木!D131+藤巻!D131+一の原!D131+長者原!D131+東長者原!D131+中石堂!D131</f>
        <v>0</v>
      </c>
      <c r="E131" s="10">
        <f>'御牧原（望月）'!E131+百沢!E131+牧布施!E131+入布施!E131+式部!E131+抜井!E131+中居!E131+雁村!E131+大木!E131+藤巻!E131+一の原!E131+長者原!E131+東長者原!E131+中石堂!E131</f>
        <v>0</v>
      </c>
      <c r="F131" s="32"/>
    </row>
    <row r="132" spans="1:6" ht="15" customHeight="1" x14ac:dyDescent="0.15">
      <c r="A132" s="12"/>
      <c r="B132" s="35">
        <v>108</v>
      </c>
      <c r="C132" s="75">
        <f>'御牧原（望月）'!C132+百沢!C132+牧布施!C132+入布施!C132+式部!C132+抜井!C132+中居!C132+雁村!C132+大木!C132+藤巻!C132+一の原!C132+長者原!C132+東長者原!C132+中石堂!C132</f>
        <v>0</v>
      </c>
      <c r="D132" s="75">
        <f>'御牧原（望月）'!D132+百沢!D132+牧布施!D132+入布施!D132+式部!D132+抜井!D132+中居!D132+雁村!D132+大木!D132+藤巻!D132+一の原!D132+長者原!D132+東長者原!D132+中石堂!D132</f>
        <v>0</v>
      </c>
      <c r="E132" s="10">
        <f>'御牧原（望月）'!E132+百沢!E132+牧布施!E132+入布施!E132+式部!E132+抜井!E132+中居!E132+雁村!E132+大木!E132+藤巻!E132+一の原!E132+長者原!E132+東長者原!E132+中石堂!E132</f>
        <v>0</v>
      </c>
      <c r="F132" s="32"/>
    </row>
    <row r="133" spans="1:6" ht="15" customHeight="1" x14ac:dyDescent="0.15">
      <c r="A133" s="12"/>
      <c r="B133" s="35">
        <v>109</v>
      </c>
      <c r="C133" s="75">
        <f>'御牧原（望月）'!C133+百沢!C133+牧布施!C133+入布施!C133+式部!C133+抜井!C133+中居!C133+雁村!C133+大木!C133+藤巻!C133+一の原!C133+長者原!C133+東長者原!C133+中石堂!C133</f>
        <v>0</v>
      </c>
      <c r="D133" s="75">
        <f>'御牧原（望月）'!D133+百沢!D133+牧布施!D133+入布施!D133+式部!D133+抜井!D133+中居!D133+雁村!D133+大木!D133+藤巻!D133+一の原!D133+長者原!D133+東長者原!D133+中石堂!D133</f>
        <v>0</v>
      </c>
      <c r="E133" s="10">
        <f>'御牧原（望月）'!E133+百沢!E133+牧布施!E133+入布施!E133+式部!E133+抜井!E133+中居!E133+雁村!E133+大木!E133+藤巻!E133+一の原!E133+長者原!E133+東長者原!E133+中石堂!E133</f>
        <v>0</v>
      </c>
      <c r="F133" s="32"/>
    </row>
    <row r="134" spans="1:6" ht="15" customHeight="1" x14ac:dyDescent="0.15">
      <c r="A134" s="36"/>
      <c r="B134" s="46" t="s">
        <v>71</v>
      </c>
      <c r="C134" s="76">
        <f>'御牧原（望月）'!C134+百沢!C134+牧布施!C134+入布施!C134+式部!C134+抜井!C134+中居!C134+雁村!C134+大木!C134+藤巻!C134+一の原!C134+長者原!C134+東長者原!C134+中石堂!C134</f>
        <v>0</v>
      </c>
      <c r="D134" s="76">
        <f>'御牧原（望月）'!D134+百沢!D134+牧布施!D134+入布施!D134+式部!D134+抜井!D134+中居!D134+雁村!D134+大木!D134+藤巻!D134+一の原!D134+長者原!D134+東長者原!D134+中石堂!D134</f>
        <v>0</v>
      </c>
      <c r="E134" s="47">
        <f>'御牧原（望月）'!E134+百沢!E134+牧布施!E134+入布施!E134+式部!E134+抜井!E134+中居!E134+雁村!E134+大木!E134+藤巻!E134+一の原!E134+長者原!E134+東長者原!E134+中石堂!E134</f>
        <v>0</v>
      </c>
      <c r="F134" s="45">
        <f>E134/E147</f>
        <v>0</v>
      </c>
    </row>
    <row r="135" spans="1:6" ht="15" customHeight="1" x14ac:dyDescent="0.15">
      <c r="A135" s="36"/>
      <c r="B135" s="35">
        <v>110</v>
      </c>
      <c r="C135" s="75">
        <f>'御牧原（望月）'!C135+百沢!C135+牧布施!C135+入布施!C135+式部!C135+抜井!C135+中居!C135+雁村!C135+大木!C135+藤巻!C135+一の原!C135+長者原!C135+東長者原!C135+中石堂!C135</f>
        <v>0</v>
      </c>
      <c r="D135" s="75">
        <f>'御牧原（望月）'!D135+百沢!D135+牧布施!D135+入布施!D135+式部!D135+抜井!D135+中居!D135+雁村!D135+大木!D135+藤巻!D135+一の原!D135+長者原!D135+東長者原!D135+中石堂!D135</f>
        <v>0</v>
      </c>
      <c r="E135" s="10">
        <f>'御牧原（望月）'!E135+百沢!E135+牧布施!E135+入布施!E135+式部!E135+抜井!E135+中居!E135+雁村!E135+大木!E135+藤巻!E135+一の原!E135+長者原!E135+東長者原!E135+中石堂!E135</f>
        <v>0</v>
      </c>
      <c r="F135" s="32"/>
    </row>
    <row r="136" spans="1:6" ht="15" customHeight="1" x14ac:dyDescent="0.15">
      <c r="A136" s="36"/>
      <c r="B136" s="35">
        <v>111</v>
      </c>
      <c r="C136" s="75">
        <f>'御牧原（望月）'!C136+百沢!C136+牧布施!C136+入布施!C136+式部!C136+抜井!C136+中居!C136+雁村!C136+大木!C136+藤巻!C136+一の原!C136+長者原!C136+東長者原!C136+中石堂!C136</f>
        <v>0</v>
      </c>
      <c r="D136" s="75">
        <f>'御牧原（望月）'!D136+百沢!D136+牧布施!D136+入布施!D136+式部!D136+抜井!D136+中居!D136+雁村!D136+大木!D136+藤巻!D136+一の原!D136+長者原!D136+東長者原!D136+中石堂!D136</f>
        <v>0</v>
      </c>
      <c r="E136" s="10">
        <f>'御牧原（望月）'!E136+百沢!E136+牧布施!E136+入布施!E136+式部!E136+抜井!E136+中居!E136+雁村!E136+大木!E136+藤巻!E136+一の原!E136+長者原!E136+東長者原!E136+中石堂!E136</f>
        <v>0</v>
      </c>
      <c r="F136" s="32"/>
    </row>
    <row r="137" spans="1:6" ht="15" customHeight="1" x14ac:dyDescent="0.15">
      <c r="A137" s="36"/>
      <c r="B137" s="35">
        <v>112</v>
      </c>
      <c r="C137" s="75">
        <f>'御牧原（望月）'!C137+百沢!C137+牧布施!C137+入布施!C137+式部!C137+抜井!C137+中居!C137+雁村!C137+大木!C137+藤巻!C137+一の原!C137+長者原!C137+東長者原!C137+中石堂!C137</f>
        <v>0</v>
      </c>
      <c r="D137" s="75">
        <f>'御牧原（望月）'!D137+百沢!D137+牧布施!D137+入布施!D137+式部!D137+抜井!D137+中居!D137+雁村!D137+大木!D137+藤巻!D137+一の原!D137+長者原!D137+東長者原!D137+中石堂!D137</f>
        <v>0</v>
      </c>
      <c r="E137" s="10">
        <f>'御牧原（望月）'!E137+百沢!E137+牧布施!E137+入布施!E137+式部!E137+抜井!E137+中居!E137+雁村!E137+大木!E137+藤巻!E137+一の原!E137+長者原!E137+東長者原!E137+中石堂!E137</f>
        <v>0</v>
      </c>
      <c r="F137" s="32"/>
    </row>
    <row r="138" spans="1:6" ht="15" customHeight="1" x14ac:dyDescent="0.15">
      <c r="A138" s="36"/>
      <c r="B138" s="35">
        <v>113</v>
      </c>
      <c r="C138" s="75">
        <f>'御牧原（望月）'!C138+百沢!C138+牧布施!C138+入布施!C138+式部!C138+抜井!C138+中居!C138+雁村!C138+大木!C138+藤巻!C138+一の原!C138+長者原!C138+東長者原!C138+中石堂!C138</f>
        <v>0</v>
      </c>
      <c r="D138" s="75">
        <f>'御牧原（望月）'!D138+百沢!D138+牧布施!D138+入布施!D138+式部!D138+抜井!D138+中居!D138+雁村!D138+大木!D138+藤巻!D138+一の原!D138+長者原!D138+東長者原!D138+中石堂!D138</f>
        <v>0</v>
      </c>
      <c r="E138" s="10">
        <f>'御牧原（望月）'!E138+百沢!E138+牧布施!E138+入布施!E138+式部!E138+抜井!E138+中居!E138+雁村!E138+大木!E138+藤巻!E138+一の原!E138+長者原!E138+東長者原!E138+中石堂!E138</f>
        <v>0</v>
      </c>
      <c r="F138" s="32"/>
    </row>
    <row r="139" spans="1:6" ht="15" customHeight="1" x14ac:dyDescent="0.15">
      <c r="A139" s="36"/>
      <c r="B139" s="35">
        <v>114</v>
      </c>
      <c r="C139" s="75">
        <f>'御牧原（望月）'!C139+百沢!C139+牧布施!C139+入布施!C139+式部!C139+抜井!C139+中居!C139+雁村!C139+大木!C139+藤巻!C139+一の原!C139+長者原!C139+東長者原!C139+中石堂!C139</f>
        <v>0</v>
      </c>
      <c r="D139" s="75">
        <f>'御牧原（望月）'!D139+百沢!D139+牧布施!D139+入布施!D139+式部!D139+抜井!D139+中居!D139+雁村!D139+大木!D139+藤巻!D139+一の原!D139+長者原!D139+東長者原!D139+中石堂!D139</f>
        <v>0</v>
      </c>
      <c r="E139" s="10">
        <f>'御牧原（望月）'!E139+百沢!E139+牧布施!E139+入布施!E139+式部!E139+抜井!E139+中居!E139+雁村!E139+大木!E139+藤巻!E139+一の原!E139+長者原!E139+東長者原!E139+中石堂!E139</f>
        <v>0</v>
      </c>
      <c r="F139" s="32"/>
    </row>
    <row r="140" spans="1:6" ht="15" customHeight="1" x14ac:dyDescent="0.15">
      <c r="A140" s="36"/>
      <c r="B140" s="43" t="s">
        <v>378</v>
      </c>
      <c r="C140" s="71">
        <f>'御牧原（望月）'!C140+百沢!C140+牧布施!C140+入布施!C140+式部!C140+抜井!C140+中居!C140+雁村!C140+大木!C140+藤巻!C140+一の原!C140+長者原!C140+東長者原!C140+中石堂!C140</f>
        <v>0</v>
      </c>
      <c r="D140" s="71">
        <f>'御牧原（望月）'!D140+百沢!D140+牧布施!D140+入布施!D140+式部!D140+抜井!D140+中居!D140+雁村!D140+大木!D140+藤巻!D140+一の原!D140+長者原!D140+東長者原!D140+中石堂!D140</f>
        <v>0</v>
      </c>
      <c r="E140" s="44">
        <f>'御牧原（望月）'!E140+百沢!E140+牧布施!E140+入布施!E140+式部!E140+抜井!E140+中居!E140+雁村!E140+大木!E140+藤巻!E140+一の原!E140+長者原!E140+東長者原!E140+中石堂!E140</f>
        <v>0</v>
      </c>
      <c r="F140" s="45">
        <f>E140/E147</f>
        <v>0</v>
      </c>
    </row>
    <row r="141" spans="1:6" ht="15" customHeight="1" x14ac:dyDescent="0.15">
      <c r="A141" s="36"/>
      <c r="B141" s="35">
        <v>115</v>
      </c>
      <c r="C141" s="75">
        <f>'御牧原（望月）'!C141+百沢!C141+牧布施!C141+入布施!C141+式部!C141+抜井!C141+中居!C141+雁村!C141+大木!C141+藤巻!C141+一の原!C141+長者原!C141+東長者原!C141+中石堂!C141</f>
        <v>0</v>
      </c>
      <c r="D141" s="75">
        <f>'御牧原（望月）'!D141+百沢!D141+牧布施!D141+入布施!D141+式部!D141+抜井!D141+中居!D141+雁村!D141+大木!D141+藤巻!D141+一の原!D141+長者原!D141+東長者原!D141+中石堂!D141</f>
        <v>0</v>
      </c>
      <c r="E141" s="10">
        <f>'御牧原（望月）'!E141+百沢!E141+牧布施!E141+入布施!E141+式部!E141+抜井!E141+中居!E141+雁村!E141+大木!E141+藤巻!E141+一の原!E141+長者原!E141+東長者原!E141+中石堂!E141</f>
        <v>0</v>
      </c>
      <c r="F141" s="32"/>
    </row>
    <row r="142" spans="1:6" ht="15" customHeight="1" x14ac:dyDescent="0.15">
      <c r="A142" s="36"/>
      <c r="B142" s="35">
        <v>116</v>
      </c>
      <c r="C142" s="75">
        <f>'御牧原（望月）'!C142+百沢!C142+牧布施!C142+入布施!C142+式部!C142+抜井!C142+中居!C142+雁村!C142+大木!C142+藤巻!C142+一の原!C142+長者原!C142+東長者原!C142+中石堂!C142</f>
        <v>0</v>
      </c>
      <c r="D142" s="75">
        <f>'御牧原（望月）'!D142+百沢!D142+牧布施!D142+入布施!D142+式部!D142+抜井!D142+中居!D142+雁村!D142+大木!D142+藤巻!D142+一の原!D142+長者原!D142+東長者原!D142+中石堂!D142</f>
        <v>0</v>
      </c>
      <c r="E142" s="10">
        <f>'御牧原（望月）'!E142+百沢!E142+牧布施!E142+入布施!E142+式部!E142+抜井!E142+中居!E142+雁村!E142+大木!E142+藤巻!E142+一の原!E142+長者原!E142+東長者原!E142+中石堂!E142</f>
        <v>0</v>
      </c>
      <c r="F142" s="32"/>
    </row>
    <row r="143" spans="1:6" ht="15" customHeight="1" x14ac:dyDescent="0.15">
      <c r="A143" s="36"/>
      <c r="B143" s="35">
        <v>117</v>
      </c>
      <c r="C143" s="75">
        <f>'御牧原（望月）'!C143+百沢!C143+牧布施!C143+入布施!C143+式部!C143+抜井!C143+中居!C143+雁村!C143+大木!C143+藤巻!C143+一の原!C143+長者原!C143+東長者原!C143+中石堂!C143</f>
        <v>0</v>
      </c>
      <c r="D143" s="75">
        <f>'御牧原（望月）'!D143+百沢!D143+牧布施!D143+入布施!D143+式部!D143+抜井!D143+中居!D143+雁村!D143+大木!D143+藤巻!D143+一の原!D143+長者原!D143+東長者原!D143+中石堂!D143</f>
        <v>0</v>
      </c>
      <c r="E143" s="10">
        <f>'御牧原（望月）'!E143+百沢!E143+牧布施!E143+入布施!E143+式部!E143+抜井!E143+中居!E143+雁村!E143+大木!E143+藤巻!E143+一の原!E143+長者原!E143+東長者原!E143+中石堂!E143</f>
        <v>0</v>
      </c>
      <c r="F143" s="32"/>
    </row>
    <row r="144" spans="1:6" ht="15" customHeight="1" x14ac:dyDescent="0.15">
      <c r="A144" s="36"/>
      <c r="B144" s="35">
        <v>118</v>
      </c>
      <c r="C144" s="75">
        <f>'御牧原（望月）'!C144+百沢!C144+牧布施!C144+入布施!C144+式部!C144+抜井!C144+中居!C144+雁村!C144+大木!C144+藤巻!C144+一の原!C144+長者原!C144+東長者原!C144+中石堂!C144</f>
        <v>0</v>
      </c>
      <c r="D144" s="75">
        <f>'御牧原（望月）'!D144+百沢!D144+牧布施!D144+入布施!D144+式部!D144+抜井!D144+中居!D144+雁村!D144+大木!D144+藤巻!D144+一の原!D144+長者原!D144+東長者原!D144+中石堂!D144</f>
        <v>0</v>
      </c>
      <c r="E144" s="10">
        <f>'御牧原（望月）'!E144+百沢!E144+牧布施!E144+入布施!E144+式部!E144+抜井!E144+中居!E144+雁村!E144+大木!E144+藤巻!E144+一の原!E144+長者原!E144+東長者原!E144+中石堂!E144</f>
        <v>0</v>
      </c>
      <c r="F144" s="32"/>
    </row>
    <row r="145" spans="1:6" ht="15" customHeight="1" x14ac:dyDescent="0.15">
      <c r="A145" s="36"/>
      <c r="B145" s="35">
        <v>119</v>
      </c>
      <c r="C145" s="75">
        <f>'御牧原（望月）'!C145+百沢!C145+牧布施!C145+入布施!C145+式部!C145+抜井!C145+中居!C145+雁村!C145+大木!C145+藤巻!C145+一の原!C145+長者原!C145+東長者原!C145+中石堂!C145</f>
        <v>0</v>
      </c>
      <c r="D145" s="75">
        <f>'御牧原（望月）'!D145+百沢!D145+牧布施!D145+入布施!D145+式部!D145+抜井!D145+中居!D145+雁村!D145+大木!D145+藤巻!D145+一の原!D145+長者原!D145+東長者原!D145+中石堂!D145</f>
        <v>0</v>
      </c>
      <c r="E145" s="10">
        <f>'御牧原（望月）'!E145+百沢!E145+牧布施!E145+入布施!E145+式部!E145+抜井!E145+中居!E145+雁村!E145+大木!E145+藤巻!E145+一の原!E145+長者原!E145+東長者原!E145+中石堂!E145</f>
        <v>0</v>
      </c>
      <c r="F145" s="32"/>
    </row>
    <row r="146" spans="1:6" ht="15" customHeight="1" thickBot="1" x14ac:dyDescent="0.2">
      <c r="A146" s="36"/>
      <c r="B146" s="46" t="s">
        <v>380</v>
      </c>
      <c r="C146" s="76">
        <f>'御牧原（望月）'!C146+百沢!C146+牧布施!C146+入布施!C146+式部!C146+抜井!C146+中居!C146+雁村!C146+大木!C146+藤巻!C146+一の原!C146+長者原!C146+東長者原!C146+中石堂!C146</f>
        <v>0</v>
      </c>
      <c r="D146" s="76">
        <f>'御牧原（望月）'!D146+百沢!D146+牧布施!D146+入布施!D146+式部!D146+抜井!D146+中居!D146+雁村!D146+大木!D146+藤巻!D146+一の原!D146+長者原!D146+東長者原!D146+中石堂!D146</f>
        <v>0</v>
      </c>
      <c r="E146" s="47">
        <f>'御牧原（望月）'!E146+百沢!E146+牧布施!E146+入布施!E146+式部!E146+抜井!E146+中居!E146+雁村!E146+大木!E146+藤巻!E146+一の原!E146+長者原!E146+東長者原!E146+中石堂!E146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7">
        <f>'御牧原（望月）'!C147+百沢!C147+牧布施!C147+入布施!C147+式部!C147+抜井!C147+中居!C147+雁村!C147+大木!C147+藤巻!C147+一の原!C147+長者原!C147+東長者原!C147+中石堂!C147</f>
        <v>611</v>
      </c>
      <c r="D147" s="77">
        <f>'御牧原（望月）'!D147+百沢!D147+牧布施!D147+入布施!D147+式部!D147+抜井!D147+中居!D147+雁村!D147+大木!D147+藤巻!D147+一の原!D147+長者原!D147+東長者原!D147+中石堂!D147</f>
        <v>596</v>
      </c>
      <c r="E147" s="8">
        <f>'御牧原（望月）'!E147+百沢!E147+牧布施!E147+入布施!E147+式部!E147+抜井!E147+中居!E147+雁村!E147+大木!E147+藤巻!E147+一の原!E147+長者原!E147+東長者原!E147+中石堂!E147</f>
        <v>1207</v>
      </c>
      <c r="F147" s="32">
        <f>SUM(F3:F134)</f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15">
      <c r="A150" s="16"/>
      <c r="B150" s="16" t="s">
        <v>7</v>
      </c>
      <c r="C150" s="17">
        <f>C8+C14+C20</f>
        <v>44</v>
      </c>
      <c r="D150" s="17">
        <f>D8+D14+D20</f>
        <v>48</v>
      </c>
      <c r="E150" s="17">
        <f>E8+E14+E20</f>
        <v>92</v>
      </c>
      <c r="F150" s="32">
        <f>E150/E153</f>
        <v>7.6222038111019061E-2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316</v>
      </c>
      <c r="D151" s="19">
        <f>D26+D32+D38+D44+D50+D56+D62+D68+D74+D80</f>
        <v>265</v>
      </c>
      <c r="E151" s="19">
        <f>E26+E32+E38+E44+E50+E56+E62+E68+E74+E80</f>
        <v>581</v>
      </c>
      <c r="F151" s="32">
        <f>E151/E153</f>
        <v>0.48135874067937034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251</v>
      </c>
      <c r="D152" s="21">
        <f t="shared" ref="D152:E152" si="0">D86+D92+D98+D104+D110+D116+D122+D128+D134+D140+D146</f>
        <v>283</v>
      </c>
      <c r="E152" s="21">
        <f t="shared" si="0"/>
        <v>534</v>
      </c>
      <c r="F152" s="32">
        <f>E152/E153</f>
        <v>0.44241922120961058</v>
      </c>
    </row>
    <row r="153" spans="1:6" ht="15" customHeight="1" x14ac:dyDescent="0.15">
      <c r="B153" s="2" t="s">
        <v>8</v>
      </c>
      <c r="C153" s="1">
        <f>SUM(C150:C152)</f>
        <v>611</v>
      </c>
      <c r="D153" s="1">
        <f>SUM(D150:D152)</f>
        <v>596</v>
      </c>
      <c r="E153" s="1">
        <f>SUM(E150:E152)</f>
        <v>1207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44</v>
      </c>
      <c r="D155" s="17">
        <f>D8+D14+D20</f>
        <v>48</v>
      </c>
      <c r="E155" s="17">
        <f>E8+E14+E20</f>
        <v>92</v>
      </c>
      <c r="F155" s="32">
        <f>E155/E159</f>
        <v>7.6222038111019061E-2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316</v>
      </c>
      <c r="D156" s="19">
        <f>D26+D32+D38+D44+D50+D56+D62+D68+D74+D80</f>
        <v>265</v>
      </c>
      <c r="E156" s="19">
        <f>E26+E32+E38+E44+E50+E56+E62+E68+E74+E80</f>
        <v>581</v>
      </c>
      <c r="F156" s="32">
        <f>E156/E159</f>
        <v>0.48135874067937034</v>
      </c>
    </row>
    <row r="157" spans="1:6" ht="15" customHeight="1" x14ac:dyDescent="0.15">
      <c r="A157" s="25"/>
      <c r="B157" s="20" t="s">
        <v>10</v>
      </c>
      <c r="C157" s="21">
        <f>C86+C92</f>
        <v>127</v>
      </c>
      <c r="D157" s="21">
        <f>D86+D92</f>
        <v>118</v>
      </c>
      <c r="E157" s="21">
        <f>E86+E92</f>
        <v>245</v>
      </c>
      <c r="F157" s="32">
        <f>E157/E159</f>
        <v>0.20298260149130073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124</v>
      </c>
      <c r="D158" s="27">
        <f t="shared" ref="D158:E158" si="1">D98+D104+D110+D116+D122+D128+D134+D140+D146</f>
        <v>165</v>
      </c>
      <c r="E158" s="27">
        <f t="shared" si="1"/>
        <v>289</v>
      </c>
      <c r="F158" s="32">
        <f>E158/E159</f>
        <v>0.23943661971830985</v>
      </c>
    </row>
    <row r="159" spans="1:6" ht="15" customHeight="1" x14ac:dyDescent="0.15">
      <c r="B159" s="2" t="s">
        <v>8</v>
      </c>
      <c r="C159" s="1">
        <f>SUM(C155:C158)</f>
        <v>611</v>
      </c>
      <c r="D159" s="1">
        <f>SUM(D155:D158)</f>
        <v>596</v>
      </c>
      <c r="E159" s="1">
        <f>SUM(E155:E158)</f>
        <v>1207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36</v>
      </c>
      <c r="D161" s="31">
        <f t="shared" ref="D161:E161" si="2">D110+D116+D122+D128+D134+D140+D146</f>
        <v>70</v>
      </c>
      <c r="E161" s="31">
        <f t="shared" si="2"/>
        <v>106</v>
      </c>
      <c r="F161" s="32">
        <f>E161/E159</f>
        <v>8.7821043910521951E-2</v>
      </c>
    </row>
    <row r="162" spans="1:6" ht="15" customHeight="1" x14ac:dyDescent="0.15">
      <c r="A162" s="30"/>
      <c r="B162" s="23" t="s">
        <v>15</v>
      </c>
      <c r="C162" s="31">
        <f>C116+C122+C128+C134+C140+C146</f>
        <v>13</v>
      </c>
      <c r="D162" s="31">
        <f t="shared" ref="D162:E162" si="3">D116+D122+D128+D134+D140+D146</f>
        <v>43</v>
      </c>
      <c r="E162" s="31">
        <f t="shared" si="3"/>
        <v>56</v>
      </c>
      <c r="F162" s="32">
        <f>E162/E159</f>
        <v>4.6396023198011602E-2</v>
      </c>
    </row>
    <row r="163" spans="1:6" ht="15" customHeight="1" x14ac:dyDescent="0.15">
      <c r="A163" s="30"/>
      <c r="B163" s="23" t="s">
        <v>13</v>
      </c>
      <c r="C163" s="31">
        <f>C122+C128+C134+C140+C146</f>
        <v>3</v>
      </c>
      <c r="D163" s="31">
        <f t="shared" ref="D163:E163" si="4">D122+D128+D134+D140+D146</f>
        <v>9</v>
      </c>
      <c r="E163" s="31">
        <f t="shared" si="4"/>
        <v>12</v>
      </c>
      <c r="F163" s="32">
        <f>E163/E159</f>
        <v>9.9420049710024858E-3</v>
      </c>
    </row>
    <row r="164" spans="1:6" ht="15" customHeight="1" x14ac:dyDescent="0.15">
      <c r="B164" s="4" t="s">
        <v>14</v>
      </c>
      <c r="C164" s="1">
        <f>C128+C134+C140+C146</f>
        <v>0</v>
      </c>
      <c r="D164" s="1">
        <f t="shared" ref="D164:E164" si="5">D128+D134+D140+D146</f>
        <v>0</v>
      </c>
      <c r="E164" s="1">
        <f t="shared" si="5"/>
        <v>0</v>
      </c>
      <c r="F164" s="32">
        <f>E164/E159</f>
        <v>0</v>
      </c>
    </row>
    <row r="165" spans="1:6" ht="15" customHeight="1" x14ac:dyDescent="0.15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15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 codeName="Sheet213">
    <tabColor rgb="FF333399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371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2</v>
      </c>
      <c r="E8" s="38">
        <v>3</v>
      </c>
      <c r="F8" s="39">
        <v>3.5714285714285712E-2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1.1904761904761904E-2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2.3809523809523808E-2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0</v>
      </c>
      <c r="E26" s="41">
        <v>2</v>
      </c>
      <c r="F26" s="42">
        <v>2.3809523809523808E-2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3.5714285714285712E-2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1.1904761904761904E-2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3.5714285714285712E-2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3.5714285714285712E-2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5.9523809523809521E-2</v>
      </c>
    </row>
    <row r="57" spans="1:6" ht="15" customHeight="1" x14ac:dyDescent="0.15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4</v>
      </c>
      <c r="D62" s="49">
        <v>4</v>
      </c>
      <c r="E62" s="41">
        <v>8</v>
      </c>
      <c r="F62" s="42">
        <v>9.5238095238095233E-2</v>
      </c>
    </row>
    <row r="63" spans="1:6" ht="15" customHeight="1" x14ac:dyDescent="0.15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4</v>
      </c>
      <c r="D68" s="49">
        <v>3</v>
      </c>
      <c r="E68" s="41">
        <v>7</v>
      </c>
      <c r="F68" s="42">
        <v>8.3333333333333329E-2</v>
      </c>
    </row>
    <row r="69" spans="1:6" ht="15" customHeight="1" x14ac:dyDescent="0.15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4.7619047619047616E-2</v>
      </c>
    </row>
    <row r="75" spans="1:6" ht="15" customHeight="1" x14ac:dyDescent="0.15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6</v>
      </c>
      <c r="D80" s="49">
        <v>1</v>
      </c>
      <c r="E80" s="41">
        <v>7</v>
      </c>
      <c r="F80" s="42">
        <v>8.3333333333333329E-2</v>
      </c>
    </row>
    <row r="81" spans="1:6" ht="15" customHeight="1" x14ac:dyDescent="0.15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4</v>
      </c>
      <c r="D86" s="71">
        <v>5</v>
      </c>
      <c r="E86" s="44">
        <v>9</v>
      </c>
      <c r="F86" s="45">
        <v>0.10714285714285714</v>
      </c>
    </row>
    <row r="87" spans="1:6" ht="15" customHeight="1" x14ac:dyDescent="0.15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4</v>
      </c>
      <c r="D92" s="71">
        <v>3</v>
      </c>
      <c r="E92" s="44">
        <v>7</v>
      </c>
      <c r="F92" s="45">
        <v>8.3333333333333329E-2</v>
      </c>
    </row>
    <row r="93" spans="1:6" ht="15" customHeight="1" x14ac:dyDescent="0.15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0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7</v>
      </c>
      <c r="D98" s="71">
        <v>5</v>
      </c>
      <c r="E98" s="44">
        <v>12</v>
      </c>
      <c r="F98" s="45">
        <v>0.14285714285714285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2.3809523809523808E-2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0</v>
      </c>
      <c r="D110" s="71">
        <v>2</v>
      </c>
      <c r="E110" s="44">
        <v>2</v>
      </c>
      <c r="F110" s="45">
        <v>2.3809523809523808E-2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3.5714285714285712E-2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46</v>
      </c>
      <c r="D147" s="77">
        <v>38</v>
      </c>
      <c r="E147" s="62">
        <v>84</v>
      </c>
      <c r="F147" s="32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</v>
      </c>
      <c r="D150" s="17">
        <v>4</v>
      </c>
      <c r="E150" s="17">
        <v>6</v>
      </c>
      <c r="F150" s="32">
        <v>7.1428571428571425E-2</v>
      </c>
    </row>
    <row r="151" spans="1:6" ht="15" customHeight="1" x14ac:dyDescent="0.15">
      <c r="A151" s="18"/>
      <c r="B151" s="18" t="s">
        <v>49</v>
      </c>
      <c r="C151" s="19">
        <v>27</v>
      </c>
      <c r="D151" s="19">
        <v>16</v>
      </c>
      <c r="E151" s="19">
        <v>43</v>
      </c>
      <c r="F151" s="32">
        <v>0.51190476190476186</v>
      </c>
    </row>
    <row r="152" spans="1:6" ht="15" customHeight="1" x14ac:dyDescent="0.15">
      <c r="A152" s="33"/>
      <c r="B152" s="20" t="s">
        <v>6</v>
      </c>
      <c r="C152" s="21">
        <v>17</v>
      </c>
      <c r="D152" s="21">
        <v>18</v>
      </c>
      <c r="E152" s="21">
        <v>35</v>
      </c>
      <c r="F152" s="32">
        <v>0.41666666666666669</v>
      </c>
    </row>
    <row r="153" spans="1:6" ht="15" customHeight="1" x14ac:dyDescent="0.15">
      <c r="B153" s="2" t="s">
        <v>8</v>
      </c>
      <c r="C153" s="1">
        <v>46</v>
      </c>
      <c r="D153" s="1">
        <v>38</v>
      </c>
      <c r="E153" s="1">
        <v>84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</v>
      </c>
      <c r="D155" s="17">
        <v>4</v>
      </c>
      <c r="E155" s="17">
        <v>6</v>
      </c>
      <c r="F155" s="32">
        <v>7.1428571428571425E-2</v>
      </c>
    </row>
    <row r="156" spans="1:6" ht="15" customHeight="1" x14ac:dyDescent="0.15">
      <c r="A156" s="28"/>
      <c r="B156" s="18" t="s">
        <v>49</v>
      </c>
      <c r="C156" s="19">
        <v>27</v>
      </c>
      <c r="D156" s="19">
        <v>16</v>
      </c>
      <c r="E156" s="19">
        <v>43</v>
      </c>
      <c r="F156" s="32">
        <v>0.51190476190476186</v>
      </c>
    </row>
    <row r="157" spans="1:6" ht="15" customHeight="1" x14ac:dyDescent="0.15">
      <c r="A157" s="25"/>
      <c r="B157" s="20" t="s">
        <v>10</v>
      </c>
      <c r="C157" s="21">
        <v>8</v>
      </c>
      <c r="D157" s="21">
        <v>8</v>
      </c>
      <c r="E157" s="21">
        <v>16</v>
      </c>
      <c r="F157" s="32">
        <v>0.19047619047619047</v>
      </c>
    </row>
    <row r="158" spans="1:6" ht="15" customHeight="1" x14ac:dyDescent="0.15">
      <c r="A158" s="26"/>
      <c r="B158" s="29" t="s">
        <v>11</v>
      </c>
      <c r="C158" s="27">
        <v>9</v>
      </c>
      <c r="D158" s="27">
        <v>10</v>
      </c>
      <c r="E158" s="27">
        <v>19</v>
      </c>
      <c r="F158" s="32">
        <v>0.22619047619047619</v>
      </c>
    </row>
    <row r="159" spans="1:6" ht="15" customHeight="1" x14ac:dyDescent="0.15">
      <c r="B159" s="2" t="s">
        <v>8</v>
      </c>
      <c r="C159" s="1">
        <v>46</v>
      </c>
      <c r="D159" s="1">
        <v>38</v>
      </c>
      <c r="E159" s="1">
        <v>84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</v>
      </c>
      <c r="D161" s="31">
        <v>4</v>
      </c>
      <c r="E161" s="31">
        <v>5</v>
      </c>
      <c r="F161" s="32">
        <v>5.9523809523809521E-2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2</v>
      </c>
      <c r="E162" s="31">
        <v>3</v>
      </c>
      <c r="F162" s="32">
        <v>3.5714285714285712E-2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 codeName="Sheet214">
    <tabColor rgb="FF333399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2</v>
      </c>
      <c r="E8" s="38">
        <v>3</v>
      </c>
      <c r="F8" s="39">
        <v>4.6153846153846156E-2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1.5384615384615385E-2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1</v>
      </c>
      <c r="E32" s="41">
        <v>1</v>
      </c>
      <c r="F32" s="42">
        <v>1.5384615384615385E-2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1.5384615384615385E-2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5</v>
      </c>
      <c r="D44" s="49">
        <v>1</v>
      </c>
      <c r="E44" s="41">
        <v>6</v>
      </c>
      <c r="F44" s="42">
        <v>9.2307692307692313E-2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3.0769230769230771E-2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3.0769230769230771E-2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2</v>
      </c>
      <c r="D62" s="49">
        <v>2</v>
      </c>
      <c r="E62" s="41">
        <v>4</v>
      </c>
      <c r="F62" s="42">
        <v>6.1538461538461542E-2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0</v>
      </c>
      <c r="D68" s="49">
        <v>1</v>
      </c>
      <c r="E68" s="41">
        <v>1</v>
      </c>
      <c r="F68" s="42">
        <v>1.5384615384615385E-2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6.1538461538461542E-2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0.1076923076923077</v>
      </c>
    </row>
    <row r="81" spans="1:6" ht="15" customHeight="1" x14ac:dyDescent="0.15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3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1</v>
      </c>
      <c r="D86" s="71">
        <v>5</v>
      </c>
      <c r="E86" s="44">
        <v>6</v>
      </c>
      <c r="F86" s="45">
        <v>9.2307692307692313E-2</v>
      </c>
    </row>
    <row r="87" spans="1:6" ht="15" customHeight="1" x14ac:dyDescent="0.15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6</v>
      </c>
      <c r="D92" s="71">
        <v>4</v>
      </c>
      <c r="E92" s="44">
        <v>10</v>
      </c>
      <c r="F92" s="45">
        <v>0.15384615384615385</v>
      </c>
    </row>
    <row r="93" spans="1:6" ht="15" customHeight="1" x14ac:dyDescent="0.15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2</v>
      </c>
      <c r="D98" s="71">
        <v>1</v>
      </c>
      <c r="E98" s="44">
        <v>3</v>
      </c>
      <c r="F98" s="45">
        <v>4.6153846153846156E-2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4.6153846153846156E-2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7</v>
      </c>
      <c r="E110" s="44">
        <v>9</v>
      </c>
      <c r="F110" s="45">
        <v>0.13846153846153847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3.0769230769230771E-2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30</v>
      </c>
      <c r="D147" s="77">
        <v>35</v>
      </c>
      <c r="E147" s="62">
        <v>65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</v>
      </c>
      <c r="D150" s="17">
        <v>3</v>
      </c>
      <c r="E150" s="17">
        <v>4</v>
      </c>
      <c r="F150" s="32">
        <v>6.1538461538461542E-2</v>
      </c>
    </row>
    <row r="151" spans="1:6" ht="15" customHeight="1" x14ac:dyDescent="0.15">
      <c r="A151" s="18"/>
      <c r="B151" s="18" t="s">
        <v>49</v>
      </c>
      <c r="C151" s="19">
        <v>16</v>
      </c>
      <c r="D151" s="19">
        <v>12</v>
      </c>
      <c r="E151" s="19">
        <v>28</v>
      </c>
      <c r="F151" s="32">
        <v>0.43076923076923079</v>
      </c>
    </row>
    <row r="152" spans="1:6" ht="15" customHeight="1" x14ac:dyDescent="0.15">
      <c r="A152" s="33"/>
      <c r="B152" s="20" t="s">
        <v>6</v>
      </c>
      <c r="C152" s="21">
        <v>13</v>
      </c>
      <c r="D152" s="21">
        <v>20</v>
      </c>
      <c r="E152" s="21">
        <v>33</v>
      </c>
      <c r="F152" s="32">
        <v>0.50769230769230766</v>
      </c>
    </row>
    <row r="153" spans="1:6" ht="15" customHeight="1" x14ac:dyDescent="0.15">
      <c r="B153" s="2" t="s">
        <v>8</v>
      </c>
      <c r="C153" s="1">
        <v>30</v>
      </c>
      <c r="D153" s="1">
        <v>35</v>
      </c>
      <c r="E153" s="1">
        <v>65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</v>
      </c>
      <c r="D155" s="17">
        <v>3</v>
      </c>
      <c r="E155" s="17">
        <v>4</v>
      </c>
      <c r="F155" s="32">
        <v>6.1538461538461542E-2</v>
      </c>
    </row>
    <row r="156" spans="1:6" ht="15" customHeight="1" x14ac:dyDescent="0.15">
      <c r="A156" s="28"/>
      <c r="B156" s="18" t="s">
        <v>49</v>
      </c>
      <c r="C156" s="19">
        <v>16</v>
      </c>
      <c r="D156" s="19">
        <v>12</v>
      </c>
      <c r="E156" s="19">
        <v>28</v>
      </c>
      <c r="F156" s="32">
        <v>0.43076923076923079</v>
      </c>
    </row>
    <row r="157" spans="1:6" ht="15" customHeight="1" x14ac:dyDescent="0.15">
      <c r="A157" s="25"/>
      <c r="B157" s="20" t="s">
        <v>10</v>
      </c>
      <c r="C157" s="21">
        <v>7</v>
      </c>
      <c r="D157" s="21">
        <v>9</v>
      </c>
      <c r="E157" s="21">
        <v>16</v>
      </c>
      <c r="F157" s="32">
        <v>0.24615384615384617</v>
      </c>
    </row>
    <row r="158" spans="1:6" ht="15" customHeight="1" x14ac:dyDescent="0.15">
      <c r="A158" s="26"/>
      <c r="B158" s="29" t="s">
        <v>11</v>
      </c>
      <c r="C158" s="27">
        <v>6</v>
      </c>
      <c r="D158" s="27">
        <v>11</v>
      </c>
      <c r="E158" s="27">
        <v>17</v>
      </c>
      <c r="F158" s="32">
        <v>0.26153846153846155</v>
      </c>
    </row>
    <row r="159" spans="1:6" ht="15" customHeight="1" x14ac:dyDescent="0.15">
      <c r="B159" s="2" t="s">
        <v>8</v>
      </c>
      <c r="C159" s="1">
        <v>30</v>
      </c>
      <c r="D159" s="1">
        <v>35</v>
      </c>
      <c r="E159" s="1">
        <v>65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3</v>
      </c>
      <c r="D161" s="31">
        <v>8</v>
      </c>
      <c r="E161" s="31">
        <v>11</v>
      </c>
      <c r="F161" s="32">
        <v>0.16923076923076924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1</v>
      </c>
      <c r="E162" s="31">
        <v>2</v>
      </c>
      <c r="F162" s="32">
        <v>3.0769230769230771E-2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 codeName="Sheet215">
    <tabColor rgb="FF333399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326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1.6129032258064516E-2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8.0645161290322578E-3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3</v>
      </c>
      <c r="D20" s="70">
        <v>0</v>
      </c>
      <c r="E20" s="48">
        <v>3</v>
      </c>
      <c r="F20" s="39">
        <v>2.4193548387096774E-2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2.4193548387096774E-2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4</v>
      </c>
      <c r="D32" s="49">
        <v>1</v>
      </c>
      <c r="E32" s="41">
        <v>5</v>
      </c>
      <c r="F32" s="42">
        <v>4.0322580645161289E-2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2.4193548387096774E-2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5</v>
      </c>
      <c r="D44" s="49">
        <v>1</v>
      </c>
      <c r="E44" s="41">
        <v>6</v>
      </c>
      <c r="F44" s="42">
        <v>4.8387096774193547E-2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5</v>
      </c>
      <c r="D56" s="49">
        <v>0</v>
      </c>
      <c r="E56" s="41">
        <v>5</v>
      </c>
      <c r="F56" s="42">
        <v>4.0322580645161289E-2</v>
      </c>
    </row>
    <row r="57" spans="1:6" ht="15" customHeight="1" x14ac:dyDescent="0.15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3</v>
      </c>
      <c r="D62" s="49">
        <v>3</v>
      </c>
      <c r="E62" s="41">
        <v>6</v>
      </c>
      <c r="F62" s="42">
        <v>4.8387096774193547E-2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2</v>
      </c>
      <c r="D68" s="49">
        <v>3</v>
      </c>
      <c r="E68" s="41">
        <v>5</v>
      </c>
      <c r="F68" s="42">
        <v>4.0322580645161289E-2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0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5</v>
      </c>
      <c r="D74" s="49">
        <v>3</v>
      </c>
      <c r="E74" s="41">
        <v>8</v>
      </c>
      <c r="F74" s="42">
        <v>6.4516129032258063E-2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2</v>
      </c>
      <c r="D80" s="49">
        <v>5</v>
      </c>
      <c r="E80" s="41">
        <v>7</v>
      </c>
      <c r="F80" s="42">
        <v>5.6451612903225805E-2</v>
      </c>
    </row>
    <row r="81" spans="1:6" ht="15" customHeight="1" x14ac:dyDescent="0.15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8</v>
      </c>
      <c r="D86" s="71">
        <v>6</v>
      </c>
      <c r="E86" s="44">
        <v>14</v>
      </c>
      <c r="F86" s="45">
        <v>0.11290322580645161</v>
      </c>
    </row>
    <row r="87" spans="1:6" ht="15" customHeight="1" x14ac:dyDescent="0.15">
      <c r="A87" s="12"/>
      <c r="B87" s="35">
        <v>70</v>
      </c>
      <c r="C87" s="94">
        <v>5</v>
      </c>
      <c r="D87" s="94">
        <v>4</v>
      </c>
      <c r="E87" s="95">
        <v>9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3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1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12</v>
      </c>
      <c r="D92" s="71">
        <v>10</v>
      </c>
      <c r="E92" s="44">
        <v>22</v>
      </c>
      <c r="F92" s="45">
        <v>0.17741935483870969</v>
      </c>
    </row>
    <row r="93" spans="1:6" ht="15" customHeight="1" x14ac:dyDescent="0.15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8</v>
      </c>
      <c r="D98" s="71">
        <v>5</v>
      </c>
      <c r="E98" s="44">
        <v>13</v>
      </c>
      <c r="F98" s="45">
        <v>0.10483870967741936</v>
      </c>
    </row>
    <row r="99" spans="1:6" ht="15" customHeight="1" x14ac:dyDescent="0.15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9</v>
      </c>
      <c r="E104" s="44">
        <v>10</v>
      </c>
      <c r="F104" s="45">
        <v>8.0645161290322578E-2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1.6129032258064516E-2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7</v>
      </c>
      <c r="E116" s="44">
        <v>7</v>
      </c>
      <c r="F116" s="45">
        <v>5.6451612903225805E-2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1.6129032258064516E-2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64</v>
      </c>
      <c r="D147" s="77">
        <v>60</v>
      </c>
      <c r="E147" s="62">
        <v>124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5</v>
      </c>
      <c r="D150" s="17">
        <v>1</v>
      </c>
      <c r="E150" s="17">
        <v>6</v>
      </c>
      <c r="F150" s="32">
        <v>4.8387096774193547E-2</v>
      </c>
    </row>
    <row r="151" spans="1:6" ht="15" customHeight="1" x14ac:dyDescent="0.15">
      <c r="A151" s="18"/>
      <c r="B151" s="18" t="s">
        <v>49</v>
      </c>
      <c r="C151" s="19">
        <v>29</v>
      </c>
      <c r="D151" s="19">
        <v>19</v>
      </c>
      <c r="E151" s="19">
        <v>48</v>
      </c>
      <c r="F151" s="32">
        <v>0.38709677419354838</v>
      </c>
    </row>
    <row r="152" spans="1:6" ht="15" customHeight="1" x14ac:dyDescent="0.15">
      <c r="A152" s="33"/>
      <c r="B152" s="20" t="s">
        <v>6</v>
      </c>
      <c r="C152" s="21">
        <v>30</v>
      </c>
      <c r="D152" s="21">
        <v>40</v>
      </c>
      <c r="E152" s="21">
        <v>70</v>
      </c>
      <c r="F152" s="32">
        <v>0.56451612903225812</v>
      </c>
    </row>
    <row r="153" spans="1:6" ht="15" customHeight="1" x14ac:dyDescent="0.15">
      <c r="B153" s="2" t="s">
        <v>8</v>
      </c>
      <c r="C153" s="1">
        <v>64</v>
      </c>
      <c r="D153" s="1">
        <v>60</v>
      </c>
      <c r="E153" s="1">
        <v>124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5</v>
      </c>
      <c r="D155" s="17">
        <v>1</v>
      </c>
      <c r="E155" s="17">
        <v>6</v>
      </c>
      <c r="F155" s="32">
        <v>4.8387096774193547E-2</v>
      </c>
    </row>
    <row r="156" spans="1:6" ht="15" customHeight="1" x14ac:dyDescent="0.15">
      <c r="A156" s="28"/>
      <c r="B156" s="18" t="s">
        <v>49</v>
      </c>
      <c r="C156" s="19">
        <v>29</v>
      </c>
      <c r="D156" s="19">
        <v>19</v>
      </c>
      <c r="E156" s="19">
        <v>48</v>
      </c>
      <c r="F156" s="32">
        <v>0.38709677419354838</v>
      </c>
    </row>
    <row r="157" spans="1:6" ht="15" customHeight="1" x14ac:dyDescent="0.15">
      <c r="A157" s="25"/>
      <c r="B157" s="20" t="s">
        <v>10</v>
      </c>
      <c r="C157" s="21">
        <v>20</v>
      </c>
      <c r="D157" s="21">
        <v>16</v>
      </c>
      <c r="E157" s="21">
        <v>36</v>
      </c>
      <c r="F157" s="32">
        <v>0.29032258064516131</v>
      </c>
    </row>
    <row r="158" spans="1:6" ht="15" customHeight="1" x14ac:dyDescent="0.15">
      <c r="A158" s="26"/>
      <c r="B158" s="29" t="s">
        <v>11</v>
      </c>
      <c r="C158" s="27">
        <v>10</v>
      </c>
      <c r="D158" s="27">
        <v>24</v>
      </c>
      <c r="E158" s="27">
        <v>34</v>
      </c>
      <c r="F158" s="32">
        <v>0.27419354838709675</v>
      </c>
    </row>
    <row r="159" spans="1:6" ht="15" customHeight="1" x14ac:dyDescent="0.15">
      <c r="B159" s="2" t="s">
        <v>8</v>
      </c>
      <c r="C159" s="1">
        <v>64</v>
      </c>
      <c r="D159" s="1">
        <v>60</v>
      </c>
      <c r="E159" s="1">
        <v>124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</v>
      </c>
      <c r="D161" s="31">
        <v>10</v>
      </c>
      <c r="E161" s="31">
        <v>11</v>
      </c>
      <c r="F161" s="32">
        <v>8.8709677419354843E-2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9</v>
      </c>
      <c r="E162" s="31">
        <v>9</v>
      </c>
      <c r="F162" s="32">
        <v>7.2580645161290328E-2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1.6129032258064516E-2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 codeName="Sheet216">
    <tabColor rgb="FF333399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327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2</v>
      </c>
      <c r="E8" s="38">
        <v>3</v>
      </c>
      <c r="F8" s="39">
        <v>1.0238907849829351E-2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1.3651877133105802E-2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5</v>
      </c>
      <c r="D20" s="70">
        <v>1</v>
      </c>
      <c r="E20" s="48">
        <v>6</v>
      </c>
      <c r="F20" s="39">
        <v>2.0477815699658702E-2</v>
      </c>
    </row>
    <row r="21" spans="1:6" ht="15" customHeight="1" x14ac:dyDescent="0.15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4</v>
      </c>
      <c r="D23" s="94">
        <v>0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v>10</v>
      </c>
      <c r="D26" s="49">
        <v>3</v>
      </c>
      <c r="E26" s="41">
        <v>13</v>
      </c>
      <c r="F26" s="42">
        <v>4.4368600682593858E-2</v>
      </c>
    </row>
    <row r="27" spans="1:6" ht="15" customHeight="1" x14ac:dyDescent="0.15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0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4</v>
      </c>
      <c r="E30" s="95">
        <v>5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7</v>
      </c>
      <c r="D32" s="49">
        <v>9</v>
      </c>
      <c r="E32" s="41">
        <v>16</v>
      </c>
      <c r="F32" s="42">
        <v>5.4607508532423209E-2</v>
      </c>
    </row>
    <row r="33" spans="1:6" ht="15" customHeight="1" x14ac:dyDescent="0.15">
      <c r="A33" s="12"/>
      <c r="B33" s="35">
        <v>25</v>
      </c>
      <c r="C33" s="94">
        <v>3</v>
      </c>
      <c r="D33" s="94">
        <v>0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6</v>
      </c>
      <c r="D38" s="49">
        <v>2</v>
      </c>
      <c r="E38" s="41">
        <v>8</v>
      </c>
      <c r="F38" s="42">
        <v>2.7303754266211604E-2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v>5</v>
      </c>
      <c r="D44" s="49">
        <v>6</v>
      </c>
      <c r="E44" s="41">
        <v>11</v>
      </c>
      <c r="F44" s="42">
        <v>3.7542662116040959E-2</v>
      </c>
    </row>
    <row r="45" spans="1:6" ht="15" customHeight="1" x14ac:dyDescent="0.15">
      <c r="A45" s="12"/>
      <c r="B45" s="35">
        <v>35</v>
      </c>
      <c r="C45" s="94">
        <v>4</v>
      </c>
      <c r="D45" s="94">
        <v>0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0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8</v>
      </c>
      <c r="D50" s="49">
        <v>4</v>
      </c>
      <c r="E50" s="41">
        <v>12</v>
      </c>
      <c r="F50" s="42">
        <v>4.0955631399317405E-2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4</v>
      </c>
      <c r="E54" s="95">
        <v>6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7</v>
      </c>
      <c r="D56" s="49">
        <v>6</v>
      </c>
      <c r="E56" s="41">
        <v>13</v>
      </c>
      <c r="F56" s="42">
        <v>4.4368600682593858E-2</v>
      </c>
    </row>
    <row r="57" spans="1:6" ht="15" customHeight="1" x14ac:dyDescent="0.15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v>4</v>
      </c>
      <c r="D62" s="49">
        <v>6</v>
      </c>
      <c r="E62" s="41">
        <v>10</v>
      </c>
      <c r="F62" s="42">
        <v>3.4129692832764506E-2</v>
      </c>
    </row>
    <row r="63" spans="1:6" ht="15" customHeight="1" x14ac:dyDescent="0.15">
      <c r="A63" s="12"/>
      <c r="B63" s="35">
        <v>50</v>
      </c>
      <c r="C63" s="94">
        <v>5</v>
      </c>
      <c r="D63" s="94">
        <v>2</v>
      </c>
      <c r="E63" s="95">
        <v>7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3</v>
      </c>
      <c r="E64" s="95">
        <v>7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5</v>
      </c>
      <c r="E65" s="95">
        <v>8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8</v>
      </c>
      <c r="D67" s="94">
        <v>2</v>
      </c>
      <c r="E67" s="95">
        <v>10</v>
      </c>
      <c r="F67" s="32"/>
    </row>
    <row r="68" spans="1:6" ht="15" customHeight="1" x14ac:dyDescent="0.15">
      <c r="A68" s="12"/>
      <c r="B68" s="40" t="s">
        <v>37</v>
      </c>
      <c r="C68" s="49">
        <v>21</v>
      </c>
      <c r="D68" s="49">
        <v>12</v>
      </c>
      <c r="E68" s="41">
        <v>33</v>
      </c>
      <c r="F68" s="42">
        <v>0.11262798634812286</v>
      </c>
    </row>
    <row r="69" spans="1:6" ht="15" customHeight="1" x14ac:dyDescent="0.15">
      <c r="A69" s="12"/>
      <c r="B69" s="35">
        <v>55</v>
      </c>
      <c r="C69" s="94">
        <v>3</v>
      </c>
      <c r="D69" s="94">
        <v>4</v>
      </c>
      <c r="E69" s="95">
        <v>7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5</v>
      </c>
      <c r="E72" s="95">
        <v>8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9</v>
      </c>
      <c r="D74" s="49">
        <v>12</v>
      </c>
      <c r="E74" s="41">
        <v>21</v>
      </c>
      <c r="F74" s="42">
        <v>7.1672354948805458E-2</v>
      </c>
    </row>
    <row r="75" spans="1:6" ht="15" customHeight="1" x14ac:dyDescent="0.15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3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9</v>
      </c>
      <c r="D80" s="49">
        <v>11</v>
      </c>
      <c r="E80" s="41">
        <v>20</v>
      </c>
      <c r="F80" s="42">
        <v>6.8259385665529013E-2</v>
      </c>
    </row>
    <row r="81" spans="1:6" ht="15" customHeight="1" x14ac:dyDescent="0.15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3</v>
      </c>
      <c r="E85" s="95">
        <v>7</v>
      </c>
      <c r="F85" s="32"/>
    </row>
    <row r="86" spans="1:6" ht="15" customHeight="1" x14ac:dyDescent="0.15">
      <c r="A86" s="12"/>
      <c r="B86" s="43" t="s">
        <v>40</v>
      </c>
      <c r="C86" s="71">
        <v>14</v>
      </c>
      <c r="D86" s="71">
        <v>12</v>
      </c>
      <c r="E86" s="44">
        <v>26</v>
      </c>
      <c r="F86" s="45">
        <v>8.8737201365187715E-2</v>
      </c>
    </row>
    <row r="87" spans="1:6" ht="15" customHeight="1" x14ac:dyDescent="0.15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5</v>
      </c>
      <c r="E89" s="95">
        <v>8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6</v>
      </c>
      <c r="E90" s="95">
        <v>6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9</v>
      </c>
      <c r="D92" s="71">
        <v>17</v>
      </c>
      <c r="E92" s="44">
        <v>26</v>
      </c>
      <c r="F92" s="45">
        <v>8.8737201365187715E-2</v>
      </c>
    </row>
    <row r="93" spans="1:6" ht="15" customHeight="1" x14ac:dyDescent="0.15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4</v>
      </c>
      <c r="D95" s="94">
        <v>3</v>
      </c>
      <c r="E95" s="95">
        <v>7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v>10</v>
      </c>
      <c r="D98" s="71">
        <v>15</v>
      </c>
      <c r="E98" s="44">
        <v>25</v>
      </c>
      <c r="F98" s="45">
        <v>8.5324232081911269E-2</v>
      </c>
    </row>
    <row r="99" spans="1:6" ht="15" customHeight="1" x14ac:dyDescent="0.15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4</v>
      </c>
      <c r="E101" s="95">
        <v>7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v>10</v>
      </c>
      <c r="D104" s="71">
        <v>10</v>
      </c>
      <c r="E104" s="44">
        <v>20</v>
      </c>
      <c r="F104" s="45">
        <v>6.8259385665529013E-2</v>
      </c>
    </row>
    <row r="105" spans="1:6" ht="15" customHeight="1" x14ac:dyDescent="0.15">
      <c r="A105" s="12"/>
      <c r="B105" s="35">
        <v>85</v>
      </c>
      <c r="C105" s="94">
        <v>4</v>
      </c>
      <c r="D105" s="94">
        <v>0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4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6</v>
      </c>
      <c r="D110" s="71">
        <v>6</v>
      </c>
      <c r="E110" s="44">
        <v>12</v>
      </c>
      <c r="F110" s="45">
        <v>4.0955631399317405E-2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5</v>
      </c>
      <c r="E116" s="44">
        <v>8</v>
      </c>
      <c r="F116" s="45">
        <v>2.7303754266211604E-2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4</v>
      </c>
      <c r="E122" s="44">
        <v>6</v>
      </c>
      <c r="F122" s="45">
        <v>2.0477815699658702E-2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147</v>
      </c>
      <c r="D147" s="77">
        <v>146</v>
      </c>
      <c r="E147" s="62">
        <v>293</v>
      </c>
      <c r="F147" s="32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7</v>
      </c>
      <c r="D150" s="17">
        <v>6</v>
      </c>
      <c r="E150" s="17">
        <v>13</v>
      </c>
      <c r="F150" s="32">
        <v>4.4368600682593858E-2</v>
      </c>
    </row>
    <row r="151" spans="1:6" ht="15" customHeight="1" x14ac:dyDescent="0.15">
      <c r="A151" s="18"/>
      <c r="B151" s="18" t="s">
        <v>49</v>
      </c>
      <c r="C151" s="19">
        <v>86</v>
      </c>
      <c r="D151" s="19">
        <v>71</v>
      </c>
      <c r="E151" s="19">
        <v>157</v>
      </c>
      <c r="F151" s="32">
        <v>0.53583617747440271</v>
      </c>
    </row>
    <row r="152" spans="1:6" ht="15" customHeight="1" x14ac:dyDescent="0.15">
      <c r="A152" s="33"/>
      <c r="B152" s="20" t="s">
        <v>6</v>
      </c>
      <c r="C152" s="21">
        <v>54</v>
      </c>
      <c r="D152" s="21">
        <v>69</v>
      </c>
      <c r="E152" s="21">
        <v>123</v>
      </c>
      <c r="F152" s="32">
        <v>0.41979522184300339</v>
      </c>
    </row>
    <row r="153" spans="1:6" ht="15" customHeight="1" x14ac:dyDescent="0.15">
      <c r="B153" s="2" t="s">
        <v>8</v>
      </c>
      <c r="C153" s="1">
        <v>147</v>
      </c>
      <c r="D153" s="1">
        <v>146</v>
      </c>
      <c r="E153" s="1">
        <v>293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7</v>
      </c>
      <c r="D155" s="17">
        <v>6</v>
      </c>
      <c r="E155" s="17">
        <v>13</v>
      </c>
      <c r="F155" s="32">
        <v>4.4368600682593858E-2</v>
      </c>
    </row>
    <row r="156" spans="1:6" ht="15" customHeight="1" x14ac:dyDescent="0.15">
      <c r="A156" s="28"/>
      <c r="B156" s="18" t="s">
        <v>49</v>
      </c>
      <c r="C156" s="19">
        <v>86</v>
      </c>
      <c r="D156" s="19">
        <v>71</v>
      </c>
      <c r="E156" s="19">
        <v>157</v>
      </c>
      <c r="F156" s="32">
        <v>0.53583617747440271</v>
      </c>
    </row>
    <row r="157" spans="1:6" ht="15" customHeight="1" x14ac:dyDescent="0.15">
      <c r="A157" s="25"/>
      <c r="B157" s="20" t="s">
        <v>10</v>
      </c>
      <c r="C157" s="21">
        <v>23</v>
      </c>
      <c r="D157" s="21">
        <v>29</v>
      </c>
      <c r="E157" s="21">
        <v>52</v>
      </c>
      <c r="F157" s="32">
        <v>0.17747440273037543</v>
      </c>
    </row>
    <row r="158" spans="1:6" ht="15" customHeight="1" x14ac:dyDescent="0.15">
      <c r="A158" s="26"/>
      <c r="B158" s="29" t="s">
        <v>11</v>
      </c>
      <c r="C158" s="27">
        <v>31</v>
      </c>
      <c r="D158" s="27">
        <v>40</v>
      </c>
      <c r="E158" s="27">
        <v>71</v>
      </c>
      <c r="F158" s="32">
        <v>0.24232081911262798</v>
      </c>
    </row>
    <row r="159" spans="1:6" ht="15" customHeight="1" x14ac:dyDescent="0.15">
      <c r="B159" s="2" t="s">
        <v>8</v>
      </c>
      <c r="C159" s="1">
        <v>147</v>
      </c>
      <c r="D159" s="1">
        <v>146</v>
      </c>
      <c r="E159" s="1">
        <v>293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11</v>
      </c>
      <c r="D161" s="31">
        <v>15</v>
      </c>
      <c r="E161" s="31">
        <v>26</v>
      </c>
      <c r="F161" s="32">
        <v>8.8737201365187715E-2</v>
      </c>
    </row>
    <row r="162" spans="1:6" ht="15" customHeight="1" x14ac:dyDescent="0.15">
      <c r="A162" s="30"/>
      <c r="B162" s="23" t="s">
        <v>15</v>
      </c>
      <c r="C162" s="31">
        <v>5</v>
      </c>
      <c r="D162" s="31">
        <v>9</v>
      </c>
      <c r="E162" s="31">
        <v>14</v>
      </c>
      <c r="F162" s="32">
        <v>4.778156996587031E-2</v>
      </c>
    </row>
    <row r="163" spans="1:6" ht="15" customHeight="1" x14ac:dyDescent="0.15">
      <c r="A163" s="30"/>
      <c r="B163" s="23" t="s">
        <v>13</v>
      </c>
      <c r="C163" s="31">
        <v>2</v>
      </c>
      <c r="D163" s="31">
        <v>4</v>
      </c>
      <c r="E163" s="31">
        <v>6</v>
      </c>
      <c r="F163" s="32">
        <v>2.0477815699658702E-2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 codeName="Sheet217">
    <tabColor rgb="FF333399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328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2</v>
      </c>
      <c r="E8" s="38">
        <v>2</v>
      </c>
      <c r="F8" s="39">
        <v>1.7699115044247787E-2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3</v>
      </c>
      <c r="D14" s="70">
        <v>2</v>
      </c>
      <c r="E14" s="48">
        <v>5</v>
      </c>
      <c r="F14" s="39">
        <v>4.4247787610619468E-2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4</v>
      </c>
      <c r="D20" s="70">
        <v>1</v>
      </c>
      <c r="E20" s="48">
        <v>5</v>
      </c>
      <c r="F20" s="39">
        <v>4.4247787610619468E-2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5</v>
      </c>
      <c r="E26" s="41">
        <v>7</v>
      </c>
      <c r="F26" s="42">
        <v>6.1946902654867256E-2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3.5398230088495575E-2</v>
      </c>
    </row>
    <row r="33" spans="1:6" ht="15" customHeight="1" x14ac:dyDescent="0.15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3</v>
      </c>
      <c r="E38" s="41">
        <v>4</v>
      </c>
      <c r="F38" s="42">
        <v>3.5398230088495575E-2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1.7699115044247787E-2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3</v>
      </c>
      <c r="E50" s="41">
        <v>3</v>
      </c>
      <c r="F50" s="42">
        <v>2.6548672566371681E-2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2</v>
      </c>
      <c r="D56" s="49">
        <v>6</v>
      </c>
      <c r="E56" s="41">
        <v>8</v>
      </c>
      <c r="F56" s="42">
        <v>7.0796460176991149E-2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0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6</v>
      </c>
      <c r="D62" s="49">
        <v>2</v>
      </c>
      <c r="E62" s="41">
        <v>8</v>
      </c>
      <c r="F62" s="42">
        <v>7.0796460176991149E-2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5</v>
      </c>
      <c r="D68" s="49">
        <v>6</v>
      </c>
      <c r="E68" s="41">
        <v>11</v>
      </c>
      <c r="F68" s="42">
        <v>9.7345132743362831E-2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4.4247787610619468E-2</v>
      </c>
    </row>
    <row r="75" spans="1:6" ht="15" customHeight="1" x14ac:dyDescent="0.15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2</v>
      </c>
      <c r="D80" s="49">
        <v>5</v>
      </c>
      <c r="E80" s="41">
        <v>7</v>
      </c>
      <c r="F80" s="42">
        <v>6.1946902654867256E-2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6</v>
      </c>
      <c r="D86" s="71">
        <v>2</v>
      </c>
      <c r="E86" s="44">
        <v>8</v>
      </c>
      <c r="F86" s="45">
        <v>7.0796460176991149E-2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v>4</v>
      </c>
      <c r="D92" s="71">
        <v>2</v>
      </c>
      <c r="E92" s="44">
        <v>6</v>
      </c>
      <c r="F92" s="45">
        <v>5.3097345132743362E-2</v>
      </c>
    </row>
    <row r="93" spans="1:6" ht="15" customHeight="1" x14ac:dyDescent="0.15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4</v>
      </c>
      <c r="D98" s="71">
        <v>3</v>
      </c>
      <c r="E98" s="44">
        <v>7</v>
      </c>
      <c r="F98" s="45">
        <v>6.1946902654867256E-2</v>
      </c>
    </row>
    <row r="99" spans="1:6" ht="15" customHeight="1" x14ac:dyDescent="0.15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4</v>
      </c>
      <c r="D104" s="71">
        <v>4</v>
      </c>
      <c r="E104" s="44">
        <v>8</v>
      </c>
      <c r="F104" s="45">
        <v>7.0796460176991149E-2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4</v>
      </c>
      <c r="E110" s="44">
        <v>8</v>
      </c>
      <c r="F110" s="45">
        <v>7.0796460176991149E-2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3.5398230088495575E-2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8.8495575221238937E-3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54</v>
      </c>
      <c r="D147" s="77">
        <v>59</v>
      </c>
      <c r="E147" s="62">
        <v>113</v>
      </c>
      <c r="F147" s="32">
        <v>0.99999999999999978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7</v>
      </c>
      <c r="D150" s="17">
        <v>5</v>
      </c>
      <c r="E150" s="17">
        <v>12</v>
      </c>
      <c r="F150" s="32">
        <v>0.10619469026548672</v>
      </c>
    </row>
    <row r="151" spans="1:6" ht="15" customHeight="1" x14ac:dyDescent="0.15">
      <c r="A151" s="18"/>
      <c r="B151" s="18" t="s">
        <v>49</v>
      </c>
      <c r="C151" s="19">
        <v>24</v>
      </c>
      <c r="D151" s="19">
        <v>35</v>
      </c>
      <c r="E151" s="19">
        <v>59</v>
      </c>
      <c r="F151" s="32">
        <v>0.52212389380530977</v>
      </c>
    </row>
    <row r="152" spans="1:6" ht="15" customHeight="1" x14ac:dyDescent="0.15">
      <c r="A152" s="33"/>
      <c r="B152" s="20" t="s">
        <v>6</v>
      </c>
      <c r="C152" s="21">
        <v>23</v>
      </c>
      <c r="D152" s="21">
        <v>19</v>
      </c>
      <c r="E152" s="21">
        <v>42</v>
      </c>
      <c r="F152" s="32">
        <v>0.37168141592920356</v>
      </c>
    </row>
    <row r="153" spans="1:6" ht="15" customHeight="1" x14ac:dyDescent="0.15">
      <c r="B153" s="2" t="s">
        <v>8</v>
      </c>
      <c r="C153" s="1">
        <v>54</v>
      </c>
      <c r="D153" s="1">
        <v>59</v>
      </c>
      <c r="E153" s="1">
        <v>113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7</v>
      </c>
      <c r="D155" s="17">
        <v>5</v>
      </c>
      <c r="E155" s="17">
        <v>12</v>
      </c>
      <c r="F155" s="32">
        <v>0.10619469026548672</v>
      </c>
    </row>
    <row r="156" spans="1:6" ht="15" customHeight="1" x14ac:dyDescent="0.15">
      <c r="A156" s="28"/>
      <c r="B156" s="18" t="s">
        <v>49</v>
      </c>
      <c r="C156" s="19">
        <v>24</v>
      </c>
      <c r="D156" s="19">
        <v>35</v>
      </c>
      <c r="E156" s="19">
        <v>59</v>
      </c>
      <c r="F156" s="32">
        <v>0.52212389380530977</v>
      </c>
    </row>
    <row r="157" spans="1:6" ht="15" customHeight="1" x14ac:dyDescent="0.15">
      <c r="A157" s="25"/>
      <c r="B157" s="20" t="s">
        <v>10</v>
      </c>
      <c r="C157" s="21">
        <v>10</v>
      </c>
      <c r="D157" s="21">
        <v>4</v>
      </c>
      <c r="E157" s="21">
        <v>14</v>
      </c>
      <c r="F157" s="32">
        <v>0.12389380530973451</v>
      </c>
    </row>
    <row r="158" spans="1:6" ht="15" customHeight="1" x14ac:dyDescent="0.15">
      <c r="A158" s="26"/>
      <c r="B158" s="29" t="s">
        <v>11</v>
      </c>
      <c r="C158" s="27">
        <v>13</v>
      </c>
      <c r="D158" s="27">
        <v>15</v>
      </c>
      <c r="E158" s="27">
        <v>28</v>
      </c>
      <c r="F158" s="32">
        <v>0.24778761061946902</v>
      </c>
    </row>
    <row r="159" spans="1:6" ht="15" customHeight="1" x14ac:dyDescent="0.15">
      <c r="B159" s="2" t="s">
        <v>8</v>
      </c>
      <c r="C159" s="1">
        <v>54</v>
      </c>
      <c r="D159" s="1">
        <v>59</v>
      </c>
      <c r="E159" s="1">
        <v>113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5</v>
      </c>
      <c r="D161" s="31">
        <v>8</v>
      </c>
      <c r="E161" s="31">
        <v>13</v>
      </c>
      <c r="F161" s="32">
        <v>0.11504424778761062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4</v>
      </c>
      <c r="E162" s="31">
        <v>5</v>
      </c>
      <c r="F162" s="32">
        <v>4.4247787610619468E-2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8.8495575221238937E-3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 codeName="Sheet218">
    <tabColor rgb="FF333399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329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2</v>
      </c>
      <c r="E8" s="38">
        <v>2</v>
      </c>
      <c r="F8" s="39">
        <v>1.4705882352941176E-2</v>
      </c>
    </row>
    <row r="9" spans="1:6" ht="15" customHeight="1" x14ac:dyDescent="0.15">
      <c r="A9" s="12"/>
      <c r="B9" s="35">
        <v>5</v>
      </c>
      <c r="C9" s="94">
        <v>0</v>
      </c>
      <c r="D9" s="94">
        <v>3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4</v>
      </c>
      <c r="E14" s="48">
        <v>4</v>
      </c>
      <c r="F14" s="39">
        <v>2.9411764705882353E-2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3.6764705882352942E-2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4</v>
      </c>
      <c r="D26" s="49">
        <v>1</v>
      </c>
      <c r="E26" s="41">
        <v>5</v>
      </c>
      <c r="F26" s="42">
        <v>3.6764705882352942E-2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4</v>
      </c>
      <c r="E32" s="41">
        <v>7</v>
      </c>
      <c r="F32" s="42">
        <v>5.1470588235294115E-2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2.2058823529411766E-2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6</v>
      </c>
      <c r="D44" s="49">
        <v>2</v>
      </c>
      <c r="E44" s="41">
        <v>8</v>
      </c>
      <c r="F44" s="42">
        <v>5.8823529411764705E-2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4</v>
      </c>
      <c r="D50" s="49">
        <v>2</v>
      </c>
      <c r="E50" s="41">
        <v>6</v>
      </c>
      <c r="F50" s="42">
        <v>4.4117647058823532E-2</v>
      </c>
    </row>
    <row r="51" spans="1:6" ht="15" customHeight="1" x14ac:dyDescent="0.15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4</v>
      </c>
      <c r="E53" s="95">
        <v>5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6</v>
      </c>
      <c r="D56" s="49">
        <v>6</v>
      </c>
      <c r="E56" s="41">
        <v>12</v>
      </c>
      <c r="F56" s="42">
        <v>8.8235294117647065E-2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3</v>
      </c>
      <c r="D62" s="49">
        <v>3</v>
      </c>
      <c r="E62" s="41">
        <v>6</v>
      </c>
      <c r="F62" s="42">
        <v>4.4117647058823532E-2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4</v>
      </c>
      <c r="D68" s="49">
        <v>3</v>
      </c>
      <c r="E68" s="41">
        <v>7</v>
      </c>
      <c r="F68" s="42">
        <v>5.1470588235294115E-2</v>
      </c>
    </row>
    <row r="69" spans="1:6" ht="15" customHeight="1" x14ac:dyDescent="0.15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3</v>
      </c>
      <c r="D74" s="49">
        <v>4</v>
      </c>
      <c r="E74" s="41">
        <v>7</v>
      </c>
      <c r="F74" s="42">
        <v>5.1470588235294115E-2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2</v>
      </c>
      <c r="D80" s="49">
        <v>6</v>
      </c>
      <c r="E80" s="41">
        <v>8</v>
      </c>
      <c r="F80" s="42">
        <v>5.8823529411764705E-2</v>
      </c>
    </row>
    <row r="81" spans="1:6" ht="15" customHeight="1" x14ac:dyDescent="0.15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0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v>8</v>
      </c>
      <c r="D86" s="71">
        <v>8</v>
      </c>
      <c r="E86" s="44">
        <v>16</v>
      </c>
      <c r="F86" s="45">
        <v>0.11764705882352941</v>
      </c>
    </row>
    <row r="87" spans="1:6" ht="15" customHeight="1" x14ac:dyDescent="0.15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2</v>
      </c>
      <c r="E90" s="95">
        <v>6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6</v>
      </c>
      <c r="D92" s="71">
        <v>5</v>
      </c>
      <c r="E92" s="44">
        <v>11</v>
      </c>
      <c r="F92" s="45">
        <v>8.0882352941176475E-2</v>
      </c>
    </row>
    <row r="93" spans="1:6" ht="15" customHeight="1" x14ac:dyDescent="0.15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5</v>
      </c>
      <c r="D94" s="94">
        <v>2</v>
      </c>
      <c r="E94" s="95">
        <v>7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6</v>
      </c>
      <c r="D98" s="71">
        <v>7</v>
      </c>
      <c r="E98" s="44">
        <v>13</v>
      </c>
      <c r="F98" s="45">
        <v>9.5588235294117641E-2</v>
      </c>
    </row>
    <row r="99" spans="1:6" ht="15" customHeight="1" x14ac:dyDescent="0.15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4</v>
      </c>
      <c r="E104" s="44">
        <v>9</v>
      </c>
      <c r="F104" s="45">
        <v>6.6176470588235295E-2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1</v>
      </c>
      <c r="E110" s="44">
        <v>4</v>
      </c>
      <c r="F110" s="45">
        <v>2.9411764705882353E-2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1.4705882352941176E-2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7.3529411764705881E-3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67</v>
      </c>
      <c r="D147" s="77">
        <v>69</v>
      </c>
      <c r="E147" s="62">
        <v>136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3</v>
      </c>
      <c r="D150" s="17">
        <v>8</v>
      </c>
      <c r="E150" s="17">
        <v>11</v>
      </c>
      <c r="F150" s="32">
        <v>8.0882352941176475E-2</v>
      </c>
    </row>
    <row r="151" spans="1:6" ht="15" customHeight="1" x14ac:dyDescent="0.15">
      <c r="A151" s="18"/>
      <c r="B151" s="18" t="s">
        <v>49</v>
      </c>
      <c r="C151" s="19">
        <v>36</v>
      </c>
      <c r="D151" s="19">
        <v>33</v>
      </c>
      <c r="E151" s="19">
        <v>69</v>
      </c>
      <c r="F151" s="32">
        <v>0.50735294117647056</v>
      </c>
    </row>
    <row r="152" spans="1:6" ht="15" customHeight="1" x14ac:dyDescent="0.15">
      <c r="A152" s="33"/>
      <c r="B152" s="20" t="s">
        <v>6</v>
      </c>
      <c r="C152" s="21">
        <v>28</v>
      </c>
      <c r="D152" s="21">
        <v>28</v>
      </c>
      <c r="E152" s="21">
        <v>56</v>
      </c>
      <c r="F152" s="32">
        <v>0.41176470588235292</v>
      </c>
    </row>
    <row r="153" spans="1:6" ht="15" customHeight="1" x14ac:dyDescent="0.15">
      <c r="B153" s="2" t="s">
        <v>8</v>
      </c>
      <c r="C153" s="1">
        <v>67</v>
      </c>
      <c r="D153" s="1">
        <v>69</v>
      </c>
      <c r="E153" s="1">
        <v>136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3</v>
      </c>
      <c r="D155" s="17">
        <v>8</v>
      </c>
      <c r="E155" s="17">
        <v>11</v>
      </c>
      <c r="F155" s="32">
        <v>8.0882352941176475E-2</v>
      </c>
    </row>
    <row r="156" spans="1:6" ht="15" customHeight="1" x14ac:dyDescent="0.15">
      <c r="A156" s="28"/>
      <c r="B156" s="18" t="s">
        <v>49</v>
      </c>
      <c r="C156" s="19">
        <v>36</v>
      </c>
      <c r="D156" s="19">
        <v>33</v>
      </c>
      <c r="E156" s="19">
        <v>69</v>
      </c>
      <c r="F156" s="32">
        <v>0.50735294117647056</v>
      </c>
    </row>
    <row r="157" spans="1:6" ht="15" customHeight="1" x14ac:dyDescent="0.15">
      <c r="A157" s="25"/>
      <c r="B157" s="20" t="s">
        <v>10</v>
      </c>
      <c r="C157" s="21">
        <v>14</v>
      </c>
      <c r="D157" s="21">
        <v>13</v>
      </c>
      <c r="E157" s="21">
        <v>27</v>
      </c>
      <c r="F157" s="32">
        <v>0.19852941176470587</v>
      </c>
    </row>
    <row r="158" spans="1:6" ht="15" customHeight="1" x14ac:dyDescent="0.15">
      <c r="A158" s="26"/>
      <c r="B158" s="29" t="s">
        <v>11</v>
      </c>
      <c r="C158" s="27">
        <v>14</v>
      </c>
      <c r="D158" s="27">
        <v>15</v>
      </c>
      <c r="E158" s="27">
        <v>29</v>
      </c>
      <c r="F158" s="32">
        <v>0.21323529411764705</v>
      </c>
    </row>
    <row r="159" spans="1:6" ht="15" customHeight="1" x14ac:dyDescent="0.15">
      <c r="B159" s="2" t="s">
        <v>8</v>
      </c>
      <c r="C159" s="1">
        <v>67</v>
      </c>
      <c r="D159" s="1">
        <v>69</v>
      </c>
      <c r="E159" s="1">
        <v>136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3</v>
      </c>
      <c r="D161" s="31">
        <v>4</v>
      </c>
      <c r="E161" s="31">
        <v>7</v>
      </c>
      <c r="F161" s="32">
        <v>5.1470588235294115E-2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3</v>
      </c>
      <c r="E162" s="31">
        <v>3</v>
      </c>
      <c r="F162" s="32">
        <v>2.2058823529411766E-2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7.3529411764705881E-3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 codeName="Sheet219">
    <tabColor rgb="FF333399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330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2.9411764705882353E-2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2.9411764705882353E-2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2</v>
      </c>
      <c r="E26" s="41">
        <v>2</v>
      </c>
      <c r="F26" s="42">
        <v>2.9411764705882353E-2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2.9411764705882353E-2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2.9411764705882353E-2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4.4117647058823532E-2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1.4705882352941176E-2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1.4705882352941176E-2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1.4705882352941176E-2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4</v>
      </c>
      <c r="D68" s="49">
        <v>1</v>
      </c>
      <c r="E68" s="41">
        <v>5</v>
      </c>
      <c r="F68" s="42">
        <v>7.3529411764705885E-2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0</v>
      </c>
      <c r="D74" s="49">
        <v>2</v>
      </c>
      <c r="E74" s="41">
        <v>2</v>
      </c>
      <c r="F74" s="42">
        <v>2.9411764705882353E-2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1</v>
      </c>
      <c r="D80" s="49">
        <v>3</v>
      </c>
      <c r="E80" s="41">
        <v>4</v>
      </c>
      <c r="F80" s="42">
        <v>5.8823529411764705E-2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4</v>
      </c>
      <c r="D86" s="71">
        <v>4</v>
      </c>
      <c r="E86" s="44">
        <v>8</v>
      </c>
      <c r="F86" s="45">
        <v>0.11764705882352941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5</v>
      </c>
      <c r="D92" s="71">
        <v>4</v>
      </c>
      <c r="E92" s="44">
        <v>9</v>
      </c>
      <c r="F92" s="45">
        <v>0.13235294117647059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3</v>
      </c>
      <c r="D98" s="71">
        <v>3</v>
      </c>
      <c r="E98" s="44">
        <v>6</v>
      </c>
      <c r="F98" s="45">
        <v>8.8235294117647065E-2</v>
      </c>
    </row>
    <row r="99" spans="1:6" ht="15" customHeight="1" x14ac:dyDescent="0.15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5</v>
      </c>
      <c r="E104" s="44">
        <v>8</v>
      </c>
      <c r="F104" s="45">
        <v>0.11764705882352941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7.3529411764705885E-2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2</v>
      </c>
      <c r="D115" s="94">
        <v>0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7.3529411764705885E-2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33</v>
      </c>
      <c r="D147" s="77">
        <v>35</v>
      </c>
      <c r="E147" s="62">
        <v>68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</v>
      </c>
      <c r="D150" s="17">
        <v>2</v>
      </c>
      <c r="E150" s="17">
        <v>4</v>
      </c>
      <c r="F150" s="32">
        <v>5.8823529411764705E-2</v>
      </c>
    </row>
    <row r="151" spans="1:6" ht="15" customHeight="1" x14ac:dyDescent="0.15">
      <c r="A151" s="18"/>
      <c r="B151" s="18" t="s">
        <v>49</v>
      </c>
      <c r="C151" s="19">
        <v>11</v>
      </c>
      <c r="D151" s="19">
        <v>12</v>
      </c>
      <c r="E151" s="19">
        <v>23</v>
      </c>
      <c r="F151" s="32">
        <v>0.33823529411764708</v>
      </c>
    </row>
    <row r="152" spans="1:6" ht="15" customHeight="1" x14ac:dyDescent="0.15">
      <c r="A152" s="33"/>
      <c r="B152" s="20" t="s">
        <v>6</v>
      </c>
      <c r="C152" s="21">
        <v>20</v>
      </c>
      <c r="D152" s="21">
        <v>21</v>
      </c>
      <c r="E152" s="21">
        <v>41</v>
      </c>
      <c r="F152" s="32">
        <v>0.6029411764705882</v>
      </c>
    </row>
    <row r="153" spans="1:6" ht="15" customHeight="1" x14ac:dyDescent="0.15">
      <c r="B153" s="2" t="s">
        <v>8</v>
      </c>
      <c r="C153" s="1">
        <v>33</v>
      </c>
      <c r="D153" s="1">
        <v>35</v>
      </c>
      <c r="E153" s="1">
        <v>68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</v>
      </c>
      <c r="D155" s="17">
        <v>2</v>
      </c>
      <c r="E155" s="17">
        <v>4</v>
      </c>
      <c r="F155" s="32">
        <v>5.8823529411764705E-2</v>
      </c>
    </row>
    <row r="156" spans="1:6" ht="15" customHeight="1" x14ac:dyDescent="0.15">
      <c r="A156" s="28"/>
      <c r="B156" s="18" t="s">
        <v>49</v>
      </c>
      <c r="C156" s="19">
        <v>11</v>
      </c>
      <c r="D156" s="19">
        <v>12</v>
      </c>
      <c r="E156" s="19">
        <v>23</v>
      </c>
      <c r="F156" s="32">
        <v>0.33823529411764708</v>
      </c>
    </row>
    <row r="157" spans="1:6" ht="15" customHeight="1" x14ac:dyDescent="0.15">
      <c r="A157" s="25"/>
      <c r="B157" s="20" t="s">
        <v>10</v>
      </c>
      <c r="C157" s="21">
        <v>9</v>
      </c>
      <c r="D157" s="21">
        <v>8</v>
      </c>
      <c r="E157" s="21">
        <v>17</v>
      </c>
      <c r="F157" s="32">
        <v>0.25</v>
      </c>
    </row>
    <row r="158" spans="1:6" ht="15" customHeight="1" x14ac:dyDescent="0.15">
      <c r="A158" s="26"/>
      <c r="B158" s="29" t="s">
        <v>11</v>
      </c>
      <c r="C158" s="27">
        <v>11</v>
      </c>
      <c r="D158" s="27">
        <v>13</v>
      </c>
      <c r="E158" s="27">
        <v>24</v>
      </c>
      <c r="F158" s="32">
        <v>0.35294117647058826</v>
      </c>
    </row>
    <row r="159" spans="1:6" ht="15" customHeight="1" x14ac:dyDescent="0.15">
      <c r="B159" s="2" t="s">
        <v>8</v>
      </c>
      <c r="C159" s="1">
        <v>33</v>
      </c>
      <c r="D159" s="1">
        <v>35</v>
      </c>
      <c r="E159" s="1">
        <v>68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5</v>
      </c>
      <c r="D161" s="31">
        <v>5</v>
      </c>
      <c r="E161" s="31">
        <v>10</v>
      </c>
      <c r="F161" s="32">
        <v>0.14705882352941177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3</v>
      </c>
      <c r="E162" s="31">
        <v>5</v>
      </c>
      <c r="F162" s="32">
        <v>7.3529411764705885E-2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 codeName="Sheet220">
    <tabColor rgb="FF333399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331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1</v>
      </c>
      <c r="E8" s="38">
        <v>2</v>
      </c>
      <c r="F8" s="39">
        <v>2.1276595744680851E-2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4.2553191489361701E-2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4</v>
      </c>
      <c r="E20" s="48">
        <v>6</v>
      </c>
      <c r="F20" s="39">
        <v>6.3829787234042548E-2</v>
      </c>
    </row>
    <row r="21" spans="1:6" ht="15" customHeight="1" x14ac:dyDescent="0.15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3</v>
      </c>
      <c r="E26" s="41">
        <v>5</v>
      </c>
      <c r="F26" s="42">
        <v>5.3191489361702128E-2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1.0638297872340425E-2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3.1914893617021274E-2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3</v>
      </c>
      <c r="D44" s="49">
        <v>2</v>
      </c>
      <c r="E44" s="41">
        <v>5</v>
      </c>
      <c r="F44" s="42">
        <v>5.3191489361702128E-2</v>
      </c>
    </row>
    <row r="45" spans="1:6" ht="15" customHeight="1" x14ac:dyDescent="0.15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4</v>
      </c>
      <c r="D50" s="49">
        <v>4</v>
      </c>
      <c r="E50" s="41">
        <v>8</v>
      </c>
      <c r="F50" s="42">
        <v>8.5106382978723402E-2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3.1914893617021274E-2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2</v>
      </c>
      <c r="D62" s="49">
        <v>0</v>
      </c>
      <c r="E62" s="41">
        <v>2</v>
      </c>
      <c r="F62" s="42">
        <v>2.1276595744680851E-2</v>
      </c>
    </row>
    <row r="63" spans="1:6" ht="15" customHeight="1" x14ac:dyDescent="0.15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3</v>
      </c>
      <c r="D68" s="49">
        <v>1</v>
      </c>
      <c r="E68" s="41">
        <v>4</v>
      </c>
      <c r="F68" s="42">
        <v>4.2553191489361701E-2</v>
      </c>
    </row>
    <row r="69" spans="1:6" ht="15" customHeight="1" x14ac:dyDescent="0.15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1</v>
      </c>
      <c r="D74" s="49">
        <v>1</v>
      </c>
      <c r="E74" s="41">
        <v>2</v>
      </c>
      <c r="F74" s="42">
        <v>2.1276595744680851E-2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5</v>
      </c>
      <c r="E80" s="41">
        <v>9</v>
      </c>
      <c r="F80" s="42">
        <v>9.5744680851063829E-2</v>
      </c>
    </row>
    <row r="81" spans="1:6" ht="15" customHeight="1" x14ac:dyDescent="0.15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4</v>
      </c>
      <c r="D86" s="71">
        <v>3</v>
      </c>
      <c r="E86" s="44">
        <v>7</v>
      </c>
      <c r="F86" s="45">
        <v>7.4468085106382975E-2</v>
      </c>
    </row>
    <row r="87" spans="1:6" ht="15" customHeight="1" x14ac:dyDescent="0.15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7</v>
      </c>
      <c r="D92" s="71">
        <v>7</v>
      </c>
      <c r="E92" s="44">
        <v>14</v>
      </c>
      <c r="F92" s="45">
        <v>0.14893617021276595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4</v>
      </c>
      <c r="D98" s="71">
        <v>3</v>
      </c>
      <c r="E98" s="44">
        <v>7</v>
      </c>
      <c r="F98" s="45">
        <v>7.4468085106382975E-2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0</v>
      </c>
      <c r="D104" s="71">
        <v>1</v>
      </c>
      <c r="E104" s="44">
        <v>1</v>
      </c>
      <c r="F104" s="45">
        <v>1.0638297872340425E-2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0</v>
      </c>
      <c r="E110" s="44">
        <v>1</v>
      </c>
      <c r="F110" s="45">
        <v>1.0638297872340425E-2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4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7</v>
      </c>
      <c r="E116" s="44">
        <v>9</v>
      </c>
      <c r="F116" s="45">
        <v>9.5744680851063829E-2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1.0638297872340425E-2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44</v>
      </c>
      <c r="D147" s="77">
        <v>50</v>
      </c>
      <c r="E147" s="62">
        <v>94</v>
      </c>
      <c r="F147" s="32">
        <v>0.99999999999999967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4</v>
      </c>
      <c r="D150" s="17">
        <v>8</v>
      </c>
      <c r="E150" s="17">
        <v>12</v>
      </c>
      <c r="F150" s="32">
        <v>0.1276595744680851</v>
      </c>
    </row>
    <row r="151" spans="1:6" ht="15" customHeight="1" x14ac:dyDescent="0.15">
      <c r="A151" s="18"/>
      <c r="B151" s="18" t="s">
        <v>49</v>
      </c>
      <c r="C151" s="19">
        <v>22</v>
      </c>
      <c r="D151" s="19">
        <v>20</v>
      </c>
      <c r="E151" s="19">
        <v>42</v>
      </c>
      <c r="F151" s="32">
        <v>0.44680851063829785</v>
      </c>
    </row>
    <row r="152" spans="1:6" ht="15" customHeight="1" x14ac:dyDescent="0.15">
      <c r="A152" s="33"/>
      <c r="B152" s="20" t="s">
        <v>6</v>
      </c>
      <c r="C152" s="21">
        <v>18</v>
      </c>
      <c r="D152" s="21">
        <v>22</v>
      </c>
      <c r="E152" s="21">
        <v>40</v>
      </c>
      <c r="F152" s="32">
        <v>0.42553191489361702</v>
      </c>
    </row>
    <row r="153" spans="1:6" ht="15" customHeight="1" x14ac:dyDescent="0.15">
      <c r="B153" s="2" t="s">
        <v>8</v>
      </c>
      <c r="C153" s="1">
        <v>44</v>
      </c>
      <c r="D153" s="1">
        <v>50</v>
      </c>
      <c r="E153" s="1">
        <v>94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4</v>
      </c>
      <c r="D155" s="17">
        <v>8</v>
      </c>
      <c r="E155" s="17">
        <v>12</v>
      </c>
      <c r="F155" s="32">
        <v>0.1276595744680851</v>
      </c>
    </row>
    <row r="156" spans="1:6" ht="15" customHeight="1" x14ac:dyDescent="0.15">
      <c r="A156" s="28"/>
      <c r="B156" s="18" t="s">
        <v>49</v>
      </c>
      <c r="C156" s="19">
        <v>22</v>
      </c>
      <c r="D156" s="19">
        <v>20</v>
      </c>
      <c r="E156" s="19">
        <v>42</v>
      </c>
      <c r="F156" s="32">
        <v>0.44680851063829785</v>
      </c>
    </row>
    <row r="157" spans="1:6" ht="15" customHeight="1" x14ac:dyDescent="0.15">
      <c r="A157" s="25"/>
      <c r="B157" s="20" t="s">
        <v>10</v>
      </c>
      <c r="C157" s="21">
        <v>11</v>
      </c>
      <c r="D157" s="21">
        <v>10</v>
      </c>
      <c r="E157" s="21">
        <v>21</v>
      </c>
      <c r="F157" s="32">
        <v>0.22340425531914893</v>
      </c>
    </row>
    <row r="158" spans="1:6" ht="15" customHeight="1" x14ac:dyDescent="0.15">
      <c r="A158" s="26"/>
      <c r="B158" s="29" t="s">
        <v>11</v>
      </c>
      <c r="C158" s="27">
        <v>7</v>
      </c>
      <c r="D158" s="27">
        <v>12</v>
      </c>
      <c r="E158" s="27">
        <v>19</v>
      </c>
      <c r="F158" s="32">
        <v>0.20212765957446807</v>
      </c>
    </row>
    <row r="159" spans="1:6" ht="15" customHeight="1" x14ac:dyDescent="0.15">
      <c r="B159" s="2" t="s">
        <v>8</v>
      </c>
      <c r="C159" s="1">
        <v>44</v>
      </c>
      <c r="D159" s="1">
        <v>50</v>
      </c>
      <c r="E159" s="1">
        <v>94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3</v>
      </c>
      <c r="D161" s="31">
        <v>8</v>
      </c>
      <c r="E161" s="31">
        <v>11</v>
      </c>
      <c r="F161" s="32">
        <v>0.11702127659574468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8</v>
      </c>
      <c r="E162" s="31">
        <v>10</v>
      </c>
      <c r="F162" s="32">
        <v>0.10638297872340426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1.0638297872340425E-2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 codeName="Sheet221">
    <tabColor rgb="FF333399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332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3.0303030303030304E-2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3.0303030303030304E-2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3.0303030303030304E-2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6.0606060606060608E-2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6.0606060606060608E-2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1</v>
      </c>
      <c r="D68" s="49">
        <v>1</v>
      </c>
      <c r="E68" s="41">
        <v>2</v>
      </c>
      <c r="F68" s="42">
        <v>6.0606060606060608E-2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1</v>
      </c>
      <c r="D74" s="49">
        <v>1</v>
      </c>
      <c r="E74" s="41">
        <v>2</v>
      </c>
      <c r="F74" s="42">
        <v>6.0606060606060608E-2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1</v>
      </c>
      <c r="D80" s="49">
        <v>0</v>
      </c>
      <c r="E80" s="41">
        <v>1</v>
      </c>
      <c r="F80" s="42">
        <v>3.0303030303030304E-2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5</v>
      </c>
      <c r="D86" s="71">
        <v>4</v>
      </c>
      <c r="E86" s="44">
        <v>9</v>
      </c>
      <c r="F86" s="45">
        <v>0.27272727272727271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v>2</v>
      </c>
      <c r="D92" s="71">
        <v>1</v>
      </c>
      <c r="E92" s="44">
        <v>3</v>
      </c>
      <c r="F92" s="45">
        <v>9.0909090909090912E-2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2</v>
      </c>
      <c r="D98" s="71">
        <v>1</v>
      </c>
      <c r="E98" s="44">
        <v>3</v>
      </c>
      <c r="F98" s="45">
        <v>9.0909090909090912E-2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3</v>
      </c>
      <c r="E104" s="44">
        <v>4</v>
      </c>
      <c r="F104" s="45">
        <v>0.12121212121212122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3.0303030303030304E-2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3.0303030303030304E-2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17</v>
      </c>
      <c r="D147" s="77">
        <v>16</v>
      </c>
      <c r="E147" s="62">
        <v>33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0</v>
      </c>
      <c r="D150" s="17">
        <v>1</v>
      </c>
      <c r="E150" s="17">
        <v>1</v>
      </c>
      <c r="F150" s="32">
        <v>3.0303030303030304E-2</v>
      </c>
    </row>
    <row r="151" spans="1:6" ht="15" customHeight="1" x14ac:dyDescent="0.15">
      <c r="A151" s="18"/>
      <c r="B151" s="18" t="s">
        <v>49</v>
      </c>
      <c r="C151" s="19">
        <v>7</v>
      </c>
      <c r="D151" s="19">
        <v>4</v>
      </c>
      <c r="E151" s="19">
        <v>11</v>
      </c>
      <c r="F151" s="32">
        <v>0.33333333333333331</v>
      </c>
    </row>
    <row r="152" spans="1:6" ht="15" customHeight="1" x14ac:dyDescent="0.15">
      <c r="A152" s="33"/>
      <c r="B152" s="20" t="s">
        <v>6</v>
      </c>
      <c r="C152" s="21">
        <v>10</v>
      </c>
      <c r="D152" s="21">
        <v>11</v>
      </c>
      <c r="E152" s="21">
        <v>21</v>
      </c>
      <c r="F152" s="32">
        <v>0.63636363636363635</v>
      </c>
    </row>
    <row r="153" spans="1:6" ht="15" customHeight="1" x14ac:dyDescent="0.15">
      <c r="B153" s="2" t="s">
        <v>8</v>
      </c>
      <c r="C153" s="1">
        <v>17</v>
      </c>
      <c r="D153" s="1">
        <v>16</v>
      </c>
      <c r="E153" s="1">
        <v>33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0</v>
      </c>
      <c r="D155" s="17">
        <v>1</v>
      </c>
      <c r="E155" s="17">
        <v>1</v>
      </c>
      <c r="F155" s="32">
        <v>3.0303030303030304E-2</v>
      </c>
    </row>
    <row r="156" spans="1:6" ht="15" customHeight="1" x14ac:dyDescent="0.15">
      <c r="A156" s="28"/>
      <c r="B156" s="18" t="s">
        <v>49</v>
      </c>
      <c r="C156" s="19">
        <v>7</v>
      </c>
      <c r="D156" s="19">
        <v>4</v>
      </c>
      <c r="E156" s="19">
        <v>11</v>
      </c>
      <c r="F156" s="32">
        <v>0.33333333333333331</v>
      </c>
    </row>
    <row r="157" spans="1:6" ht="15" customHeight="1" x14ac:dyDescent="0.15">
      <c r="A157" s="25"/>
      <c r="B157" s="20" t="s">
        <v>10</v>
      </c>
      <c r="C157" s="21">
        <v>7</v>
      </c>
      <c r="D157" s="21">
        <v>5</v>
      </c>
      <c r="E157" s="21">
        <v>12</v>
      </c>
      <c r="F157" s="32">
        <v>0.36363636363636365</v>
      </c>
    </row>
    <row r="158" spans="1:6" ht="15" customHeight="1" x14ac:dyDescent="0.15">
      <c r="A158" s="26"/>
      <c r="B158" s="29" t="s">
        <v>11</v>
      </c>
      <c r="C158" s="27">
        <v>3</v>
      </c>
      <c r="D158" s="27">
        <v>6</v>
      </c>
      <c r="E158" s="27">
        <v>9</v>
      </c>
      <c r="F158" s="32">
        <v>0.27272727272727271</v>
      </c>
    </row>
    <row r="159" spans="1:6" ht="15" customHeight="1" x14ac:dyDescent="0.15">
      <c r="B159" s="2" t="s">
        <v>8</v>
      </c>
      <c r="C159" s="1">
        <v>17</v>
      </c>
      <c r="D159" s="1">
        <v>16</v>
      </c>
      <c r="E159" s="1">
        <v>33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0</v>
      </c>
      <c r="D161" s="31">
        <v>2</v>
      </c>
      <c r="E161" s="31">
        <v>2</v>
      </c>
      <c r="F161" s="32">
        <v>6.0606060606060608E-2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1</v>
      </c>
      <c r="E162" s="31">
        <v>1</v>
      </c>
      <c r="F162" s="32">
        <v>3.0303030303030304E-2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3">
    <tabColor rgb="FFFFFF99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140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3</v>
      </c>
      <c r="D3" s="94">
        <v>4</v>
      </c>
      <c r="E3" s="95">
        <v>7</v>
      </c>
      <c r="F3" s="32"/>
    </row>
    <row r="4" spans="1:6" ht="15" customHeight="1" x14ac:dyDescent="0.15">
      <c r="A4" s="12"/>
      <c r="B4" s="35">
        <v>1</v>
      </c>
      <c r="C4" s="94">
        <v>3</v>
      </c>
      <c r="D4" s="94">
        <v>3</v>
      </c>
      <c r="E4" s="95">
        <v>6</v>
      </c>
      <c r="F4" s="32"/>
    </row>
    <row r="5" spans="1:6" ht="15" customHeight="1" x14ac:dyDescent="0.15">
      <c r="A5" s="12"/>
      <c r="B5" s="35">
        <v>2</v>
      </c>
      <c r="C5" s="94">
        <v>6</v>
      </c>
      <c r="D5" s="94">
        <v>10</v>
      </c>
      <c r="E5" s="95">
        <v>16</v>
      </c>
      <c r="F5" s="32"/>
    </row>
    <row r="6" spans="1:6" ht="15" customHeight="1" x14ac:dyDescent="0.15">
      <c r="A6" s="12"/>
      <c r="B6" s="35">
        <v>3</v>
      </c>
      <c r="C6" s="94">
        <v>9</v>
      </c>
      <c r="D6" s="94">
        <v>7</v>
      </c>
      <c r="E6" s="95">
        <v>16</v>
      </c>
      <c r="F6" s="32"/>
    </row>
    <row r="7" spans="1:6" ht="15" customHeight="1" x14ac:dyDescent="0.15">
      <c r="A7" s="12"/>
      <c r="B7" s="35">
        <v>4</v>
      </c>
      <c r="C7" s="94">
        <v>4</v>
      </c>
      <c r="D7" s="94">
        <v>6</v>
      </c>
      <c r="E7" s="95">
        <v>10</v>
      </c>
      <c r="F7" s="32"/>
    </row>
    <row r="8" spans="1:6" ht="15" customHeight="1" x14ac:dyDescent="0.15">
      <c r="A8" s="12"/>
      <c r="B8" s="37" t="s">
        <v>27</v>
      </c>
      <c r="C8" s="70">
        <v>25</v>
      </c>
      <c r="D8" s="70">
        <v>30</v>
      </c>
      <c r="E8" s="38">
        <v>55</v>
      </c>
      <c r="F8" s="39">
        <v>5.3037608486017358E-2</v>
      </c>
    </row>
    <row r="9" spans="1:6" ht="15" customHeight="1" x14ac:dyDescent="0.15">
      <c r="A9" s="12"/>
      <c r="B9" s="35">
        <v>5</v>
      </c>
      <c r="C9" s="94">
        <v>4</v>
      </c>
      <c r="D9" s="94">
        <v>5</v>
      </c>
      <c r="E9" s="95">
        <v>9</v>
      </c>
      <c r="F9" s="32"/>
    </row>
    <row r="10" spans="1:6" ht="15" customHeight="1" x14ac:dyDescent="0.15">
      <c r="A10" s="12"/>
      <c r="B10" s="35">
        <v>6</v>
      </c>
      <c r="C10" s="94">
        <v>6</v>
      </c>
      <c r="D10" s="94">
        <v>5</v>
      </c>
      <c r="E10" s="95">
        <v>11</v>
      </c>
      <c r="F10" s="32"/>
    </row>
    <row r="11" spans="1:6" ht="15" customHeight="1" x14ac:dyDescent="0.15">
      <c r="A11" s="12"/>
      <c r="B11" s="35">
        <v>7</v>
      </c>
      <c r="C11" s="94">
        <v>6</v>
      </c>
      <c r="D11" s="94">
        <v>6</v>
      </c>
      <c r="E11" s="95">
        <v>12</v>
      </c>
      <c r="F11" s="32"/>
    </row>
    <row r="12" spans="1:6" ht="15" customHeight="1" x14ac:dyDescent="0.15">
      <c r="A12" s="12"/>
      <c r="B12" s="35">
        <v>8</v>
      </c>
      <c r="C12" s="94">
        <v>9</v>
      </c>
      <c r="D12" s="94">
        <v>5</v>
      </c>
      <c r="E12" s="95">
        <v>14</v>
      </c>
      <c r="F12" s="32"/>
    </row>
    <row r="13" spans="1:6" ht="15" customHeight="1" x14ac:dyDescent="0.15">
      <c r="A13" s="12"/>
      <c r="B13" s="35">
        <v>9</v>
      </c>
      <c r="C13" s="94">
        <v>7</v>
      </c>
      <c r="D13" s="94">
        <v>6</v>
      </c>
      <c r="E13" s="95">
        <v>13</v>
      </c>
      <c r="F13" s="32"/>
    </row>
    <row r="14" spans="1:6" ht="15" customHeight="1" x14ac:dyDescent="0.15">
      <c r="A14" s="12"/>
      <c r="B14" s="37" t="s">
        <v>28</v>
      </c>
      <c r="C14" s="70">
        <v>32</v>
      </c>
      <c r="D14" s="70">
        <v>27</v>
      </c>
      <c r="E14" s="48">
        <v>59</v>
      </c>
      <c r="F14" s="39">
        <v>5.6894889103182258E-2</v>
      </c>
    </row>
    <row r="15" spans="1:6" ht="15" customHeight="1" x14ac:dyDescent="0.15">
      <c r="A15" s="12"/>
      <c r="B15" s="35">
        <v>10</v>
      </c>
      <c r="C15" s="94">
        <v>8</v>
      </c>
      <c r="D15" s="94">
        <v>5</v>
      </c>
      <c r="E15" s="95">
        <v>13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4</v>
      </c>
      <c r="E16" s="95">
        <v>7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5</v>
      </c>
      <c r="E17" s="95">
        <v>7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4</v>
      </c>
      <c r="E18" s="95">
        <v>5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9</v>
      </c>
      <c r="E19" s="95">
        <v>12</v>
      </c>
      <c r="F19" s="32"/>
    </row>
    <row r="20" spans="1:6" ht="15" customHeight="1" x14ac:dyDescent="0.15">
      <c r="A20" s="12"/>
      <c r="B20" s="37" t="s">
        <v>29</v>
      </c>
      <c r="C20" s="70">
        <v>17</v>
      </c>
      <c r="D20" s="70">
        <v>27</v>
      </c>
      <c r="E20" s="48">
        <v>44</v>
      </c>
      <c r="F20" s="39">
        <v>4.2430086788813888E-2</v>
      </c>
    </row>
    <row r="21" spans="1:6" ht="15" customHeight="1" x14ac:dyDescent="0.15">
      <c r="A21" s="12"/>
      <c r="B21" s="35">
        <v>15</v>
      </c>
      <c r="C21" s="94">
        <v>5</v>
      </c>
      <c r="D21" s="94">
        <v>5</v>
      </c>
      <c r="E21" s="95">
        <v>10</v>
      </c>
      <c r="F21" s="32"/>
    </row>
    <row r="22" spans="1:6" ht="15" customHeight="1" x14ac:dyDescent="0.15">
      <c r="A22" s="12"/>
      <c r="B22" s="35">
        <v>16</v>
      </c>
      <c r="C22" s="94">
        <v>4</v>
      </c>
      <c r="D22" s="94">
        <v>5</v>
      </c>
      <c r="E22" s="95">
        <v>9</v>
      </c>
      <c r="F22" s="32"/>
    </row>
    <row r="23" spans="1:6" ht="15" customHeight="1" x14ac:dyDescent="0.15">
      <c r="A23" s="12"/>
      <c r="B23" s="35">
        <v>17</v>
      </c>
      <c r="C23" s="94">
        <v>5</v>
      </c>
      <c r="D23" s="94">
        <v>9</v>
      </c>
      <c r="E23" s="95">
        <v>14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4</v>
      </c>
      <c r="E25" s="95">
        <v>6</v>
      </c>
      <c r="F25" s="32"/>
    </row>
    <row r="26" spans="1:6" ht="15" customHeight="1" x14ac:dyDescent="0.15">
      <c r="A26" s="12"/>
      <c r="B26" s="40" t="s">
        <v>30</v>
      </c>
      <c r="C26" s="49">
        <v>18</v>
      </c>
      <c r="D26" s="49">
        <v>26</v>
      </c>
      <c r="E26" s="41">
        <v>44</v>
      </c>
      <c r="F26" s="42">
        <v>4.2430086788813888E-2</v>
      </c>
    </row>
    <row r="27" spans="1:6" ht="15" customHeight="1" x14ac:dyDescent="0.15">
      <c r="A27" s="12"/>
      <c r="B27" s="35">
        <v>20</v>
      </c>
      <c r="C27" s="94">
        <v>8</v>
      </c>
      <c r="D27" s="94">
        <v>5</v>
      </c>
      <c r="E27" s="95">
        <v>13</v>
      </c>
      <c r="F27" s="32"/>
    </row>
    <row r="28" spans="1:6" ht="15" customHeight="1" x14ac:dyDescent="0.15">
      <c r="A28" s="12"/>
      <c r="B28" s="35">
        <v>21</v>
      </c>
      <c r="C28" s="94">
        <v>6</v>
      </c>
      <c r="D28" s="94">
        <v>3</v>
      </c>
      <c r="E28" s="95">
        <v>9</v>
      </c>
      <c r="F28" s="32"/>
    </row>
    <row r="29" spans="1:6" ht="15" customHeight="1" x14ac:dyDescent="0.15">
      <c r="A29" s="12"/>
      <c r="B29" s="35">
        <v>22</v>
      </c>
      <c r="C29" s="94">
        <v>6</v>
      </c>
      <c r="D29" s="94">
        <v>5</v>
      </c>
      <c r="E29" s="95">
        <v>11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15">
      <c r="A32" s="12"/>
      <c r="B32" s="40" t="s">
        <v>31</v>
      </c>
      <c r="C32" s="49">
        <v>26</v>
      </c>
      <c r="D32" s="49">
        <v>17</v>
      </c>
      <c r="E32" s="41">
        <v>43</v>
      </c>
      <c r="F32" s="42">
        <v>4.1465766634522665E-2</v>
      </c>
    </row>
    <row r="33" spans="1:6" ht="15" customHeight="1" x14ac:dyDescent="0.15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15">
      <c r="A34" s="12"/>
      <c r="B34" s="35">
        <v>26</v>
      </c>
      <c r="C34" s="94">
        <v>7</v>
      </c>
      <c r="D34" s="94">
        <v>6</v>
      </c>
      <c r="E34" s="95">
        <v>13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8</v>
      </c>
      <c r="E35" s="95">
        <v>11</v>
      </c>
      <c r="F35" s="32"/>
    </row>
    <row r="36" spans="1:6" ht="15" customHeight="1" x14ac:dyDescent="0.15">
      <c r="A36" s="12"/>
      <c r="B36" s="35">
        <v>28</v>
      </c>
      <c r="C36" s="94">
        <v>10</v>
      </c>
      <c r="D36" s="94">
        <v>5</v>
      </c>
      <c r="E36" s="95">
        <v>15</v>
      </c>
      <c r="F36" s="32"/>
    </row>
    <row r="37" spans="1:6" ht="15" customHeight="1" x14ac:dyDescent="0.15">
      <c r="A37" s="12"/>
      <c r="B37" s="35">
        <v>29</v>
      </c>
      <c r="C37" s="94">
        <v>9</v>
      </c>
      <c r="D37" s="94">
        <v>7</v>
      </c>
      <c r="E37" s="95">
        <v>16</v>
      </c>
      <c r="F37" s="32"/>
    </row>
    <row r="38" spans="1:6" ht="15" customHeight="1" x14ac:dyDescent="0.15">
      <c r="A38" s="12"/>
      <c r="B38" s="40" t="s">
        <v>32</v>
      </c>
      <c r="C38" s="49">
        <v>32</v>
      </c>
      <c r="D38" s="49">
        <v>28</v>
      </c>
      <c r="E38" s="41">
        <v>60</v>
      </c>
      <c r="F38" s="42">
        <v>5.7859209257473482E-2</v>
      </c>
    </row>
    <row r="39" spans="1:6" ht="15" customHeight="1" x14ac:dyDescent="0.15">
      <c r="A39" s="12"/>
      <c r="B39" s="35">
        <v>30</v>
      </c>
      <c r="C39" s="94">
        <v>5</v>
      </c>
      <c r="D39" s="94">
        <v>5</v>
      </c>
      <c r="E39" s="95">
        <v>10</v>
      </c>
      <c r="F39" s="32"/>
    </row>
    <row r="40" spans="1:6" ht="15" customHeight="1" x14ac:dyDescent="0.15">
      <c r="A40" s="12"/>
      <c r="B40" s="35">
        <v>31</v>
      </c>
      <c r="C40" s="94">
        <v>7</v>
      </c>
      <c r="D40" s="94">
        <v>6</v>
      </c>
      <c r="E40" s="95">
        <v>13</v>
      </c>
      <c r="F40" s="32"/>
    </row>
    <row r="41" spans="1:6" ht="15" customHeight="1" x14ac:dyDescent="0.15">
      <c r="A41" s="12"/>
      <c r="B41" s="35">
        <v>32</v>
      </c>
      <c r="C41" s="94">
        <v>6</v>
      </c>
      <c r="D41" s="94">
        <v>2</v>
      </c>
      <c r="E41" s="95">
        <v>8</v>
      </c>
      <c r="F41" s="32"/>
    </row>
    <row r="42" spans="1:6" ht="15" customHeight="1" x14ac:dyDescent="0.15">
      <c r="A42" s="12"/>
      <c r="B42" s="35">
        <v>33</v>
      </c>
      <c r="C42" s="94">
        <v>8</v>
      </c>
      <c r="D42" s="94">
        <v>10</v>
      </c>
      <c r="E42" s="95">
        <v>18</v>
      </c>
      <c r="F42" s="32"/>
    </row>
    <row r="43" spans="1:6" ht="15" customHeight="1" x14ac:dyDescent="0.15">
      <c r="A43" s="12"/>
      <c r="B43" s="35">
        <v>34</v>
      </c>
      <c r="C43" s="94">
        <v>6</v>
      </c>
      <c r="D43" s="94">
        <v>4</v>
      </c>
      <c r="E43" s="95">
        <v>10</v>
      </c>
      <c r="F43" s="32"/>
    </row>
    <row r="44" spans="1:6" ht="15" customHeight="1" x14ac:dyDescent="0.15">
      <c r="A44" s="12"/>
      <c r="B44" s="40" t="s">
        <v>33</v>
      </c>
      <c r="C44" s="49">
        <v>32</v>
      </c>
      <c r="D44" s="49">
        <v>27</v>
      </c>
      <c r="E44" s="41">
        <v>59</v>
      </c>
      <c r="F44" s="42">
        <v>5.6894889103182258E-2</v>
      </c>
    </row>
    <row r="45" spans="1:6" ht="15" customHeight="1" x14ac:dyDescent="0.15">
      <c r="A45" s="12"/>
      <c r="B45" s="35">
        <v>35</v>
      </c>
      <c r="C45" s="94">
        <v>8</v>
      </c>
      <c r="D45" s="94">
        <v>7</v>
      </c>
      <c r="E45" s="95">
        <v>15</v>
      </c>
      <c r="F45" s="32"/>
    </row>
    <row r="46" spans="1:6" ht="15" customHeight="1" x14ac:dyDescent="0.15">
      <c r="A46" s="12"/>
      <c r="B46" s="35">
        <v>36</v>
      </c>
      <c r="C46" s="94">
        <v>9</v>
      </c>
      <c r="D46" s="94">
        <v>6</v>
      </c>
      <c r="E46" s="95">
        <v>15</v>
      </c>
      <c r="F46" s="32"/>
    </row>
    <row r="47" spans="1:6" ht="15" customHeight="1" x14ac:dyDescent="0.15">
      <c r="A47" s="12"/>
      <c r="B47" s="35">
        <v>37</v>
      </c>
      <c r="C47" s="94">
        <v>10</v>
      </c>
      <c r="D47" s="94">
        <v>6</v>
      </c>
      <c r="E47" s="95">
        <v>16</v>
      </c>
      <c r="F47" s="32"/>
    </row>
    <row r="48" spans="1:6" ht="15" customHeight="1" x14ac:dyDescent="0.15">
      <c r="A48" s="12"/>
      <c r="B48" s="35">
        <v>38</v>
      </c>
      <c r="C48" s="94">
        <v>5</v>
      </c>
      <c r="D48" s="94">
        <v>7</v>
      </c>
      <c r="E48" s="95">
        <v>12</v>
      </c>
      <c r="F48" s="32"/>
    </row>
    <row r="49" spans="1:6" ht="15" customHeight="1" x14ac:dyDescent="0.15">
      <c r="A49" s="12"/>
      <c r="B49" s="35">
        <v>39</v>
      </c>
      <c r="C49" s="94">
        <v>5</v>
      </c>
      <c r="D49" s="94">
        <v>3</v>
      </c>
      <c r="E49" s="95">
        <v>8</v>
      </c>
      <c r="F49" s="32"/>
    </row>
    <row r="50" spans="1:6" ht="15" customHeight="1" x14ac:dyDescent="0.15">
      <c r="A50" s="12"/>
      <c r="B50" s="40" t="s">
        <v>34</v>
      </c>
      <c r="C50" s="49">
        <v>37</v>
      </c>
      <c r="D50" s="49">
        <v>29</v>
      </c>
      <c r="E50" s="41">
        <v>66</v>
      </c>
      <c r="F50" s="42">
        <v>6.3645130183220835E-2</v>
      </c>
    </row>
    <row r="51" spans="1:6" ht="15" customHeight="1" x14ac:dyDescent="0.15">
      <c r="A51" s="12"/>
      <c r="B51" s="35">
        <v>40</v>
      </c>
      <c r="C51" s="94">
        <v>4</v>
      </c>
      <c r="D51" s="94">
        <v>6</v>
      </c>
      <c r="E51" s="95">
        <v>10</v>
      </c>
      <c r="F51" s="32"/>
    </row>
    <row r="52" spans="1:6" ht="15" customHeight="1" x14ac:dyDescent="0.15">
      <c r="A52" s="12"/>
      <c r="B52" s="35">
        <v>41</v>
      </c>
      <c r="C52" s="94">
        <v>9</v>
      </c>
      <c r="D52" s="94">
        <v>5</v>
      </c>
      <c r="E52" s="95">
        <v>14</v>
      </c>
      <c r="F52" s="32"/>
    </row>
    <row r="53" spans="1:6" ht="15" customHeight="1" x14ac:dyDescent="0.15">
      <c r="A53" s="12"/>
      <c r="B53" s="35">
        <v>42</v>
      </c>
      <c r="C53" s="94">
        <v>4</v>
      </c>
      <c r="D53" s="94">
        <v>4</v>
      </c>
      <c r="E53" s="95">
        <v>8</v>
      </c>
      <c r="F53" s="32"/>
    </row>
    <row r="54" spans="1:6" ht="15" customHeight="1" x14ac:dyDescent="0.15">
      <c r="A54" s="12"/>
      <c r="B54" s="35">
        <v>43</v>
      </c>
      <c r="C54" s="94">
        <v>11</v>
      </c>
      <c r="D54" s="94">
        <v>7</v>
      </c>
      <c r="E54" s="95">
        <v>18</v>
      </c>
      <c r="F54" s="32"/>
    </row>
    <row r="55" spans="1:6" ht="15" customHeight="1" x14ac:dyDescent="0.15">
      <c r="A55" s="12"/>
      <c r="B55" s="35">
        <v>44</v>
      </c>
      <c r="C55" s="94">
        <v>7</v>
      </c>
      <c r="D55" s="94">
        <v>8</v>
      </c>
      <c r="E55" s="95">
        <v>15</v>
      </c>
      <c r="F55" s="32"/>
    </row>
    <row r="56" spans="1:6" ht="15" customHeight="1" x14ac:dyDescent="0.15">
      <c r="A56" s="12"/>
      <c r="B56" s="40" t="s">
        <v>35</v>
      </c>
      <c r="C56" s="49">
        <v>35</v>
      </c>
      <c r="D56" s="49">
        <v>30</v>
      </c>
      <c r="E56" s="41">
        <v>65</v>
      </c>
      <c r="F56" s="42">
        <v>6.2680810028929598E-2</v>
      </c>
    </row>
    <row r="57" spans="1:6" ht="15" customHeight="1" x14ac:dyDescent="0.15">
      <c r="A57" s="12"/>
      <c r="B57" s="35">
        <v>45</v>
      </c>
      <c r="C57" s="94">
        <v>2</v>
      </c>
      <c r="D57" s="94">
        <v>5</v>
      </c>
      <c r="E57" s="95">
        <v>7</v>
      </c>
      <c r="F57" s="32"/>
    </row>
    <row r="58" spans="1:6" ht="15" customHeight="1" x14ac:dyDescent="0.15">
      <c r="A58" s="12"/>
      <c r="B58" s="35">
        <v>46</v>
      </c>
      <c r="C58" s="94">
        <v>8</v>
      </c>
      <c r="D58" s="94">
        <v>9</v>
      </c>
      <c r="E58" s="95">
        <v>17</v>
      </c>
      <c r="F58" s="32"/>
    </row>
    <row r="59" spans="1:6" ht="15" customHeight="1" x14ac:dyDescent="0.15">
      <c r="A59" s="12"/>
      <c r="B59" s="35">
        <v>47</v>
      </c>
      <c r="C59" s="94">
        <v>7</v>
      </c>
      <c r="D59" s="94">
        <v>5</v>
      </c>
      <c r="E59" s="95">
        <v>12</v>
      </c>
      <c r="F59" s="32"/>
    </row>
    <row r="60" spans="1:6" ht="15" customHeight="1" x14ac:dyDescent="0.15">
      <c r="A60" s="12"/>
      <c r="B60" s="35">
        <v>48</v>
      </c>
      <c r="C60" s="94">
        <v>10</v>
      </c>
      <c r="D60" s="94">
        <v>11</v>
      </c>
      <c r="E60" s="95">
        <v>21</v>
      </c>
      <c r="F60" s="32"/>
    </row>
    <row r="61" spans="1:6" ht="15" customHeight="1" x14ac:dyDescent="0.15">
      <c r="A61" s="12"/>
      <c r="B61" s="35">
        <v>49</v>
      </c>
      <c r="C61" s="94">
        <v>6</v>
      </c>
      <c r="D61" s="94">
        <v>7</v>
      </c>
      <c r="E61" s="95">
        <v>13</v>
      </c>
      <c r="F61" s="32"/>
    </row>
    <row r="62" spans="1:6" ht="15" customHeight="1" x14ac:dyDescent="0.15">
      <c r="A62" s="12"/>
      <c r="B62" s="40" t="s">
        <v>36</v>
      </c>
      <c r="C62" s="49">
        <v>33</v>
      </c>
      <c r="D62" s="49">
        <v>37</v>
      </c>
      <c r="E62" s="41">
        <v>70</v>
      </c>
      <c r="F62" s="42">
        <v>6.7502410800385729E-2</v>
      </c>
    </row>
    <row r="63" spans="1:6" ht="15" customHeight="1" x14ac:dyDescent="0.15">
      <c r="A63" s="12"/>
      <c r="B63" s="35">
        <v>50</v>
      </c>
      <c r="C63" s="94">
        <v>7</v>
      </c>
      <c r="D63" s="94">
        <v>7</v>
      </c>
      <c r="E63" s="95">
        <v>14</v>
      </c>
      <c r="F63" s="32"/>
    </row>
    <row r="64" spans="1:6" ht="15" customHeight="1" x14ac:dyDescent="0.15">
      <c r="A64" s="12"/>
      <c r="B64" s="35">
        <v>51</v>
      </c>
      <c r="C64" s="94">
        <v>6</v>
      </c>
      <c r="D64" s="94">
        <v>8</v>
      </c>
      <c r="E64" s="95">
        <v>14</v>
      </c>
      <c r="F64" s="32"/>
    </row>
    <row r="65" spans="1:6" ht="15" customHeight="1" x14ac:dyDescent="0.15">
      <c r="A65" s="12"/>
      <c r="B65" s="35">
        <v>52</v>
      </c>
      <c r="C65" s="94">
        <v>10</v>
      </c>
      <c r="D65" s="94">
        <v>7</v>
      </c>
      <c r="E65" s="95">
        <v>17</v>
      </c>
      <c r="F65" s="32"/>
    </row>
    <row r="66" spans="1:6" ht="15" customHeight="1" x14ac:dyDescent="0.15">
      <c r="A66" s="12"/>
      <c r="B66" s="35">
        <v>53</v>
      </c>
      <c r="C66" s="94">
        <v>9</v>
      </c>
      <c r="D66" s="94">
        <v>7</v>
      </c>
      <c r="E66" s="95">
        <v>16</v>
      </c>
      <c r="F66" s="32"/>
    </row>
    <row r="67" spans="1:6" ht="15" customHeight="1" x14ac:dyDescent="0.15">
      <c r="A67" s="12"/>
      <c r="B67" s="35">
        <v>54</v>
      </c>
      <c r="C67" s="94">
        <v>11</v>
      </c>
      <c r="D67" s="94">
        <v>6</v>
      </c>
      <c r="E67" s="95">
        <v>17</v>
      </c>
      <c r="F67" s="32"/>
    </row>
    <row r="68" spans="1:6" ht="15" customHeight="1" x14ac:dyDescent="0.15">
      <c r="A68" s="12"/>
      <c r="B68" s="40" t="s">
        <v>37</v>
      </c>
      <c r="C68" s="49">
        <v>43</v>
      </c>
      <c r="D68" s="49">
        <v>35</v>
      </c>
      <c r="E68" s="41">
        <v>78</v>
      </c>
      <c r="F68" s="42">
        <v>7.5216972034715529E-2</v>
      </c>
    </row>
    <row r="69" spans="1:6" ht="15" customHeight="1" x14ac:dyDescent="0.15">
      <c r="A69" s="12"/>
      <c r="B69" s="35">
        <v>55</v>
      </c>
      <c r="C69" s="94">
        <v>8</v>
      </c>
      <c r="D69" s="94">
        <v>11</v>
      </c>
      <c r="E69" s="95">
        <v>19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7</v>
      </c>
      <c r="D71" s="94">
        <v>5</v>
      </c>
      <c r="E71" s="95">
        <v>12</v>
      </c>
      <c r="F71" s="32"/>
    </row>
    <row r="72" spans="1:6" ht="15" customHeight="1" x14ac:dyDescent="0.15">
      <c r="A72" s="12"/>
      <c r="B72" s="35">
        <v>58</v>
      </c>
      <c r="C72" s="94">
        <v>5</v>
      </c>
      <c r="D72" s="94">
        <v>5</v>
      </c>
      <c r="E72" s="95">
        <v>10</v>
      </c>
      <c r="F72" s="32"/>
    </row>
    <row r="73" spans="1:6" ht="15" customHeight="1" x14ac:dyDescent="0.15">
      <c r="A73" s="12"/>
      <c r="B73" s="35">
        <v>59</v>
      </c>
      <c r="C73" s="94">
        <v>9</v>
      </c>
      <c r="D73" s="94">
        <v>3</v>
      </c>
      <c r="E73" s="95">
        <v>12</v>
      </c>
      <c r="F73" s="32"/>
    </row>
    <row r="74" spans="1:6" ht="15" customHeight="1" x14ac:dyDescent="0.15">
      <c r="A74" s="12"/>
      <c r="B74" s="40" t="s">
        <v>38</v>
      </c>
      <c r="C74" s="49">
        <v>32</v>
      </c>
      <c r="D74" s="49">
        <v>26</v>
      </c>
      <c r="E74" s="41">
        <v>58</v>
      </c>
      <c r="F74" s="42">
        <v>5.5930568948891035E-2</v>
      </c>
    </row>
    <row r="75" spans="1:6" ht="15" customHeight="1" x14ac:dyDescent="0.15">
      <c r="A75" s="12"/>
      <c r="B75" s="35">
        <v>60</v>
      </c>
      <c r="C75" s="94">
        <v>7</v>
      </c>
      <c r="D75" s="94">
        <v>8</v>
      </c>
      <c r="E75" s="95">
        <v>15</v>
      </c>
      <c r="F75" s="32"/>
    </row>
    <row r="76" spans="1:6" ht="15" customHeight="1" x14ac:dyDescent="0.15">
      <c r="A76" s="12"/>
      <c r="B76" s="35">
        <v>61</v>
      </c>
      <c r="C76" s="94">
        <v>10</v>
      </c>
      <c r="D76" s="94">
        <v>9</v>
      </c>
      <c r="E76" s="95">
        <v>19</v>
      </c>
      <c r="F76" s="32"/>
    </row>
    <row r="77" spans="1:6" ht="15" customHeight="1" x14ac:dyDescent="0.15">
      <c r="A77" s="12"/>
      <c r="B77" s="35">
        <v>62</v>
      </c>
      <c r="C77" s="94">
        <v>6</v>
      </c>
      <c r="D77" s="94">
        <v>10</v>
      </c>
      <c r="E77" s="95">
        <v>16</v>
      </c>
      <c r="F77" s="32"/>
    </row>
    <row r="78" spans="1:6" ht="15" customHeight="1" x14ac:dyDescent="0.15">
      <c r="A78" s="12"/>
      <c r="B78" s="35">
        <v>63</v>
      </c>
      <c r="C78" s="94">
        <v>11</v>
      </c>
      <c r="D78" s="94">
        <v>7</v>
      </c>
      <c r="E78" s="95">
        <v>18</v>
      </c>
      <c r="F78" s="32"/>
    </row>
    <row r="79" spans="1:6" ht="15" customHeight="1" x14ac:dyDescent="0.15">
      <c r="A79" s="12"/>
      <c r="B79" s="35">
        <v>64</v>
      </c>
      <c r="C79" s="94">
        <v>6</v>
      </c>
      <c r="D79" s="94">
        <v>5</v>
      </c>
      <c r="E79" s="95">
        <v>11</v>
      </c>
      <c r="F79" s="32"/>
    </row>
    <row r="80" spans="1:6" ht="15" customHeight="1" x14ac:dyDescent="0.15">
      <c r="A80" s="12"/>
      <c r="B80" s="40" t="s">
        <v>39</v>
      </c>
      <c r="C80" s="49">
        <v>40</v>
      </c>
      <c r="D80" s="49">
        <v>39</v>
      </c>
      <c r="E80" s="41">
        <v>79</v>
      </c>
      <c r="F80" s="42">
        <v>7.6181292189006752E-2</v>
      </c>
    </row>
    <row r="81" spans="1:6" ht="15" customHeight="1" x14ac:dyDescent="0.15">
      <c r="A81" s="12"/>
      <c r="B81" s="35">
        <v>65</v>
      </c>
      <c r="C81" s="94">
        <v>4</v>
      </c>
      <c r="D81" s="94">
        <v>6</v>
      </c>
      <c r="E81" s="95">
        <v>10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7</v>
      </c>
      <c r="E82" s="95">
        <v>7</v>
      </c>
      <c r="F82" s="32"/>
    </row>
    <row r="83" spans="1:6" ht="15" customHeight="1" x14ac:dyDescent="0.15">
      <c r="A83" s="12"/>
      <c r="B83" s="35">
        <v>67</v>
      </c>
      <c r="C83" s="94">
        <v>6</v>
      </c>
      <c r="D83" s="94">
        <v>4</v>
      </c>
      <c r="E83" s="95">
        <v>10</v>
      </c>
      <c r="F83" s="32"/>
    </row>
    <row r="84" spans="1:6" ht="15" customHeight="1" x14ac:dyDescent="0.15">
      <c r="A84" s="12"/>
      <c r="B84" s="35">
        <v>68</v>
      </c>
      <c r="C84" s="94">
        <v>7</v>
      </c>
      <c r="D84" s="94">
        <v>4</v>
      </c>
      <c r="E84" s="95">
        <v>11</v>
      </c>
      <c r="F84" s="32"/>
    </row>
    <row r="85" spans="1:6" ht="15" customHeight="1" x14ac:dyDescent="0.15">
      <c r="A85" s="12"/>
      <c r="B85" s="35">
        <v>69</v>
      </c>
      <c r="C85" s="94">
        <v>9</v>
      </c>
      <c r="D85" s="94">
        <v>9</v>
      </c>
      <c r="E85" s="95">
        <v>18</v>
      </c>
      <c r="F85" s="32"/>
    </row>
    <row r="86" spans="1:6" ht="15" customHeight="1" x14ac:dyDescent="0.15">
      <c r="A86" s="12"/>
      <c r="B86" s="43" t="s">
        <v>40</v>
      </c>
      <c r="C86" s="71">
        <v>26</v>
      </c>
      <c r="D86" s="71">
        <v>30</v>
      </c>
      <c r="E86" s="44">
        <v>56</v>
      </c>
      <c r="F86" s="45">
        <v>5.4001928640308582E-2</v>
      </c>
    </row>
    <row r="87" spans="1:6" ht="15" customHeight="1" x14ac:dyDescent="0.15">
      <c r="A87" s="12"/>
      <c r="B87" s="35">
        <v>70</v>
      </c>
      <c r="C87" s="94">
        <v>6</v>
      </c>
      <c r="D87" s="94">
        <v>7</v>
      </c>
      <c r="E87" s="95">
        <v>13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5</v>
      </c>
      <c r="E88" s="95">
        <v>8</v>
      </c>
      <c r="F88" s="32"/>
    </row>
    <row r="89" spans="1:6" ht="15" customHeight="1" x14ac:dyDescent="0.15">
      <c r="A89" s="12"/>
      <c r="B89" s="35">
        <v>72</v>
      </c>
      <c r="C89" s="94">
        <v>7</v>
      </c>
      <c r="D89" s="94">
        <v>4</v>
      </c>
      <c r="E89" s="95">
        <v>11</v>
      </c>
      <c r="F89" s="32"/>
    </row>
    <row r="90" spans="1:6" ht="15" customHeight="1" x14ac:dyDescent="0.15">
      <c r="A90" s="12"/>
      <c r="B90" s="35">
        <v>73</v>
      </c>
      <c r="C90" s="94">
        <v>5</v>
      </c>
      <c r="D90" s="94">
        <v>9</v>
      </c>
      <c r="E90" s="95">
        <v>14</v>
      </c>
      <c r="F90" s="32"/>
    </row>
    <row r="91" spans="1:6" ht="15" customHeight="1" x14ac:dyDescent="0.15">
      <c r="A91" s="12"/>
      <c r="B91" s="35">
        <v>74</v>
      </c>
      <c r="C91" s="94">
        <v>11</v>
      </c>
      <c r="D91" s="94">
        <v>3</v>
      </c>
      <c r="E91" s="95">
        <v>14</v>
      </c>
      <c r="F91" s="32"/>
    </row>
    <row r="92" spans="1:6" ht="15" customHeight="1" x14ac:dyDescent="0.15">
      <c r="A92" s="12"/>
      <c r="B92" s="43" t="s">
        <v>41</v>
      </c>
      <c r="C92" s="71">
        <v>32</v>
      </c>
      <c r="D92" s="71">
        <v>28</v>
      </c>
      <c r="E92" s="44">
        <v>60</v>
      </c>
      <c r="F92" s="45">
        <v>5.7859209257473482E-2</v>
      </c>
    </row>
    <row r="93" spans="1:6" ht="15" customHeight="1" x14ac:dyDescent="0.15">
      <c r="A93" s="12"/>
      <c r="B93" s="35">
        <v>75</v>
      </c>
      <c r="C93" s="94">
        <v>7</v>
      </c>
      <c r="D93" s="94">
        <v>8</v>
      </c>
      <c r="E93" s="95">
        <v>15</v>
      </c>
      <c r="F93" s="32"/>
    </row>
    <row r="94" spans="1:6" ht="15" customHeight="1" x14ac:dyDescent="0.15">
      <c r="A94" s="12"/>
      <c r="B94" s="35">
        <v>76</v>
      </c>
      <c r="C94" s="94">
        <v>5</v>
      </c>
      <c r="D94" s="94">
        <v>8</v>
      </c>
      <c r="E94" s="95">
        <v>13</v>
      </c>
      <c r="F94" s="32"/>
    </row>
    <row r="95" spans="1:6" ht="15" customHeight="1" x14ac:dyDescent="0.15">
      <c r="A95" s="12"/>
      <c r="B95" s="35">
        <v>77</v>
      </c>
      <c r="C95" s="94">
        <v>5</v>
      </c>
      <c r="D95" s="94">
        <v>4</v>
      </c>
      <c r="E95" s="95">
        <v>9</v>
      </c>
      <c r="F95" s="32"/>
    </row>
    <row r="96" spans="1:6" ht="15" customHeight="1" x14ac:dyDescent="0.15">
      <c r="A96" s="12"/>
      <c r="B96" s="35">
        <v>78</v>
      </c>
      <c r="C96" s="94">
        <v>5</v>
      </c>
      <c r="D96" s="94">
        <v>3</v>
      </c>
      <c r="E96" s="95">
        <v>8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6</v>
      </c>
      <c r="E97" s="95">
        <v>9</v>
      </c>
      <c r="F97" s="32"/>
    </row>
    <row r="98" spans="1:6" ht="15" customHeight="1" x14ac:dyDescent="0.15">
      <c r="A98" s="12"/>
      <c r="B98" s="43" t="s">
        <v>42</v>
      </c>
      <c r="C98" s="71">
        <v>25</v>
      </c>
      <c r="D98" s="71">
        <v>29</v>
      </c>
      <c r="E98" s="44">
        <v>54</v>
      </c>
      <c r="F98" s="45">
        <v>5.2073288331726135E-2</v>
      </c>
    </row>
    <row r="99" spans="1:6" ht="15" customHeight="1" x14ac:dyDescent="0.15">
      <c r="A99" s="12"/>
      <c r="B99" s="35">
        <v>80</v>
      </c>
      <c r="C99" s="94">
        <v>5</v>
      </c>
      <c r="D99" s="94">
        <v>9</v>
      </c>
      <c r="E99" s="95">
        <v>14</v>
      </c>
      <c r="F99" s="32"/>
    </row>
    <row r="100" spans="1:6" ht="15" customHeight="1" x14ac:dyDescent="0.15">
      <c r="A100" s="12"/>
      <c r="B100" s="35">
        <v>81</v>
      </c>
      <c r="C100" s="94">
        <v>4</v>
      </c>
      <c r="D100" s="94">
        <v>2</v>
      </c>
      <c r="E100" s="95">
        <v>6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4</v>
      </c>
      <c r="E101" s="95">
        <v>7</v>
      </c>
      <c r="F101" s="32"/>
    </row>
    <row r="102" spans="1:6" ht="15" customHeight="1" x14ac:dyDescent="0.15">
      <c r="A102" s="12"/>
      <c r="B102" s="35">
        <v>83</v>
      </c>
      <c r="C102" s="94">
        <v>4</v>
      </c>
      <c r="D102" s="94">
        <v>4</v>
      </c>
      <c r="E102" s="95">
        <v>8</v>
      </c>
      <c r="F102" s="32"/>
    </row>
    <row r="103" spans="1:6" ht="15" customHeight="1" x14ac:dyDescent="0.15">
      <c r="A103" s="12"/>
      <c r="B103" s="35">
        <v>84</v>
      </c>
      <c r="C103" s="94">
        <v>4</v>
      </c>
      <c r="D103" s="94">
        <v>5</v>
      </c>
      <c r="E103" s="95">
        <v>9</v>
      </c>
      <c r="F103" s="32"/>
    </row>
    <row r="104" spans="1:6" ht="15" customHeight="1" x14ac:dyDescent="0.15">
      <c r="A104" s="12"/>
      <c r="B104" s="43" t="s">
        <v>43</v>
      </c>
      <c r="C104" s="71">
        <v>20</v>
      </c>
      <c r="D104" s="71">
        <v>24</v>
      </c>
      <c r="E104" s="44">
        <v>44</v>
      </c>
      <c r="F104" s="45">
        <v>4.2430086788813888E-2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5</v>
      </c>
      <c r="E106" s="95">
        <v>6</v>
      </c>
      <c r="F106" s="32"/>
    </row>
    <row r="107" spans="1:6" ht="15" customHeight="1" x14ac:dyDescent="0.15">
      <c r="A107" s="12"/>
      <c r="B107" s="35">
        <v>87</v>
      </c>
      <c r="C107" s="94">
        <v>4</v>
      </c>
      <c r="D107" s="94">
        <v>5</v>
      </c>
      <c r="E107" s="95">
        <v>9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9</v>
      </c>
      <c r="D110" s="71">
        <v>18</v>
      </c>
      <c r="E110" s="44">
        <v>27</v>
      </c>
      <c r="F110" s="45">
        <v>2.6036644165863067E-2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8</v>
      </c>
      <c r="E116" s="44">
        <v>11</v>
      </c>
      <c r="F116" s="45">
        <v>1.0607521697203472E-2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3.8572806171648989E-3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9.6432015429122472E-4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517</v>
      </c>
      <c r="D147" s="77">
        <v>520</v>
      </c>
      <c r="E147" s="77">
        <v>1037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74</v>
      </c>
      <c r="D150" s="17">
        <v>84</v>
      </c>
      <c r="E150" s="17">
        <v>158</v>
      </c>
      <c r="F150" s="32">
        <v>0.1523625843780135</v>
      </c>
    </row>
    <row r="151" spans="1:6" ht="15" customHeight="1" x14ac:dyDescent="0.15">
      <c r="A151" s="18"/>
      <c r="B151" s="18" t="s">
        <v>49</v>
      </c>
      <c r="C151" s="19">
        <v>328</v>
      </c>
      <c r="D151" s="19">
        <v>294</v>
      </c>
      <c r="E151" s="19">
        <v>622</v>
      </c>
      <c r="F151" s="32">
        <v>0.5998071359691417</v>
      </c>
    </row>
    <row r="152" spans="1:6" ht="15" customHeight="1" x14ac:dyDescent="0.15">
      <c r="A152" s="33"/>
      <c r="B152" s="20" t="s">
        <v>6</v>
      </c>
      <c r="C152" s="21">
        <v>115</v>
      </c>
      <c r="D152" s="21">
        <v>142</v>
      </c>
      <c r="E152" s="21">
        <v>257</v>
      </c>
      <c r="F152" s="32">
        <v>0.24783027965284474</v>
      </c>
    </row>
    <row r="153" spans="1:6" ht="15" customHeight="1" x14ac:dyDescent="0.15">
      <c r="B153" s="2" t="s">
        <v>8</v>
      </c>
      <c r="C153" s="1">
        <v>517</v>
      </c>
      <c r="D153" s="1">
        <v>520</v>
      </c>
      <c r="E153" s="1">
        <v>1037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74</v>
      </c>
      <c r="D155" s="17">
        <v>84</v>
      </c>
      <c r="E155" s="17">
        <v>158</v>
      </c>
      <c r="F155" s="32">
        <v>0.1523625843780135</v>
      </c>
    </row>
    <row r="156" spans="1:6" ht="15" customHeight="1" x14ac:dyDescent="0.15">
      <c r="A156" s="28"/>
      <c r="B156" s="18" t="s">
        <v>49</v>
      </c>
      <c r="C156" s="19">
        <v>328</v>
      </c>
      <c r="D156" s="19">
        <v>294</v>
      </c>
      <c r="E156" s="19">
        <v>622</v>
      </c>
      <c r="F156" s="32">
        <v>0.5998071359691417</v>
      </c>
    </row>
    <row r="157" spans="1:6" ht="15" customHeight="1" x14ac:dyDescent="0.15">
      <c r="A157" s="25"/>
      <c r="B157" s="20" t="s">
        <v>10</v>
      </c>
      <c r="C157" s="21">
        <v>58</v>
      </c>
      <c r="D157" s="21">
        <v>58</v>
      </c>
      <c r="E157" s="21">
        <v>116</v>
      </c>
      <c r="F157" s="32">
        <v>0.11186113789778207</v>
      </c>
    </row>
    <row r="158" spans="1:6" ht="15" customHeight="1" x14ac:dyDescent="0.15">
      <c r="A158" s="26"/>
      <c r="B158" s="29" t="s">
        <v>11</v>
      </c>
      <c r="C158" s="27">
        <v>57</v>
      </c>
      <c r="D158" s="27">
        <v>84</v>
      </c>
      <c r="E158" s="27">
        <v>141</v>
      </c>
      <c r="F158" s="32">
        <v>0.13596914175506269</v>
      </c>
    </row>
    <row r="159" spans="1:6" ht="15" customHeight="1" x14ac:dyDescent="0.15">
      <c r="B159" s="2" t="s">
        <v>8</v>
      </c>
      <c r="C159" s="1">
        <v>517</v>
      </c>
      <c r="D159" s="1">
        <v>520</v>
      </c>
      <c r="E159" s="1">
        <v>1037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12</v>
      </c>
      <c r="D161" s="31">
        <v>31</v>
      </c>
      <c r="E161" s="31">
        <v>43</v>
      </c>
      <c r="F161" s="32">
        <v>4.1465766634522665E-2</v>
      </c>
    </row>
    <row r="162" spans="1:6" ht="15" customHeight="1" x14ac:dyDescent="0.15">
      <c r="A162" s="30"/>
      <c r="B162" s="23" t="s">
        <v>15</v>
      </c>
      <c r="C162" s="31">
        <v>3</v>
      </c>
      <c r="D162" s="31">
        <v>13</v>
      </c>
      <c r="E162" s="31">
        <v>16</v>
      </c>
      <c r="F162" s="32">
        <v>1.5429122468659595E-2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5</v>
      </c>
      <c r="E163" s="31">
        <v>5</v>
      </c>
      <c r="F163" s="32">
        <v>4.8216007714561235E-3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9.6432015429122472E-4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 codeName="Sheet222">
    <tabColor rgb="FF333399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333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7.1428571428571425E-2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0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4</v>
      </c>
      <c r="D32" s="49">
        <v>0</v>
      </c>
      <c r="E32" s="41">
        <v>4</v>
      </c>
      <c r="F32" s="42">
        <v>9.5238095238095233E-2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4.7619047619047616E-2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4.7619047619047616E-2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2.3809523809523808E-2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4.7619047619047616E-2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1</v>
      </c>
      <c r="D68" s="49">
        <v>1</v>
      </c>
      <c r="E68" s="41">
        <v>2</v>
      </c>
      <c r="F68" s="42">
        <v>4.7619047619047616E-2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1</v>
      </c>
      <c r="D74" s="49">
        <v>2</v>
      </c>
      <c r="E74" s="41">
        <v>3</v>
      </c>
      <c r="F74" s="42">
        <v>7.1428571428571425E-2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1</v>
      </c>
      <c r="D80" s="49">
        <v>2</v>
      </c>
      <c r="E80" s="41">
        <v>3</v>
      </c>
      <c r="F80" s="42">
        <v>7.1428571428571425E-2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1</v>
      </c>
      <c r="D86" s="71">
        <v>1</v>
      </c>
      <c r="E86" s="44">
        <v>2</v>
      </c>
      <c r="F86" s="45">
        <v>4.7619047619047616E-2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3</v>
      </c>
      <c r="D92" s="71">
        <v>1</v>
      </c>
      <c r="E92" s="44">
        <v>4</v>
      </c>
      <c r="F92" s="45">
        <v>9.5238095238095233E-2</v>
      </c>
    </row>
    <row r="93" spans="1:6" ht="15" customHeight="1" x14ac:dyDescent="0.15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3</v>
      </c>
      <c r="D98" s="71">
        <v>3</v>
      </c>
      <c r="E98" s="44">
        <v>6</v>
      </c>
      <c r="F98" s="45">
        <v>0.14285714285714285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7.1428571428571425E-2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1</v>
      </c>
      <c r="E110" s="44">
        <v>3</v>
      </c>
      <c r="F110" s="45">
        <v>7.1428571428571425E-2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4.7619047619047616E-2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24</v>
      </c>
      <c r="D147" s="77">
        <v>18</v>
      </c>
      <c r="E147" s="62">
        <v>42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15">
      <c r="A151" s="18"/>
      <c r="B151" s="18" t="s">
        <v>49</v>
      </c>
      <c r="C151" s="19">
        <v>14</v>
      </c>
      <c r="D151" s="19">
        <v>8</v>
      </c>
      <c r="E151" s="19">
        <v>22</v>
      </c>
      <c r="F151" s="32">
        <v>0.52380952380952384</v>
      </c>
    </row>
    <row r="152" spans="1:6" ht="15" customHeight="1" x14ac:dyDescent="0.15">
      <c r="A152" s="33"/>
      <c r="B152" s="20" t="s">
        <v>6</v>
      </c>
      <c r="C152" s="21">
        <v>10</v>
      </c>
      <c r="D152" s="21">
        <v>10</v>
      </c>
      <c r="E152" s="21">
        <v>20</v>
      </c>
      <c r="F152" s="32">
        <v>0.47619047619047616</v>
      </c>
    </row>
    <row r="153" spans="1:6" ht="15" customHeight="1" x14ac:dyDescent="0.15">
      <c r="B153" s="2" t="s">
        <v>8</v>
      </c>
      <c r="C153" s="1">
        <v>24</v>
      </c>
      <c r="D153" s="1">
        <v>18</v>
      </c>
      <c r="E153" s="1">
        <v>42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15">
      <c r="A156" s="28"/>
      <c r="B156" s="18" t="s">
        <v>49</v>
      </c>
      <c r="C156" s="19">
        <v>14</v>
      </c>
      <c r="D156" s="19">
        <v>8</v>
      </c>
      <c r="E156" s="19">
        <v>22</v>
      </c>
      <c r="F156" s="32">
        <v>0.52380952380952384</v>
      </c>
    </row>
    <row r="157" spans="1:6" ht="15" customHeight="1" x14ac:dyDescent="0.15">
      <c r="A157" s="25"/>
      <c r="B157" s="20" t="s">
        <v>10</v>
      </c>
      <c r="C157" s="21">
        <v>4</v>
      </c>
      <c r="D157" s="21">
        <v>2</v>
      </c>
      <c r="E157" s="21">
        <v>6</v>
      </c>
      <c r="F157" s="32">
        <v>0.14285714285714285</v>
      </c>
    </row>
    <row r="158" spans="1:6" ht="15" customHeight="1" x14ac:dyDescent="0.15">
      <c r="A158" s="26"/>
      <c r="B158" s="29" t="s">
        <v>11</v>
      </c>
      <c r="C158" s="27">
        <v>6</v>
      </c>
      <c r="D158" s="27">
        <v>8</v>
      </c>
      <c r="E158" s="27">
        <v>14</v>
      </c>
      <c r="F158" s="32">
        <v>0.33333333333333331</v>
      </c>
    </row>
    <row r="159" spans="1:6" ht="15" customHeight="1" x14ac:dyDescent="0.15">
      <c r="B159" s="2" t="s">
        <v>8</v>
      </c>
      <c r="C159" s="1">
        <v>24</v>
      </c>
      <c r="D159" s="1">
        <v>18</v>
      </c>
      <c r="E159" s="1">
        <v>42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</v>
      </c>
      <c r="D161" s="31">
        <v>3</v>
      </c>
      <c r="E161" s="31">
        <v>5</v>
      </c>
      <c r="F161" s="32">
        <v>0.11904761904761904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2</v>
      </c>
      <c r="E162" s="31">
        <v>2</v>
      </c>
      <c r="F162" s="32">
        <v>4.7619047619047616E-2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 codeName="Sheet223">
    <tabColor rgb="FF333399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334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1.4925373134328358E-2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3</v>
      </c>
      <c r="E14" s="48">
        <v>3</v>
      </c>
      <c r="F14" s="39">
        <v>4.4776119402985072E-2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6</v>
      </c>
      <c r="D20" s="70">
        <v>4</v>
      </c>
      <c r="E20" s="48">
        <v>10</v>
      </c>
      <c r="F20" s="39">
        <v>0.14925373134328357</v>
      </c>
    </row>
    <row r="21" spans="1:6" ht="15" customHeight="1" x14ac:dyDescent="0.15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5.9701492537313432E-2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1.4925373134328358E-2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4</v>
      </c>
      <c r="D44" s="49">
        <v>1</v>
      </c>
      <c r="E44" s="41">
        <v>5</v>
      </c>
      <c r="F44" s="42">
        <v>7.4626865671641784E-2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1.4925373134328358E-2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3</v>
      </c>
      <c r="D56" s="49">
        <v>3</v>
      </c>
      <c r="E56" s="41">
        <v>6</v>
      </c>
      <c r="F56" s="42">
        <v>8.9552238805970144E-2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3</v>
      </c>
      <c r="D62" s="49">
        <v>6</v>
      </c>
      <c r="E62" s="41">
        <v>9</v>
      </c>
      <c r="F62" s="42">
        <v>0.13432835820895522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2</v>
      </c>
      <c r="D68" s="49">
        <v>0</v>
      </c>
      <c r="E68" s="41">
        <v>2</v>
      </c>
      <c r="F68" s="42">
        <v>2.9850746268656716E-2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1</v>
      </c>
      <c r="D74" s="49">
        <v>0</v>
      </c>
      <c r="E74" s="41">
        <v>1</v>
      </c>
      <c r="F74" s="42">
        <v>1.4925373134328358E-2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1</v>
      </c>
      <c r="D80" s="49">
        <v>1</v>
      </c>
      <c r="E80" s="41">
        <v>2</v>
      </c>
      <c r="F80" s="42">
        <v>2.9850746268656716E-2</v>
      </c>
    </row>
    <row r="81" spans="1:6" ht="15" customHeight="1" x14ac:dyDescent="0.15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3</v>
      </c>
      <c r="D86" s="71">
        <v>4</v>
      </c>
      <c r="E86" s="44">
        <v>7</v>
      </c>
      <c r="F86" s="45">
        <v>0.1044776119402985</v>
      </c>
    </row>
    <row r="87" spans="1:6" ht="15" customHeight="1" x14ac:dyDescent="0.15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4</v>
      </c>
      <c r="D92" s="71">
        <v>4</v>
      </c>
      <c r="E92" s="44">
        <v>8</v>
      </c>
      <c r="F92" s="45">
        <v>0.11940298507462686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1</v>
      </c>
      <c r="D98" s="71">
        <v>1</v>
      </c>
      <c r="E98" s="44">
        <v>2</v>
      </c>
      <c r="F98" s="45">
        <v>2.9850746268656716E-2</v>
      </c>
    </row>
    <row r="99" spans="1:6" ht="15" customHeight="1" x14ac:dyDescent="0.15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1</v>
      </c>
      <c r="E104" s="44">
        <v>3</v>
      </c>
      <c r="F104" s="45">
        <v>4.4776119402985072E-2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0</v>
      </c>
      <c r="E110" s="44">
        <v>1</v>
      </c>
      <c r="F110" s="45">
        <v>1.4925373134328358E-2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1.4925373134328358E-2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36</v>
      </c>
      <c r="D147" s="77">
        <v>31</v>
      </c>
      <c r="E147" s="62">
        <v>67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6</v>
      </c>
      <c r="D150" s="17">
        <v>8</v>
      </c>
      <c r="E150" s="17">
        <v>14</v>
      </c>
      <c r="F150" s="32">
        <v>0.20895522388059701</v>
      </c>
    </row>
    <row r="151" spans="1:6" ht="15" customHeight="1" x14ac:dyDescent="0.15">
      <c r="A151" s="18"/>
      <c r="B151" s="18" t="s">
        <v>49</v>
      </c>
      <c r="C151" s="19">
        <v>18</v>
      </c>
      <c r="D151" s="19">
        <v>13</v>
      </c>
      <c r="E151" s="19">
        <v>31</v>
      </c>
      <c r="F151" s="32">
        <v>0.46268656716417911</v>
      </c>
    </row>
    <row r="152" spans="1:6" ht="15" customHeight="1" x14ac:dyDescent="0.15">
      <c r="A152" s="33"/>
      <c r="B152" s="20" t="s">
        <v>6</v>
      </c>
      <c r="C152" s="21">
        <v>12</v>
      </c>
      <c r="D152" s="21">
        <v>10</v>
      </c>
      <c r="E152" s="21">
        <v>22</v>
      </c>
      <c r="F152" s="32">
        <v>0.32835820895522388</v>
      </c>
    </row>
    <row r="153" spans="1:6" ht="15" customHeight="1" x14ac:dyDescent="0.15">
      <c r="B153" s="2" t="s">
        <v>8</v>
      </c>
      <c r="C153" s="1">
        <v>36</v>
      </c>
      <c r="D153" s="1">
        <v>31</v>
      </c>
      <c r="E153" s="1">
        <v>67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6</v>
      </c>
      <c r="D155" s="17">
        <v>8</v>
      </c>
      <c r="E155" s="17">
        <v>14</v>
      </c>
      <c r="F155" s="32">
        <v>0.20895522388059701</v>
      </c>
    </row>
    <row r="156" spans="1:6" ht="15" customHeight="1" x14ac:dyDescent="0.15">
      <c r="A156" s="28"/>
      <c r="B156" s="18" t="s">
        <v>49</v>
      </c>
      <c r="C156" s="19">
        <v>18</v>
      </c>
      <c r="D156" s="19">
        <v>13</v>
      </c>
      <c r="E156" s="19">
        <v>31</v>
      </c>
      <c r="F156" s="32">
        <v>0.46268656716417911</v>
      </c>
    </row>
    <row r="157" spans="1:6" ht="15" customHeight="1" x14ac:dyDescent="0.15">
      <c r="A157" s="25"/>
      <c r="B157" s="20" t="s">
        <v>10</v>
      </c>
      <c r="C157" s="21">
        <v>7</v>
      </c>
      <c r="D157" s="21">
        <v>8</v>
      </c>
      <c r="E157" s="21">
        <v>15</v>
      </c>
      <c r="F157" s="32">
        <v>0.22388059701492538</v>
      </c>
    </row>
    <row r="158" spans="1:6" ht="15" customHeight="1" x14ac:dyDescent="0.15">
      <c r="A158" s="26"/>
      <c r="B158" s="29" t="s">
        <v>11</v>
      </c>
      <c r="C158" s="27">
        <v>5</v>
      </c>
      <c r="D158" s="27">
        <v>2</v>
      </c>
      <c r="E158" s="27">
        <v>7</v>
      </c>
      <c r="F158" s="32">
        <v>0.1044776119402985</v>
      </c>
    </row>
    <row r="159" spans="1:6" ht="15" customHeight="1" x14ac:dyDescent="0.15">
      <c r="B159" s="2" t="s">
        <v>8</v>
      </c>
      <c r="C159" s="1">
        <v>36</v>
      </c>
      <c r="D159" s="1">
        <v>31</v>
      </c>
      <c r="E159" s="1">
        <v>67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</v>
      </c>
      <c r="D161" s="31">
        <v>0</v>
      </c>
      <c r="E161" s="31">
        <v>2</v>
      </c>
      <c r="F161" s="32">
        <v>2.9850746268656716E-2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0</v>
      </c>
      <c r="E162" s="31">
        <v>1</v>
      </c>
      <c r="F162" s="32">
        <v>1.4925373134328358E-2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1.4925373134328358E-2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 codeName="Sheet224">
    <tabColor rgb="FF333399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335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3.0303030303030304E-2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3.0303030303030304E-2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6.0606060606060608E-2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3.0303030303030304E-2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9.0909090909090912E-2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3.0303030303030304E-2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6.0606060606060608E-2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0</v>
      </c>
      <c r="D68" s="49">
        <v>1</v>
      </c>
      <c r="E68" s="41">
        <v>1</v>
      </c>
      <c r="F68" s="42">
        <v>3.0303030303030304E-2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0</v>
      </c>
      <c r="D74" s="49">
        <v>1</v>
      </c>
      <c r="E74" s="41">
        <v>1</v>
      </c>
      <c r="F74" s="42">
        <v>3.0303030303030304E-2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3</v>
      </c>
      <c r="D80" s="49">
        <v>2</v>
      </c>
      <c r="E80" s="41">
        <v>5</v>
      </c>
      <c r="F80" s="42">
        <v>0.15151515151515152</v>
      </c>
    </row>
    <row r="81" spans="1:6" ht="15" customHeight="1" x14ac:dyDescent="0.15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1</v>
      </c>
      <c r="D86" s="71">
        <v>2</v>
      </c>
      <c r="E86" s="44">
        <v>3</v>
      </c>
      <c r="F86" s="45">
        <v>9.0909090909090912E-2</v>
      </c>
    </row>
    <row r="87" spans="1:6" ht="15" customHeight="1" x14ac:dyDescent="0.15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v>2</v>
      </c>
      <c r="D92" s="71">
        <v>2</v>
      </c>
      <c r="E92" s="44">
        <v>4</v>
      </c>
      <c r="F92" s="45">
        <v>0.12121212121212122</v>
      </c>
    </row>
    <row r="93" spans="1:6" ht="15" customHeight="1" x14ac:dyDescent="0.15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2</v>
      </c>
      <c r="D98" s="71">
        <v>2</v>
      </c>
      <c r="E98" s="44">
        <v>4</v>
      </c>
      <c r="F98" s="45">
        <v>0.12121212121212122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6.0606060606060608E-2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3.0303030303030304E-2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3.0303030303030304E-2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17</v>
      </c>
      <c r="D147" s="77">
        <v>16</v>
      </c>
      <c r="E147" s="62">
        <v>33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</v>
      </c>
      <c r="D150" s="17">
        <v>0</v>
      </c>
      <c r="E150" s="17">
        <v>1</v>
      </c>
      <c r="F150" s="32">
        <v>3.0303030303030304E-2</v>
      </c>
    </row>
    <row r="151" spans="1:6" ht="15" customHeight="1" x14ac:dyDescent="0.15">
      <c r="A151" s="18"/>
      <c r="B151" s="18" t="s">
        <v>49</v>
      </c>
      <c r="C151" s="19">
        <v>10</v>
      </c>
      <c r="D151" s="19">
        <v>7</v>
      </c>
      <c r="E151" s="19">
        <v>17</v>
      </c>
      <c r="F151" s="32">
        <v>0.51515151515151514</v>
      </c>
    </row>
    <row r="152" spans="1:6" ht="15" customHeight="1" x14ac:dyDescent="0.15">
      <c r="A152" s="33"/>
      <c r="B152" s="20" t="s">
        <v>6</v>
      </c>
      <c r="C152" s="21">
        <v>6</v>
      </c>
      <c r="D152" s="21">
        <v>9</v>
      </c>
      <c r="E152" s="21">
        <v>15</v>
      </c>
      <c r="F152" s="32">
        <v>0.45454545454545453</v>
      </c>
    </row>
    <row r="153" spans="1:6" ht="15" customHeight="1" x14ac:dyDescent="0.15">
      <c r="B153" s="2" t="s">
        <v>8</v>
      </c>
      <c r="C153" s="1">
        <v>17</v>
      </c>
      <c r="D153" s="1">
        <v>16</v>
      </c>
      <c r="E153" s="1">
        <v>33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</v>
      </c>
      <c r="D155" s="17">
        <v>0</v>
      </c>
      <c r="E155" s="17">
        <v>1</v>
      </c>
      <c r="F155" s="32">
        <v>3.0303030303030304E-2</v>
      </c>
    </row>
    <row r="156" spans="1:6" ht="15" customHeight="1" x14ac:dyDescent="0.15">
      <c r="A156" s="28"/>
      <c r="B156" s="18" t="s">
        <v>49</v>
      </c>
      <c r="C156" s="19">
        <v>10</v>
      </c>
      <c r="D156" s="19">
        <v>7</v>
      </c>
      <c r="E156" s="19">
        <v>17</v>
      </c>
      <c r="F156" s="32">
        <v>0.51515151515151514</v>
      </c>
    </row>
    <row r="157" spans="1:6" ht="15" customHeight="1" x14ac:dyDescent="0.15">
      <c r="A157" s="25"/>
      <c r="B157" s="20" t="s">
        <v>10</v>
      </c>
      <c r="C157" s="21">
        <v>3</v>
      </c>
      <c r="D157" s="21">
        <v>4</v>
      </c>
      <c r="E157" s="21">
        <v>7</v>
      </c>
      <c r="F157" s="32">
        <v>0.21212121212121213</v>
      </c>
    </row>
    <row r="158" spans="1:6" ht="15" customHeight="1" x14ac:dyDescent="0.15">
      <c r="A158" s="26"/>
      <c r="B158" s="29" t="s">
        <v>11</v>
      </c>
      <c r="C158" s="27">
        <v>3</v>
      </c>
      <c r="D158" s="27">
        <v>5</v>
      </c>
      <c r="E158" s="27">
        <v>8</v>
      </c>
      <c r="F158" s="32">
        <v>0.24242424242424243</v>
      </c>
    </row>
    <row r="159" spans="1:6" ht="15" customHeight="1" x14ac:dyDescent="0.15">
      <c r="B159" s="2" t="s">
        <v>8</v>
      </c>
      <c r="C159" s="1">
        <v>17</v>
      </c>
      <c r="D159" s="1">
        <v>16</v>
      </c>
      <c r="E159" s="1">
        <v>33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0</v>
      </c>
      <c r="D161" s="31">
        <v>2</v>
      </c>
      <c r="E161" s="31">
        <v>2</v>
      </c>
      <c r="F161" s="32">
        <v>6.0606060606060608E-2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1</v>
      </c>
      <c r="E162" s="31">
        <v>1</v>
      </c>
      <c r="F162" s="32">
        <v>3.0303030303030304E-2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 codeName="Sheet225">
    <tabColor rgb="FF333399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336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1</v>
      </c>
      <c r="E8" s="38">
        <v>1</v>
      </c>
      <c r="F8" s="39">
        <v>3.4482758620689655E-2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3.4482758620689655E-2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6.8965517241379309E-2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2</v>
      </c>
      <c r="E26" s="41">
        <v>2</v>
      </c>
      <c r="F26" s="42">
        <v>6.8965517241379309E-2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4</v>
      </c>
      <c r="D32" s="49">
        <v>0</v>
      </c>
      <c r="E32" s="41">
        <v>4</v>
      </c>
      <c r="F32" s="42">
        <v>0.13793103448275862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6.8965517241379309E-2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6.8965517241379309E-2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0.10344827586206896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0</v>
      </c>
      <c r="D68" s="49">
        <v>2</v>
      </c>
      <c r="E68" s="41">
        <v>2</v>
      </c>
      <c r="F68" s="42">
        <v>6.8965517241379309E-2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0</v>
      </c>
      <c r="D74" s="49">
        <v>1</v>
      </c>
      <c r="E74" s="41">
        <v>1</v>
      </c>
      <c r="F74" s="42">
        <v>3.4482758620689655E-2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15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1</v>
      </c>
      <c r="D86" s="71">
        <v>0</v>
      </c>
      <c r="E86" s="44">
        <v>1</v>
      </c>
      <c r="F86" s="45">
        <v>3.4482758620689655E-2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v>0</v>
      </c>
      <c r="D92" s="71">
        <v>1</v>
      </c>
      <c r="E92" s="44">
        <v>1</v>
      </c>
      <c r="F92" s="45">
        <v>3.4482758620689655E-2</v>
      </c>
    </row>
    <row r="93" spans="1:6" ht="15" customHeight="1" x14ac:dyDescent="0.15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2</v>
      </c>
      <c r="D98" s="71">
        <v>0</v>
      </c>
      <c r="E98" s="44">
        <v>2</v>
      </c>
      <c r="F98" s="45">
        <v>6.8965517241379309E-2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0.13793103448275862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3.4482758620689655E-2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15</v>
      </c>
      <c r="D147" s="77">
        <v>14</v>
      </c>
      <c r="E147" s="62">
        <v>29</v>
      </c>
      <c r="F147" s="32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</v>
      </c>
      <c r="D150" s="17">
        <v>2</v>
      </c>
      <c r="E150" s="17">
        <v>4</v>
      </c>
      <c r="F150" s="32">
        <v>0.13793103448275862</v>
      </c>
    </row>
    <row r="151" spans="1:6" ht="15" customHeight="1" x14ac:dyDescent="0.15">
      <c r="A151" s="18"/>
      <c r="B151" s="18" t="s">
        <v>49</v>
      </c>
      <c r="C151" s="19">
        <v>8</v>
      </c>
      <c r="D151" s="19">
        <v>8</v>
      </c>
      <c r="E151" s="19">
        <v>16</v>
      </c>
      <c r="F151" s="32">
        <v>0.55172413793103448</v>
      </c>
    </row>
    <row r="152" spans="1:6" ht="15" customHeight="1" x14ac:dyDescent="0.15">
      <c r="A152" s="33"/>
      <c r="B152" s="20" t="s">
        <v>6</v>
      </c>
      <c r="C152" s="21">
        <v>5</v>
      </c>
      <c r="D152" s="21">
        <v>4</v>
      </c>
      <c r="E152" s="21">
        <v>9</v>
      </c>
      <c r="F152" s="32">
        <v>0.31034482758620691</v>
      </c>
    </row>
    <row r="153" spans="1:6" ht="15" customHeight="1" x14ac:dyDescent="0.15">
      <c r="B153" s="2" t="s">
        <v>8</v>
      </c>
      <c r="C153" s="1">
        <v>15</v>
      </c>
      <c r="D153" s="1">
        <v>14</v>
      </c>
      <c r="E153" s="1">
        <v>29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</v>
      </c>
      <c r="D155" s="17">
        <v>2</v>
      </c>
      <c r="E155" s="17">
        <v>4</v>
      </c>
      <c r="F155" s="32">
        <v>0.13793103448275862</v>
      </c>
    </row>
    <row r="156" spans="1:6" ht="15" customHeight="1" x14ac:dyDescent="0.15">
      <c r="A156" s="28"/>
      <c r="B156" s="18" t="s">
        <v>49</v>
      </c>
      <c r="C156" s="19">
        <v>8</v>
      </c>
      <c r="D156" s="19">
        <v>8</v>
      </c>
      <c r="E156" s="19">
        <v>16</v>
      </c>
      <c r="F156" s="32">
        <v>0.55172413793103448</v>
      </c>
    </row>
    <row r="157" spans="1:6" ht="15" customHeight="1" x14ac:dyDescent="0.15">
      <c r="A157" s="25"/>
      <c r="B157" s="20" t="s">
        <v>10</v>
      </c>
      <c r="C157" s="21">
        <v>1</v>
      </c>
      <c r="D157" s="21">
        <v>1</v>
      </c>
      <c r="E157" s="21">
        <v>2</v>
      </c>
      <c r="F157" s="32">
        <v>6.8965517241379309E-2</v>
      </c>
    </row>
    <row r="158" spans="1:6" ht="15" customHeight="1" x14ac:dyDescent="0.15">
      <c r="A158" s="26"/>
      <c r="B158" s="29" t="s">
        <v>11</v>
      </c>
      <c r="C158" s="27">
        <v>4</v>
      </c>
      <c r="D158" s="27">
        <v>3</v>
      </c>
      <c r="E158" s="27">
        <v>7</v>
      </c>
      <c r="F158" s="32">
        <v>0.2413793103448276</v>
      </c>
    </row>
    <row r="159" spans="1:6" ht="15" customHeight="1" x14ac:dyDescent="0.15">
      <c r="B159" s="2" t="s">
        <v>8</v>
      </c>
      <c r="C159" s="1">
        <v>15</v>
      </c>
      <c r="D159" s="1">
        <v>14</v>
      </c>
      <c r="E159" s="1">
        <v>29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0</v>
      </c>
      <c r="D161" s="31">
        <v>1</v>
      </c>
      <c r="E161" s="31">
        <v>1</v>
      </c>
      <c r="F161" s="32">
        <v>3.4482758620689655E-2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0</v>
      </c>
      <c r="E162" s="31">
        <v>0</v>
      </c>
      <c r="F162" s="32">
        <v>0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 codeName="Sheet226">
    <tabColor rgb="FF333399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337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0</v>
      </c>
      <c r="E8" s="38">
        <v>3</v>
      </c>
      <c r="F8" s="39">
        <v>0.11538461538461539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3.8461538461538464E-2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7.6923076923076927E-2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0.11538461538461539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3.8461538461538464E-2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0</v>
      </c>
      <c r="D56" s="49">
        <v>2</v>
      </c>
      <c r="E56" s="41">
        <v>2</v>
      </c>
      <c r="F56" s="42">
        <v>7.6923076923076927E-2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2</v>
      </c>
      <c r="D62" s="49">
        <v>0</v>
      </c>
      <c r="E62" s="41">
        <v>2</v>
      </c>
      <c r="F62" s="42">
        <v>7.6923076923076927E-2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0</v>
      </c>
      <c r="D74" s="49">
        <v>2</v>
      </c>
      <c r="E74" s="41">
        <v>2</v>
      </c>
      <c r="F74" s="42">
        <v>7.6923076923076927E-2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1</v>
      </c>
      <c r="D80" s="49">
        <v>2</v>
      </c>
      <c r="E80" s="41">
        <v>3</v>
      </c>
      <c r="F80" s="42">
        <v>0.11538461538461539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2</v>
      </c>
      <c r="D86" s="71">
        <v>1</v>
      </c>
      <c r="E86" s="44">
        <v>3</v>
      </c>
      <c r="F86" s="45">
        <v>0.11538461538461539</v>
      </c>
    </row>
    <row r="87" spans="1:6" ht="15" customHeight="1" x14ac:dyDescent="0.15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v>1</v>
      </c>
      <c r="D92" s="71">
        <v>0</v>
      </c>
      <c r="E92" s="44">
        <v>1</v>
      </c>
      <c r="F92" s="45">
        <v>3.8461538461538464E-2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1</v>
      </c>
      <c r="D98" s="71">
        <v>0</v>
      </c>
      <c r="E98" s="44">
        <v>1</v>
      </c>
      <c r="F98" s="45">
        <v>3.8461538461538464E-2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7.6923076923076927E-2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0</v>
      </c>
      <c r="D110" s="71">
        <v>0</v>
      </c>
      <c r="E110" s="44">
        <v>0</v>
      </c>
      <c r="F110" s="45">
        <v>0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17</v>
      </c>
      <c r="D147" s="77">
        <v>9</v>
      </c>
      <c r="E147" s="62">
        <v>26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4</v>
      </c>
      <c r="D150" s="17">
        <v>0</v>
      </c>
      <c r="E150" s="17">
        <v>4</v>
      </c>
      <c r="F150" s="32">
        <v>0.15384615384615385</v>
      </c>
    </row>
    <row r="151" spans="1:6" ht="15" customHeight="1" x14ac:dyDescent="0.15">
      <c r="A151" s="18"/>
      <c r="B151" s="18" t="s">
        <v>49</v>
      </c>
      <c r="C151" s="19">
        <v>8</v>
      </c>
      <c r="D151" s="19">
        <v>7</v>
      </c>
      <c r="E151" s="19">
        <v>15</v>
      </c>
      <c r="F151" s="32">
        <v>0.57692307692307687</v>
      </c>
    </row>
    <row r="152" spans="1:6" ht="15" customHeight="1" x14ac:dyDescent="0.15">
      <c r="A152" s="33"/>
      <c r="B152" s="20" t="s">
        <v>6</v>
      </c>
      <c r="C152" s="21">
        <v>5</v>
      </c>
      <c r="D152" s="21">
        <v>2</v>
      </c>
      <c r="E152" s="21">
        <v>7</v>
      </c>
      <c r="F152" s="32">
        <v>0.26923076923076922</v>
      </c>
    </row>
    <row r="153" spans="1:6" ht="15" customHeight="1" x14ac:dyDescent="0.15">
      <c r="B153" s="2" t="s">
        <v>8</v>
      </c>
      <c r="C153" s="1">
        <v>17</v>
      </c>
      <c r="D153" s="1">
        <v>9</v>
      </c>
      <c r="E153" s="1">
        <v>26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4</v>
      </c>
      <c r="D155" s="17">
        <v>0</v>
      </c>
      <c r="E155" s="17">
        <v>4</v>
      </c>
      <c r="F155" s="32">
        <v>0.15384615384615385</v>
      </c>
    </row>
    <row r="156" spans="1:6" ht="15" customHeight="1" x14ac:dyDescent="0.15">
      <c r="A156" s="28"/>
      <c r="B156" s="18" t="s">
        <v>49</v>
      </c>
      <c r="C156" s="19">
        <v>8</v>
      </c>
      <c r="D156" s="19">
        <v>7</v>
      </c>
      <c r="E156" s="19">
        <v>15</v>
      </c>
      <c r="F156" s="32">
        <v>0.57692307692307687</v>
      </c>
    </row>
    <row r="157" spans="1:6" ht="15" customHeight="1" x14ac:dyDescent="0.15">
      <c r="A157" s="25"/>
      <c r="B157" s="20" t="s">
        <v>10</v>
      </c>
      <c r="C157" s="21">
        <v>3</v>
      </c>
      <c r="D157" s="21">
        <v>1</v>
      </c>
      <c r="E157" s="21">
        <v>4</v>
      </c>
      <c r="F157" s="32">
        <v>0.15384615384615385</v>
      </c>
    </row>
    <row r="158" spans="1:6" ht="15" customHeight="1" x14ac:dyDescent="0.15">
      <c r="A158" s="26"/>
      <c r="B158" s="29" t="s">
        <v>11</v>
      </c>
      <c r="C158" s="27">
        <v>2</v>
      </c>
      <c r="D158" s="27">
        <v>1</v>
      </c>
      <c r="E158" s="27">
        <v>3</v>
      </c>
      <c r="F158" s="32">
        <v>0.11538461538461539</v>
      </c>
    </row>
    <row r="159" spans="1:6" ht="15" customHeight="1" x14ac:dyDescent="0.15">
      <c r="B159" s="2" t="s">
        <v>8</v>
      </c>
      <c r="C159" s="1">
        <v>17</v>
      </c>
      <c r="D159" s="1">
        <v>9</v>
      </c>
      <c r="E159" s="1">
        <v>26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0</v>
      </c>
      <c r="D161" s="31">
        <v>0</v>
      </c>
      <c r="E161" s="31">
        <v>0</v>
      </c>
      <c r="F161" s="32">
        <v>0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0</v>
      </c>
      <c r="E162" s="31">
        <v>0</v>
      </c>
      <c r="F162" s="32">
        <v>0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 codeName="Sheet282">
    <tabColor rgb="FF99CCFF"/>
  </sheetPr>
  <dimension ref="A1:F167"/>
  <sheetViews>
    <sheetView zoomScaleNormal="100" workbookViewId="0">
      <selection activeCell="B2" sqref="B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">
      <c r="A2" s="66" t="s">
        <v>126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下之宮!C3+善郷寺!C3+高橋!C3+北春!C3+上新!C3+金井!C3+堀端!C3+大西!C3+向反!C3+竹之城!C3+新田!C3+湯沢!C3+新町!C3+宮之入!C3+三明!C3+茂沢!C3+入新町!C3+岩下!C3+入片倉!C3</f>
        <v>4</v>
      </c>
      <c r="D3" s="74">
        <f>下之宮!D3+善郷寺!D3+高橋!D3+北春!D3+上新!D3+金井!D3+堀端!D3+大西!D3+向反!D3+竹之城!D3+新田!D3+湯沢!D3+新町!D3+宮之入!D3+三明!D3+茂沢!D3+入新町!D3+岩下!D3+入片倉!D3</f>
        <v>4</v>
      </c>
      <c r="E3" s="9">
        <f>下之宮!E3+善郷寺!E3+高橋!E3+北春!E3+上新!E3+金井!E3+堀端!E3+大西!E3+向反!E3+竹之城!E3+新田!E3+湯沢!E3+新町!E3+宮之入!E3+三明!E3+茂沢!E3+入新町!E3+岩下!E3+入片倉!E3</f>
        <v>8</v>
      </c>
      <c r="F3" s="32"/>
    </row>
    <row r="4" spans="1:6" ht="15" customHeight="1" x14ac:dyDescent="0.15">
      <c r="A4" s="12"/>
      <c r="B4" s="35">
        <v>1</v>
      </c>
      <c r="C4" s="75">
        <f>下之宮!C4+善郷寺!C4+高橋!C4+北春!C4+上新!C4+金井!C4+堀端!C4+大西!C4+向反!C4+竹之城!C4+新田!C4+湯沢!C4+新町!C4+宮之入!C4+三明!C4+茂沢!C4+入新町!C4+岩下!C4+入片倉!C4</f>
        <v>6</v>
      </c>
      <c r="D4" s="75">
        <f>下之宮!D4+善郷寺!D4+高橋!D4+北春!D4+上新!D4+金井!D4+堀端!D4+大西!D4+向反!D4+竹之城!D4+新田!D4+湯沢!D4+新町!D4+宮之入!D4+三明!D4+茂沢!D4+入新町!D4+岩下!D4+入片倉!D4</f>
        <v>1</v>
      </c>
      <c r="E4" s="10">
        <f>下之宮!E4+善郷寺!E4+高橋!E4+北春!E4+上新!E4+金井!E4+堀端!E4+大西!E4+向反!E4+竹之城!E4+新田!E4+湯沢!E4+新町!E4+宮之入!E4+三明!E4+茂沢!E4+入新町!E4+岩下!E4+入片倉!E4</f>
        <v>7</v>
      </c>
      <c r="F4" s="32"/>
    </row>
    <row r="5" spans="1:6" ht="15" customHeight="1" x14ac:dyDescent="0.15">
      <c r="A5" s="12"/>
      <c r="B5" s="35">
        <v>2</v>
      </c>
      <c r="C5" s="75">
        <f>下之宮!C5+善郷寺!C5+高橋!C5+北春!C5+上新!C5+金井!C5+堀端!C5+大西!C5+向反!C5+竹之城!C5+新田!C5+湯沢!C5+新町!C5+宮之入!C5+三明!C5+茂沢!C5+入新町!C5+岩下!C5+入片倉!C5</f>
        <v>4</v>
      </c>
      <c r="D5" s="75">
        <f>下之宮!D5+善郷寺!D5+高橋!D5+北春!D5+上新!D5+金井!D5+堀端!D5+大西!D5+向反!D5+竹之城!D5+新田!D5+湯沢!D5+新町!D5+宮之入!D5+三明!D5+茂沢!D5+入新町!D5+岩下!D5+入片倉!D5</f>
        <v>3</v>
      </c>
      <c r="E5" s="10">
        <f>下之宮!E5+善郷寺!E5+高橋!E5+北春!E5+上新!E5+金井!E5+堀端!E5+大西!E5+向反!E5+竹之城!E5+新田!E5+湯沢!E5+新町!E5+宮之入!E5+三明!E5+茂沢!E5+入新町!E5+岩下!E5+入片倉!E5</f>
        <v>7</v>
      </c>
      <c r="F5" s="32"/>
    </row>
    <row r="6" spans="1:6" ht="15" customHeight="1" x14ac:dyDescent="0.15">
      <c r="A6" s="12"/>
      <c r="B6" s="35">
        <v>3</v>
      </c>
      <c r="C6" s="75">
        <f>下之宮!C6+善郷寺!C6+高橋!C6+北春!C6+上新!C6+金井!C6+堀端!C6+大西!C6+向反!C6+竹之城!C6+新田!C6+湯沢!C6+新町!C6+宮之入!C6+三明!C6+茂沢!C6+入新町!C6+岩下!C6+入片倉!C6</f>
        <v>4</v>
      </c>
      <c r="D6" s="75">
        <f>下之宮!D6+善郷寺!D6+高橋!D6+北春!D6+上新!D6+金井!D6+堀端!D6+大西!D6+向反!D6+竹之城!D6+新田!D6+湯沢!D6+新町!D6+宮之入!D6+三明!D6+茂沢!D6+入新町!D6+岩下!D6+入片倉!D6</f>
        <v>2</v>
      </c>
      <c r="E6" s="10">
        <f>下之宮!E6+善郷寺!E6+高橋!E6+北春!E6+上新!E6+金井!E6+堀端!E6+大西!E6+向反!E6+竹之城!E6+新田!E6+湯沢!E6+新町!E6+宮之入!E6+三明!E6+茂沢!E6+入新町!E6+岩下!E6+入片倉!E6</f>
        <v>6</v>
      </c>
      <c r="F6" s="32"/>
    </row>
    <row r="7" spans="1:6" ht="15" customHeight="1" x14ac:dyDescent="0.15">
      <c r="A7" s="12"/>
      <c r="B7" s="35">
        <v>4</v>
      </c>
      <c r="C7" s="75">
        <f>下之宮!C7+善郷寺!C7+高橋!C7+北春!C7+上新!C7+金井!C7+堀端!C7+大西!C7+向反!C7+竹之城!C7+新田!C7+湯沢!C7+新町!C7+宮之入!C7+三明!C7+茂沢!C7+入新町!C7+岩下!C7+入片倉!C7</f>
        <v>3</v>
      </c>
      <c r="D7" s="75">
        <f>下之宮!D7+善郷寺!D7+高橋!D7+北春!D7+上新!D7+金井!D7+堀端!D7+大西!D7+向反!D7+竹之城!D7+新田!D7+湯沢!D7+新町!D7+宮之入!D7+三明!D7+茂沢!D7+入新町!D7+岩下!D7+入片倉!D7</f>
        <v>7</v>
      </c>
      <c r="E7" s="10">
        <f>下之宮!E7+善郷寺!E7+高橋!E7+北春!E7+上新!E7+金井!E7+堀端!E7+大西!E7+向反!E7+竹之城!E7+新田!E7+湯沢!E7+新町!E7+宮之入!E7+三明!E7+茂沢!E7+入新町!E7+岩下!E7+入片倉!E7</f>
        <v>10</v>
      </c>
      <c r="F7" s="32"/>
    </row>
    <row r="8" spans="1:6" ht="15" customHeight="1" x14ac:dyDescent="0.15">
      <c r="A8" s="12"/>
      <c r="B8" s="37" t="s">
        <v>50</v>
      </c>
      <c r="C8" s="70">
        <f>下之宮!C8+善郷寺!C8+高橋!C8+北春!C8+上新!C8+金井!C8+堀端!C8+大西!C8+向反!C8+竹之城!C8+新田!C8+湯沢!C8+新町!C8+宮之入!C8+三明!C8+茂沢!C8+入新町!C8+岩下!C8+入片倉!C8</f>
        <v>21</v>
      </c>
      <c r="D8" s="70">
        <f>下之宮!D8+善郷寺!D8+高橋!D8+北春!D8+上新!D8+金井!D8+堀端!D8+大西!D8+向反!D8+竹之城!D8+新田!D8+湯沢!D8+新町!D8+宮之入!D8+三明!D8+茂沢!D8+入新町!D8+岩下!D8+入片倉!D8</f>
        <v>17</v>
      </c>
      <c r="E8" s="38">
        <f>下之宮!E8+善郷寺!E8+高橋!E8+北春!E8+上新!E8+金井!E8+堀端!E8+大西!E8+向反!E8+竹之城!E8+新田!E8+湯沢!E8+新町!E8+宮之入!E8+三明!E8+茂沢!E8+入新町!E8+岩下!E8+入片倉!E8</f>
        <v>38</v>
      </c>
      <c r="F8" s="39">
        <f>E8/E147</f>
        <v>2.0496224379719527E-2</v>
      </c>
    </row>
    <row r="9" spans="1:6" ht="15" customHeight="1" x14ac:dyDescent="0.15">
      <c r="A9" s="12"/>
      <c r="B9" s="35">
        <v>5</v>
      </c>
      <c r="C9" s="75">
        <f>下之宮!C9+善郷寺!C9+高橋!C9+北春!C9+上新!C9+金井!C9+堀端!C9+大西!C9+向反!C9+竹之城!C9+新田!C9+湯沢!C9+新町!C9+宮之入!C9+三明!C9+茂沢!C9+入新町!C9+岩下!C9+入片倉!C9</f>
        <v>3</v>
      </c>
      <c r="D9" s="75">
        <f>下之宮!D9+善郷寺!D9+高橋!D9+北春!D9+上新!D9+金井!D9+堀端!D9+大西!D9+向反!D9+竹之城!D9+新田!D9+湯沢!D9+新町!D9+宮之入!D9+三明!D9+茂沢!D9+入新町!D9+岩下!D9+入片倉!D9</f>
        <v>3</v>
      </c>
      <c r="E9" s="10">
        <f>下之宮!E9+善郷寺!E9+高橋!E9+北春!E9+上新!E9+金井!E9+堀端!E9+大西!E9+向反!E9+竹之城!E9+新田!E9+湯沢!E9+新町!E9+宮之入!E9+三明!E9+茂沢!E9+入新町!E9+岩下!E9+入片倉!E9</f>
        <v>6</v>
      </c>
      <c r="F9" s="32"/>
    </row>
    <row r="10" spans="1:6" ht="15" customHeight="1" x14ac:dyDescent="0.15">
      <c r="A10" s="12"/>
      <c r="B10" s="35">
        <v>6</v>
      </c>
      <c r="C10" s="75">
        <f>下之宮!C10+善郷寺!C10+高橋!C10+北春!C10+上新!C10+金井!C10+堀端!C10+大西!C10+向反!C10+竹之城!C10+新田!C10+湯沢!C10+新町!C10+宮之入!C10+三明!C10+茂沢!C10+入新町!C10+岩下!C10+入片倉!C10</f>
        <v>5</v>
      </c>
      <c r="D10" s="75">
        <f>下之宮!D10+善郷寺!D10+高橋!D10+北春!D10+上新!D10+金井!D10+堀端!D10+大西!D10+向反!D10+竹之城!D10+新田!D10+湯沢!D10+新町!D10+宮之入!D10+三明!D10+茂沢!D10+入新町!D10+岩下!D10+入片倉!D10</f>
        <v>8</v>
      </c>
      <c r="E10" s="10">
        <f>下之宮!E10+善郷寺!E10+高橋!E10+北春!E10+上新!E10+金井!E10+堀端!E10+大西!E10+向反!E10+竹之城!E10+新田!E10+湯沢!E10+新町!E10+宮之入!E10+三明!E10+茂沢!E10+入新町!E10+岩下!E10+入片倉!E10</f>
        <v>13</v>
      </c>
      <c r="F10" s="32"/>
    </row>
    <row r="11" spans="1:6" ht="15" customHeight="1" x14ac:dyDescent="0.15">
      <c r="A11" s="12"/>
      <c r="B11" s="35">
        <v>7</v>
      </c>
      <c r="C11" s="75">
        <f>下之宮!C11+善郷寺!C11+高橋!C11+北春!C11+上新!C11+金井!C11+堀端!C11+大西!C11+向反!C11+竹之城!C11+新田!C11+湯沢!C11+新町!C11+宮之入!C11+三明!C11+茂沢!C11+入新町!C11+岩下!C11+入片倉!C11</f>
        <v>5</v>
      </c>
      <c r="D11" s="75">
        <f>下之宮!D11+善郷寺!D11+高橋!D11+北春!D11+上新!D11+金井!D11+堀端!D11+大西!D11+向反!D11+竹之城!D11+新田!D11+湯沢!D11+新町!D11+宮之入!D11+三明!D11+茂沢!D11+入新町!D11+岩下!D11+入片倉!D11</f>
        <v>2</v>
      </c>
      <c r="E11" s="10">
        <f>下之宮!E11+善郷寺!E11+高橋!E11+北春!E11+上新!E11+金井!E11+堀端!E11+大西!E11+向反!E11+竹之城!E11+新田!E11+湯沢!E11+新町!E11+宮之入!E11+三明!E11+茂沢!E11+入新町!E11+岩下!E11+入片倉!E11</f>
        <v>7</v>
      </c>
      <c r="F11" s="32"/>
    </row>
    <row r="12" spans="1:6" ht="15" customHeight="1" x14ac:dyDescent="0.15">
      <c r="A12" s="12"/>
      <c r="B12" s="35">
        <v>8</v>
      </c>
      <c r="C12" s="75">
        <f>下之宮!C12+善郷寺!C12+高橋!C12+北春!C12+上新!C12+金井!C12+堀端!C12+大西!C12+向反!C12+竹之城!C12+新田!C12+湯沢!C12+新町!C12+宮之入!C12+三明!C12+茂沢!C12+入新町!C12+岩下!C12+入片倉!C12</f>
        <v>4</v>
      </c>
      <c r="D12" s="75">
        <f>下之宮!D12+善郷寺!D12+高橋!D12+北春!D12+上新!D12+金井!D12+堀端!D12+大西!D12+向反!D12+竹之城!D12+新田!D12+湯沢!D12+新町!D12+宮之入!D12+三明!D12+茂沢!D12+入新町!D12+岩下!D12+入片倉!D12</f>
        <v>6</v>
      </c>
      <c r="E12" s="10">
        <f>下之宮!E12+善郷寺!E12+高橋!E12+北春!E12+上新!E12+金井!E12+堀端!E12+大西!E12+向反!E12+竹之城!E12+新田!E12+湯沢!E12+新町!E12+宮之入!E12+三明!E12+茂沢!E12+入新町!E12+岩下!E12+入片倉!E12</f>
        <v>10</v>
      </c>
      <c r="F12" s="32"/>
    </row>
    <row r="13" spans="1:6" ht="15" customHeight="1" x14ac:dyDescent="0.15">
      <c r="A13" s="12"/>
      <c r="B13" s="35">
        <v>9</v>
      </c>
      <c r="C13" s="75">
        <f>下之宮!C13+善郷寺!C13+高橋!C13+北春!C13+上新!C13+金井!C13+堀端!C13+大西!C13+向反!C13+竹之城!C13+新田!C13+湯沢!C13+新町!C13+宮之入!C13+三明!C13+茂沢!C13+入新町!C13+岩下!C13+入片倉!C13</f>
        <v>4</v>
      </c>
      <c r="D13" s="75">
        <f>下之宮!D13+善郷寺!D13+高橋!D13+北春!D13+上新!D13+金井!D13+堀端!D13+大西!D13+向反!D13+竹之城!D13+新田!D13+湯沢!D13+新町!D13+宮之入!D13+三明!D13+茂沢!D13+入新町!D13+岩下!D13+入片倉!D13</f>
        <v>6</v>
      </c>
      <c r="E13" s="10">
        <f>下之宮!E13+善郷寺!E13+高橋!E13+北春!E13+上新!E13+金井!E13+堀端!E13+大西!E13+向反!E13+竹之城!E13+新田!E13+湯沢!E13+新町!E13+宮之入!E13+三明!E13+茂沢!E13+入新町!E13+岩下!E13+入片倉!E13</f>
        <v>10</v>
      </c>
      <c r="F13" s="32"/>
    </row>
    <row r="14" spans="1:6" ht="15" customHeight="1" x14ac:dyDescent="0.15">
      <c r="A14" s="12"/>
      <c r="B14" s="37" t="s">
        <v>51</v>
      </c>
      <c r="C14" s="70">
        <f>下之宮!C14+善郷寺!C14+高橋!C14+北春!C14+上新!C14+金井!C14+堀端!C14+大西!C14+向反!C14+竹之城!C14+新田!C14+湯沢!C14+新町!C14+宮之入!C14+三明!C14+茂沢!C14+入新町!C14+岩下!C14+入片倉!C14</f>
        <v>21</v>
      </c>
      <c r="D14" s="70">
        <f>下之宮!D14+善郷寺!D14+高橋!D14+北春!D14+上新!D14+金井!D14+堀端!D14+大西!D14+向反!D14+竹之城!D14+新田!D14+湯沢!D14+新町!D14+宮之入!D14+三明!D14+茂沢!D14+入新町!D14+岩下!D14+入片倉!D14</f>
        <v>25</v>
      </c>
      <c r="E14" s="48">
        <f>下之宮!E14+善郷寺!E14+高橋!E14+北春!E14+上新!E14+金井!E14+堀端!E14+大西!E14+向反!E14+竹之城!E14+新田!E14+湯沢!E14+新町!E14+宮之入!E14+三明!E14+茂沢!E14+入新町!E14+岩下!E14+入片倉!E14</f>
        <v>46</v>
      </c>
      <c r="F14" s="39">
        <f>E14/E147</f>
        <v>2.4811218985976269E-2</v>
      </c>
    </row>
    <row r="15" spans="1:6" ht="15" customHeight="1" x14ac:dyDescent="0.15">
      <c r="A15" s="12"/>
      <c r="B15" s="35">
        <v>10</v>
      </c>
      <c r="C15" s="75">
        <f>下之宮!C15+善郷寺!C15+高橋!C15+北春!C15+上新!C15+金井!C15+堀端!C15+大西!C15+向反!C15+竹之城!C15+新田!C15+湯沢!C15+新町!C15+宮之入!C15+三明!C15+茂沢!C15+入新町!C15+岩下!C15+入片倉!C15</f>
        <v>8</v>
      </c>
      <c r="D15" s="75">
        <f>下之宮!D15+善郷寺!D15+高橋!D15+北春!D15+上新!D15+金井!D15+堀端!D15+大西!D15+向反!D15+竹之城!D15+新田!D15+湯沢!D15+新町!D15+宮之入!D15+三明!D15+茂沢!D15+入新町!D15+岩下!D15+入片倉!D15</f>
        <v>9</v>
      </c>
      <c r="E15" s="10">
        <f>下之宮!E15+善郷寺!E15+高橋!E15+北春!E15+上新!E15+金井!E15+堀端!E15+大西!E15+向反!E15+竹之城!E15+新田!E15+湯沢!E15+新町!E15+宮之入!E15+三明!E15+茂沢!E15+入新町!E15+岩下!E15+入片倉!E15</f>
        <v>17</v>
      </c>
      <c r="F15" s="32"/>
    </row>
    <row r="16" spans="1:6" ht="15" customHeight="1" x14ac:dyDescent="0.15">
      <c r="A16" s="12"/>
      <c r="B16" s="35">
        <v>11</v>
      </c>
      <c r="C16" s="75">
        <f>下之宮!C16+善郷寺!C16+高橋!C16+北春!C16+上新!C16+金井!C16+堀端!C16+大西!C16+向反!C16+竹之城!C16+新田!C16+湯沢!C16+新町!C16+宮之入!C16+三明!C16+茂沢!C16+入新町!C16+岩下!C16+入片倉!C16</f>
        <v>10</v>
      </c>
      <c r="D16" s="75">
        <f>下之宮!D16+善郷寺!D16+高橋!D16+北春!D16+上新!D16+金井!D16+堀端!D16+大西!D16+向反!D16+竹之城!D16+新田!D16+湯沢!D16+新町!D16+宮之入!D16+三明!D16+茂沢!D16+入新町!D16+岩下!D16+入片倉!D16</f>
        <v>6</v>
      </c>
      <c r="E16" s="10">
        <f>下之宮!E16+善郷寺!E16+高橋!E16+北春!E16+上新!E16+金井!E16+堀端!E16+大西!E16+向反!E16+竹之城!E16+新田!E16+湯沢!E16+新町!E16+宮之入!E16+三明!E16+茂沢!E16+入新町!E16+岩下!E16+入片倉!E16</f>
        <v>16</v>
      </c>
      <c r="F16" s="32"/>
    </row>
    <row r="17" spans="1:6" ht="15" customHeight="1" x14ac:dyDescent="0.15">
      <c r="A17" s="12"/>
      <c r="B17" s="35">
        <v>12</v>
      </c>
      <c r="C17" s="75">
        <f>下之宮!C17+善郷寺!C17+高橋!C17+北春!C17+上新!C17+金井!C17+堀端!C17+大西!C17+向反!C17+竹之城!C17+新田!C17+湯沢!C17+新町!C17+宮之入!C17+三明!C17+茂沢!C17+入新町!C17+岩下!C17+入片倉!C17</f>
        <v>2</v>
      </c>
      <c r="D17" s="75">
        <f>下之宮!D17+善郷寺!D17+高橋!D17+北春!D17+上新!D17+金井!D17+堀端!D17+大西!D17+向反!D17+竹之城!D17+新田!D17+湯沢!D17+新町!D17+宮之入!D17+三明!D17+茂沢!D17+入新町!D17+岩下!D17+入片倉!D17</f>
        <v>5</v>
      </c>
      <c r="E17" s="10">
        <f>下之宮!E17+善郷寺!E17+高橋!E17+北春!E17+上新!E17+金井!E17+堀端!E17+大西!E17+向反!E17+竹之城!E17+新田!E17+湯沢!E17+新町!E17+宮之入!E17+三明!E17+茂沢!E17+入新町!E17+岩下!E17+入片倉!E17</f>
        <v>7</v>
      </c>
      <c r="F17" s="32"/>
    </row>
    <row r="18" spans="1:6" ht="15" customHeight="1" x14ac:dyDescent="0.15">
      <c r="A18" s="12"/>
      <c r="B18" s="35">
        <v>13</v>
      </c>
      <c r="C18" s="75">
        <f>下之宮!C18+善郷寺!C18+高橋!C18+北春!C18+上新!C18+金井!C18+堀端!C18+大西!C18+向反!C18+竹之城!C18+新田!C18+湯沢!C18+新町!C18+宮之入!C18+三明!C18+茂沢!C18+入新町!C18+岩下!C18+入片倉!C18</f>
        <v>10</v>
      </c>
      <c r="D18" s="75">
        <f>下之宮!D18+善郷寺!D18+高橋!D18+北春!D18+上新!D18+金井!D18+堀端!D18+大西!D18+向反!D18+竹之城!D18+新田!D18+湯沢!D18+新町!D18+宮之入!D18+三明!D18+茂沢!D18+入新町!D18+岩下!D18+入片倉!D18</f>
        <v>6</v>
      </c>
      <c r="E18" s="10">
        <f>下之宮!E18+善郷寺!E18+高橋!E18+北春!E18+上新!E18+金井!E18+堀端!E18+大西!E18+向反!E18+竹之城!E18+新田!E18+湯沢!E18+新町!E18+宮之入!E18+三明!E18+茂沢!E18+入新町!E18+岩下!E18+入片倉!E18</f>
        <v>16</v>
      </c>
      <c r="F18" s="32"/>
    </row>
    <row r="19" spans="1:6" ht="15" customHeight="1" x14ac:dyDescent="0.15">
      <c r="A19" s="12"/>
      <c r="B19" s="35">
        <v>14</v>
      </c>
      <c r="C19" s="75">
        <f>下之宮!C19+善郷寺!C19+高橋!C19+北春!C19+上新!C19+金井!C19+堀端!C19+大西!C19+向反!C19+竹之城!C19+新田!C19+湯沢!C19+新町!C19+宮之入!C19+三明!C19+茂沢!C19+入新町!C19+岩下!C19+入片倉!C19</f>
        <v>13</v>
      </c>
      <c r="D19" s="75">
        <f>下之宮!D19+善郷寺!D19+高橋!D19+北春!D19+上新!D19+金井!D19+堀端!D19+大西!D19+向反!D19+竹之城!D19+新田!D19+湯沢!D19+新町!D19+宮之入!D19+三明!D19+茂沢!D19+入新町!D19+岩下!D19+入片倉!D19</f>
        <v>5</v>
      </c>
      <c r="E19" s="10">
        <f>下之宮!E19+善郷寺!E19+高橋!E19+北春!E19+上新!E19+金井!E19+堀端!E19+大西!E19+向反!E19+竹之城!E19+新田!E19+湯沢!E19+新町!E19+宮之入!E19+三明!E19+茂沢!E19+入新町!E19+岩下!E19+入片倉!E19</f>
        <v>18</v>
      </c>
      <c r="F19" s="32"/>
    </row>
    <row r="20" spans="1:6" ht="15" customHeight="1" x14ac:dyDescent="0.15">
      <c r="A20" s="12"/>
      <c r="B20" s="37" t="s">
        <v>52</v>
      </c>
      <c r="C20" s="70">
        <f>下之宮!C20+善郷寺!C20+高橋!C20+北春!C20+上新!C20+金井!C20+堀端!C20+大西!C20+向反!C20+竹之城!C20+新田!C20+湯沢!C20+新町!C20+宮之入!C20+三明!C20+茂沢!C20+入新町!C20+岩下!C20+入片倉!C20</f>
        <v>43</v>
      </c>
      <c r="D20" s="70">
        <f>下之宮!D20+善郷寺!D20+高橋!D20+北春!D20+上新!D20+金井!D20+堀端!D20+大西!D20+向反!D20+竹之城!D20+新田!D20+湯沢!D20+新町!D20+宮之入!D20+三明!D20+茂沢!D20+入新町!D20+岩下!D20+入片倉!D20</f>
        <v>31</v>
      </c>
      <c r="E20" s="48">
        <f>下之宮!E20+善郷寺!E20+高橋!E20+北春!E20+上新!E20+金井!E20+堀端!E20+大西!E20+向反!E20+竹之城!E20+新田!E20+湯沢!E20+新町!E20+宮之入!E20+三明!E20+茂沢!E20+入新町!E20+岩下!E20+入片倉!E20</f>
        <v>74</v>
      </c>
      <c r="F20" s="39">
        <f>E20/E147</f>
        <v>3.9913700107874865E-2</v>
      </c>
    </row>
    <row r="21" spans="1:6" ht="15" customHeight="1" x14ac:dyDescent="0.15">
      <c r="A21" s="12"/>
      <c r="B21" s="35">
        <v>15</v>
      </c>
      <c r="C21" s="75">
        <f>下之宮!C21+善郷寺!C21+高橋!C21+北春!C21+上新!C21+金井!C21+堀端!C21+大西!C21+向反!C21+竹之城!C21+新田!C21+湯沢!C21+新町!C21+宮之入!C21+三明!C21+茂沢!C21+入新町!C21+岩下!C21+入片倉!C21</f>
        <v>4</v>
      </c>
      <c r="D21" s="75">
        <f>下之宮!D21+善郷寺!D21+高橋!D21+北春!D21+上新!D21+金井!D21+堀端!D21+大西!D21+向反!D21+竹之城!D21+新田!D21+湯沢!D21+新町!D21+宮之入!D21+三明!D21+茂沢!D21+入新町!D21+岩下!D21+入片倉!D21</f>
        <v>7</v>
      </c>
      <c r="E21" s="10">
        <f>下之宮!E21+善郷寺!E21+高橋!E21+北春!E21+上新!E21+金井!E21+堀端!E21+大西!E21+向反!E21+竹之城!E21+新田!E21+湯沢!E21+新町!E21+宮之入!E21+三明!E21+茂沢!E21+入新町!E21+岩下!E21+入片倉!E21</f>
        <v>11</v>
      </c>
      <c r="F21" s="32"/>
    </row>
    <row r="22" spans="1:6" ht="15" customHeight="1" x14ac:dyDescent="0.15">
      <c r="A22" s="12"/>
      <c r="B22" s="35">
        <v>16</v>
      </c>
      <c r="C22" s="75">
        <f>下之宮!C22+善郷寺!C22+高橋!C22+北春!C22+上新!C22+金井!C22+堀端!C22+大西!C22+向反!C22+竹之城!C22+新田!C22+湯沢!C22+新町!C22+宮之入!C22+三明!C22+茂沢!C22+入新町!C22+岩下!C22+入片倉!C22</f>
        <v>6</v>
      </c>
      <c r="D22" s="75">
        <f>下之宮!D22+善郷寺!D22+高橋!D22+北春!D22+上新!D22+金井!D22+堀端!D22+大西!D22+向反!D22+竹之城!D22+新田!D22+湯沢!D22+新町!D22+宮之入!D22+三明!D22+茂沢!D22+入新町!D22+岩下!D22+入片倉!D22</f>
        <v>7</v>
      </c>
      <c r="E22" s="10">
        <f>下之宮!E22+善郷寺!E22+高橋!E22+北春!E22+上新!E22+金井!E22+堀端!E22+大西!E22+向反!E22+竹之城!E22+新田!E22+湯沢!E22+新町!E22+宮之入!E22+三明!E22+茂沢!E22+入新町!E22+岩下!E22+入片倉!E22</f>
        <v>13</v>
      </c>
      <c r="F22" s="32"/>
    </row>
    <row r="23" spans="1:6" ht="15" customHeight="1" x14ac:dyDescent="0.15">
      <c r="A23" s="12"/>
      <c r="B23" s="35">
        <v>17</v>
      </c>
      <c r="C23" s="75">
        <f>下之宮!C23+善郷寺!C23+高橋!C23+北春!C23+上新!C23+金井!C23+堀端!C23+大西!C23+向反!C23+竹之城!C23+新田!C23+湯沢!C23+新町!C23+宮之入!C23+三明!C23+茂沢!C23+入新町!C23+岩下!C23+入片倉!C23</f>
        <v>11</v>
      </c>
      <c r="D23" s="75">
        <f>下之宮!D23+善郷寺!D23+高橋!D23+北春!D23+上新!D23+金井!D23+堀端!D23+大西!D23+向反!D23+竹之城!D23+新田!D23+湯沢!D23+新町!D23+宮之入!D23+三明!D23+茂沢!D23+入新町!D23+岩下!D23+入片倉!D23</f>
        <v>3</v>
      </c>
      <c r="E23" s="10">
        <f>下之宮!E23+善郷寺!E23+高橋!E23+北春!E23+上新!E23+金井!E23+堀端!E23+大西!E23+向反!E23+竹之城!E23+新田!E23+湯沢!E23+新町!E23+宮之入!E23+三明!E23+茂沢!E23+入新町!E23+岩下!E23+入片倉!E23</f>
        <v>14</v>
      </c>
      <c r="F23" s="32"/>
    </row>
    <row r="24" spans="1:6" ht="15" customHeight="1" x14ac:dyDescent="0.15">
      <c r="A24" s="12"/>
      <c r="B24" s="35">
        <v>18</v>
      </c>
      <c r="C24" s="75">
        <f>下之宮!C24+善郷寺!C24+高橋!C24+北春!C24+上新!C24+金井!C24+堀端!C24+大西!C24+向反!C24+竹之城!C24+新田!C24+湯沢!C24+新町!C24+宮之入!C24+三明!C24+茂沢!C24+入新町!C24+岩下!C24+入片倉!C24</f>
        <v>7</v>
      </c>
      <c r="D24" s="75">
        <f>下之宮!D24+善郷寺!D24+高橋!D24+北春!D24+上新!D24+金井!D24+堀端!D24+大西!D24+向反!D24+竹之城!D24+新田!D24+湯沢!D24+新町!D24+宮之入!D24+三明!D24+茂沢!D24+入新町!D24+岩下!D24+入片倉!D24</f>
        <v>9</v>
      </c>
      <c r="E24" s="10">
        <f>下之宮!E24+善郷寺!E24+高橋!E24+北春!E24+上新!E24+金井!E24+堀端!E24+大西!E24+向反!E24+竹之城!E24+新田!E24+湯沢!E24+新町!E24+宮之入!E24+三明!E24+茂沢!E24+入新町!E24+岩下!E24+入片倉!E24</f>
        <v>16</v>
      </c>
      <c r="F24" s="32"/>
    </row>
    <row r="25" spans="1:6" ht="15" customHeight="1" x14ac:dyDescent="0.15">
      <c r="A25" s="12"/>
      <c r="B25" s="35">
        <v>19</v>
      </c>
      <c r="C25" s="75">
        <f>下之宮!C25+善郷寺!C25+高橋!C25+北春!C25+上新!C25+金井!C25+堀端!C25+大西!C25+向反!C25+竹之城!C25+新田!C25+湯沢!C25+新町!C25+宮之入!C25+三明!C25+茂沢!C25+入新町!C25+岩下!C25+入片倉!C25</f>
        <v>4</v>
      </c>
      <c r="D25" s="75">
        <f>下之宮!D25+善郷寺!D25+高橋!D25+北春!D25+上新!D25+金井!D25+堀端!D25+大西!D25+向反!D25+竹之城!D25+新田!D25+湯沢!D25+新町!D25+宮之入!D25+三明!D25+茂沢!D25+入新町!D25+岩下!D25+入片倉!D25</f>
        <v>7</v>
      </c>
      <c r="E25" s="10">
        <f>下之宮!E25+善郷寺!E25+高橋!E25+北春!E25+上新!E25+金井!E25+堀端!E25+大西!E25+向反!E25+竹之城!E25+新田!E25+湯沢!E25+新町!E25+宮之入!E25+三明!E25+茂沢!E25+入新町!E25+岩下!E25+入片倉!E25</f>
        <v>11</v>
      </c>
      <c r="F25" s="32"/>
    </row>
    <row r="26" spans="1:6" ht="15" customHeight="1" x14ac:dyDescent="0.15">
      <c r="A26" s="12"/>
      <c r="B26" s="40" t="s">
        <v>53</v>
      </c>
      <c r="C26" s="49">
        <f>下之宮!C26+善郷寺!C26+高橋!C26+北春!C26+上新!C26+金井!C26+堀端!C26+大西!C26+向反!C26+竹之城!C26+新田!C26+湯沢!C26+新町!C26+宮之入!C26+三明!C26+茂沢!C26+入新町!C26+岩下!C26+入片倉!C26</f>
        <v>32</v>
      </c>
      <c r="D26" s="49">
        <f>下之宮!D26+善郷寺!D26+高橋!D26+北春!D26+上新!D26+金井!D26+堀端!D26+大西!D26+向反!D26+竹之城!D26+新田!D26+湯沢!D26+新町!D26+宮之入!D26+三明!D26+茂沢!D26+入新町!D26+岩下!D26+入片倉!D26</f>
        <v>33</v>
      </c>
      <c r="E26" s="41">
        <f>下之宮!E26+善郷寺!E26+高橋!E26+北春!E26+上新!E26+金井!E26+堀端!E26+大西!E26+向反!E26+竹之城!E26+新田!E26+湯沢!E26+新町!E26+宮之入!E26+三明!E26+茂沢!E26+入新町!E26+岩下!E26+入片倉!E26</f>
        <v>65</v>
      </c>
      <c r="F26" s="42">
        <f>E26/E147</f>
        <v>3.5059331175836032E-2</v>
      </c>
    </row>
    <row r="27" spans="1:6" ht="15" customHeight="1" x14ac:dyDescent="0.15">
      <c r="A27" s="12"/>
      <c r="B27" s="35">
        <v>20</v>
      </c>
      <c r="C27" s="75">
        <f>下之宮!C27+善郷寺!C27+高橋!C27+北春!C27+上新!C27+金井!C27+堀端!C27+大西!C27+向反!C27+竹之城!C27+新田!C27+湯沢!C27+新町!C27+宮之入!C27+三明!C27+茂沢!C27+入新町!C27+岩下!C27+入片倉!C27</f>
        <v>2</v>
      </c>
      <c r="D27" s="75">
        <f>下之宮!D27+善郷寺!D27+高橋!D27+北春!D27+上新!D27+金井!D27+堀端!D27+大西!D27+向反!D27+竹之城!D27+新田!D27+湯沢!D27+新町!D27+宮之入!D27+三明!D27+茂沢!D27+入新町!D27+岩下!D27+入片倉!D27</f>
        <v>6</v>
      </c>
      <c r="E27" s="10">
        <f>下之宮!E27+善郷寺!E27+高橋!E27+北春!E27+上新!E27+金井!E27+堀端!E27+大西!E27+向反!E27+竹之城!E27+新田!E27+湯沢!E27+新町!E27+宮之入!E27+三明!E27+茂沢!E27+入新町!E27+岩下!E27+入片倉!E27</f>
        <v>8</v>
      </c>
      <c r="F27" s="32"/>
    </row>
    <row r="28" spans="1:6" ht="15" customHeight="1" x14ac:dyDescent="0.15">
      <c r="A28" s="12"/>
      <c r="B28" s="35">
        <v>21</v>
      </c>
      <c r="C28" s="75">
        <f>下之宮!C28+善郷寺!C28+高橋!C28+北春!C28+上新!C28+金井!C28+堀端!C28+大西!C28+向反!C28+竹之城!C28+新田!C28+湯沢!C28+新町!C28+宮之入!C28+三明!C28+茂沢!C28+入新町!C28+岩下!C28+入片倉!C28</f>
        <v>6</v>
      </c>
      <c r="D28" s="75">
        <f>下之宮!D28+善郷寺!D28+高橋!D28+北春!D28+上新!D28+金井!D28+堀端!D28+大西!D28+向反!D28+竹之城!D28+新田!D28+湯沢!D28+新町!D28+宮之入!D28+三明!D28+茂沢!D28+入新町!D28+岩下!D28+入片倉!D28</f>
        <v>5</v>
      </c>
      <c r="E28" s="10">
        <f>下之宮!E28+善郷寺!E28+高橋!E28+北春!E28+上新!E28+金井!E28+堀端!E28+大西!E28+向反!E28+竹之城!E28+新田!E28+湯沢!E28+新町!E28+宮之入!E28+三明!E28+茂沢!E28+入新町!E28+岩下!E28+入片倉!E28</f>
        <v>11</v>
      </c>
      <c r="F28" s="32"/>
    </row>
    <row r="29" spans="1:6" ht="15" customHeight="1" x14ac:dyDescent="0.15">
      <c r="A29" s="12"/>
      <c r="B29" s="35">
        <v>22</v>
      </c>
      <c r="C29" s="75">
        <f>下之宮!C29+善郷寺!C29+高橋!C29+北春!C29+上新!C29+金井!C29+堀端!C29+大西!C29+向反!C29+竹之城!C29+新田!C29+湯沢!C29+新町!C29+宮之入!C29+三明!C29+茂沢!C29+入新町!C29+岩下!C29+入片倉!C29</f>
        <v>5</v>
      </c>
      <c r="D29" s="75">
        <f>下之宮!D29+善郷寺!D29+高橋!D29+北春!D29+上新!D29+金井!D29+堀端!D29+大西!D29+向反!D29+竹之城!D29+新田!D29+湯沢!D29+新町!D29+宮之入!D29+三明!D29+茂沢!D29+入新町!D29+岩下!D29+入片倉!D29</f>
        <v>6</v>
      </c>
      <c r="E29" s="10">
        <f>下之宮!E29+善郷寺!E29+高橋!E29+北春!E29+上新!E29+金井!E29+堀端!E29+大西!E29+向反!E29+竹之城!E29+新田!E29+湯沢!E29+新町!E29+宮之入!E29+三明!E29+茂沢!E29+入新町!E29+岩下!E29+入片倉!E29</f>
        <v>11</v>
      </c>
      <c r="F29" s="32"/>
    </row>
    <row r="30" spans="1:6" ht="15" customHeight="1" x14ac:dyDescent="0.15">
      <c r="A30" s="12"/>
      <c r="B30" s="35">
        <v>23</v>
      </c>
      <c r="C30" s="75">
        <f>下之宮!C30+善郷寺!C30+高橋!C30+北春!C30+上新!C30+金井!C30+堀端!C30+大西!C30+向反!C30+竹之城!C30+新田!C30+湯沢!C30+新町!C30+宮之入!C30+三明!C30+茂沢!C30+入新町!C30+岩下!C30+入片倉!C30</f>
        <v>4</v>
      </c>
      <c r="D30" s="75">
        <f>下之宮!D30+善郷寺!D30+高橋!D30+北春!D30+上新!D30+金井!D30+堀端!D30+大西!D30+向反!D30+竹之城!D30+新田!D30+湯沢!D30+新町!D30+宮之入!D30+三明!D30+茂沢!D30+入新町!D30+岩下!D30+入片倉!D30</f>
        <v>4</v>
      </c>
      <c r="E30" s="10">
        <f>下之宮!E30+善郷寺!E30+高橋!E30+北春!E30+上新!E30+金井!E30+堀端!E30+大西!E30+向反!E30+竹之城!E30+新田!E30+湯沢!E30+新町!E30+宮之入!E30+三明!E30+茂沢!E30+入新町!E30+岩下!E30+入片倉!E30</f>
        <v>8</v>
      </c>
      <c r="F30" s="32"/>
    </row>
    <row r="31" spans="1:6" ht="15" customHeight="1" x14ac:dyDescent="0.15">
      <c r="A31" s="12"/>
      <c r="B31" s="35">
        <v>24</v>
      </c>
      <c r="C31" s="75">
        <f>下之宮!C31+善郷寺!C31+高橋!C31+北春!C31+上新!C31+金井!C31+堀端!C31+大西!C31+向反!C31+竹之城!C31+新田!C31+湯沢!C31+新町!C31+宮之入!C31+三明!C31+茂沢!C31+入新町!C31+岩下!C31+入片倉!C31</f>
        <v>11</v>
      </c>
      <c r="D31" s="75">
        <f>下之宮!D31+善郷寺!D31+高橋!D31+北春!D31+上新!D31+金井!D31+堀端!D31+大西!D31+向反!D31+竹之城!D31+新田!D31+湯沢!D31+新町!D31+宮之入!D31+三明!D31+茂沢!D31+入新町!D31+岩下!D31+入片倉!D31</f>
        <v>5</v>
      </c>
      <c r="E31" s="10">
        <f>下之宮!E31+善郷寺!E31+高橋!E31+北春!E31+上新!E31+金井!E31+堀端!E31+大西!E31+向反!E31+竹之城!E31+新田!E31+湯沢!E31+新町!E31+宮之入!E31+三明!E31+茂沢!E31+入新町!E31+岩下!E31+入片倉!E31</f>
        <v>16</v>
      </c>
      <c r="F31" s="32"/>
    </row>
    <row r="32" spans="1:6" ht="15" customHeight="1" x14ac:dyDescent="0.15">
      <c r="A32" s="12"/>
      <c r="B32" s="40" t="s">
        <v>54</v>
      </c>
      <c r="C32" s="49">
        <f>下之宮!C32+善郷寺!C32+高橋!C32+北春!C32+上新!C32+金井!C32+堀端!C32+大西!C32+向反!C32+竹之城!C32+新田!C32+湯沢!C32+新町!C32+宮之入!C32+三明!C32+茂沢!C32+入新町!C32+岩下!C32+入片倉!C32</f>
        <v>28</v>
      </c>
      <c r="D32" s="49">
        <f>下之宮!D32+善郷寺!D32+高橋!D32+北春!D32+上新!D32+金井!D32+堀端!D32+大西!D32+向反!D32+竹之城!D32+新田!D32+湯沢!D32+新町!D32+宮之入!D32+三明!D32+茂沢!D32+入新町!D32+岩下!D32+入片倉!D32</f>
        <v>26</v>
      </c>
      <c r="E32" s="41">
        <f>下之宮!E32+善郷寺!E32+高橋!E32+北春!E32+上新!E32+金井!E32+堀端!E32+大西!E32+向反!E32+竹之城!E32+新田!E32+湯沢!E32+新町!E32+宮之入!E32+三明!E32+茂沢!E32+入新町!E32+岩下!E32+入片倉!E32</f>
        <v>54</v>
      </c>
      <c r="F32" s="42">
        <f>E32/E147</f>
        <v>2.9126213592233011E-2</v>
      </c>
    </row>
    <row r="33" spans="1:6" ht="15" customHeight="1" x14ac:dyDescent="0.15">
      <c r="A33" s="12"/>
      <c r="B33" s="35">
        <v>25</v>
      </c>
      <c r="C33" s="75">
        <f>下之宮!C33+善郷寺!C33+高橋!C33+北春!C33+上新!C33+金井!C33+堀端!C33+大西!C33+向反!C33+竹之城!C33+新田!C33+湯沢!C33+新町!C33+宮之入!C33+三明!C33+茂沢!C33+入新町!C33+岩下!C33+入片倉!C33</f>
        <v>6</v>
      </c>
      <c r="D33" s="75">
        <f>下之宮!D33+善郷寺!D33+高橋!D33+北春!D33+上新!D33+金井!D33+堀端!D33+大西!D33+向反!D33+竹之城!D33+新田!D33+湯沢!D33+新町!D33+宮之入!D33+三明!D33+茂沢!D33+入新町!D33+岩下!D33+入片倉!D33</f>
        <v>2</v>
      </c>
      <c r="E33" s="10">
        <f>下之宮!E33+善郷寺!E33+高橋!E33+北春!E33+上新!E33+金井!E33+堀端!E33+大西!E33+向反!E33+竹之城!E33+新田!E33+湯沢!E33+新町!E33+宮之入!E33+三明!E33+茂沢!E33+入新町!E33+岩下!E33+入片倉!E33</f>
        <v>8</v>
      </c>
      <c r="F33" s="32"/>
    </row>
    <row r="34" spans="1:6" ht="15" customHeight="1" x14ac:dyDescent="0.15">
      <c r="A34" s="12"/>
      <c r="B34" s="35">
        <v>26</v>
      </c>
      <c r="C34" s="75">
        <f>下之宮!C34+善郷寺!C34+高橋!C34+北春!C34+上新!C34+金井!C34+堀端!C34+大西!C34+向反!C34+竹之城!C34+新田!C34+湯沢!C34+新町!C34+宮之入!C34+三明!C34+茂沢!C34+入新町!C34+岩下!C34+入片倉!C34</f>
        <v>1</v>
      </c>
      <c r="D34" s="75">
        <f>下之宮!D34+善郷寺!D34+高橋!D34+北春!D34+上新!D34+金井!D34+堀端!D34+大西!D34+向反!D34+竹之城!D34+新田!D34+湯沢!D34+新町!D34+宮之入!D34+三明!D34+茂沢!D34+入新町!D34+岩下!D34+入片倉!D34</f>
        <v>3</v>
      </c>
      <c r="E34" s="10">
        <f>下之宮!E34+善郷寺!E34+高橋!E34+北春!E34+上新!E34+金井!E34+堀端!E34+大西!E34+向反!E34+竹之城!E34+新田!E34+湯沢!E34+新町!E34+宮之入!E34+三明!E34+茂沢!E34+入新町!E34+岩下!E34+入片倉!E34</f>
        <v>4</v>
      </c>
      <c r="F34" s="32"/>
    </row>
    <row r="35" spans="1:6" ht="15" customHeight="1" x14ac:dyDescent="0.15">
      <c r="A35" s="12"/>
      <c r="B35" s="35">
        <v>27</v>
      </c>
      <c r="C35" s="75">
        <f>下之宮!C35+善郷寺!C35+高橋!C35+北春!C35+上新!C35+金井!C35+堀端!C35+大西!C35+向反!C35+竹之城!C35+新田!C35+湯沢!C35+新町!C35+宮之入!C35+三明!C35+茂沢!C35+入新町!C35+岩下!C35+入片倉!C35</f>
        <v>5</v>
      </c>
      <c r="D35" s="75">
        <f>下之宮!D35+善郷寺!D35+高橋!D35+北春!D35+上新!D35+金井!D35+堀端!D35+大西!D35+向反!D35+竹之城!D35+新田!D35+湯沢!D35+新町!D35+宮之入!D35+三明!D35+茂沢!D35+入新町!D35+岩下!D35+入片倉!D35</f>
        <v>6</v>
      </c>
      <c r="E35" s="10">
        <f>下之宮!E35+善郷寺!E35+高橋!E35+北春!E35+上新!E35+金井!E35+堀端!E35+大西!E35+向反!E35+竹之城!E35+新田!E35+湯沢!E35+新町!E35+宮之入!E35+三明!E35+茂沢!E35+入新町!E35+岩下!E35+入片倉!E35</f>
        <v>11</v>
      </c>
      <c r="F35" s="32"/>
    </row>
    <row r="36" spans="1:6" ht="15" customHeight="1" x14ac:dyDescent="0.15">
      <c r="A36" s="12"/>
      <c r="B36" s="35">
        <v>28</v>
      </c>
      <c r="C36" s="75">
        <f>下之宮!C36+善郷寺!C36+高橋!C36+北春!C36+上新!C36+金井!C36+堀端!C36+大西!C36+向反!C36+竹之城!C36+新田!C36+湯沢!C36+新町!C36+宮之入!C36+三明!C36+茂沢!C36+入新町!C36+岩下!C36+入片倉!C36</f>
        <v>6</v>
      </c>
      <c r="D36" s="75">
        <f>下之宮!D36+善郷寺!D36+高橋!D36+北春!D36+上新!D36+金井!D36+堀端!D36+大西!D36+向反!D36+竹之城!D36+新田!D36+湯沢!D36+新町!D36+宮之入!D36+三明!D36+茂沢!D36+入新町!D36+岩下!D36+入片倉!D36</f>
        <v>5</v>
      </c>
      <c r="E36" s="10">
        <f>下之宮!E36+善郷寺!E36+高橋!E36+北春!E36+上新!E36+金井!E36+堀端!E36+大西!E36+向反!E36+竹之城!E36+新田!E36+湯沢!E36+新町!E36+宮之入!E36+三明!E36+茂沢!E36+入新町!E36+岩下!E36+入片倉!E36</f>
        <v>11</v>
      </c>
      <c r="F36" s="32"/>
    </row>
    <row r="37" spans="1:6" ht="15" customHeight="1" x14ac:dyDescent="0.15">
      <c r="A37" s="12"/>
      <c r="B37" s="35">
        <v>29</v>
      </c>
      <c r="C37" s="75">
        <f>下之宮!C37+善郷寺!C37+高橋!C37+北春!C37+上新!C37+金井!C37+堀端!C37+大西!C37+向反!C37+竹之城!C37+新田!C37+湯沢!C37+新町!C37+宮之入!C37+三明!C37+茂沢!C37+入新町!C37+岩下!C37+入片倉!C37</f>
        <v>5</v>
      </c>
      <c r="D37" s="75">
        <f>下之宮!D37+善郷寺!D37+高橋!D37+北春!D37+上新!D37+金井!D37+堀端!D37+大西!D37+向反!D37+竹之城!D37+新田!D37+湯沢!D37+新町!D37+宮之入!D37+三明!D37+茂沢!D37+入新町!D37+岩下!D37+入片倉!D37</f>
        <v>2</v>
      </c>
      <c r="E37" s="10">
        <f>下之宮!E37+善郷寺!E37+高橋!E37+北春!E37+上新!E37+金井!E37+堀端!E37+大西!E37+向反!E37+竹之城!E37+新田!E37+湯沢!E37+新町!E37+宮之入!E37+三明!E37+茂沢!E37+入新町!E37+岩下!E37+入片倉!E37</f>
        <v>7</v>
      </c>
      <c r="F37" s="32"/>
    </row>
    <row r="38" spans="1:6" ht="15" customHeight="1" x14ac:dyDescent="0.15">
      <c r="A38" s="12"/>
      <c r="B38" s="40" t="s">
        <v>55</v>
      </c>
      <c r="C38" s="49">
        <f>下之宮!C38+善郷寺!C38+高橋!C38+北春!C38+上新!C38+金井!C38+堀端!C38+大西!C38+向反!C38+竹之城!C38+新田!C38+湯沢!C38+新町!C38+宮之入!C38+三明!C38+茂沢!C38+入新町!C38+岩下!C38+入片倉!C38</f>
        <v>23</v>
      </c>
      <c r="D38" s="49">
        <f>下之宮!D38+善郷寺!D38+高橋!D38+北春!D38+上新!D38+金井!D38+堀端!D38+大西!D38+向反!D38+竹之城!D38+新田!D38+湯沢!D38+新町!D38+宮之入!D38+三明!D38+茂沢!D38+入新町!D38+岩下!D38+入片倉!D38</f>
        <v>18</v>
      </c>
      <c r="E38" s="41">
        <f>下之宮!E38+善郷寺!E38+高橋!E38+北春!E38+上新!E38+金井!E38+堀端!E38+大西!E38+向反!E38+竹之城!E38+新田!E38+湯沢!E38+新町!E38+宮之入!E38+三明!E38+茂沢!E38+入新町!E38+岩下!E38+入片倉!E38</f>
        <v>41</v>
      </c>
      <c r="F38" s="42">
        <f>E38/E147</f>
        <v>2.2114347357065803E-2</v>
      </c>
    </row>
    <row r="39" spans="1:6" ht="15" customHeight="1" x14ac:dyDescent="0.15">
      <c r="A39" s="12"/>
      <c r="B39" s="35">
        <v>30</v>
      </c>
      <c r="C39" s="75">
        <f>下之宮!C39+善郷寺!C39+高橋!C39+北春!C39+上新!C39+金井!C39+堀端!C39+大西!C39+向反!C39+竹之城!C39+新田!C39+湯沢!C39+新町!C39+宮之入!C39+三明!C39+茂沢!C39+入新町!C39+岩下!C39+入片倉!C39</f>
        <v>6</v>
      </c>
      <c r="D39" s="75">
        <f>下之宮!D39+善郷寺!D39+高橋!D39+北春!D39+上新!D39+金井!D39+堀端!D39+大西!D39+向反!D39+竹之城!D39+新田!D39+湯沢!D39+新町!D39+宮之入!D39+三明!D39+茂沢!D39+入新町!D39+岩下!D39+入片倉!D39</f>
        <v>6</v>
      </c>
      <c r="E39" s="10">
        <f>下之宮!E39+善郷寺!E39+高橋!E39+北春!E39+上新!E39+金井!E39+堀端!E39+大西!E39+向反!E39+竹之城!E39+新田!E39+湯沢!E39+新町!E39+宮之入!E39+三明!E39+茂沢!E39+入新町!E39+岩下!E39+入片倉!E39</f>
        <v>12</v>
      </c>
      <c r="F39" s="32"/>
    </row>
    <row r="40" spans="1:6" ht="15" customHeight="1" x14ac:dyDescent="0.15">
      <c r="A40" s="12"/>
      <c r="B40" s="35">
        <v>31</v>
      </c>
      <c r="C40" s="75">
        <f>下之宮!C40+善郷寺!C40+高橋!C40+北春!C40+上新!C40+金井!C40+堀端!C40+大西!C40+向反!C40+竹之城!C40+新田!C40+湯沢!C40+新町!C40+宮之入!C40+三明!C40+茂沢!C40+入新町!C40+岩下!C40+入片倉!C40</f>
        <v>4</v>
      </c>
      <c r="D40" s="75">
        <f>下之宮!D40+善郷寺!D40+高橋!D40+北春!D40+上新!D40+金井!D40+堀端!D40+大西!D40+向反!D40+竹之城!D40+新田!D40+湯沢!D40+新町!D40+宮之入!D40+三明!D40+茂沢!D40+入新町!D40+岩下!D40+入片倉!D40</f>
        <v>8</v>
      </c>
      <c r="E40" s="10">
        <f>下之宮!E40+善郷寺!E40+高橋!E40+北春!E40+上新!E40+金井!E40+堀端!E40+大西!E40+向反!E40+竹之城!E40+新田!E40+湯沢!E40+新町!E40+宮之入!E40+三明!E40+茂沢!E40+入新町!E40+岩下!E40+入片倉!E40</f>
        <v>12</v>
      </c>
      <c r="F40" s="32"/>
    </row>
    <row r="41" spans="1:6" ht="15" customHeight="1" x14ac:dyDescent="0.15">
      <c r="A41" s="12"/>
      <c r="B41" s="35">
        <v>32</v>
      </c>
      <c r="C41" s="75">
        <f>下之宮!C41+善郷寺!C41+高橋!C41+北春!C41+上新!C41+金井!C41+堀端!C41+大西!C41+向反!C41+竹之城!C41+新田!C41+湯沢!C41+新町!C41+宮之入!C41+三明!C41+茂沢!C41+入新町!C41+岩下!C41+入片倉!C41</f>
        <v>9</v>
      </c>
      <c r="D41" s="75">
        <f>下之宮!D41+善郷寺!D41+高橋!D41+北春!D41+上新!D41+金井!D41+堀端!D41+大西!D41+向反!D41+竹之城!D41+新田!D41+湯沢!D41+新町!D41+宮之入!D41+三明!D41+茂沢!D41+入新町!D41+岩下!D41+入片倉!D41</f>
        <v>13</v>
      </c>
      <c r="E41" s="10">
        <f>下之宮!E41+善郷寺!E41+高橋!E41+北春!E41+上新!E41+金井!E41+堀端!E41+大西!E41+向反!E41+竹之城!E41+新田!E41+湯沢!E41+新町!E41+宮之入!E41+三明!E41+茂沢!E41+入新町!E41+岩下!E41+入片倉!E41</f>
        <v>22</v>
      </c>
      <c r="F41" s="32"/>
    </row>
    <row r="42" spans="1:6" ht="15" customHeight="1" x14ac:dyDescent="0.15">
      <c r="A42" s="12"/>
      <c r="B42" s="35">
        <v>33</v>
      </c>
      <c r="C42" s="75">
        <f>下之宮!C42+善郷寺!C42+高橋!C42+北春!C42+上新!C42+金井!C42+堀端!C42+大西!C42+向反!C42+竹之城!C42+新田!C42+湯沢!C42+新町!C42+宮之入!C42+三明!C42+茂沢!C42+入新町!C42+岩下!C42+入片倉!C42</f>
        <v>10</v>
      </c>
      <c r="D42" s="75">
        <f>下之宮!D42+善郷寺!D42+高橋!D42+北春!D42+上新!D42+金井!D42+堀端!D42+大西!D42+向反!D42+竹之城!D42+新田!D42+湯沢!D42+新町!D42+宮之入!D42+三明!D42+茂沢!D42+入新町!D42+岩下!D42+入片倉!D42</f>
        <v>6</v>
      </c>
      <c r="E42" s="10">
        <f>下之宮!E42+善郷寺!E42+高橋!E42+北春!E42+上新!E42+金井!E42+堀端!E42+大西!E42+向反!E42+竹之城!E42+新田!E42+湯沢!E42+新町!E42+宮之入!E42+三明!E42+茂沢!E42+入新町!E42+岩下!E42+入片倉!E42</f>
        <v>16</v>
      </c>
      <c r="F42" s="32"/>
    </row>
    <row r="43" spans="1:6" ht="15" customHeight="1" x14ac:dyDescent="0.15">
      <c r="A43" s="12"/>
      <c r="B43" s="35">
        <v>34</v>
      </c>
      <c r="C43" s="75">
        <f>下之宮!C43+善郷寺!C43+高橋!C43+北春!C43+上新!C43+金井!C43+堀端!C43+大西!C43+向反!C43+竹之城!C43+新田!C43+湯沢!C43+新町!C43+宮之入!C43+三明!C43+茂沢!C43+入新町!C43+岩下!C43+入片倉!C43</f>
        <v>7</v>
      </c>
      <c r="D43" s="75">
        <f>下之宮!D43+善郷寺!D43+高橋!D43+北春!D43+上新!D43+金井!D43+堀端!D43+大西!D43+向反!D43+竹之城!D43+新田!D43+湯沢!D43+新町!D43+宮之入!D43+三明!D43+茂沢!D43+入新町!D43+岩下!D43+入片倉!D43</f>
        <v>1</v>
      </c>
      <c r="E43" s="10">
        <f>下之宮!E43+善郷寺!E43+高橋!E43+北春!E43+上新!E43+金井!E43+堀端!E43+大西!E43+向反!E43+竹之城!E43+新田!E43+湯沢!E43+新町!E43+宮之入!E43+三明!E43+茂沢!E43+入新町!E43+岩下!E43+入片倉!E43</f>
        <v>8</v>
      </c>
      <c r="F43" s="32"/>
    </row>
    <row r="44" spans="1:6" ht="15" customHeight="1" x14ac:dyDescent="0.15">
      <c r="A44" s="12"/>
      <c r="B44" s="40" t="s">
        <v>56</v>
      </c>
      <c r="C44" s="49">
        <f>下之宮!C44+善郷寺!C44+高橋!C44+北春!C44+上新!C44+金井!C44+堀端!C44+大西!C44+向反!C44+竹之城!C44+新田!C44+湯沢!C44+新町!C44+宮之入!C44+三明!C44+茂沢!C44+入新町!C44+岩下!C44+入片倉!C44</f>
        <v>36</v>
      </c>
      <c r="D44" s="49">
        <f>下之宮!D44+善郷寺!D44+高橋!D44+北春!D44+上新!D44+金井!D44+堀端!D44+大西!D44+向反!D44+竹之城!D44+新田!D44+湯沢!D44+新町!D44+宮之入!D44+三明!D44+茂沢!D44+入新町!D44+岩下!D44+入片倉!D44</f>
        <v>34</v>
      </c>
      <c r="E44" s="41">
        <f>下之宮!E44+善郷寺!E44+高橋!E44+北春!E44+上新!E44+金井!E44+堀端!E44+大西!E44+向反!E44+竹之城!E44+新田!E44+湯沢!E44+新町!E44+宮之入!E44+三明!E44+茂沢!E44+入新町!E44+岩下!E44+入片倉!E44</f>
        <v>70</v>
      </c>
      <c r="F44" s="42">
        <f>E44/E147</f>
        <v>3.7756202804746494E-2</v>
      </c>
    </row>
    <row r="45" spans="1:6" ht="15" customHeight="1" x14ac:dyDescent="0.15">
      <c r="A45" s="12"/>
      <c r="B45" s="35">
        <v>35</v>
      </c>
      <c r="C45" s="75">
        <f>下之宮!C45+善郷寺!C45+高橋!C45+北春!C45+上新!C45+金井!C45+堀端!C45+大西!C45+向反!C45+竹之城!C45+新田!C45+湯沢!C45+新町!C45+宮之入!C45+三明!C45+茂沢!C45+入新町!C45+岩下!C45+入片倉!C45</f>
        <v>8</v>
      </c>
      <c r="D45" s="75">
        <f>下之宮!D45+善郷寺!D45+高橋!D45+北春!D45+上新!D45+金井!D45+堀端!D45+大西!D45+向反!D45+竹之城!D45+新田!D45+湯沢!D45+新町!D45+宮之入!D45+三明!D45+茂沢!D45+入新町!D45+岩下!D45+入片倉!D45</f>
        <v>8</v>
      </c>
      <c r="E45" s="10">
        <f>下之宮!E45+善郷寺!E45+高橋!E45+北春!E45+上新!E45+金井!E45+堀端!E45+大西!E45+向反!E45+竹之城!E45+新田!E45+湯沢!E45+新町!E45+宮之入!E45+三明!E45+茂沢!E45+入新町!E45+岩下!E45+入片倉!E45</f>
        <v>16</v>
      </c>
      <c r="F45" s="32"/>
    </row>
    <row r="46" spans="1:6" ht="15" customHeight="1" x14ac:dyDescent="0.15">
      <c r="A46" s="12"/>
      <c r="B46" s="35">
        <v>36</v>
      </c>
      <c r="C46" s="75">
        <f>下之宮!C46+善郷寺!C46+高橋!C46+北春!C46+上新!C46+金井!C46+堀端!C46+大西!C46+向反!C46+竹之城!C46+新田!C46+湯沢!C46+新町!C46+宮之入!C46+三明!C46+茂沢!C46+入新町!C46+岩下!C46+入片倉!C46</f>
        <v>5</v>
      </c>
      <c r="D46" s="75">
        <f>下之宮!D46+善郷寺!D46+高橋!D46+北春!D46+上新!D46+金井!D46+堀端!D46+大西!D46+向反!D46+竹之城!D46+新田!D46+湯沢!D46+新町!D46+宮之入!D46+三明!D46+茂沢!D46+入新町!D46+岩下!D46+入片倉!D46</f>
        <v>10</v>
      </c>
      <c r="E46" s="10">
        <f>下之宮!E46+善郷寺!E46+高橋!E46+北春!E46+上新!E46+金井!E46+堀端!E46+大西!E46+向反!E46+竹之城!E46+新田!E46+湯沢!E46+新町!E46+宮之入!E46+三明!E46+茂沢!E46+入新町!E46+岩下!E46+入片倉!E46</f>
        <v>15</v>
      </c>
      <c r="F46" s="32"/>
    </row>
    <row r="47" spans="1:6" ht="15" customHeight="1" x14ac:dyDescent="0.15">
      <c r="A47" s="12"/>
      <c r="B47" s="35">
        <v>37</v>
      </c>
      <c r="C47" s="75">
        <f>下之宮!C47+善郷寺!C47+高橋!C47+北春!C47+上新!C47+金井!C47+堀端!C47+大西!C47+向反!C47+竹之城!C47+新田!C47+湯沢!C47+新町!C47+宮之入!C47+三明!C47+茂沢!C47+入新町!C47+岩下!C47+入片倉!C47</f>
        <v>9</v>
      </c>
      <c r="D47" s="75">
        <f>下之宮!D47+善郷寺!D47+高橋!D47+北春!D47+上新!D47+金井!D47+堀端!D47+大西!D47+向反!D47+竹之城!D47+新田!D47+湯沢!D47+新町!D47+宮之入!D47+三明!D47+茂沢!D47+入新町!D47+岩下!D47+入片倉!D47</f>
        <v>5</v>
      </c>
      <c r="E47" s="10">
        <f>下之宮!E47+善郷寺!E47+高橋!E47+北春!E47+上新!E47+金井!E47+堀端!E47+大西!E47+向反!E47+竹之城!E47+新田!E47+湯沢!E47+新町!E47+宮之入!E47+三明!E47+茂沢!E47+入新町!E47+岩下!E47+入片倉!E47</f>
        <v>14</v>
      </c>
      <c r="F47" s="32"/>
    </row>
    <row r="48" spans="1:6" ht="15" customHeight="1" x14ac:dyDescent="0.15">
      <c r="A48" s="12"/>
      <c r="B48" s="35">
        <v>38</v>
      </c>
      <c r="C48" s="75">
        <f>下之宮!C48+善郷寺!C48+高橋!C48+北春!C48+上新!C48+金井!C48+堀端!C48+大西!C48+向反!C48+竹之城!C48+新田!C48+湯沢!C48+新町!C48+宮之入!C48+三明!C48+茂沢!C48+入新町!C48+岩下!C48+入片倉!C48</f>
        <v>17</v>
      </c>
      <c r="D48" s="75">
        <f>下之宮!D48+善郷寺!D48+高橋!D48+北春!D48+上新!D48+金井!D48+堀端!D48+大西!D48+向反!D48+竹之城!D48+新田!D48+湯沢!D48+新町!D48+宮之入!D48+三明!D48+茂沢!D48+入新町!D48+岩下!D48+入片倉!D48</f>
        <v>7</v>
      </c>
      <c r="E48" s="10">
        <f>下之宮!E48+善郷寺!E48+高橋!E48+北春!E48+上新!E48+金井!E48+堀端!E48+大西!E48+向反!E48+竹之城!E48+新田!E48+湯沢!E48+新町!E48+宮之入!E48+三明!E48+茂沢!E48+入新町!E48+岩下!E48+入片倉!E48</f>
        <v>24</v>
      </c>
      <c r="F48" s="32"/>
    </row>
    <row r="49" spans="1:6" ht="15" customHeight="1" x14ac:dyDescent="0.15">
      <c r="A49" s="12"/>
      <c r="B49" s="35">
        <v>39</v>
      </c>
      <c r="C49" s="75">
        <f>下之宮!C49+善郷寺!C49+高橋!C49+北春!C49+上新!C49+金井!C49+堀端!C49+大西!C49+向反!C49+竹之城!C49+新田!C49+湯沢!C49+新町!C49+宮之入!C49+三明!C49+茂沢!C49+入新町!C49+岩下!C49+入片倉!C49</f>
        <v>13</v>
      </c>
      <c r="D49" s="75">
        <f>下之宮!D49+善郷寺!D49+高橋!D49+北春!D49+上新!D49+金井!D49+堀端!D49+大西!D49+向反!D49+竹之城!D49+新田!D49+湯沢!D49+新町!D49+宮之入!D49+三明!D49+茂沢!D49+入新町!D49+岩下!D49+入片倉!D49</f>
        <v>6</v>
      </c>
      <c r="E49" s="10">
        <f>下之宮!E49+善郷寺!E49+高橋!E49+北春!E49+上新!E49+金井!E49+堀端!E49+大西!E49+向反!E49+竹之城!E49+新田!E49+湯沢!E49+新町!E49+宮之入!E49+三明!E49+茂沢!E49+入新町!E49+岩下!E49+入片倉!E49</f>
        <v>19</v>
      </c>
      <c r="F49" s="32"/>
    </row>
    <row r="50" spans="1:6" ht="15" customHeight="1" x14ac:dyDescent="0.15">
      <c r="A50" s="12"/>
      <c r="B50" s="40" t="s">
        <v>57</v>
      </c>
      <c r="C50" s="49">
        <f>下之宮!C50+善郷寺!C50+高橋!C50+北春!C50+上新!C50+金井!C50+堀端!C50+大西!C50+向反!C50+竹之城!C50+新田!C50+湯沢!C50+新町!C50+宮之入!C50+三明!C50+茂沢!C50+入新町!C50+岩下!C50+入片倉!C50</f>
        <v>52</v>
      </c>
      <c r="D50" s="49">
        <f>下之宮!D50+善郷寺!D50+高橋!D50+北春!D50+上新!D50+金井!D50+堀端!D50+大西!D50+向反!D50+竹之城!D50+新田!D50+湯沢!D50+新町!D50+宮之入!D50+三明!D50+茂沢!D50+入新町!D50+岩下!D50+入片倉!D50</f>
        <v>36</v>
      </c>
      <c r="E50" s="41">
        <f>下之宮!E50+善郷寺!E50+高橋!E50+北春!E50+上新!E50+金井!E50+堀端!E50+大西!E50+向反!E50+竹之城!E50+新田!E50+湯沢!E50+新町!E50+宮之入!E50+三明!E50+茂沢!E50+入新町!E50+岩下!E50+入片倉!E50</f>
        <v>88</v>
      </c>
      <c r="F50" s="42">
        <f>E50/E147</f>
        <v>4.7464940668824167E-2</v>
      </c>
    </row>
    <row r="51" spans="1:6" ht="15" customHeight="1" x14ac:dyDescent="0.15">
      <c r="A51" s="12"/>
      <c r="B51" s="35">
        <v>40</v>
      </c>
      <c r="C51" s="75">
        <f>下之宮!C51+善郷寺!C51+高橋!C51+北春!C51+上新!C51+金井!C51+堀端!C51+大西!C51+向反!C51+竹之城!C51+新田!C51+湯沢!C51+新町!C51+宮之入!C51+三明!C51+茂沢!C51+入新町!C51+岩下!C51+入片倉!C51</f>
        <v>8</v>
      </c>
      <c r="D51" s="75">
        <f>下之宮!D51+善郷寺!D51+高橋!D51+北春!D51+上新!D51+金井!D51+堀端!D51+大西!D51+向反!D51+竹之城!D51+新田!D51+湯沢!D51+新町!D51+宮之入!D51+三明!D51+茂沢!D51+入新町!D51+岩下!D51+入片倉!D51</f>
        <v>6</v>
      </c>
      <c r="E51" s="10">
        <f>下之宮!E51+善郷寺!E51+高橋!E51+北春!E51+上新!E51+金井!E51+堀端!E51+大西!E51+向反!E51+竹之城!E51+新田!E51+湯沢!E51+新町!E51+宮之入!E51+三明!E51+茂沢!E51+入新町!E51+岩下!E51+入片倉!E51</f>
        <v>14</v>
      </c>
      <c r="F51" s="32"/>
    </row>
    <row r="52" spans="1:6" ht="15" customHeight="1" x14ac:dyDescent="0.15">
      <c r="A52" s="12"/>
      <c r="B52" s="35">
        <v>41</v>
      </c>
      <c r="C52" s="75">
        <f>下之宮!C52+善郷寺!C52+高橋!C52+北春!C52+上新!C52+金井!C52+堀端!C52+大西!C52+向反!C52+竹之城!C52+新田!C52+湯沢!C52+新町!C52+宮之入!C52+三明!C52+茂沢!C52+入新町!C52+岩下!C52+入片倉!C52</f>
        <v>11</v>
      </c>
      <c r="D52" s="75">
        <f>下之宮!D52+善郷寺!D52+高橋!D52+北春!D52+上新!D52+金井!D52+堀端!D52+大西!D52+向反!D52+竹之城!D52+新田!D52+湯沢!D52+新町!D52+宮之入!D52+三明!D52+茂沢!D52+入新町!D52+岩下!D52+入片倉!D52</f>
        <v>6</v>
      </c>
      <c r="E52" s="10">
        <f>下之宮!E52+善郷寺!E52+高橋!E52+北春!E52+上新!E52+金井!E52+堀端!E52+大西!E52+向反!E52+竹之城!E52+新田!E52+湯沢!E52+新町!E52+宮之入!E52+三明!E52+茂沢!E52+入新町!E52+岩下!E52+入片倉!E52</f>
        <v>17</v>
      </c>
      <c r="F52" s="32"/>
    </row>
    <row r="53" spans="1:6" ht="15" customHeight="1" x14ac:dyDescent="0.15">
      <c r="A53" s="12"/>
      <c r="B53" s="35">
        <v>42</v>
      </c>
      <c r="C53" s="75">
        <f>下之宮!C53+善郷寺!C53+高橋!C53+北春!C53+上新!C53+金井!C53+堀端!C53+大西!C53+向反!C53+竹之城!C53+新田!C53+湯沢!C53+新町!C53+宮之入!C53+三明!C53+茂沢!C53+入新町!C53+岩下!C53+入片倉!C53</f>
        <v>11</v>
      </c>
      <c r="D53" s="75">
        <f>下之宮!D53+善郷寺!D53+高橋!D53+北春!D53+上新!D53+金井!D53+堀端!D53+大西!D53+向反!D53+竹之城!D53+新田!D53+湯沢!D53+新町!D53+宮之入!D53+三明!D53+茂沢!D53+入新町!D53+岩下!D53+入片倉!D53</f>
        <v>7</v>
      </c>
      <c r="E53" s="10">
        <f>下之宮!E53+善郷寺!E53+高橋!E53+北春!E53+上新!E53+金井!E53+堀端!E53+大西!E53+向反!E53+竹之城!E53+新田!E53+湯沢!E53+新町!E53+宮之入!E53+三明!E53+茂沢!E53+入新町!E53+岩下!E53+入片倉!E53</f>
        <v>18</v>
      </c>
      <c r="F53" s="32"/>
    </row>
    <row r="54" spans="1:6" ht="15" customHeight="1" x14ac:dyDescent="0.15">
      <c r="A54" s="12"/>
      <c r="B54" s="35">
        <v>43</v>
      </c>
      <c r="C54" s="75">
        <f>下之宮!C54+善郷寺!C54+高橋!C54+北春!C54+上新!C54+金井!C54+堀端!C54+大西!C54+向反!C54+竹之城!C54+新田!C54+湯沢!C54+新町!C54+宮之入!C54+三明!C54+茂沢!C54+入新町!C54+岩下!C54+入片倉!C54</f>
        <v>6</v>
      </c>
      <c r="D54" s="75">
        <f>下之宮!D54+善郷寺!D54+高橋!D54+北春!D54+上新!D54+金井!D54+堀端!D54+大西!D54+向反!D54+竹之城!D54+新田!D54+湯沢!D54+新町!D54+宮之入!D54+三明!D54+茂沢!D54+入新町!D54+岩下!D54+入片倉!D54</f>
        <v>7</v>
      </c>
      <c r="E54" s="10">
        <f>下之宮!E54+善郷寺!E54+高橋!E54+北春!E54+上新!E54+金井!E54+堀端!E54+大西!E54+向反!E54+竹之城!E54+新田!E54+湯沢!E54+新町!E54+宮之入!E54+三明!E54+茂沢!E54+入新町!E54+岩下!E54+入片倉!E54</f>
        <v>13</v>
      </c>
      <c r="F54" s="32"/>
    </row>
    <row r="55" spans="1:6" ht="15" customHeight="1" x14ac:dyDescent="0.15">
      <c r="A55" s="12"/>
      <c r="B55" s="35">
        <v>44</v>
      </c>
      <c r="C55" s="75">
        <f>下之宮!C55+善郷寺!C55+高橋!C55+北春!C55+上新!C55+金井!C55+堀端!C55+大西!C55+向反!C55+竹之城!C55+新田!C55+湯沢!C55+新町!C55+宮之入!C55+三明!C55+茂沢!C55+入新町!C55+岩下!C55+入片倉!C55</f>
        <v>8</v>
      </c>
      <c r="D55" s="75">
        <f>下之宮!D55+善郷寺!D55+高橋!D55+北春!D55+上新!D55+金井!D55+堀端!D55+大西!D55+向反!D55+竹之城!D55+新田!D55+湯沢!D55+新町!D55+宮之入!D55+三明!D55+茂沢!D55+入新町!D55+岩下!D55+入片倉!D55</f>
        <v>15</v>
      </c>
      <c r="E55" s="10">
        <f>下之宮!E55+善郷寺!E55+高橋!E55+北春!E55+上新!E55+金井!E55+堀端!E55+大西!E55+向反!E55+竹之城!E55+新田!E55+湯沢!E55+新町!E55+宮之入!E55+三明!E55+茂沢!E55+入新町!E55+岩下!E55+入片倉!E55</f>
        <v>23</v>
      </c>
      <c r="F55" s="32"/>
    </row>
    <row r="56" spans="1:6" ht="15" customHeight="1" x14ac:dyDescent="0.15">
      <c r="A56" s="12"/>
      <c r="B56" s="40" t="s">
        <v>58</v>
      </c>
      <c r="C56" s="49">
        <f>下之宮!C56+善郷寺!C56+高橋!C56+北春!C56+上新!C56+金井!C56+堀端!C56+大西!C56+向反!C56+竹之城!C56+新田!C56+湯沢!C56+新町!C56+宮之入!C56+三明!C56+茂沢!C56+入新町!C56+岩下!C56+入片倉!C56</f>
        <v>44</v>
      </c>
      <c r="D56" s="49">
        <f>下之宮!D56+善郷寺!D56+高橋!D56+北春!D56+上新!D56+金井!D56+堀端!D56+大西!D56+向反!D56+竹之城!D56+新田!D56+湯沢!D56+新町!D56+宮之入!D56+三明!D56+茂沢!D56+入新町!D56+岩下!D56+入片倉!D56</f>
        <v>41</v>
      </c>
      <c r="E56" s="41">
        <f>下之宮!E56+善郷寺!E56+高橋!E56+北春!E56+上新!E56+金井!E56+堀端!E56+大西!E56+向反!E56+竹之城!E56+新田!E56+湯沢!E56+新町!E56+宮之入!E56+三明!E56+茂沢!E56+入新町!E56+岩下!E56+入片倉!E56</f>
        <v>85</v>
      </c>
      <c r="F56" s="42">
        <f>E56/E147</f>
        <v>4.5846817691477887E-2</v>
      </c>
    </row>
    <row r="57" spans="1:6" ht="15" customHeight="1" x14ac:dyDescent="0.15">
      <c r="A57" s="12"/>
      <c r="B57" s="35">
        <v>45</v>
      </c>
      <c r="C57" s="75">
        <f>下之宮!C57+善郷寺!C57+高橋!C57+北春!C57+上新!C57+金井!C57+堀端!C57+大西!C57+向反!C57+竹之城!C57+新田!C57+湯沢!C57+新町!C57+宮之入!C57+三明!C57+茂沢!C57+入新町!C57+岩下!C57+入片倉!C57</f>
        <v>8</v>
      </c>
      <c r="D57" s="75">
        <f>下之宮!D57+善郷寺!D57+高橋!D57+北春!D57+上新!D57+金井!D57+堀端!D57+大西!D57+向反!D57+竹之城!D57+新田!D57+湯沢!D57+新町!D57+宮之入!D57+三明!D57+茂沢!D57+入新町!D57+岩下!D57+入片倉!D57</f>
        <v>9</v>
      </c>
      <c r="E57" s="10">
        <f>下之宮!E57+善郷寺!E57+高橋!E57+北春!E57+上新!E57+金井!E57+堀端!E57+大西!E57+向反!E57+竹之城!E57+新田!E57+湯沢!E57+新町!E57+宮之入!E57+三明!E57+茂沢!E57+入新町!E57+岩下!E57+入片倉!E57</f>
        <v>17</v>
      </c>
      <c r="F57" s="32"/>
    </row>
    <row r="58" spans="1:6" ht="15" customHeight="1" x14ac:dyDescent="0.15">
      <c r="A58" s="12"/>
      <c r="B58" s="35">
        <v>46</v>
      </c>
      <c r="C58" s="75">
        <f>下之宮!C58+善郷寺!C58+高橋!C58+北春!C58+上新!C58+金井!C58+堀端!C58+大西!C58+向反!C58+竹之城!C58+新田!C58+湯沢!C58+新町!C58+宮之入!C58+三明!C58+茂沢!C58+入新町!C58+岩下!C58+入片倉!C58</f>
        <v>9</v>
      </c>
      <c r="D58" s="75">
        <f>下之宮!D58+善郷寺!D58+高橋!D58+北春!D58+上新!D58+金井!D58+堀端!D58+大西!D58+向反!D58+竹之城!D58+新田!D58+湯沢!D58+新町!D58+宮之入!D58+三明!D58+茂沢!D58+入新町!D58+岩下!D58+入片倉!D58</f>
        <v>17</v>
      </c>
      <c r="E58" s="10">
        <f>下之宮!E58+善郷寺!E58+高橋!E58+北春!E58+上新!E58+金井!E58+堀端!E58+大西!E58+向反!E58+竹之城!E58+新田!E58+湯沢!E58+新町!E58+宮之入!E58+三明!E58+茂沢!E58+入新町!E58+岩下!E58+入片倉!E58</f>
        <v>26</v>
      </c>
      <c r="F58" s="32"/>
    </row>
    <row r="59" spans="1:6" ht="15" customHeight="1" x14ac:dyDescent="0.15">
      <c r="A59" s="12"/>
      <c r="B59" s="35">
        <v>47</v>
      </c>
      <c r="C59" s="75">
        <f>下之宮!C59+善郷寺!C59+高橋!C59+北春!C59+上新!C59+金井!C59+堀端!C59+大西!C59+向反!C59+竹之城!C59+新田!C59+湯沢!C59+新町!C59+宮之入!C59+三明!C59+茂沢!C59+入新町!C59+岩下!C59+入片倉!C59</f>
        <v>15</v>
      </c>
      <c r="D59" s="75">
        <f>下之宮!D59+善郷寺!D59+高橋!D59+北春!D59+上新!D59+金井!D59+堀端!D59+大西!D59+向反!D59+竹之城!D59+新田!D59+湯沢!D59+新町!D59+宮之入!D59+三明!D59+茂沢!D59+入新町!D59+岩下!D59+入片倉!D59</f>
        <v>10</v>
      </c>
      <c r="E59" s="10">
        <f>下之宮!E59+善郷寺!E59+高橋!E59+北春!E59+上新!E59+金井!E59+堀端!E59+大西!E59+向反!E59+竹之城!E59+新田!E59+湯沢!E59+新町!E59+宮之入!E59+三明!E59+茂沢!E59+入新町!E59+岩下!E59+入片倉!E59</f>
        <v>25</v>
      </c>
      <c r="F59" s="32"/>
    </row>
    <row r="60" spans="1:6" ht="15" customHeight="1" x14ac:dyDescent="0.15">
      <c r="A60" s="12"/>
      <c r="B60" s="35">
        <v>48</v>
      </c>
      <c r="C60" s="75">
        <f>下之宮!C60+善郷寺!C60+高橋!C60+北春!C60+上新!C60+金井!C60+堀端!C60+大西!C60+向反!C60+竹之城!C60+新田!C60+湯沢!C60+新町!C60+宮之入!C60+三明!C60+茂沢!C60+入新町!C60+岩下!C60+入片倉!C60</f>
        <v>19</v>
      </c>
      <c r="D60" s="75">
        <f>下之宮!D60+善郷寺!D60+高橋!D60+北春!D60+上新!D60+金井!D60+堀端!D60+大西!D60+向反!D60+竹之城!D60+新田!D60+湯沢!D60+新町!D60+宮之入!D60+三明!D60+茂沢!D60+入新町!D60+岩下!D60+入片倉!D60</f>
        <v>4</v>
      </c>
      <c r="E60" s="10">
        <f>下之宮!E60+善郷寺!E60+高橋!E60+北春!E60+上新!E60+金井!E60+堀端!E60+大西!E60+向反!E60+竹之城!E60+新田!E60+湯沢!E60+新町!E60+宮之入!E60+三明!E60+茂沢!E60+入新町!E60+岩下!E60+入片倉!E60</f>
        <v>23</v>
      </c>
      <c r="F60" s="32"/>
    </row>
    <row r="61" spans="1:6" ht="15" customHeight="1" x14ac:dyDescent="0.15">
      <c r="A61" s="12"/>
      <c r="B61" s="35">
        <v>49</v>
      </c>
      <c r="C61" s="75">
        <f>下之宮!C61+善郷寺!C61+高橋!C61+北春!C61+上新!C61+金井!C61+堀端!C61+大西!C61+向反!C61+竹之城!C61+新田!C61+湯沢!C61+新町!C61+宮之入!C61+三明!C61+茂沢!C61+入新町!C61+岩下!C61+入片倉!C61</f>
        <v>12</v>
      </c>
      <c r="D61" s="75">
        <f>下之宮!D61+善郷寺!D61+高橋!D61+北春!D61+上新!D61+金井!D61+堀端!D61+大西!D61+向反!D61+竹之城!D61+新田!D61+湯沢!D61+新町!D61+宮之入!D61+三明!D61+茂沢!D61+入新町!D61+岩下!D61+入片倉!D61</f>
        <v>9</v>
      </c>
      <c r="E61" s="10">
        <f>下之宮!E61+善郷寺!E61+高橋!E61+北春!E61+上新!E61+金井!E61+堀端!E61+大西!E61+向反!E61+竹之城!E61+新田!E61+湯沢!E61+新町!E61+宮之入!E61+三明!E61+茂沢!E61+入新町!E61+岩下!E61+入片倉!E61</f>
        <v>21</v>
      </c>
      <c r="F61" s="32"/>
    </row>
    <row r="62" spans="1:6" ht="15" customHeight="1" x14ac:dyDescent="0.15">
      <c r="A62" s="12"/>
      <c r="B62" s="40" t="s">
        <v>59</v>
      </c>
      <c r="C62" s="49">
        <f>下之宮!C62+善郷寺!C62+高橋!C62+北春!C62+上新!C62+金井!C62+堀端!C62+大西!C62+向反!C62+竹之城!C62+新田!C62+湯沢!C62+新町!C62+宮之入!C62+三明!C62+茂沢!C62+入新町!C62+岩下!C62+入片倉!C62</f>
        <v>63</v>
      </c>
      <c r="D62" s="49">
        <f>下之宮!D62+善郷寺!D62+高橋!D62+北春!D62+上新!D62+金井!D62+堀端!D62+大西!D62+向反!D62+竹之城!D62+新田!D62+湯沢!D62+新町!D62+宮之入!D62+三明!D62+茂沢!D62+入新町!D62+岩下!D62+入片倉!D62</f>
        <v>49</v>
      </c>
      <c r="E62" s="41">
        <f>下之宮!E62+善郷寺!E62+高橋!E62+北春!E62+上新!E62+金井!E62+堀端!E62+大西!E62+向反!E62+竹之城!E62+新田!E62+湯沢!E62+新町!E62+宮之入!E62+三明!E62+茂沢!E62+入新町!E62+岩下!E62+入片倉!E62</f>
        <v>112</v>
      </c>
      <c r="F62" s="42">
        <f>E62/E147</f>
        <v>6.0409924487594392E-2</v>
      </c>
    </row>
    <row r="63" spans="1:6" ht="15" customHeight="1" x14ac:dyDescent="0.15">
      <c r="A63" s="12"/>
      <c r="B63" s="35">
        <v>50</v>
      </c>
      <c r="C63" s="75">
        <f>下之宮!C63+善郷寺!C63+高橋!C63+北春!C63+上新!C63+金井!C63+堀端!C63+大西!C63+向反!C63+竹之城!C63+新田!C63+湯沢!C63+新町!C63+宮之入!C63+三明!C63+茂沢!C63+入新町!C63+岩下!C63+入片倉!C63</f>
        <v>7</v>
      </c>
      <c r="D63" s="75">
        <f>下之宮!D63+善郷寺!D63+高橋!D63+北春!D63+上新!D63+金井!D63+堀端!D63+大西!D63+向反!D63+竹之城!D63+新田!D63+湯沢!D63+新町!D63+宮之入!D63+三明!D63+茂沢!D63+入新町!D63+岩下!D63+入片倉!D63</f>
        <v>13</v>
      </c>
      <c r="E63" s="10">
        <f>下之宮!E63+善郷寺!E63+高橋!E63+北春!E63+上新!E63+金井!E63+堀端!E63+大西!E63+向反!E63+竹之城!E63+新田!E63+湯沢!E63+新町!E63+宮之入!E63+三明!E63+茂沢!E63+入新町!E63+岩下!E63+入片倉!E63</f>
        <v>20</v>
      </c>
      <c r="F63" s="32"/>
    </row>
    <row r="64" spans="1:6" ht="15" customHeight="1" x14ac:dyDescent="0.15">
      <c r="A64" s="12"/>
      <c r="B64" s="35">
        <v>51</v>
      </c>
      <c r="C64" s="75">
        <f>下之宮!C64+善郷寺!C64+高橋!C64+北春!C64+上新!C64+金井!C64+堀端!C64+大西!C64+向反!C64+竹之城!C64+新田!C64+湯沢!C64+新町!C64+宮之入!C64+三明!C64+茂沢!C64+入新町!C64+岩下!C64+入片倉!C64</f>
        <v>9</v>
      </c>
      <c r="D64" s="75">
        <f>下之宮!D64+善郷寺!D64+高橋!D64+北春!D64+上新!D64+金井!D64+堀端!D64+大西!D64+向反!D64+竹之城!D64+新田!D64+湯沢!D64+新町!D64+宮之入!D64+三明!D64+茂沢!D64+入新町!D64+岩下!D64+入片倉!D64</f>
        <v>10</v>
      </c>
      <c r="E64" s="10">
        <f>下之宮!E64+善郷寺!E64+高橋!E64+北春!E64+上新!E64+金井!E64+堀端!E64+大西!E64+向反!E64+竹之城!E64+新田!E64+湯沢!E64+新町!E64+宮之入!E64+三明!E64+茂沢!E64+入新町!E64+岩下!E64+入片倉!E64</f>
        <v>19</v>
      </c>
      <c r="F64" s="32"/>
    </row>
    <row r="65" spans="1:6" ht="15" customHeight="1" x14ac:dyDescent="0.15">
      <c r="A65" s="12"/>
      <c r="B65" s="35">
        <v>52</v>
      </c>
      <c r="C65" s="75">
        <f>下之宮!C65+善郷寺!C65+高橋!C65+北春!C65+上新!C65+金井!C65+堀端!C65+大西!C65+向反!C65+竹之城!C65+新田!C65+湯沢!C65+新町!C65+宮之入!C65+三明!C65+茂沢!C65+入新町!C65+岩下!C65+入片倉!C65</f>
        <v>10</v>
      </c>
      <c r="D65" s="75">
        <f>下之宮!D65+善郷寺!D65+高橋!D65+北春!D65+上新!D65+金井!D65+堀端!D65+大西!D65+向反!D65+竹之城!D65+新田!D65+湯沢!D65+新町!D65+宮之入!D65+三明!D65+茂沢!D65+入新町!D65+岩下!D65+入片倉!D65</f>
        <v>9</v>
      </c>
      <c r="E65" s="10">
        <f>下之宮!E65+善郷寺!E65+高橋!E65+北春!E65+上新!E65+金井!E65+堀端!E65+大西!E65+向反!E65+竹之城!E65+新田!E65+湯沢!E65+新町!E65+宮之入!E65+三明!E65+茂沢!E65+入新町!E65+岩下!E65+入片倉!E65</f>
        <v>19</v>
      </c>
      <c r="F65" s="32"/>
    </row>
    <row r="66" spans="1:6" ht="15" customHeight="1" x14ac:dyDescent="0.15">
      <c r="A66" s="12"/>
      <c r="B66" s="35">
        <v>53</v>
      </c>
      <c r="C66" s="75">
        <f>下之宮!C66+善郷寺!C66+高橋!C66+北春!C66+上新!C66+金井!C66+堀端!C66+大西!C66+向反!C66+竹之城!C66+新田!C66+湯沢!C66+新町!C66+宮之入!C66+三明!C66+茂沢!C66+入新町!C66+岩下!C66+入片倉!C66</f>
        <v>21</v>
      </c>
      <c r="D66" s="75">
        <f>下之宮!D66+善郷寺!D66+高橋!D66+北春!D66+上新!D66+金井!D66+堀端!D66+大西!D66+向反!D66+竹之城!D66+新田!D66+湯沢!D66+新町!D66+宮之入!D66+三明!D66+茂沢!D66+入新町!D66+岩下!D66+入片倉!D66</f>
        <v>13</v>
      </c>
      <c r="E66" s="10">
        <f>下之宮!E66+善郷寺!E66+高橋!E66+北春!E66+上新!E66+金井!E66+堀端!E66+大西!E66+向反!E66+竹之城!E66+新田!E66+湯沢!E66+新町!E66+宮之入!E66+三明!E66+茂沢!E66+入新町!E66+岩下!E66+入片倉!E66</f>
        <v>34</v>
      </c>
      <c r="F66" s="32"/>
    </row>
    <row r="67" spans="1:6" ht="15" customHeight="1" x14ac:dyDescent="0.15">
      <c r="A67" s="12"/>
      <c r="B67" s="35">
        <v>54</v>
      </c>
      <c r="C67" s="75">
        <f>下之宮!C67+善郷寺!C67+高橋!C67+北春!C67+上新!C67+金井!C67+堀端!C67+大西!C67+向反!C67+竹之城!C67+新田!C67+湯沢!C67+新町!C67+宮之入!C67+三明!C67+茂沢!C67+入新町!C67+岩下!C67+入片倉!C67</f>
        <v>12</v>
      </c>
      <c r="D67" s="75">
        <f>下之宮!D67+善郷寺!D67+高橋!D67+北春!D67+上新!D67+金井!D67+堀端!D67+大西!D67+向反!D67+竹之城!D67+新田!D67+湯沢!D67+新町!D67+宮之入!D67+三明!D67+茂沢!D67+入新町!D67+岩下!D67+入片倉!D67</f>
        <v>7</v>
      </c>
      <c r="E67" s="10">
        <f>下之宮!E67+善郷寺!E67+高橋!E67+北春!E67+上新!E67+金井!E67+堀端!E67+大西!E67+向反!E67+竹之城!E67+新田!E67+湯沢!E67+新町!E67+宮之入!E67+三明!E67+茂沢!E67+入新町!E67+岩下!E67+入片倉!E67</f>
        <v>19</v>
      </c>
      <c r="F67" s="32"/>
    </row>
    <row r="68" spans="1:6" ht="15" customHeight="1" x14ac:dyDescent="0.15">
      <c r="A68" s="12"/>
      <c r="B68" s="40" t="s">
        <v>60</v>
      </c>
      <c r="C68" s="49">
        <f>下之宮!C68+善郷寺!C68+高橋!C68+北春!C68+上新!C68+金井!C68+堀端!C68+大西!C68+向反!C68+竹之城!C68+新田!C68+湯沢!C68+新町!C68+宮之入!C68+三明!C68+茂沢!C68+入新町!C68+岩下!C68+入片倉!C68</f>
        <v>59</v>
      </c>
      <c r="D68" s="49">
        <f>下之宮!D68+善郷寺!D68+高橋!D68+北春!D68+上新!D68+金井!D68+堀端!D68+大西!D68+向反!D68+竹之城!D68+新田!D68+湯沢!D68+新町!D68+宮之入!D68+三明!D68+茂沢!D68+入新町!D68+岩下!D68+入片倉!D68</f>
        <v>52</v>
      </c>
      <c r="E68" s="41">
        <f>下之宮!E68+善郷寺!E68+高橋!E68+北春!E68+上新!E68+金井!E68+堀端!E68+大西!E68+向反!E68+竹之城!E68+新田!E68+湯沢!E68+新町!E68+宮之入!E68+三明!E68+茂沢!E68+入新町!E68+岩下!E68+入片倉!E68</f>
        <v>111</v>
      </c>
      <c r="F68" s="42">
        <f>E68/E147</f>
        <v>5.9870550161812294E-2</v>
      </c>
    </row>
    <row r="69" spans="1:6" ht="15" customHeight="1" x14ac:dyDescent="0.15">
      <c r="A69" s="12"/>
      <c r="B69" s="35">
        <v>55</v>
      </c>
      <c r="C69" s="75">
        <f>下之宮!C69+善郷寺!C69+高橋!C69+北春!C69+上新!C69+金井!C69+堀端!C69+大西!C69+向反!C69+竹之城!C69+新田!C69+湯沢!C69+新町!C69+宮之入!C69+三明!C69+茂沢!C69+入新町!C69+岩下!C69+入片倉!C69</f>
        <v>11</v>
      </c>
      <c r="D69" s="75">
        <f>下之宮!D69+善郷寺!D69+高橋!D69+北春!D69+上新!D69+金井!D69+堀端!D69+大西!D69+向反!D69+竹之城!D69+新田!D69+湯沢!D69+新町!D69+宮之入!D69+三明!D69+茂沢!D69+入新町!D69+岩下!D69+入片倉!D69</f>
        <v>12</v>
      </c>
      <c r="E69" s="10">
        <f>下之宮!E69+善郷寺!E69+高橋!E69+北春!E69+上新!E69+金井!E69+堀端!E69+大西!E69+向反!E69+竹之城!E69+新田!E69+湯沢!E69+新町!E69+宮之入!E69+三明!E69+茂沢!E69+入新町!E69+岩下!E69+入片倉!E69</f>
        <v>23</v>
      </c>
      <c r="F69" s="32"/>
    </row>
    <row r="70" spans="1:6" ht="15" customHeight="1" x14ac:dyDescent="0.15">
      <c r="A70" s="12"/>
      <c r="B70" s="35">
        <v>56</v>
      </c>
      <c r="C70" s="75">
        <f>下之宮!C70+善郷寺!C70+高橋!C70+北春!C70+上新!C70+金井!C70+堀端!C70+大西!C70+向反!C70+竹之城!C70+新田!C70+湯沢!C70+新町!C70+宮之入!C70+三明!C70+茂沢!C70+入新町!C70+岩下!C70+入片倉!C70</f>
        <v>15</v>
      </c>
      <c r="D70" s="75">
        <f>下之宮!D70+善郷寺!D70+高橋!D70+北春!D70+上新!D70+金井!D70+堀端!D70+大西!D70+向反!D70+竹之城!D70+新田!D70+湯沢!D70+新町!D70+宮之入!D70+三明!D70+茂沢!D70+入新町!D70+岩下!D70+入片倉!D70</f>
        <v>16</v>
      </c>
      <c r="E70" s="10">
        <f>下之宮!E70+善郷寺!E70+高橋!E70+北春!E70+上新!E70+金井!E70+堀端!E70+大西!E70+向反!E70+竹之城!E70+新田!E70+湯沢!E70+新町!E70+宮之入!E70+三明!E70+茂沢!E70+入新町!E70+岩下!E70+入片倉!E70</f>
        <v>31</v>
      </c>
      <c r="F70" s="32"/>
    </row>
    <row r="71" spans="1:6" ht="15" customHeight="1" x14ac:dyDescent="0.15">
      <c r="A71" s="12"/>
      <c r="B71" s="35">
        <v>57</v>
      </c>
      <c r="C71" s="75">
        <f>下之宮!C71+善郷寺!C71+高橋!C71+北春!C71+上新!C71+金井!C71+堀端!C71+大西!C71+向反!C71+竹之城!C71+新田!C71+湯沢!C71+新町!C71+宮之入!C71+三明!C71+茂沢!C71+入新町!C71+岩下!C71+入片倉!C71</f>
        <v>8</v>
      </c>
      <c r="D71" s="75">
        <f>下之宮!D71+善郷寺!D71+高橋!D71+北春!D71+上新!D71+金井!D71+堀端!D71+大西!D71+向反!D71+竹之城!D71+新田!D71+湯沢!D71+新町!D71+宮之入!D71+三明!D71+茂沢!D71+入新町!D71+岩下!D71+入片倉!D71</f>
        <v>12</v>
      </c>
      <c r="E71" s="10">
        <f>下之宮!E71+善郷寺!E71+高橋!E71+北春!E71+上新!E71+金井!E71+堀端!E71+大西!E71+向反!E71+竹之城!E71+新田!E71+湯沢!E71+新町!E71+宮之入!E71+三明!E71+茂沢!E71+入新町!E71+岩下!E71+入片倉!E71</f>
        <v>20</v>
      </c>
      <c r="F71" s="32"/>
    </row>
    <row r="72" spans="1:6" ht="15" customHeight="1" x14ac:dyDescent="0.15">
      <c r="A72" s="12"/>
      <c r="B72" s="35">
        <v>58</v>
      </c>
      <c r="C72" s="75">
        <f>下之宮!C72+善郷寺!C72+高橋!C72+北春!C72+上新!C72+金井!C72+堀端!C72+大西!C72+向反!C72+竹之城!C72+新田!C72+湯沢!C72+新町!C72+宮之入!C72+三明!C72+茂沢!C72+入新町!C72+岩下!C72+入片倉!C72</f>
        <v>12</v>
      </c>
      <c r="D72" s="75">
        <f>下之宮!D72+善郷寺!D72+高橋!D72+北春!D72+上新!D72+金井!D72+堀端!D72+大西!D72+向反!D72+竹之城!D72+新田!D72+湯沢!D72+新町!D72+宮之入!D72+三明!D72+茂沢!D72+入新町!D72+岩下!D72+入片倉!D72</f>
        <v>6</v>
      </c>
      <c r="E72" s="10">
        <f>下之宮!E72+善郷寺!E72+高橋!E72+北春!E72+上新!E72+金井!E72+堀端!E72+大西!E72+向反!E72+竹之城!E72+新田!E72+湯沢!E72+新町!E72+宮之入!E72+三明!E72+茂沢!E72+入新町!E72+岩下!E72+入片倉!E72</f>
        <v>18</v>
      </c>
      <c r="F72" s="32"/>
    </row>
    <row r="73" spans="1:6" ht="15" customHeight="1" x14ac:dyDescent="0.15">
      <c r="A73" s="12"/>
      <c r="B73" s="35">
        <v>59</v>
      </c>
      <c r="C73" s="75">
        <f>下之宮!C73+善郷寺!C73+高橋!C73+北春!C73+上新!C73+金井!C73+堀端!C73+大西!C73+向反!C73+竹之城!C73+新田!C73+湯沢!C73+新町!C73+宮之入!C73+三明!C73+茂沢!C73+入新町!C73+岩下!C73+入片倉!C73</f>
        <v>15</v>
      </c>
      <c r="D73" s="75">
        <f>下之宮!D73+善郷寺!D73+高橋!D73+北春!D73+上新!D73+金井!D73+堀端!D73+大西!D73+向反!D73+竹之城!D73+新田!D73+湯沢!D73+新町!D73+宮之入!D73+三明!D73+茂沢!D73+入新町!D73+岩下!D73+入片倉!D73</f>
        <v>15</v>
      </c>
      <c r="E73" s="10">
        <f>下之宮!E73+善郷寺!E73+高橋!E73+北春!E73+上新!E73+金井!E73+堀端!E73+大西!E73+向反!E73+竹之城!E73+新田!E73+湯沢!E73+新町!E73+宮之入!E73+三明!E73+茂沢!E73+入新町!E73+岩下!E73+入片倉!E73</f>
        <v>30</v>
      </c>
      <c r="F73" s="32"/>
    </row>
    <row r="74" spans="1:6" ht="15" customHeight="1" x14ac:dyDescent="0.15">
      <c r="A74" s="12"/>
      <c r="B74" s="40" t="s">
        <v>61</v>
      </c>
      <c r="C74" s="49">
        <f>下之宮!C74+善郷寺!C74+高橋!C74+北春!C74+上新!C74+金井!C74+堀端!C74+大西!C74+向反!C74+竹之城!C74+新田!C74+湯沢!C74+新町!C74+宮之入!C74+三明!C74+茂沢!C74+入新町!C74+岩下!C74+入片倉!C74</f>
        <v>61</v>
      </c>
      <c r="D74" s="49">
        <f>下之宮!D74+善郷寺!D74+高橋!D74+北春!D74+上新!D74+金井!D74+堀端!D74+大西!D74+向反!D74+竹之城!D74+新田!D74+湯沢!D74+新町!D74+宮之入!D74+三明!D74+茂沢!D74+入新町!D74+岩下!D74+入片倉!D74</f>
        <v>61</v>
      </c>
      <c r="E74" s="41">
        <f>下之宮!E74+善郷寺!E74+高橋!E74+北春!E74+上新!E74+金井!E74+堀端!E74+大西!E74+向反!E74+竹之城!E74+新田!E74+湯沢!E74+新町!E74+宮之入!E74+三明!E74+茂沢!E74+入新町!E74+岩下!E74+入片倉!E74</f>
        <v>122</v>
      </c>
      <c r="F74" s="42">
        <f>E74/E147</f>
        <v>6.5803667745415323E-2</v>
      </c>
    </row>
    <row r="75" spans="1:6" ht="15" customHeight="1" x14ac:dyDescent="0.15">
      <c r="A75" s="12"/>
      <c r="B75" s="35">
        <v>60</v>
      </c>
      <c r="C75" s="75">
        <f>下之宮!C75+善郷寺!C75+高橋!C75+北春!C75+上新!C75+金井!C75+堀端!C75+大西!C75+向反!C75+竹之城!C75+新田!C75+湯沢!C75+新町!C75+宮之入!C75+三明!C75+茂沢!C75+入新町!C75+岩下!C75+入片倉!C75</f>
        <v>9</v>
      </c>
      <c r="D75" s="75">
        <f>下之宮!D75+善郷寺!D75+高橋!D75+北春!D75+上新!D75+金井!D75+堀端!D75+大西!D75+向反!D75+竹之城!D75+新田!D75+湯沢!D75+新町!D75+宮之入!D75+三明!D75+茂沢!D75+入新町!D75+岩下!D75+入片倉!D75</f>
        <v>18</v>
      </c>
      <c r="E75" s="10">
        <f>下之宮!E75+善郷寺!E75+高橋!E75+北春!E75+上新!E75+金井!E75+堀端!E75+大西!E75+向反!E75+竹之城!E75+新田!E75+湯沢!E75+新町!E75+宮之入!E75+三明!E75+茂沢!E75+入新町!E75+岩下!E75+入片倉!E75</f>
        <v>27</v>
      </c>
      <c r="F75" s="32"/>
    </row>
    <row r="76" spans="1:6" ht="15" customHeight="1" x14ac:dyDescent="0.15">
      <c r="A76" s="12"/>
      <c r="B76" s="35">
        <v>61</v>
      </c>
      <c r="C76" s="75">
        <f>下之宮!C76+善郷寺!C76+高橋!C76+北春!C76+上新!C76+金井!C76+堀端!C76+大西!C76+向反!C76+竹之城!C76+新田!C76+湯沢!C76+新町!C76+宮之入!C76+三明!C76+茂沢!C76+入新町!C76+岩下!C76+入片倉!C76</f>
        <v>15</v>
      </c>
      <c r="D76" s="75">
        <f>下之宮!D76+善郷寺!D76+高橋!D76+北春!D76+上新!D76+金井!D76+堀端!D76+大西!D76+向反!D76+竹之城!D76+新田!D76+湯沢!D76+新町!D76+宮之入!D76+三明!D76+茂沢!D76+入新町!D76+岩下!D76+入片倉!D76</f>
        <v>8</v>
      </c>
      <c r="E76" s="10">
        <f>下之宮!E76+善郷寺!E76+高橋!E76+北春!E76+上新!E76+金井!E76+堀端!E76+大西!E76+向反!E76+竹之城!E76+新田!E76+湯沢!E76+新町!E76+宮之入!E76+三明!E76+茂沢!E76+入新町!E76+岩下!E76+入片倉!E76</f>
        <v>23</v>
      </c>
      <c r="F76" s="32"/>
    </row>
    <row r="77" spans="1:6" ht="15" customHeight="1" x14ac:dyDescent="0.15">
      <c r="A77" s="12"/>
      <c r="B77" s="35">
        <v>62</v>
      </c>
      <c r="C77" s="75">
        <f>下之宮!C77+善郷寺!C77+高橋!C77+北春!C77+上新!C77+金井!C77+堀端!C77+大西!C77+向反!C77+竹之城!C77+新田!C77+湯沢!C77+新町!C77+宮之入!C77+三明!C77+茂沢!C77+入新町!C77+岩下!C77+入片倉!C77</f>
        <v>16</v>
      </c>
      <c r="D77" s="75">
        <f>下之宮!D77+善郷寺!D77+高橋!D77+北春!D77+上新!D77+金井!D77+堀端!D77+大西!D77+向反!D77+竹之城!D77+新田!D77+湯沢!D77+新町!D77+宮之入!D77+三明!D77+茂沢!D77+入新町!D77+岩下!D77+入片倉!D77</f>
        <v>14</v>
      </c>
      <c r="E77" s="10">
        <f>下之宮!E77+善郷寺!E77+高橋!E77+北春!E77+上新!E77+金井!E77+堀端!E77+大西!E77+向反!E77+竹之城!E77+新田!E77+湯沢!E77+新町!E77+宮之入!E77+三明!E77+茂沢!E77+入新町!E77+岩下!E77+入片倉!E77</f>
        <v>30</v>
      </c>
      <c r="F77" s="32"/>
    </row>
    <row r="78" spans="1:6" ht="15" customHeight="1" x14ac:dyDescent="0.15">
      <c r="A78" s="12"/>
      <c r="B78" s="35">
        <v>63</v>
      </c>
      <c r="C78" s="75">
        <f>下之宮!C78+善郷寺!C78+高橋!C78+北春!C78+上新!C78+金井!C78+堀端!C78+大西!C78+向反!C78+竹之城!C78+新田!C78+湯沢!C78+新町!C78+宮之入!C78+三明!C78+茂沢!C78+入新町!C78+岩下!C78+入片倉!C78</f>
        <v>20</v>
      </c>
      <c r="D78" s="75">
        <f>下之宮!D78+善郷寺!D78+高橋!D78+北春!D78+上新!D78+金井!D78+堀端!D78+大西!D78+向反!D78+竹之城!D78+新田!D78+湯沢!D78+新町!D78+宮之入!D78+三明!D78+茂沢!D78+入新町!D78+岩下!D78+入片倉!D78</f>
        <v>17</v>
      </c>
      <c r="E78" s="10">
        <f>下之宮!E78+善郷寺!E78+高橋!E78+北春!E78+上新!E78+金井!E78+堀端!E78+大西!E78+向反!E78+竹之城!E78+新田!E78+湯沢!E78+新町!E78+宮之入!E78+三明!E78+茂沢!E78+入新町!E78+岩下!E78+入片倉!E78</f>
        <v>37</v>
      </c>
      <c r="F78" s="32"/>
    </row>
    <row r="79" spans="1:6" ht="15" customHeight="1" x14ac:dyDescent="0.15">
      <c r="A79" s="12"/>
      <c r="B79" s="35">
        <v>64</v>
      </c>
      <c r="C79" s="75">
        <f>下之宮!C79+善郷寺!C79+高橋!C79+北春!C79+上新!C79+金井!C79+堀端!C79+大西!C79+向反!C79+竹之城!C79+新田!C79+湯沢!C79+新町!C79+宮之入!C79+三明!C79+茂沢!C79+入新町!C79+岩下!C79+入片倉!C79</f>
        <v>11</v>
      </c>
      <c r="D79" s="75">
        <f>下之宮!D79+善郷寺!D79+高橋!D79+北春!D79+上新!D79+金井!D79+堀端!D79+大西!D79+向反!D79+竹之城!D79+新田!D79+湯沢!D79+新町!D79+宮之入!D79+三明!D79+茂沢!D79+入新町!D79+岩下!D79+入片倉!D79</f>
        <v>17</v>
      </c>
      <c r="E79" s="10">
        <f>下之宮!E79+善郷寺!E79+高橋!E79+北春!E79+上新!E79+金井!E79+堀端!E79+大西!E79+向反!E79+竹之城!E79+新田!E79+湯沢!E79+新町!E79+宮之入!E79+三明!E79+茂沢!E79+入新町!E79+岩下!E79+入片倉!E79</f>
        <v>28</v>
      </c>
      <c r="F79" s="32"/>
    </row>
    <row r="80" spans="1:6" ht="15" customHeight="1" x14ac:dyDescent="0.15">
      <c r="A80" s="12"/>
      <c r="B80" s="40" t="s">
        <v>62</v>
      </c>
      <c r="C80" s="49">
        <f>下之宮!C80+善郷寺!C80+高橋!C80+北春!C80+上新!C80+金井!C80+堀端!C80+大西!C80+向反!C80+竹之城!C80+新田!C80+湯沢!C80+新町!C80+宮之入!C80+三明!C80+茂沢!C80+入新町!C80+岩下!C80+入片倉!C80</f>
        <v>71</v>
      </c>
      <c r="D80" s="49">
        <f>下之宮!D80+善郷寺!D80+高橋!D80+北春!D80+上新!D80+金井!D80+堀端!D80+大西!D80+向反!D80+竹之城!D80+新田!D80+湯沢!D80+新町!D80+宮之入!D80+三明!D80+茂沢!D80+入新町!D80+岩下!D80+入片倉!D80</f>
        <v>74</v>
      </c>
      <c r="E80" s="41">
        <f>下之宮!E80+善郷寺!E80+高橋!E80+北春!E80+上新!E80+金井!E80+堀端!E80+大西!E80+向反!E80+竹之城!E80+新田!E80+湯沢!E80+新町!E80+宮之入!E80+三明!E80+茂沢!E80+入新町!E80+岩下!E80+入片倉!E80</f>
        <v>145</v>
      </c>
      <c r="F80" s="42">
        <f>E80/E147</f>
        <v>7.8209277238403457E-2</v>
      </c>
    </row>
    <row r="81" spans="1:6" ht="15" customHeight="1" x14ac:dyDescent="0.15">
      <c r="A81" s="12"/>
      <c r="B81" s="35">
        <v>65</v>
      </c>
      <c r="C81" s="75">
        <f>下之宮!C81+善郷寺!C81+高橋!C81+北春!C81+上新!C81+金井!C81+堀端!C81+大西!C81+向反!C81+竹之城!C81+新田!C81+湯沢!C81+新町!C81+宮之入!C81+三明!C81+茂沢!C81+入新町!C81+岩下!C81+入片倉!C81</f>
        <v>22</v>
      </c>
      <c r="D81" s="75">
        <f>下之宮!D81+善郷寺!D81+高橋!D81+北春!D81+上新!D81+金井!D81+堀端!D81+大西!D81+向反!D81+竹之城!D81+新田!D81+湯沢!D81+新町!D81+宮之入!D81+三明!D81+茂沢!D81+入新町!D81+岩下!D81+入片倉!D81</f>
        <v>17</v>
      </c>
      <c r="E81" s="10">
        <f>下之宮!E81+善郷寺!E81+高橋!E81+北春!E81+上新!E81+金井!E81+堀端!E81+大西!E81+向反!E81+竹之城!E81+新田!E81+湯沢!E81+新町!E81+宮之入!E81+三明!E81+茂沢!E81+入新町!E81+岩下!E81+入片倉!E81</f>
        <v>39</v>
      </c>
      <c r="F81" s="32"/>
    </row>
    <row r="82" spans="1:6" ht="15" customHeight="1" x14ac:dyDescent="0.15">
      <c r="A82" s="12"/>
      <c r="B82" s="35">
        <v>66</v>
      </c>
      <c r="C82" s="75">
        <f>下之宮!C82+善郷寺!C82+高橋!C82+北春!C82+上新!C82+金井!C82+堀端!C82+大西!C82+向反!C82+竹之城!C82+新田!C82+湯沢!C82+新町!C82+宮之入!C82+三明!C82+茂沢!C82+入新町!C82+岩下!C82+入片倉!C82</f>
        <v>16</v>
      </c>
      <c r="D82" s="75">
        <f>下之宮!D82+善郷寺!D82+高橋!D82+北春!D82+上新!D82+金井!D82+堀端!D82+大西!D82+向反!D82+竹之城!D82+新田!D82+湯沢!D82+新町!D82+宮之入!D82+三明!D82+茂沢!D82+入新町!D82+岩下!D82+入片倉!D82</f>
        <v>14</v>
      </c>
      <c r="E82" s="10">
        <f>下之宮!E82+善郷寺!E82+高橋!E82+北春!E82+上新!E82+金井!E82+堀端!E82+大西!E82+向反!E82+竹之城!E82+新田!E82+湯沢!E82+新町!E82+宮之入!E82+三明!E82+茂沢!E82+入新町!E82+岩下!E82+入片倉!E82</f>
        <v>30</v>
      </c>
      <c r="F82" s="32"/>
    </row>
    <row r="83" spans="1:6" ht="15" customHeight="1" x14ac:dyDescent="0.15">
      <c r="A83" s="12"/>
      <c r="B83" s="35">
        <v>67</v>
      </c>
      <c r="C83" s="75">
        <f>下之宮!C83+善郷寺!C83+高橋!C83+北春!C83+上新!C83+金井!C83+堀端!C83+大西!C83+向反!C83+竹之城!C83+新田!C83+湯沢!C83+新町!C83+宮之入!C83+三明!C83+茂沢!C83+入新町!C83+岩下!C83+入片倉!C83</f>
        <v>19</v>
      </c>
      <c r="D83" s="75">
        <f>下之宮!D83+善郷寺!D83+高橋!D83+北春!D83+上新!D83+金井!D83+堀端!D83+大西!D83+向反!D83+竹之城!D83+新田!D83+湯沢!D83+新町!D83+宮之入!D83+三明!D83+茂沢!D83+入新町!D83+岩下!D83+入片倉!D83</f>
        <v>15</v>
      </c>
      <c r="E83" s="10">
        <f>下之宮!E83+善郷寺!E83+高橋!E83+北春!E83+上新!E83+金井!E83+堀端!E83+大西!E83+向反!E83+竹之城!E83+新田!E83+湯沢!E83+新町!E83+宮之入!E83+三明!E83+茂沢!E83+入新町!E83+岩下!E83+入片倉!E83</f>
        <v>34</v>
      </c>
      <c r="F83" s="32"/>
    </row>
    <row r="84" spans="1:6" ht="15" customHeight="1" x14ac:dyDescent="0.15">
      <c r="A84" s="12"/>
      <c r="B84" s="35">
        <v>68</v>
      </c>
      <c r="C84" s="75">
        <f>下之宮!C84+善郷寺!C84+高橋!C84+北春!C84+上新!C84+金井!C84+堀端!C84+大西!C84+向反!C84+竹之城!C84+新田!C84+湯沢!C84+新町!C84+宮之入!C84+三明!C84+茂沢!C84+入新町!C84+岩下!C84+入片倉!C84</f>
        <v>11</v>
      </c>
      <c r="D84" s="75">
        <f>下之宮!D84+善郷寺!D84+高橋!D84+北春!D84+上新!D84+金井!D84+堀端!D84+大西!D84+向反!D84+竹之城!D84+新田!D84+湯沢!D84+新町!D84+宮之入!D84+三明!D84+茂沢!D84+入新町!D84+岩下!D84+入片倉!D84</f>
        <v>16</v>
      </c>
      <c r="E84" s="10">
        <f>下之宮!E84+善郷寺!E84+高橋!E84+北春!E84+上新!E84+金井!E84+堀端!E84+大西!E84+向反!E84+竹之城!E84+新田!E84+湯沢!E84+新町!E84+宮之入!E84+三明!E84+茂沢!E84+入新町!E84+岩下!E84+入片倉!E84</f>
        <v>27</v>
      </c>
      <c r="F84" s="32"/>
    </row>
    <row r="85" spans="1:6" ht="15" customHeight="1" x14ac:dyDescent="0.15">
      <c r="A85" s="12"/>
      <c r="B85" s="35">
        <v>69</v>
      </c>
      <c r="C85" s="75">
        <f>下之宮!C85+善郷寺!C85+高橋!C85+北春!C85+上新!C85+金井!C85+堀端!C85+大西!C85+向反!C85+竹之城!C85+新田!C85+湯沢!C85+新町!C85+宮之入!C85+三明!C85+茂沢!C85+入新町!C85+岩下!C85+入片倉!C85</f>
        <v>17</v>
      </c>
      <c r="D85" s="75">
        <f>下之宮!D85+善郷寺!D85+高橋!D85+北春!D85+上新!D85+金井!D85+堀端!D85+大西!D85+向反!D85+竹之城!D85+新田!D85+湯沢!D85+新町!D85+宮之入!D85+三明!D85+茂沢!D85+入新町!D85+岩下!D85+入片倉!D85</f>
        <v>15</v>
      </c>
      <c r="E85" s="10">
        <f>下之宮!E85+善郷寺!E85+高橋!E85+北春!E85+上新!E85+金井!E85+堀端!E85+大西!E85+向反!E85+竹之城!E85+新田!E85+湯沢!E85+新町!E85+宮之入!E85+三明!E85+茂沢!E85+入新町!E85+岩下!E85+入片倉!E85</f>
        <v>32</v>
      </c>
      <c r="F85" s="32"/>
    </row>
    <row r="86" spans="1:6" ht="15" customHeight="1" x14ac:dyDescent="0.15">
      <c r="A86" s="12"/>
      <c r="B86" s="43" t="s">
        <v>63</v>
      </c>
      <c r="C86" s="71">
        <f>下之宮!C86+善郷寺!C86+高橋!C86+北春!C86+上新!C86+金井!C86+堀端!C86+大西!C86+向反!C86+竹之城!C86+新田!C86+湯沢!C86+新町!C86+宮之入!C86+三明!C86+茂沢!C86+入新町!C86+岩下!C86+入片倉!C86</f>
        <v>85</v>
      </c>
      <c r="D86" s="71">
        <f>下之宮!D86+善郷寺!D86+高橋!D86+北春!D86+上新!D86+金井!D86+堀端!D86+大西!D86+向反!D86+竹之城!D86+新田!D86+湯沢!D86+新町!D86+宮之入!D86+三明!D86+茂沢!D86+入新町!D86+岩下!D86+入片倉!D86</f>
        <v>77</v>
      </c>
      <c r="E86" s="44">
        <f>下之宮!E86+善郷寺!E86+高橋!E86+北春!E86+上新!E86+金井!E86+堀端!E86+大西!E86+向反!E86+竹之城!E86+新田!E86+湯沢!E86+新町!E86+宮之入!E86+三明!E86+茂沢!E86+入新町!E86+岩下!E86+入片倉!E86</f>
        <v>162</v>
      </c>
      <c r="F86" s="45">
        <f>E86/E147</f>
        <v>8.7378640776699032E-2</v>
      </c>
    </row>
    <row r="87" spans="1:6" ht="15" customHeight="1" x14ac:dyDescent="0.15">
      <c r="A87" s="12"/>
      <c r="B87" s="35">
        <v>70</v>
      </c>
      <c r="C87" s="75">
        <f>下之宮!C87+善郷寺!C87+高橋!C87+北春!C87+上新!C87+金井!C87+堀端!C87+大西!C87+向反!C87+竹之城!C87+新田!C87+湯沢!C87+新町!C87+宮之入!C87+三明!C87+茂沢!C87+入新町!C87+岩下!C87+入片倉!C87</f>
        <v>10</v>
      </c>
      <c r="D87" s="75">
        <f>下之宮!D87+善郷寺!D87+高橋!D87+北春!D87+上新!D87+金井!D87+堀端!D87+大西!D87+向反!D87+竹之城!D87+新田!D87+湯沢!D87+新町!D87+宮之入!D87+三明!D87+茂沢!D87+入新町!D87+岩下!D87+入片倉!D87</f>
        <v>16</v>
      </c>
      <c r="E87" s="10">
        <f>下之宮!E87+善郷寺!E87+高橋!E87+北春!E87+上新!E87+金井!E87+堀端!E87+大西!E87+向反!E87+竹之城!E87+新田!E87+湯沢!E87+新町!E87+宮之入!E87+三明!E87+茂沢!E87+入新町!E87+岩下!E87+入片倉!E87</f>
        <v>26</v>
      </c>
      <c r="F87" s="32"/>
    </row>
    <row r="88" spans="1:6" ht="15" customHeight="1" x14ac:dyDescent="0.15">
      <c r="A88" s="12"/>
      <c r="B88" s="35">
        <v>71</v>
      </c>
      <c r="C88" s="75">
        <f>下之宮!C88+善郷寺!C88+高橋!C88+北春!C88+上新!C88+金井!C88+堀端!C88+大西!C88+向反!C88+竹之城!C88+新田!C88+湯沢!C88+新町!C88+宮之入!C88+三明!C88+茂沢!C88+入新町!C88+岩下!C88+入片倉!C88</f>
        <v>26</v>
      </c>
      <c r="D88" s="75">
        <f>下之宮!D88+善郷寺!D88+高橋!D88+北春!D88+上新!D88+金井!D88+堀端!D88+大西!D88+向反!D88+竹之城!D88+新田!D88+湯沢!D88+新町!D88+宮之入!D88+三明!D88+茂沢!D88+入新町!D88+岩下!D88+入片倉!D88</f>
        <v>18</v>
      </c>
      <c r="E88" s="10">
        <f>下之宮!E88+善郷寺!E88+高橋!E88+北春!E88+上新!E88+金井!E88+堀端!E88+大西!E88+向反!E88+竹之城!E88+新田!E88+湯沢!E88+新町!E88+宮之入!E88+三明!E88+茂沢!E88+入新町!E88+岩下!E88+入片倉!E88</f>
        <v>44</v>
      </c>
      <c r="F88" s="32"/>
    </row>
    <row r="89" spans="1:6" ht="15" customHeight="1" x14ac:dyDescent="0.15">
      <c r="A89" s="12"/>
      <c r="B89" s="35">
        <v>72</v>
      </c>
      <c r="C89" s="75">
        <f>下之宮!C89+善郷寺!C89+高橋!C89+北春!C89+上新!C89+金井!C89+堀端!C89+大西!C89+向反!C89+竹之城!C89+新田!C89+湯沢!C89+新町!C89+宮之入!C89+三明!C89+茂沢!C89+入新町!C89+岩下!C89+入片倉!C89</f>
        <v>12</v>
      </c>
      <c r="D89" s="75">
        <f>下之宮!D89+善郷寺!D89+高橋!D89+北春!D89+上新!D89+金井!D89+堀端!D89+大西!D89+向反!D89+竹之城!D89+新田!D89+湯沢!D89+新町!D89+宮之入!D89+三明!D89+茂沢!D89+入新町!D89+岩下!D89+入片倉!D89</f>
        <v>22</v>
      </c>
      <c r="E89" s="10">
        <f>下之宮!E89+善郷寺!E89+高橋!E89+北春!E89+上新!E89+金井!E89+堀端!E89+大西!E89+向反!E89+竹之城!E89+新田!E89+湯沢!E89+新町!E89+宮之入!E89+三明!E89+茂沢!E89+入新町!E89+岩下!E89+入片倉!E89</f>
        <v>34</v>
      </c>
      <c r="F89" s="32"/>
    </row>
    <row r="90" spans="1:6" ht="15" customHeight="1" x14ac:dyDescent="0.15">
      <c r="A90" s="12"/>
      <c r="B90" s="35">
        <v>73</v>
      </c>
      <c r="C90" s="75">
        <f>下之宮!C90+善郷寺!C90+高橋!C90+北春!C90+上新!C90+金井!C90+堀端!C90+大西!C90+向反!C90+竹之城!C90+新田!C90+湯沢!C90+新町!C90+宮之入!C90+三明!C90+茂沢!C90+入新町!C90+岩下!C90+入片倉!C90</f>
        <v>30</v>
      </c>
      <c r="D90" s="75">
        <f>下之宮!D90+善郷寺!D90+高橋!D90+北春!D90+上新!D90+金井!D90+堀端!D90+大西!D90+向反!D90+竹之城!D90+新田!D90+湯沢!D90+新町!D90+宮之入!D90+三明!D90+茂沢!D90+入新町!D90+岩下!D90+入片倉!D90</f>
        <v>21</v>
      </c>
      <c r="E90" s="10">
        <f>下之宮!E90+善郷寺!E90+高橋!E90+北春!E90+上新!E90+金井!E90+堀端!E90+大西!E90+向反!E90+竹之城!E90+新田!E90+湯沢!E90+新町!E90+宮之入!E90+三明!E90+茂沢!E90+入新町!E90+岩下!E90+入片倉!E90</f>
        <v>51</v>
      </c>
      <c r="F90" s="32"/>
    </row>
    <row r="91" spans="1:6" ht="15" customHeight="1" x14ac:dyDescent="0.15">
      <c r="A91" s="12"/>
      <c r="B91" s="35">
        <v>74</v>
      </c>
      <c r="C91" s="75">
        <f>下之宮!C91+善郷寺!C91+高橋!C91+北春!C91+上新!C91+金井!C91+堀端!C91+大西!C91+向反!C91+竹之城!C91+新田!C91+湯沢!C91+新町!C91+宮之入!C91+三明!C91+茂沢!C91+入新町!C91+岩下!C91+入片倉!C91</f>
        <v>24</v>
      </c>
      <c r="D91" s="75">
        <f>下之宮!D91+善郷寺!D91+高橋!D91+北春!D91+上新!D91+金井!D91+堀端!D91+大西!D91+向反!D91+竹之城!D91+新田!D91+湯沢!D91+新町!D91+宮之入!D91+三明!D91+茂沢!D91+入新町!D91+岩下!D91+入片倉!D91</f>
        <v>18</v>
      </c>
      <c r="E91" s="10">
        <f>下之宮!E91+善郷寺!E91+高橋!E91+北春!E91+上新!E91+金井!E91+堀端!E91+大西!E91+向反!E91+竹之城!E91+新田!E91+湯沢!E91+新町!E91+宮之入!E91+三明!E91+茂沢!E91+入新町!E91+岩下!E91+入片倉!E91</f>
        <v>42</v>
      </c>
      <c r="F91" s="32"/>
    </row>
    <row r="92" spans="1:6" ht="15" customHeight="1" x14ac:dyDescent="0.15">
      <c r="A92" s="12"/>
      <c r="B92" s="43" t="s">
        <v>64</v>
      </c>
      <c r="C92" s="71">
        <f>下之宮!C92+善郷寺!C92+高橋!C92+北春!C92+上新!C92+金井!C92+堀端!C92+大西!C92+向反!C92+竹之城!C92+新田!C92+湯沢!C92+新町!C92+宮之入!C92+三明!C92+茂沢!C92+入新町!C92+岩下!C92+入片倉!C92</f>
        <v>102</v>
      </c>
      <c r="D92" s="71">
        <f>下之宮!D92+善郷寺!D92+高橋!D92+北春!D92+上新!D92+金井!D92+堀端!D92+大西!D92+向反!D92+竹之城!D92+新田!D92+湯沢!D92+新町!D92+宮之入!D92+三明!D92+茂沢!D92+入新町!D92+岩下!D92+入片倉!D92</f>
        <v>95</v>
      </c>
      <c r="E92" s="44">
        <f>下之宮!E92+善郷寺!E92+高橋!E92+北春!E92+上新!E92+金井!E92+堀端!E92+大西!E92+向反!E92+竹之城!E92+新田!E92+湯沢!E92+新町!E92+宮之入!E92+三明!E92+茂沢!E92+入新町!E92+岩下!E92+入片倉!E92</f>
        <v>197</v>
      </c>
      <c r="F92" s="45">
        <f>E92/E147</f>
        <v>0.10625674217907227</v>
      </c>
    </row>
    <row r="93" spans="1:6" ht="15" customHeight="1" x14ac:dyDescent="0.15">
      <c r="A93" s="12"/>
      <c r="B93" s="35">
        <v>75</v>
      </c>
      <c r="C93" s="75">
        <f>下之宮!C93+善郷寺!C93+高橋!C93+北春!C93+上新!C93+金井!C93+堀端!C93+大西!C93+向反!C93+竹之城!C93+新田!C93+湯沢!C93+新町!C93+宮之入!C93+三明!C93+茂沢!C93+入新町!C93+岩下!C93+入片倉!C93</f>
        <v>25</v>
      </c>
      <c r="D93" s="75">
        <f>下之宮!D93+善郷寺!D93+高橋!D93+北春!D93+上新!D93+金井!D93+堀端!D93+大西!D93+向反!D93+竹之城!D93+新田!D93+湯沢!D93+新町!D93+宮之入!D93+三明!D93+茂沢!D93+入新町!D93+岩下!D93+入片倉!D93</f>
        <v>17</v>
      </c>
      <c r="E93" s="10">
        <f>下之宮!E93+善郷寺!E93+高橋!E93+北春!E93+上新!E93+金井!E93+堀端!E93+大西!E93+向反!E93+竹之城!E93+新田!E93+湯沢!E93+新町!E93+宮之入!E93+三明!E93+茂沢!E93+入新町!E93+岩下!E93+入片倉!E93</f>
        <v>42</v>
      </c>
      <c r="F93" s="32"/>
    </row>
    <row r="94" spans="1:6" ht="15" customHeight="1" x14ac:dyDescent="0.15">
      <c r="A94" s="12"/>
      <c r="B94" s="35">
        <v>76</v>
      </c>
      <c r="C94" s="75">
        <f>下之宮!C94+善郷寺!C94+高橋!C94+北春!C94+上新!C94+金井!C94+堀端!C94+大西!C94+向反!C94+竹之城!C94+新田!C94+湯沢!C94+新町!C94+宮之入!C94+三明!C94+茂沢!C94+入新町!C94+岩下!C94+入片倉!C94</f>
        <v>19</v>
      </c>
      <c r="D94" s="75">
        <f>下之宮!D94+善郷寺!D94+高橋!D94+北春!D94+上新!D94+金井!D94+堀端!D94+大西!D94+向反!D94+竹之城!D94+新田!D94+湯沢!D94+新町!D94+宮之入!D94+三明!D94+茂沢!D94+入新町!D94+岩下!D94+入片倉!D94</f>
        <v>14</v>
      </c>
      <c r="E94" s="10">
        <f>下之宮!E94+善郷寺!E94+高橋!E94+北春!E94+上新!E94+金井!E94+堀端!E94+大西!E94+向反!E94+竹之城!E94+新田!E94+湯沢!E94+新町!E94+宮之入!E94+三明!E94+茂沢!E94+入新町!E94+岩下!E94+入片倉!E94</f>
        <v>33</v>
      </c>
      <c r="F94" s="32"/>
    </row>
    <row r="95" spans="1:6" ht="15" customHeight="1" x14ac:dyDescent="0.15">
      <c r="A95" s="12"/>
      <c r="B95" s="35">
        <v>77</v>
      </c>
      <c r="C95" s="75">
        <f>下之宮!C95+善郷寺!C95+高橋!C95+北春!C95+上新!C95+金井!C95+堀端!C95+大西!C95+向反!C95+竹之城!C95+新田!C95+湯沢!C95+新町!C95+宮之入!C95+三明!C95+茂沢!C95+入新町!C95+岩下!C95+入片倉!C95</f>
        <v>13</v>
      </c>
      <c r="D95" s="75">
        <f>下之宮!D95+善郷寺!D95+高橋!D95+北春!D95+上新!D95+金井!D95+堀端!D95+大西!D95+向反!D95+竹之城!D95+新田!D95+湯沢!D95+新町!D95+宮之入!D95+三明!D95+茂沢!D95+入新町!D95+岩下!D95+入片倉!D95</f>
        <v>23</v>
      </c>
      <c r="E95" s="10">
        <f>下之宮!E95+善郷寺!E95+高橋!E95+北春!E95+上新!E95+金井!E95+堀端!E95+大西!E95+向反!E95+竹之城!E95+新田!E95+湯沢!E95+新町!E95+宮之入!E95+三明!E95+茂沢!E95+入新町!E95+岩下!E95+入片倉!E95</f>
        <v>36</v>
      </c>
      <c r="F95" s="32"/>
    </row>
    <row r="96" spans="1:6" ht="15" customHeight="1" x14ac:dyDescent="0.15">
      <c r="A96" s="12"/>
      <c r="B96" s="35">
        <v>78</v>
      </c>
      <c r="C96" s="75">
        <f>下之宮!C96+善郷寺!C96+高橋!C96+北春!C96+上新!C96+金井!C96+堀端!C96+大西!C96+向反!C96+竹之城!C96+新田!C96+湯沢!C96+新町!C96+宮之入!C96+三明!C96+茂沢!C96+入新町!C96+岩下!C96+入片倉!C96</f>
        <v>13</v>
      </c>
      <c r="D96" s="75">
        <f>下之宮!D96+善郷寺!D96+高橋!D96+北春!D96+上新!D96+金井!D96+堀端!D96+大西!D96+向反!D96+竹之城!D96+新田!D96+湯沢!D96+新町!D96+宮之入!D96+三明!D96+茂沢!D96+入新町!D96+岩下!D96+入片倉!D96</f>
        <v>8</v>
      </c>
      <c r="E96" s="10">
        <f>下之宮!E96+善郷寺!E96+高橋!E96+北春!E96+上新!E96+金井!E96+堀端!E96+大西!E96+向反!E96+竹之城!E96+新田!E96+湯沢!E96+新町!E96+宮之入!E96+三明!E96+茂沢!E96+入新町!E96+岩下!E96+入片倉!E96</f>
        <v>21</v>
      </c>
      <c r="F96" s="32"/>
    </row>
    <row r="97" spans="1:6" ht="15" customHeight="1" x14ac:dyDescent="0.15">
      <c r="A97" s="12"/>
      <c r="B97" s="35">
        <v>79</v>
      </c>
      <c r="C97" s="75">
        <f>下之宮!C97+善郷寺!C97+高橋!C97+北春!C97+上新!C97+金井!C97+堀端!C97+大西!C97+向反!C97+竹之城!C97+新田!C97+湯沢!C97+新町!C97+宮之入!C97+三明!C97+茂沢!C97+入新町!C97+岩下!C97+入片倉!C97</f>
        <v>15</v>
      </c>
      <c r="D97" s="75">
        <f>下之宮!D97+善郷寺!D97+高橋!D97+北春!D97+上新!D97+金井!D97+堀端!D97+大西!D97+向反!D97+竹之城!D97+新田!D97+湯沢!D97+新町!D97+宮之入!D97+三明!D97+茂沢!D97+入新町!D97+岩下!D97+入片倉!D97</f>
        <v>8</v>
      </c>
      <c r="E97" s="10">
        <f>下之宮!E97+善郷寺!E97+高橋!E97+北春!E97+上新!E97+金井!E97+堀端!E97+大西!E97+向反!E97+竹之城!E97+新田!E97+湯沢!E97+新町!E97+宮之入!E97+三明!E97+茂沢!E97+入新町!E97+岩下!E97+入片倉!E97</f>
        <v>23</v>
      </c>
      <c r="F97" s="32"/>
    </row>
    <row r="98" spans="1:6" ht="15" customHeight="1" x14ac:dyDescent="0.15">
      <c r="A98" s="12"/>
      <c r="B98" s="43" t="s">
        <v>65</v>
      </c>
      <c r="C98" s="71">
        <f>下之宮!C98+善郷寺!C98+高橋!C98+北春!C98+上新!C98+金井!C98+堀端!C98+大西!C98+向反!C98+竹之城!C98+新田!C98+湯沢!C98+新町!C98+宮之入!C98+三明!C98+茂沢!C98+入新町!C98+岩下!C98+入片倉!C98</f>
        <v>85</v>
      </c>
      <c r="D98" s="71">
        <f>下之宮!D98+善郷寺!D98+高橋!D98+北春!D98+上新!D98+金井!D98+堀端!D98+大西!D98+向反!D98+竹之城!D98+新田!D98+湯沢!D98+新町!D98+宮之入!D98+三明!D98+茂沢!D98+入新町!D98+岩下!D98+入片倉!D98</f>
        <v>70</v>
      </c>
      <c r="E98" s="44">
        <f>下之宮!E98+善郷寺!E98+高橋!E98+北春!E98+上新!E98+金井!E98+堀端!E98+大西!E98+向反!E98+竹之城!E98+新田!E98+湯沢!E98+新町!E98+宮之入!E98+三明!E98+茂沢!E98+入新町!E98+岩下!E98+入片倉!E98</f>
        <v>155</v>
      </c>
      <c r="F98" s="45">
        <f>E98/E147</f>
        <v>8.3603020496224381E-2</v>
      </c>
    </row>
    <row r="99" spans="1:6" ht="15" customHeight="1" x14ac:dyDescent="0.15">
      <c r="A99" s="12"/>
      <c r="B99" s="35">
        <v>80</v>
      </c>
      <c r="C99" s="75">
        <f>下之宮!C99+善郷寺!C99+高橋!C99+北春!C99+上新!C99+金井!C99+堀端!C99+大西!C99+向反!C99+竹之城!C99+新田!C99+湯沢!C99+新町!C99+宮之入!C99+三明!C99+茂沢!C99+入新町!C99+岩下!C99+入片倉!C99</f>
        <v>10</v>
      </c>
      <c r="D99" s="75">
        <f>下之宮!D99+善郷寺!D99+高橋!D99+北春!D99+上新!D99+金井!D99+堀端!D99+大西!D99+向反!D99+竹之城!D99+新田!D99+湯沢!D99+新町!D99+宮之入!D99+三明!D99+茂沢!D99+入新町!D99+岩下!D99+入片倉!D99</f>
        <v>8</v>
      </c>
      <c r="E99" s="10">
        <f>下之宮!E99+善郷寺!E99+高橋!E99+北春!E99+上新!E99+金井!E99+堀端!E99+大西!E99+向反!E99+竹之城!E99+新田!E99+湯沢!E99+新町!E99+宮之入!E99+三明!E99+茂沢!E99+入新町!E99+岩下!E99+入片倉!E99</f>
        <v>18</v>
      </c>
      <c r="F99" s="32"/>
    </row>
    <row r="100" spans="1:6" ht="15" customHeight="1" x14ac:dyDescent="0.15">
      <c r="A100" s="12"/>
      <c r="B100" s="35">
        <v>81</v>
      </c>
      <c r="C100" s="75">
        <f>下之宮!C100+善郷寺!C100+高橋!C100+北春!C100+上新!C100+金井!C100+堀端!C100+大西!C100+向反!C100+竹之城!C100+新田!C100+湯沢!C100+新町!C100+宮之入!C100+三明!C100+茂沢!C100+入新町!C100+岩下!C100+入片倉!C100</f>
        <v>10</v>
      </c>
      <c r="D100" s="75">
        <f>下之宮!D100+善郷寺!D100+高橋!D100+北春!D100+上新!D100+金井!D100+堀端!D100+大西!D100+向反!D100+竹之城!D100+新田!D100+湯沢!D100+新町!D100+宮之入!D100+三明!D100+茂沢!D100+入新町!D100+岩下!D100+入片倉!D100</f>
        <v>11</v>
      </c>
      <c r="E100" s="10">
        <f>下之宮!E100+善郷寺!E100+高橋!E100+北春!E100+上新!E100+金井!E100+堀端!E100+大西!E100+向反!E100+竹之城!E100+新田!E100+湯沢!E100+新町!E100+宮之入!E100+三明!E100+茂沢!E100+入新町!E100+岩下!E100+入片倉!E100</f>
        <v>21</v>
      </c>
      <c r="F100" s="32"/>
    </row>
    <row r="101" spans="1:6" ht="15" customHeight="1" x14ac:dyDescent="0.15">
      <c r="A101" s="12"/>
      <c r="B101" s="35">
        <v>82</v>
      </c>
      <c r="C101" s="75">
        <f>下之宮!C101+善郷寺!C101+高橋!C101+北春!C101+上新!C101+金井!C101+堀端!C101+大西!C101+向反!C101+竹之城!C101+新田!C101+湯沢!C101+新町!C101+宮之入!C101+三明!C101+茂沢!C101+入新町!C101+岩下!C101+入片倉!C101</f>
        <v>13</v>
      </c>
      <c r="D101" s="75">
        <f>下之宮!D101+善郷寺!D101+高橋!D101+北春!D101+上新!D101+金井!D101+堀端!D101+大西!D101+向反!D101+竹之城!D101+新田!D101+湯沢!D101+新町!D101+宮之入!D101+三明!D101+茂沢!D101+入新町!D101+岩下!D101+入片倉!D101</f>
        <v>20</v>
      </c>
      <c r="E101" s="10">
        <f>下之宮!E101+善郷寺!E101+高橋!E101+北春!E101+上新!E101+金井!E101+堀端!E101+大西!E101+向反!E101+竹之城!E101+新田!E101+湯沢!E101+新町!E101+宮之入!E101+三明!E101+茂沢!E101+入新町!E101+岩下!E101+入片倉!E101</f>
        <v>33</v>
      </c>
      <c r="F101" s="32"/>
    </row>
    <row r="102" spans="1:6" ht="15" customHeight="1" x14ac:dyDescent="0.15">
      <c r="A102" s="12"/>
      <c r="B102" s="35">
        <v>83</v>
      </c>
      <c r="C102" s="75">
        <f>下之宮!C102+善郷寺!C102+高橋!C102+北春!C102+上新!C102+金井!C102+堀端!C102+大西!C102+向反!C102+竹之城!C102+新田!C102+湯沢!C102+新町!C102+宮之入!C102+三明!C102+茂沢!C102+入新町!C102+岩下!C102+入片倉!C102</f>
        <v>11</v>
      </c>
      <c r="D102" s="75">
        <f>下之宮!D102+善郷寺!D102+高橋!D102+北春!D102+上新!D102+金井!D102+堀端!D102+大西!D102+向反!D102+竹之城!D102+新田!D102+湯沢!D102+新町!D102+宮之入!D102+三明!D102+茂沢!D102+入新町!D102+岩下!D102+入片倉!D102</f>
        <v>8</v>
      </c>
      <c r="E102" s="10">
        <f>下之宮!E102+善郷寺!E102+高橋!E102+北春!E102+上新!E102+金井!E102+堀端!E102+大西!E102+向反!E102+竹之城!E102+新田!E102+湯沢!E102+新町!E102+宮之入!E102+三明!E102+茂沢!E102+入新町!E102+岩下!E102+入片倉!E102</f>
        <v>19</v>
      </c>
      <c r="F102" s="32"/>
    </row>
    <row r="103" spans="1:6" ht="15" customHeight="1" x14ac:dyDescent="0.15">
      <c r="A103" s="12"/>
      <c r="B103" s="35">
        <v>84</v>
      </c>
      <c r="C103" s="75">
        <f>下之宮!C103+善郷寺!C103+高橋!C103+北春!C103+上新!C103+金井!C103+堀端!C103+大西!C103+向反!C103+竹之城!C103+新田!C103+湯沢!C103+新町!C103+宮之入!C103+三明!C103+茂沢!C103+入新町!C103+岩下!C103+入片倉!C103</f>
        <v>9</v>
      </c>
      <c r="D103" s="75">
        <f>下之宮!D103+善郷寺!D103+高橋!D103+北春!D103+上新!D103+金井!D103+堀端!D103+大西!D103+向反!D103+竹之城!D103+新田!D103+湯沢!D103+新町!D103+宮之入!D103+三明!D103+茂沢!D103+入新町!D103+岩下!D103+入片倉!D103</f>
        <v>16</v>
      </c>
      <c r="E103" s="10">
        <f>下之宮!E103+善郷寺!E103+高橋!E103+北春!E103+上新!E103+金井!E103+堀端!E103+大西!E103+向反!E103+竹之城!E103+新田!E103+湯沢!E103+新町!E103+宮之入!E103+三明!E103+茂沢!E103+入新町!E103+岩下!E103+入片倉!E103</f>
        <v>25</v>
      </c>
      <c r="F103" s="32"/>
    </row>
    <row r="104" spans="1:6" ht="15" customHeight="1" x14ac:dyDescent="0.15">
      <c r="A104" s="12"/>
      <c r="B104" s="43" t="s">
        <v>66</v>
      </c>
      <c r="C104" s="71">
        <f>下之宮!C104+善郷寺!C104+高橋!C104+北春!C104+上新!C104+金井!C104+堀端!C104+大西!C104+向反!C104+竹之城!C104+新田!C104+湯沢!C104+新町!C104+宮之入!C104+三明!C104+茂沢!C104+入新町!C104+岩下!C104+入片倉!C104</f>
        <v>53</v>
      </c>
      <c r="D104" s="71">
        <f>下之宮!D104+善郷寺!D104+高橋!D104+北春!D104+上新!D104+金井!D104+堀端!D104+大西!D104+向反!D104+竹之城!D104+新田!D104+湯沢!D104+新町!D104+宮之入!D104+三明!D104+茂沢!D104+入新町!D104+岩下!D104+入片倉!D104</f>
        <v>63</v>
      </c>
      <c r="E104" s="44">
        <f>下之宮!E104+善郷寺!E104+高橋!E104+北春!E104+上新!E104+金井!E104+堀端!E104+大西!E104+向反!E104+竹之城!E104+新田!E104+湯沢!E104+新町!E104+宮之入!E104+三明!E104+茂沢!E104+入新町!E104+岩下!E104+入片倉!E104</f>
        <v>116</v>
      </c>
      <c r="F104" s="45">
        <f>E104/E147</f>
        <v>6.2567421790722763E-2</v>
      </c>
    </row>
    <row r="105" spans="1:6" ht="15" customHeight="1" x14ac:dyDescent="0.15">
      <c r="A105" s="12"/>
      <c r="B105" s="35">
        <v>85</v>
      </c>
      <c r="C105" s="75">
        <f>下之宮!C105+善郷寺!C105+高橋!C105+北春!C105+上新!C105+金井!C105+堀端!C105+大西!C105+向反!C105+竹之城!C105+新田!C105+湯沢!C105+新町!C105+宮之入!C105+三明!C105+茂沢!C105+入新町!C105+岩下!C105+入片倉!C105</f>
        <v>8</v>
      </c>
      <c r="D105" s="75">
        <f>下之宮!D105+善郷寺!D105+高橋!D105+北春!D105+上新!D105+金井!D105+堀端!D105+大西!D105+向反!D105+竹之城!D105+新田!D105+湯沢!D105+新町!D105+宮之入!D105+三明!D105+茂沢!D105+入新町!D105+岩下!D105+入片倉!D105</f>
        <v>8</v>
      </c>
      <c r="E105" s="10">
        <f>下之宮!E105+善郷寺!E105+高橋!E105+北春!E105+上新!E105+金井!E105+堀端!E105+大西!E105+向反!E105+竹之城!E105+新田!E105+湯沢!E105+新町!E105+宮之入!E105+三明!E105+茂沢!E105+入新町!E105+岩下!E105+入片倉!E105</f>
        <v>16</v>
      </c>
      <c r="F105" s="32"/>
    </row>
    <row r="106" spans="1:6" ht="15" customHeight="1" x14ac:dyDescent="0.15">
      <c r="A106" s="12"/>
      <c r="B106" s="35">
        <v>86</v>
      </c>
      <c r="C106" s="75">
        <f>下之宮!C106+善郷寺!C106+高橋!C106+北春!C106+上新!C106+金井!C106+堀端!C106+大西!C106+向反!C106+竹之城!C106+新田!C106+湯沢!C106+新町!C106+宮之入!C106+三明!C106+茂沢!C106+入新町!C106+岩下!C106+入片倉!C106</f>
        <v>9</v>
      </c>
      <c r="D106" s="75">
        <f>下之宮!D106+善郷寺!D106+高橋!D106+北春!D106+上新!D106+金井!D106+堀端!D106+大西!D106+向反!D106+竹之城!D106+新田!D106+湯沢!D106+新町!D106+宮之入!D106+三明!D106+茂沢!D106+入新町!D106+岩下!D106+入片倉!D106</f>
        <v>10</v>
      </c>
      <c r="E106" s="10">
        <f>下之宮!E106+善郷寺!E106+高橋!E106+北春!E106+上新!E106+金井!E106+堀端!E106+大西!E106+向反!E106+竹之城!E106+新田!E106+湯沢!E106+新町!E106+宮之入!E106+三明!E106+茂沢!E106+入新町!E106+岩下!E106+入片倉!E106</f>
        <v>19</v>
      </c>
      <c r="F106" s="32"/>
    </row>
    <row r="107" spans="1:6" ht="15" customHeight="1" x14ac:dyDescent="0.15">
      <c r="A107" s="12"/>
      <c r="B107" s="35">
        <v>87</v>
      </c>
      <c r="C107" s="75">
        <f>下之宮!C107+善郷寺!C107+高橋!C107+北春!C107+上新!C107+金井!C107+堀端!C107+大西!C107+向反!C107+竹之城!C107+新田!C107+湯沢!C107+新町!C107+宮之入!C107+三明!C107+茂沢!C107+入新町!C107+岩下!C107+入片倉!C107</f>
        <v>11</v>
      </c>
      <c r="D107" s="75">
        <f>下之宮!D107+善郷寺!D107+高橋!D107+北春!D107+上新!D107+金井!D107+堀端!D107+大西!D107+向反!D107+竹之城!D107+新田!D107+湯沢!D107+新町!D107+宮之入!D107+三明!D107+茂沢!D107+入新町!D107+岩下!D107+入片倉!D107</f>
        <v>6</v>
      </c>
      <c r="E107" s="10">
        <f>下之宮!E107+善郷寺!E107+高橋!E107+北春!E107+上新!E107+金井!E107+堀端!E107+大西!E107+向反!E107+竹之城!E107+新田!E107+湯沢!E107+新町!E107+宮之入!E107+三明!E107+茂沢!E107+入新町!E107+岩下!E107+入片倉!E107</f>
        <v>17</v>
      </c>
      <c r="F107" s="32"/>
    </row>
    <row r="108" spans="1:6" ht="15" customHeight="1" x14ac:dyDescent="0.15">
      <c r="A108" s="12"/>
      <c r="B108" s="35">
        <v>88</v>
      </c>
      <c r="C108" s="75">
        <f>下之宮!C108+善郷寺!C108+高橋!C108+北春!C108+上新!C108+金井!C108+堀端!C108+大西!C108+向反!C108+竹之城!C108+新田!C108+湯沢!C108+新町!C108+宮之入!C108+三明!C108+茂沢!C108+入新町!C108+岩下!C108+入片倉!C108</f>
        <v>9</v>
      </c>
      <c r="D108" s="75">
        <f>下之宮!D108+善郷寺!D108+高橋!D108+北春!D108+上新!D108+金井!D108+堀端!D108+大西!D108+向反!D108+竹之城!D108+新田!D108+湯沢!D108+新町!D108+宮之入!D108+三明!D108+茂沢!D108+入新町!D108+岩下!D108+入片倉!D108</f>
        <v>14</v>
      </c>
      <c r="E108" s="10">
        <f>下之宮!E108+善郷寺!E108+高橋!E108+北春!E108+上新!E108+金井!E108+堀端!E108+大西!E108+向反!E108+竹之城!E108+新田!E108+湯沢!E108+新町!E108+宮之入!E108+三明!E108+茂沢!E108+入新町!E108+岩下!E108+入片倉!E108</f>
        <v>23</v>
      </c>
      <c r="F108" s="32"/>
    </row>
    <row r="109" spans="1:6" ht="15" customHeight="1" x14ac:dyDescent="0.15">
      <c r="A109" s="12"/>
      <c r="B109" s="35">
        <v>89</v>
      </c>
      <c r="C109" s="75">
        <f>下之宮!C109+善郷寺!C109+高橋!C109+北春!C109+上新!C109+金井!C109+堀端!C109+大西!C109+向反!C109+竹之城!C109+新田!C109+湯沢!C109+新町!C109+宮之入!C109+三明!C109+茂沢!C109+入新町!C109+岩下!C109+入片倉!C109</f>
        <v>10</v>
      </c>
      <c r="D109" s="75">
        <f>下之宮!D109+善郷寺!D109+高橋!D109+北春!D109+上新!D109+金井!D109+堀端!D109+大西!D109+向反!D109+竹之城!D109+新田!D109+湯沢!D109+新町!D109+宮之入!D109+三明!D109+茂沢!D109+入新町!D109+岩下!D109+入片倉!D109</f>
        <v>12</v>
      </c>
      <c r="E109" s="10">
        <f>下之宮!E109+善郷寺!E109+高橋!E109+北春!E109+上新!E109+金井!E109+堀端!E109+大西!E109+向反!E109+竹之城!E109+新田!E109+湯沢!E109+新町!E109+宮之入!E109+三明!E109+茂沢!E109+入新町!E109+岩下!E109+入片倉!E109</f>
        <v>22</v>
      </c>
      <c r="F109" s="32"/>
    </row>
    <row r="110" spans="1:6" ht="15" customHeight="1" x14ac:dyDescent="0.15">
      <c r="A110" s="12"/>
      <c r="B110" s="43" t="s">
        <v>67</v>
      </c>
      <c r="C110" s="71">
        <f>下之宮!C110+善郷寺!C110+高橋!C110+北春!C110+上新!C110+金井!C110+堀端!C110+大西!C110+向反!C110+竹之城!C110+新田!C110+湯沢!C110+新町!C110+宮之入!C110+三明!C110+茂沢!C110+入新町!C110+岩下!C110+入片倉!C110</f>
        <v>47</v>
      </c>
      <c r="D110" s="71">
        <f>下之宮!D110+善郷寺!D110+高橋!D110+北春!D110+上新!D110+金井!D110+堀端!D110+大西!D110+向反!D110+竹之城!D110+新田!D110+湯沢!D110+新町!D110+宮之入!D110+三明!D110+茂沢!D110+入新町!D110+岩下!D110+入片倉!D110</f>
        <v>50</v>
      </c>
      <c r="E110" s="44">
        <f>下之宮!E110+善郷寺!E110+高橋!E110+北春!E110+上新!E110+金井!E110+堀端!E110+大西!E110+向反!E110+竹之城!E110+新田!E110+湯沢!E110+新町!E110+宮之入!E110+三明!E110+茂沢!E110+入新町!E110+岩下!E110+入片倉!E110</f>
        <v>97</v>
      </c>
      <c r="F110" s="45">
        <f>E110/E147</f>
        <v>5.2319309600863E-2</v>
      </c>
    </row>
    <row r="111" spans="1:6" ht="15" customHeight="1" x14ac:dyDescent="0.15">
      <c r="A111" s="12"/>
      <c r="B111" s="35">
        <v>90</v>
      </c>
      <c r="C111" s="75">
        <f>下之宮!C111+善郷寺!C111+高橋!C111+北春!C111+上新!C111+金井!C111+堀端!C111+大西!C111+向反!C111+竹之城!C111+新田!C111+湯沢!C111+新町!C111+宮之入!C111+三明!C111+茂沢!C111+入新町!C111+岩下!C111+入片倉!C111</f>
        <v>4</v>
      </c>
      <c r="D111" s="75">
        <f>下之宮!D111+善郷寺!D111+高橋!D111+北春!D111+上新!D111+金井!D111+堀端!D111+大西!D111+向反!D111+竹之城!D111+新田!D111+湯沢!D111+新町!D111+宮之入!D111+三明!D111+茂沢!D111+入新町!D111+岩下!D111+入片倉!D111</f>
        <v>12</v>
      </c>
      <c r="E111" s="10">
        <f>下之宮!E111+善郷寺!E111+高橋!E111+北春!E111+上新!E111+金井!E111+堀端!E111+大西!E111+向反!E111+竹之城!E111+新田!E111+湯沢!E111+新町!E111+宮之入!E111+三明!E111+茂沢!E111+入新町!E111+岩下!E111+入片倉!E111</f>
        <v>16</v>
      </c>
      <c r="F111" s="32"/>
    </row>
    <row r="112" spans="1:6" ht="15" customHeight="1" x14ac:dyDescent="0.15">
      <c r="A112" s="12"/>
      <c r="B112" s="35">
        <v>91</v>
      </c>
      <c r="C112" s="75">
        <f>下之宮!C112+善郷寺!C112+高橋!C112+北春!C112+上新!C112+金井!C112+堀端!C112+大西!C112+向反!C112+竹之城!C112+新田!C112+湯沢!C112+新町!C112+宮之入!C112+三明!C112+茂沢!C112+入新町!C112+岩下!C112+入片倉!C112</f>
        <v>2</v>
      </c>
      <c r="D112" s="75">
        <f>下之宮!D112+善郷寺!D112+高橋!D112+北春!D112+上新!D112+金井!D112+堀端!D112+大西!D112+向反!D112+竹之城!D112+新田!D112+湯沢!D112+新町!D112+宮之入!D112+三明!D112+茂沢!D112+入新町!D112+岩下!D112+入片倉!D112</f>
        <v>7</v>
      </c>
      <c r="E112" s="10">
        <f>下之宮!E112+善郷寺!E112+高橋!E112+北春!E112+上新!E112+金井!E112+堀端!E112+大西!E112+向反!E112+竹之城!E112+新田!E112+湯沢!E112+新町!E112+宮之入!E112+三明!E112+茂沢!E112+入新町!E112+岩下!E112+入片倉!E112</f>
        <v>9</v>
      </c>
      <c r="F112" s="32"/>
    </row>
    <row r="113" spans="1:6" ht="15" customHeight="1" x14ac:dyDescent="0.15">
      <c r="A113" s="12"/>
      <c r="B113" s="35">
        <v>92</v>
      </c>
      <c r="C113" s="75">
        <f>下之宮!C113+善郷寺!C113+高橋!C113+北春!C113+上新!C113+金井!C113+堀端!C113+大西!C113+向反!C113+竹之城!C113+新田!C113+湯沢!C113+新町!C113+宮之入!C113+三明!C113+茂沢!C113+入新町!C113+岩下!C113+入片倉!C113</f>
        <v>5</v>
      </c>
      <c r="D113" s="75">
        <f>下之宮!D113+善郷寺!D113+高橋!D113+北春!D113+上新!D113+金井!D113+堀端!D113+大西!D113+向反!D113+竹之城!D113+新田!D113+湯沢!D113+新町!D113+宮之入!D113+三明!D113+茂沢!D113+入新町!D113+岩下!D113+入片倉!D113</f>
        <v>3</v>
      </c>
      <c r="E113" s="10">
        <f>下之宮!E113+善郷寺!E113+高橋!E113+北春!E113+上新!E113+金井!E113+堀端!E113+大西!E113+向反!E113+竹之城!E113+新田!E113+湯沢!E113+新町!E113+宮之入!E113+三明!E113+茂沢!E113+入新町!E113+岩下!E113+入片倉!E113</f>
        <v>8</v>
      </c>
      <c r="F113" s="32"/>
    </row>
    <row r="114" spans="1:6" ht="15" customHeight="1" x14ac:dyDescent="0.15">
      <c r="A114" s="12"/>
      <c r="B114" s="35">
        <v>93</v>
      </c>
      <c r="C114" s="75">
        <f>下之宮!C114+善郷寺!C114+高橋!C114+北春!C114+上新!C114+金井!C114+堀端!C114+大西!C114+向反!C114+竹之城!C114+新田!C114+湯沢!C114+新町!C114+宮之入!C114+三明!C114+茂沢!C114+入新町!C114+岩下!C114+入片倉!C114</f>
        <v>5</v>
      </c>
      <c r="D114" s="75">
        <f>下之宮!D114+善郷寺!D114+高橋!D114+北春!D114+上新!D114+金井!D114+堀端!D114+大西!D114+向反!D114+竹之城!D114+新田!D114+湯沢!D114+新町!D114+宮之入!D114+三明!D114+茂沢!D114+入新町!D114+岩下!D114+入片倉!D114</f>
        <v>11</v>
      </c>
      <c r="E114" s="10">
        <f>下之宮!E114+善郷寺!E114+高橋!E114+北春!E114+上新!E114+金井!E114+堀端!E114+大西!E114+向反!E114+竹之城!E114+新田!E114+湯沢!E114+新町!E114+宮之入!E114+三明!E114+茂沢!E114+入新町!E114+岩下!E114+入片倉!E114</f>
        <v>16</v>
      </c>
      <c r="F114" s="32"/>
    </row>
    <row r="115" spans="1:6" ht="15" customHeight="1" x14ac:dyDescent="0.15">
      <c r="A115" s="12"/>
      <c r="B115" s="35">
        <v>94</v>
      </c>
      <c r="C115" s="75">
        <f>下之宮!C115+善郷寺!C115+高橋!C115+北春!C115+上新!C115+金井!C115+堀端!C115+大西!C115+向反!C115+竹之城!C115+新田!C115+湯沢!C115+新町!C115+宮之入!C115+三明!C115+茂沢!C115+入新町!C115+岩下!C115+入片倉!C115</f>
        <v>3</v>
      </c>
      <c r="D115" s="75">
        <f>下之宮!D115+善郷寺!D115+高橋!D115+北春!D115+上新!D115+金井!D115+堀端!D115+大西!D115+向反!D115+竹之城!D115+新田!D115+湯沢!D115+新町!D115+宮之入!D115+三明!D115+茂沢!D115+入新町!D115+岩下!D115+入片倉!D115</f>
        <v>3</v>
      </c>
      <c r="E115" s="10">
        <f>下之宮!E115+善郷寺!E115+高橋!E115+北春!E115+上新!E115+金井!E115+堀端!E115+大西!E115+向反!E115+竹之城!E115+新田!E115+湯沢!E115+新町!E115+宮之入!E115+三明!E115+茂沢!E115+入新町!E115+岩下!E115+入片倉!E115</f>
        <v>6</v>
      </c>
      <c r="F115" s="32"/>
    </row>
    <row r="116" spans="1:6" ht="15" customHeight="1" x14ac:dyDescent="0.15">
      <c r="A116" s="12"/>
      <c r="B116" s="43" t="s">
        <v>68</v>
      </c>
      <c r="C116" s="71">
        <f>下之宮!C116+善郷寺!C116+高橋!C116+北春!C116+上新!C116+金井!C116+堀端!C116+大西!C116+向反!C116+竹之城!C116+新田!C116+湯沢!C116+新町!C116+宮之入!C116+三明!C116+茂沢!C116+入新町!C116+岩下!C116+入片倉!C116</f>
        <v>19</v>
      </c>
      <c r="D116" s="71">
        <f>下之宮!D116+善郷寺!D116+高橋!D116+北春!D116+上新!D116+金井!D116+堀端!D116+大西!D116+向反!D116+竹之城!D116+新田!D116+湯沢!D116+新町!D116+宮之入!D116+三明!D116+茂沢!D116+入新町!D116+岩下!D116+入片倉!D116</f>
        <v>36</v>
      </c>
      <c r="E116" s="44">
        <f>下之宮!E116+善郷寺!E116+高橋!E116+北春!E116+上新!E116+金井!E116+堀端!E116+大西!E116+向反!E116+竹之城!E116+新田!E116+湯沢!E116+新町!E116+宮之入!E116+三明!E116+茂沢!E116+入新町!E116+岩下!E116+入片倉!E116</f>
        <v>55</v>
      </c>
      <c r="F116" s="45">
        <f>E116/E147</f>
        <v>2.9665587918015102E-2</v>
      </c>
    </row>
    <row r="117" spans="1:6" ht="15" customHeight="1" x14ac:dyDescent="0.15">
      <c r="A117" s="12"/>
      <c r="B117" s="35">
        <v>95</v>
      </c>
      <c r="C117" s="75">
        <f>下之宮!C117+善郷寺!C117+高橋!C117+北春!C117+上新!C117+金井!C117+堀端!C117+大西!C117+向反!C117+竹之城!C117+新田!C117+湯沢!C117+新町!C117+宮之入!C117+三明!C117+茂沢!C117+入新町!C117+岩下!C117+入片倉!C117</f>
        <v>1</v>
      </c>
      <c r="D117" s="75">
        <f>下之宮!D117+善郷寺!D117+高橋!D117+北春!D117+上新!D117+金井!D117+堀端!D117+大西!D117+向反!D117+竹之城!D117+新田!D117+湯沢!D117+新町!D117+宮之入!D117+三明!D117+茂沢!D117+入新町!D117+岩下!D117+入片倉!D117</f>
        <v>4</v>
      </c>
      <c r="E117" s="10">
        <f>下之宮!E117+善郷寺!E117+高橋!E117+北春!E117+上新!E117+金井!E117+堀端!E117+大西!E117+向反!E117+竹之城!E117+新田!E117+湯沢!E117+新町!E117+宮之入!E117+三明!E117+茂沢!E117+入新町!E117+岩下!E117+入片倉!E117</f>
        <v>5</v>
      </c>
      <c r="F117" s="32"/>
    </row>
    <row r="118" spans="1:6" ht="15" customHeight="1" x14ac:dyDescent="0.15">
      <c r="A118" s="12"/>
      <c r="B118" s="35">
        <v>96</v>
      </c>
      <c r="C118" s="75">
        <f>下之宮!C118+善郷寺!C118+高橋!C118+北春!C118+上新!C118+金井!C118+堀端!C118+大西!C118+向反!C118+竹之城!C118+新田!C118+湯沢!C118+新町!C118+宮之入!C118+三明!C118+茂沢!C118+入新町!C118+岩下!C118+入片倉!C118</f>
        <v>4</v>
      </c>
      <c r="D118" s="75">
        <f>下之宮!D118+善郷寺!D118+高橋!D118+北春!D118+上新!D118+金井!D118+堀端!D118+大西!D118+向反!D118+竹之城!D118+新田!D118+湯沢!D118+新町!D118+宮之入!D118+三明!D118+茂沢!D118+入新町!D118+岩下!D118+入片倉!D118</f>
        <v>1</v>
      </c>
      <c r="E118" s="10">
        <f>下之宮!E118+善郷寺!E118+高橋!E118+北春!E118+上新!E118+金井!E118+堀端!E118+大西!E118+向反!E118+竹之城!E118+新田!E118+湯沢!E118+新町!E118+宮之入!E118+三明!E118+茂沢!E118+入新町!E118+岩下!E118+入片倉!E118</f>
        <v>5</v>
      </c>
      <c r="F118" s="32"/>
    </row>
    <row r="119" spans="1:6" ht="15" customHeight="1" x14ac:dyDescent="0.15">
      <c r="A119" s="12"/>
      <c r="B119" s="35">
        <v>97</v>
      </c>
      <c r="C119" s="75">
        <f>下之宮!C119+善郷寺!C119+高橋!C119+北春!C119+上新!C119+金井!C119+堀端!C119+大西!C119+向反!C119+竹之城!C119+新田!C119+湯沢!C119+新町!C119+宮之入!C119+三明!C119+茂沢!C119+入新町!C119+岩下!C119+入片倉!C119</f>
        <v>0</v>
      </c>
      <c r="D119" s="75">
        <f>下之宮!D119+善郷寺!D119+高橋!D119+北春!D119+上新!D119+金井!D119+堀端!D119+大西!D119+向反!D119+竹之城!D119+新田!D119+湯沢!D119+新町!D119+宮之入!D119+三明!D119+茂沢!D119+入新町!D119+岩下!D119+入片倉!D119</f>
        <v>2</v>
      </c>
      <c r="E119" s="10">
        <f>下之宮!E119+善郷寺!E119+高橋!E119+北春!E119+上新!E119+金井!E119+堀端!E119+大西!E119+向反!E119+竹之城!E119+新田!E119+湯沢!E119+新町!E119+宮之入!E119+三明!E119+茂沢!E119+入新町!E119+岩下!E119+入片倉!E119</f>
        <v>2</v>
      </c>
      <c r="F119" s="32"/>
    </row>
    <row r="120" spans="1:6" ht="15" customHeight="1" x14ac:dyDescent="0.15">
      <c r="A120" s="12"/>
      <c r="B120" s="35">
        <v>98</v>
      </c>
      <c r="C120" s="75">
        <f>下之宮!C120+善郷寺!C120+高橋!C120+北春!C120+上新!C120+金井!C120+堀端!C120+大西!C120+向反!C120+竹之城!C120+新田!C120+湯沢!C120+新町!C120+宮之入!C120+三明!C120+茂沢!C120+入新町!C120+岩下!C120+入片倉!C120</f>
        <v>0</v>
      </c>
      <c r="D120" s="75">
        <f>下之宮!D120+善郷寺!D120+高橋!D120+北春!D120+上新!D120+金井!D120+堀端!D120+大西!D120+向反!D120+竹之城!D120+新田!D120+湯沢!D120+新町!D120+宮之入!D120+三明!D120+茂沢!D120+入新町!D120+岩下!D120+入片倉!D120</f>
        <v>2</v>
      </c>
      <c r="E120" s="10">
        <f>下之宮!E120+善郷寺!E120+高橋!E120+北春!E120+上新!E120+金井!E120+堀端!E120+大西!E120+向反!E120+竹之城!E120+新田!E120+湯沢!E120+新町!E120+宮之入!E120+三明!E120+茂沢!E120+入新町!E120+岩下!E120+入片倉!E120</f>
        <v>2</v>
      </c>
      <c r="F120" s="32"/>
    </row>
    <row r="121" spans="1:6" ht="15" customHeight="1" x14ac:dyDescent="0.15">
      <c r="A121" s="12"/>
      <c r="B121" s="35">
        <v>99</v>
      </c>
      <c r="C121" s="75">
        <f>下之宮!C121+善郷寺!C121+高橋!C121+北春!C121+上新!C121+金井!C121+堀端!C121+大西!C121+向反!C121+竹之城!C121+新田!C121+湯沢!C121+新町!C121+宮之入!C121+三明!C121+茂沢!C121+入新町!C121+岩下!C121+入片倉!C121</f>
        <v>0</v>
      </c>
      <c r="D121" s="75">
        <f>下之宮!D121+善郷寺!D121+高橋!D121+北春!D121+上新!D121+金井!D121+堀端!D121+大西!D121+向反!D121+竹之城!D121+新田!D121+湯沢!D121+新町!D121+宮之入!D121+三明!D121+茂沢!D121+入新町!D121+岩下!D121+入片倉!D121</f>
        <v>2</v>
      </c>
      <c r="E121" s="10">
        <f>下之宮!E121+善郷寺!E121+高橋!E121+北春!E121+上新!E121+金井!E121+堀端!E121+大西!E121+向反!E121+竹之城!E121+新田!E121+湯沢!E121+新町!E121+宮之入!E121+三明!E121+茂沢!E121+入新町!E121+岩下!E121+入片倉!E121</f>
        <v>2</v>
      </c>
      <c r="F121" s="32"/>
    </row>
    <row r="122" spans="1:6" ht="15" customHeight="1" x14ac:dyDescent="0.15">
      <c r="A122" s="12"/>
      <c r="B122" s="43" t="s">
        <v>69</v>
      </c>
      <c r="C122" s="71">
        <f>下之宮!C122+善郷寺!C122+高橋!C122+北春!C122+上新!C122+金井!C122+堀端!C122+大西!C122+向反!C122+竹之城!C122+新田!C122+湯沢!C122+新町!C122+宮之入!C122+三明!C122+茂沢!C122+入新町!C122+岩下!C122+入片倉!C122</f>
        <v>5</v>
      </c>
      <c r="D122" s="71">
        <f>下之宮!D122+善郷寺!D122+高橋!D122+北春!D122+上新!D122+金井!D122+堀端!D122+大西!D122+向反!D122+竹之城!D122+新田!D122+湯沢!D122+新町!D122+宮之入!D122+三明!D122+茂沢!D122+入新町!D122+岩下!D122+入片倉!D122</f>
        <v>11</v>
      </c>
      <c r="E122" s="44">
        <f>下之宮!E122+善郷寺!E122+高橋!E122+北春!E122+上新!E122+金井!E122+堀端!E122+大西!E122+向反!E122+竹之城!E122+新田!E122+湯沢!E122+新町!E122+宮之入!E122+三明!E122+茂沢!E122+入新町!E122+岩下!E122+入片倉!E122</f>
        <v>16</v>
      </c>
      <c r="F122" s="45">
        <f>E122/E147</f>
        <v>8.6299892125134836E-3</v>
      </c>
    </row>
    <row r="123" spans="1:6" ht="15" customHeight="1" x14ac:dyDescent="0.15">
      <c r="A123" s="12"/>
      <c r="B123" s="35">
        <v>100</v>
      </c>
      <c r="C123" s="75">
        <f>下之宮!C123+善郷寺!C123+高橋!C123+北春!C123+上新!C123+金井!C123+堀端!C123+大西!C123+向反!C123+竹之城!C123+新田!C123+湯沢!C123+新町!C123+宮之入!C123+三明!C123+茂沢!C123+入新町!C123+岩下!C123+入片倉!C123</f>
        <v>0</v>
      </c>
      <c r="D123" s="75">
        <f>下之宮!D123+善郷寺!D123+高橋!D123+北春!D123+上新!D123+金井!D123+堀端!D123+大西!D123+向反!D123+竹之城!D123+新田!D123+湯沢!D123+新町!D123+宮之入!D123+三明!D123+茂沢!D123+入新町!D123+岩下!D123+入片倉!D123</f>
        <v>2</v>
      </c>
      <c r="E123" s="10">
        <f>下之宮!E123+善郷寺!E123+高橋!E123+北春!E123+上新!E123+金井!E123+堀端!E123+大西!E123+向反!E123+竹之城!E123+新田!E123+湯沢!E123+新町!E123+宮之入!E123+三明!E123+茂沢!E123+入新町!E123+岩下!E123+入片倉!E123</f>
        <v>2</v>
      </c>
      <c r="F123" s="32"/>
    </row>
    <row r="124" spans="1:6" ht="15" customHeight="1" x14ac:dyDescent="0.15">
      <c r="A124" s="12"/>
      <c r="B124" s="35">
        <v>101</v>
      </c>
      <c r="C124" s="75">
        <f>下之宮!C124+善郷寺!C124+高橋!C124+北春!C124+上新!C124+金井!C124+堀端!C124+大西!C124+向反!C124+竹之城!C124+新田!C124+湯沢!C124+新町!C124+宮之入!C124+三明!C124+茂沢!C124+入新町!C124+岩下!C124+入片倉!C124</f>
        <v>0</v>
      </c>
      <c r="D124" s="75">
        <f>下之宮!D124+善郷寺!D124+高橋!D124+北春!D124+上新!D124+金井!D124+堀端!D124+大西!D124+向反!D124+竹之城!D124+新田!D124+湯沢!D124+新町!D124+宮之入!D124+三明!D124+茂沢!D124+入新町!D124+岩下!D124+入片倉!D124</f>
        <v>2</v>
      </c>
      <c r="E124" s="10">
        <f>下之宮!E124+善郷寺!E124+高橋!E124+北春!E124+上新!E124+金井!E124+堀端!E124+大西!E124+向反!E124+竹之城!E124+新田!E124+湯沢!E124+新町!E124+宮之入!E124+三明!E124+茂沢!E124+入新町!E124+岩下!E124+入片倉!E124</f>
        <v>2</v>
      </c>
      <c r="F124" s="32"/>
    </row>
    <row r="125" spans="1:6" ht="15" customHeight="1" x14ac:dyDescent="0.15">
      <c r="A125" s="12"/>
      <c r="B125" s="35">
        <v>102</v>
      </c>
      <c r="C125" s="75">
        <f>下之宮!C125+善郷寺!C125+高橋!C125+北春!C125+上新!C125+金井!C125+堀端!C125+大西!C125+向反!C125+竹之城!C125+新田!C125+湯沢!C125+新町!C125+宮之入!C125+三明!C125+茂沢!C125+入新町!C125+岩下!C125+入片倉!C125</f>
        <v>0</v>
      </c>
      <c r="D125" s="75">
        <f>下之宮!D125+善郷寺!D125+高橋!D125+北春!D125+上新!D125+金井!D125+堀端!D125+大西!D125+向反!D125+竹之城!D125+新田!D125+湯沢!D125+新町!D125+宮之入!D125+三明!D125+茂沢!D125+入新町!D125+岩下!D125+入片倉!D125</f>
        <v>0</v>
      </c>
      <c r="E125" s="10">
        <f>下之宮!E125+善郷寺!E125+高橋!E125+北春!E125+上新!E125+金井!E125+堀端!E125+大西!E125+向反!E125+竹之城!E125+新田!E125+湯沢!E125+新町!E125+宮之入!E125+三明!E125+茂沢!E125+入新町!E125+岩下!E125+入片倉!E125</f>
        <v>0</v>
      </c>
      <c r="F125" s="32"/>
    </row>
    <row r="126" spans="1:6" ht="15" customHeight="1" x14ac:dyDescent="0.15">
      <c r="A126" s="12"/>
      <c r="B126" s="35">
        <v>103</v>
      </c>
      <c r="C126" s="75">
        <f>下之宮!C126+善郷寺!C126+高橋!C126+北春!C126+上新!C126+金井!C126+堀端!C126+大西!C126+向反!C126+竹之城!C126+新田!C126+湯沢!C126+新町!C126+宮之入!C126+三明!C126+茂沢!C126+入新町!C126+岩下!C126+入片倉!C126</f>
        <v>0</v>
      </c>
      <c r="D126" s="75">
        <f>下之宮!D126+善郷寺!D126+高橋!D126+北春!D126+上新!D126+金井!D126+堀端!D126+大西!D126+向反!D126+竹之城!D126+新田!D126+湯沢!D126+新町!D126+宮之入!D126+三明!D126+茂沢!D126+入新町!D126+岩下!D126+入片倉!D126</f>
        <v>0</v>
      </c>
      <c r="E126" s="10">
        <f>下之宮!E126+善郷寺!E126+高橋!E126+北春!E126+上新!E126+金井!E126+堀端!E126+大西!E126+向反!E126+竹之城!E126+新田!E126+湯沢!E126+新町!E126+宮之入!E126+三明!E126+茂沢!E126+入新町!E126+岩下!E126+入片倉!E126</f>
        <v>0</v>
      </c>
      <c r="F126" s="32"/>
    </row>
    <row r="127" spans="1:6" ht="15" customHeight="1" x14ac:dyDescent="0.15">
      <c r="A127" s="12"/>
      <c r="B127" s="35">
        <v>104</v>
      </c>
      <c r="C127" s="75">
        <f>下之宮!C127+善郷寺!C127+高橋!C127+北春!C127+上新!C127+金井!C127+堀端!C127+大西!C127+向反!C127+竹之城!C127+新田!C127+湯沢!C127+新町!C127+宮之入!C127+三明!C127+茂沢!C127+入新町!C127+岩下!C127+入片倉!C127</f>
        <v>0</v>
      </c>
      <c r="D127" s="75">
        <f>下之宮!D127+善郷寺!D127+高橋!D127+北春!D127+上新!D127+金井!D127+堀端!D127+大西!D127+向反!D127+竹之城!D127+新田!D127+湯沢!D127+新町!D127+宮之入!D127+三明!D127+茂沢!D127+入新町!D127+岩下!D127+入片倉!D127</f>
        <v>0</v>
      </c>
      <c r="E127" s="10">
        <f>下之宮!E127+善郷寺!E127+高橋!E127+北春!E127+上新!E127+金井!E127+堀端!E127+大西!E127+向反!E127+竹之城!E127+新田!E127+湯沢!E127+新町!E127+宮之入!E127+三明!E127+茂沢!E127+入新町!E127+岩下!E127+入片倉!E127</f>
        <v>0</v>
      </c>
      <c r="F127" s="32"/>
    </row>
    <row r="128" spans="1:6" ht="15" customHeight="1" x14ac:dyDescent="0.15">
      <c r="A128" s="12"/>
      <c r="B128" s="43" t="s">
        <v>70</v>
      </c>
      <c r="C128" s="71">
        <f>下之宮!C128+善郷寺!C128+高橋!C128+北春!C128+上新!C128+金井!C128+堀端!C128+大西!C128+向反!C128+竹之城!C128+新田!C128+湯沢!C128+新町!C128+宮之入!C128+三明!C128+茂沢!C128+入新町!C128+岩下!C128+入片倉!C128</f>
        <v>0</v>
      </c>
      <c r="D128" s="71">
        <f>下之宮!D128+善郷寺!D128+高橋!D128+北春!D128+上新!D128+金井!D128+堀端!D128+大西!D128+向反!D128+竹之城!D128+新田!D128+湯沢!D128+新町!D128+宮之入!D128+三明!D128+茂沢!D128+入新町!D128+岩下!D128+入片倉!D128</f>
        <v>4</v>
      </c>
      <c r="E128" s="44">
        <f>下之宮!E128+善郷寺!E128+高橋!E128+北春!E128+上新!E128+金井!E128+堀端!E128+大西!E128+向反!E128+竹之城!E128+新田!E128+湯沢!E128+新町!E128+宮之入!E128+三明!E128+茂沢!E128+入新町!E128+岩下!E128+入片倉!E128</f>
        <v>4</v>
      </c>
      <c r="F128" s="45">
        <f>E128/E147</f>
        <v>2.1574973031283709E-3</v>
      </c>
    </row>
    <row r="129" spans="1:6" ht="15" customHeight="1" x14ac:dyDescent="0.15">
      <c r="A129" s="12"/>
      <c r="B129" s="35">
        <v>105</v>
      </c>
      <c r="C129" s="75">
        <f>下之宮!C129+善郷寺!C129+高橋!C129+北春!C129+上新!C129+金井!C129+堀端!C129+大西!C129+向反!C129+竹之城!C129+新田!C129+湯沢!C129+新町!C129+宮之入!C129+三明!C129+茂沢!C129+入新町!C129+岩下!C129+入片倉!C129</f>
        <v>0</v>
      </c>
      <c r="D129" s="75">
        <f>下之宮!D129+善郷寺!D129+高橋!D129+北春!D129+上新!D129+金井!D129+堀端!D129+大西!D129+向反!D129+竹之城!D129+新田!D129+湯沢!D129+新町!D129+宮之入!D129+三明!D129+茂沢!D129+入新町!D129+岩下!D129+入片倉!D129</f>
        <v>1</v>
      </c>
      <c r="E129" s="10">
        <f>下之宮!E129+善郷寺!E129+高橋!E129+北春!E129+上新!E129+金井!E129+堀端!E129+大西!E129+向反!E129+竹之城!E129+新田!E129+湯沢!E129+新町!E129+宮之入!E129+三明!E129+茂沢!E129+入新町!E129+岩下!E129+入片倉!E129</f>
        <v>1</v>
      </c>
      <c r="F129" s="32"/>
    </row>
    <row r="130" spans="1:6" ht="15" customHeight="1" x14ac:dyDescent="0.15">
      <c r="A130" s="12"/>
      <c r="B130" s="35">
        <v>106</v>
      </c>
      <c r="C130" s="75">
        <f>下之宮!C130+善郷寺!C130+高橋!C130+北春!C130+上新!C130+金井!C130+堀端!C130+大西!C130+向反!C130+竹之城!C130+新田!C130+湯沢!C130+新町!C130+宮之入!C130+三明!C130+茂沢!C130+入新町!C130+岩下!C130+入片倉!C130</f>
        <v>0</v>
      </c>
      <c r="D130" s="75">
        <f>下之宮!D130+善郷寺!D130+高橋!D130+北春!D130+上新!D130+金井!D130+堀端!D130+大西!D130+向反!D130+竹之城!D130+新田!D130+湯沢!D130+新町!D130+宮之入!D130+三明!D130+茂沢!D130+入新町!D130+岩下!D130+入片倉!D130</f>
        <v>0</v>
      </c>
      <c r="E130" s="10">
        <f>下之宮!E130+善郷寺!E130+高橋!E130+北春!E130+上新!E130+金井!E130+堀端!E130+大西!E130+向反!E130+竹之城!E130+新田!E130+湯沢!E130+新町!E130+宮之入!E130+三明!E130+茂沢!E130+入新町!E130+岩下!E130+入片倉!E130</f>
        <v>0</v>
      </c>
      <c r="F130" s="32"/>
    </row>
    <row r="131" spans="1:6" ht="15" customHeight="1" x14ac:dyDescent="0.15">
      <c r="A131" s="12"/>
      <c r="B131" s="35">
        <v>107</v>
      </c>
      <c r="C131" s="75">
        <f>下之宮!C131+善郷寺!C131+高橋!C131+北春!C131+上新!C131+金井!C131+堀端!C131+大西!C131+向反!C131+竹之城!C131+新田!C131+湯沢!C131+新町!C131+宮之入!C131+三明!C131+茂沢!C131+入新町!C131+岩下!C131+入片倉!C131</f>
        <v>0</v>
      </c>
      <c r="D131" s="75">
        <f>下之宮!D131+善郷寺!D131+高橋!D131+北春!D131+上新!D131+金井!D131+堀端!D131+大西!D131+向反!D131+竹之城!D131+新田!D131+湯沢!D131+新町!D131+宮之入!D131+三明!D131+茂沢!D131+入新町!D131+岩下!D131+入片倉!D131</f>
        <v>0</v>
      </c>
      <c r="E131" s="10">
        <f>下之宮!E131+善郷寺!E131+高橋!E131+北春!E131+上新!E131+金井!E131+堀端!E131+大西!E131+向反!E131+竹之城!E131+新田!E131+湯沢!E131+新町!E131+宮之入!E131+三明!E131+茂沢!E131+入新町!E131+岩下!E131+入片倉!E131</f>
        <v>0</v>
      </c>
      <c r="F131" s="32"/>
    </row>
    <row r="132" spans="1:6" ht="15" customHeight="1" x14ac:dyDescent="0.15">
      <c r="A132" s="12"/>
      <c r="B132" s="35">
        <v>108</v>
      </c>
      <c r="C132" s="75">
        <f>下之宮!C132+善郷寺!C132+高橋!C132+北春!C132+上新!C132+金井!C132+堀端!C132+大西!C132+向反!C132+竹之城!C132+新田!C132+湯沢!C132+新町!C132+宮之入!C132+三明!C132+茂沢!C132+入新町!C132+岩下!C132+入片倉!C132</f>
        <v>0</v>
      </c>
      <c r="D132" s="75">
        <f>下之宮!D132+善郷寺!D132+高橋!D132+北春!D132+上新!D132+金井!D132+堀端!D132+大西!D132+向反!D132+竹之城!D132+新田!D132+湯沢!D132+新町!D132+宮之入!D132+三明!D132+茂沢!D132+入新町!D132+岩下!D132+入片倉!D132</f>
        <v>0</v>
      </c>
      <c r="E132" s="10">
        <f>下之宮!E132+善郷寺!E132+高橋!E132+北春!E132+上新!E132+金井!E132+堀端!E132+大西!E132+向反!E132+竹之城!E132+新田!E132+湯沢!E132+新町!E132+宮之入!E132+三明!E132+茂沢!E132+入新町!E132+岩下!E132+入片倉!E132</f>
        <v>0</v>
      </c>
      <c r="F132" s="32"/>
    </row>
    <row r="133" spans="1:6" ht="15" customHeight="1" x14ac:dyDescent="0.15">
      <c r="A133" s="12"/>
      <c r="B133" s="35">
        <v>109</v>
      </c>
      <c r="C133" s="75">
        <f>下之宮!C133+善郷寺!C133+高橋!C133+北春!C133+上新!C133+金井!C133+堀端!C133+大西!C133+向反!C133+竹之城!C133+新田!C133+湯沢!C133+新町!C133+宮之入!C133+三明!C133+茂沢!C133+入新町!C133+岩下!C133+入片倉!C133</f>
        <v>0</v>
      </c>
      <c r="D133" s="75">
        <f>下之宮!D133+善郷寺!D133+高橋!D133+北春!D133+上新!D133+金井!D133+堀端!D133+大西!D133+向反!D133+竹之城!D133+新田!D133+湯沢!D133+新町!D133+宮之入!D133+三明!D133+茂沢!D133+入新町!D133+岩下!D133+入片倉!D133</f>
        <v>0</v>
      </c>
      <c r="E133" s="10">
        <f>下之宮!E133+善郷寺!E133+高橋!E133+北春!E133+上新!E133+金井!E133+堀端!E133+大西!E133+向反!E133+竹之城!E133+新田!E133+湯沢!E133+新町!E133+宮之入!E133+三明!E133+茂沢!E133+入新町!E133+岩下!E133+入片倉!E133</f>
        <v>0</v>
      </c>
      <c r="F133" s="32"/>
    </row>
    <row r="134" spans="1:6" ht="15" customHeight="1" x14ac:dyDescent="0.15">
      <c r="A134" s="36"/>
      <c r="B134" s="46" t="s">
        <v>71</v>
      </c>
      <c r="C134" s="76">
        <f>下之宮!C134+善郷寺!C134+高橋!C134+北春!C134+上新!C134+金井!C134+堀端!C134+大西!C134+向反!C134+竹之城!C134+新田!C134+湯沢!C134+新町!C134+宮之入!C134+三明!C134+茂沢!C134+入新町!C134+岩下!C134+入片倉!C134</f>
        <v>0</v>
      </c>
      <c r="D134" s="76">
        <f>下之宮!D134+善郷寺!D134+高橋!D134+北春!D134+上新!D134+金井!D134+堀端!D134+大西!D134+向反!D134+竹之城!D134+新田!D134+湯沢!D134+新町!D134+宮之入!D134+三明!D134+茂沢!D134+入新町!D134+岩下!D134+入片倉!D134</f>
        <v>1</v>
      </c>
      <c r="E134" s="47">
        <f>下之宮!E134+善郷寺!E134+高橋!E134+北春!E134+上新!E134+金井!E134+堀端!E134+大西!E134+向反!E134+竹之城!E134+新田!E134+湯沢!E134+新町!E134+宮之入!E134+三明!E134+茂沢!E134+入新町!E134+岩下!E134+入片倉!E134</f>
        <v>1</v>
      </c>
      <c r="F134" s="45">
        <f>E134/E147</f>
        <v>5.3937432578209273E-4</v>
      </c>
    </row>
    <row r="135" spans="1:6" ht="15" customHeight="1" x14ac:dyDescent="0.15">
      <c r="A135" s="36"/>
      <c r="B135" s="35">
        <v>110</v>
      </c>
      <c r="C135" s="75">
        <f>下之宮!C135+善郷寺!C135+高橋!C135+北春!C135+上新!C135+金井!C135+堀端!C135+大西!C135+向反!C135+竹之城!C135+新田!C135+湯沢!C135+新町!C135+宮之入!C135+三明!C135+茂沢!C135+入新町!C135+岩下!C135+入片倉!C135</f>
        <v>0</v>
      </c>
      <c r="D135" s="75">
        <f>下之宮!D135+善郷寺!D135+高橋!D135+北春!D135+上新!D135+金井!D135+堀端!D135+大西!D135+向反!D135+竹之城!D135+新田!D135+湯沢!D135+新町!D135+宮之入!D135+三明!D135+茂沢!D135+入新町!D135+岩下!D135+入片倉!D135</f>
        <v>0</v>
      </c>
      <c r="E135" s="10">
        <f>下之宮!E135+善郷寺!E135+高橋!E135+北春!E135+上新!E135+金井!E135+堀端!E135+大西!E135+向反!E135+竹之城!E135+新田!E135+湯沢!E135+新町!E135+宮之入!E135+三明!E135+茂沢!E135+入新町!E135+岩下!E135+入片倉!E135</f>
        <v>0</v>
      </c>
      <c r="F135" s="32"/>
    </row>
    <row r="136" spans="1:6" ht="15" customHeight="1" x14ac:dyDescent="0.15">
      <c r="A136" s="36"/>
      <c r="B136" s="35">
        <v>111</v>
      </c>
      <c r="C136" s="75">
        <f>下之宮!C136+善郷寺!C136+高橋!C136+北春!C136+上新!C136+金井!C136+堀端!C136+大西!C136+向反!C136+竹之城!C136+新田!C136+湯沢!C136+新町!C136+宮之入!C136+三明!C136+茂沢!C136+入新町!C136+岩下!C136+入片倉!C136</f>
        <v>0</v>
      </c>
      <c r="D136" s="75">
        <f>下之宮!D136+善郷寺!D136+高橋!D136+北春!D136+上新!D136+金井!D136+堀端!D136+大西!D136+向反!D136+竹之城!D136+新田!D136+湯沢!D136+新町!D136+宮之入!D136+三明!D136+茂沢!D136+入新町!D136+岩下!D136+入片倉!D136</f>
        <v>0</v>
      </c>
      <c r="E136" s="10">
        <f>下之宮!E136+善郷寺!E136+高橋!E136+北春!E136+上新!E136+金井!E136+堀端!E136+大西!E136+向反!E136+竹之城!E136+新田!E136+湯沢!E136+新町!E136+宮之入!E136+三明!E136+茂沢!E136+入新町!E136+岩下!E136+入片倉!E136</f>
        <v>0</v>
      </c>
      <c r="F136" s="32"/>
    </row>
    <row r="137" spans="1:6" ht="15" customHeight="1" x14ac:dyDescent="0.15">
      <c r="A137" s="36"/>
      <c r="B137" s="35">
        <v>112</v>
      </c>
      <c r="C137" s="75">
        <f>下之宮!C137+善郷寺!C137+高橋!C137+北春!C137+上新!C137+金井!C137+堀端!C137+大西!C137+向反!C137+竹之城!C137+新田!C137+湯沢!C137+新町!C137+宮之入!C137+三明!C137+茂沢!C137+入新町!C137+岩下!C137+入片倉!C137</f>
        <v>0</v>
      </c>
      <c r="D137" s="75">
        <f>下之宮!D137+善郷寺!D137+高橋!D137+北春!D137+上新!D137+金井!D137+堀端!D137+大西!D137+向反!D137+竹之城!D137+新田!D137+湯沢!D137+新町!D137+宮之入!D137+三明!D137+茂沢!D137+入新町!D137+岩下!D137+入片倉!D137</f>
        <v>0</v>
      </c>
      <c r="E137" s="10">
        <f>下之宮!E137+善郷寺!E137+高橋!E137+北春!E137+上新!E137+金井!E137+堀端!E137+大西!E137+向反!E137+竹之城!E137+新田!E137+湯沢!E137+新町!E137+宮之入!E137+三明!E137+茂沢!E137+入新町!E137+岩下!E137+入片倉!E137</f>
        <v>0</v>
      </c>
      <c r="F137" s="32"/>
    </row>
    <row r="138" spans="1:6" ht="15" customHeight="1" x14ac:dyDescent="0.15">
      <c r="A138" s="36"/>
      <c r="B138" s="35">
        <v>113</v>
      </c>
      <c r="C138" s="75">
        <f>下之宮!C138+善郷寺!C138+高橋!C138+北春!C138+上新!C138+金井!C138+堀端!C138+大西!C138+向反!C138+竹之城!C138+新田!C138+湯沢!C138+新町!C138+宮之入!C138+三明!C138+茂沢!C138+入新町!C138+岩下!C138+入片倉!C138</f>
        <v>0</v>
      </c>
      <c r="D138" s="75">
        <f>下之宮!D138+善郷寺!D138+高橋!D138+北春!D138+上新!D138+金井!D138+堀端!D138+大西!D138+向反!D138+竹之城!D138+新田!D138+湯沢!D138+新町!D138+宮之入!D138+三明!D138+茂沢!D138+入新町!D138+岩下!D138+入片倉!D138</f>
        <v>0</v>
      </c>
      <c r="E138" s="10">
        <f>下之宮!E138+善郷寺!E138+高橋!E138+北春!E138+上新!E138+金井!E138+堀端!E138+大西!E138+向反!E138+竹之城!E138+新田!E138+湯沢!E138+新町!E138+宮之入!E138+三明!E138+茂沢!E138+入新町!E138+岩下!E138+入片倉!E138</f>
        <v>0</v>
      </c>
      <c r="F138" s="32"/>
    </row>
    <row r="139" spans="1:6" ht="15" customHeight="1" x14ac:dyDescent="0.15">
      <c r="A139" s="36"/>
      <c r="B139" s="35">
        <v>114</v>
      </c>
      <c r="C139" s="75">
        <f>下之宮!C139+善郷寺!C139+高橋!C139+北春!C139+上新!C139+金井!C139+堀端!C139+大西!C139+向反!C139+竹之城!C139+新田!C139+湯沢!C139+新町!C139+宮之入!C139+三明!C139+茂沢!C139+入新町!C139+岩下!C139+入片倉!C139</f>
        <v>0</v>
      </c>
      <c r="D139" s="75">
        <f>下之宮!D139+善郷寺!D139+高橋!D139+北春!D139+上新!D139+金井!D139+堀端!D139+大西!D139+向反!D139+竹之城!D139+新田!D139+湯沢!D139+新町!D139+宮之入!D139+三明!D139+茂沢!D139+入新町!D139+岩下!D139+入片倉!D139</f>
        <v>0</v>
      </c>
      <c r="E139" s="10">
        <f>下之宮!E139+善郷寺!E139+高橋!E139+北春!E139+上新!E139+金井!E139+堀端!E139+大西!E139+向反!E139+竹之城!E139+新田!E139+湯沢!E139+新町!E139+宮之入!E139+三明!E139+茂沢!E139+入新町!E139+岩下!E139+入片倉!E139</f>
        <v>0</v>
      </c>
      <c r="F139" s="32"/>
    </row>
    <row r="140" spans="1:6" ht="15" customHeight="1" x14ac:dyDescent="0.15">
      <c r="A140" s="36"/>
      <c r="B140" s="43" t="s">
        <v>378</v>
      </c>
      <c r="C140" s="71">
        <f>下之宮!C140+善郷寺!C140+高橋!C140+北春!C140+上新!C140+金井!C140+堀端!C140+大西!C140+向反!C140+竹之城!C140+新田!C140+湯沢!C140+新町!C140+宮之入!C140+三明!C140+茂沢!C140+入新町!C140+岩下!C140+入片倉!C140</f>
        <v>0</v>
      </c>
      <c r="D140" s="71">
        <f>下之宮!D140+善郷寺!D140+高橋!D140+北春!D140+上新!D140+金井!D140+堀端!D140+大西!D140+向反!D140+竹之城!D140+新田!D140+湯沢!D140+新町!D140+宮之入!D140+三明!D140+茂沢!D140+入新町!D140+岩下!D140+入片倉!D140</f>
        <v>0</v>
      </c>
      <c r="E140" s="44">
        <f>下之宮!E140+善郷寺!E140+高橋!E140+北春!E140+上新!E140+金井!E140+堀端!E140+大西!E140+向反!E140+竹之城!E140+新田!E140+湯沢!E140+新町!E140+宮之入!E140+三明!E140+茂沢!E140+入新町!E140+岩下!E140+入片倉!E140</f>
        <v>0</v>
      </c>
      <c r="F140" s="45">
        <f>E140/E159</f>
        <v>0</v>
      </c>
    </row>
    <row r="141" spans="1:6" ht="15" customHeight="1" x14ac:dyDescent="0.15">
      <c r="A141" s="36"/>
      <c r="B141" s="35">
        <v>115</v>
      </c>
      <c r="C141" s="75">
        <f>下之宮!C141+善郷寺!C141+高橋!C141+北春!C141+上新!C141+金井!C141+堀端!C141+大西!C141+向反!C141+竹之城!C141+新田!C141+湯沢!C141+新町!C141+宮之入!C141+三明!C141+茂沢!C141+入新町!C141+岩下!C141+入片倉!C141</f>
        <v>0</v>
      </c>
      <c r="D141" s="75">
        <f>下之宮!D141+善郷寺!D141+高橋!D141+北春!D141+上新!D141+金井!D141+堀端!D141+大西!D141+向反!D141+竹之城!D141+新田!D141+湯沢!D141+新町!D141+宮之入!D141+三明!D141+茂沢!D141+入新町!D141+岩下!D141+入片倉!D141</f>
        <v>0</v>
      </c>
      <c r="E141" s="10">
        <f>下之宮!E141+善郷寺!E141+高橋!E141+北春!E141+上新!E141+金井!E141+堀端!E141+大西!E141+向反!E141+竹之城!E141+新田!E141+湯沢!E141+新町!E141+宮之入!E141+三明!E141+茂沢!E141+入新町!E141+岩下!E141+入片倉!E141</f>
        <v>0</v>
      </c>
      <c r="F141" s="32"/>
    </row>
    <row r="142" spans="1:6" ht="15" customHeight="1" x14ac:dyDescent="0.15">
      <c r="A142" s="36"/>
      <c r="B142" s="35">
        <v>116</v>
      </c>
      <c r="C142" s="75">
        <f>下之宮!C142+善郷寺!C142+高橋!C142+北春!C142+上新!C142+金井!C142+堀端!C142+大西!C142+向反!C142+竹之城!C142+新田!C142+湯沢!C142+新町!C142+宮之入!C142+三明!C142+茂沢!C142+入新町!C142+岩下!C142+入片倉!C142</f>
        <v>0</v>
      </c>
      <c r="D142" s="75">
        <f>下之宮!D142+善郷寺!D142+高橋!D142+北春!D142+上新!D142+金井!D142+堀端!D142+大西!D142+向反!D142+竹之城!D142+新田!D142+湯沢!D142+新町!D142+宮之入!D142+三明!D142+茂沢!D142+入新町!D142+岩下!D142+入片倉!D142</f>
        <v>0</v>
      </c>
      <c r="E142" s="10">
        <f>下之宮!E142+善郷寺!E142+高橋!E142+北春!E142+上新!E142+金井!E142+堀端!E142+大西!E142+向反!E142+竹之城!E142+新田!E142+湯沢!E142+新町!E142+宮之入!E142+三明!E142+茂沢!E142+入新町!E142+岩下!E142+入片倉!E142</f>
        <v>0</v>
      </c>
      <c r="F142" s="32"/>
    </row>
    <row r="143" spans="1:6" ht="15" customHeight="1" x14ac:dyDescent="0.15">
      <c r="A143" s="36"/>
      <c r="B143" s="35">
        <v>117</v>
      </c>
      <c r="C143" s="75">
        <f>下之宮!C143+善郷寺!C143+高橋!C143+北春!C143+上新!C143+金井!C143+堀端!C143+大西!C143+向反!C143+竹之城!C143+新田!C143+湯沢!C143+新町!C143+宮之入!C143+三明!C143+茂沢!C143+入新町!C143+岩下!C143+入片倉!C143</f>
        <v>0</v>
      </c>
      <c r="D143" s="75">
        <f>下之宮!D143+善郷寺!D143+高橋!D143+北春!D143+上新!D143+金井!D143+堀端!D143+大西!D143+向反!D143+竹之城!D143+新田!D143+湯沢!D143+新町!D143+宮之入!D143+三明!D143+茂沢!D143+入新町!D143+岩下!D143+入片倉!D143</f>
        <v>0</v>
      </c>
      <c r="E143" s="10">
        <f>下之宮!E143+善郷寺!E143+高橋!E143+北春!E143+上新!E143+金井!E143+堀端!E143+大西!E143+向反!E143+竹之城!E143+新田!E143+湯沢!E143+新町!E143+宮之入!E143+三明!E143+茂沢!E143+入新町!E143+岩下!E143+入片倉!E143</f>
        <v>0</v>
      </c>
      <c r="F143" s="32"/>
    </row>
    <row r="144" spans="1:6" ht="15" customHeight="1" x14ac:dyDescent="0.15">
      <c r="A144" s="36"/>
      <c r="B144" s="35">
        <v>118</v>
      </c>
      <c r="C144" s="75">
        <f>下之宮!C144+善郷寺!C144+高橋!C144+北春!C144+上新!C144+金井!C144+堀端!C144+大西!C144+向反!C144+竹之城!C144+新田!C144+湯沢!C144+新町!C144+宮之入!C144+三明!C144+茂沢!C144+入新町!C144+岩下!C144+入片倉!C144</f>
        <v>0</v>
      </c>
      <c r="D144" s="75">
        <f>下之宮!D144+善郷寺!D144+高橋!D144+北春!D144+上新!D144+金井!D144+堀端!D144+大西!D144+向反!D144+竹之城!D144+新田!D144+湯沢!D144+新町!D144+宮之入!D144+三明!D144+茂沢!D144+入新町!D144+岩下!D144+入片倉!D144</f>
        <v>0</v>
      </c>
      <c r="E144" s="10">
        <f>下之宮!E144+善郷寺!E144+高橋!E144+北春!E144+上新!E144+金井!E144+堀端!E144+大西!E144+向反!E144+竹之城!E144+新田!E144+湯沢!E144+新町!E144+宮之入!E144+三明!E144+茂沢!E144+入新町!E144+岩下!E144+入片倉!E144</f>
        <v>0</v>
      </c>
      <c r="F144" s="32"/>
    </row>
    <row r="145" spans="1:6" ht="15" customHeight="1" x14ac:dyDescent="0.15">
      <c r="A145" s="36"/>
      <c r="B145" s="35">
        <v>119</v>
      </c>
      <c r="C145" s="75">
        <f>下之宮!C145+善郷寺!C145+高橋!C145+北春!C145+上新!C145+金井!C145+堀端!C145+大西!C145+向反!C145+竹之城!C145+新田!C145+湯沢!C145+新町!C145+宮之入!C145+三明!C145+茂沢!C145+入新町!C145+岩下!C145+入片倉!C145</f>
        <v>0</v>
      </c>
      <c r="D145" s="75">
        <f>下之宮!D145+善郷寺!D145+高橋!D145+北春!D145+上新!D145+金井!D145+堀端!D145+大西!D145+向反!D145+竹之城!D145+新田!D145+湯沢!D145+新町!D145+宮之入!D145+三明!D145+茂沢!D145+入新町!D145+岩下!D145+入片倉!D145</f>
        <v>0</v>
      </c>
      <c r="E145" s="10">
        <f>下之宮!E145+善郷寺!E145+高橋!E145+北春!E145+上新!E145+金井!E145+堀端!E145+大西!E145+向反!E145+竹之城!E145+新田!E145+湯沢!E145+新町!E145+宮之入!E145+三明!E145+茂沢!E145+入新町!E145+岩下!E145+入片倉!E145</f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f>下之宮!C146+善郷寺!C146+高橋!C146+北春!C146+上新!C146+金井!C146+堀端!C146+大西!C146+向反!C146+竹之城!C146+新田!C146+湯沢!C146+新町!C146+宮之入!C146+三明!C146+茂沢!C146+入新町!C146+岩下!C146+入片倉!C146</f>
        <v>0</v>
      </c>
      <c r="D146" s="76">
        <f>下之宮!D146+善郷寺!D146+高橋!D146+北春!D146+上新!D146+金井!D146+堀端!D146+大西!D146+向反!D146+竹之城!D146+新田!D146+湯沢!D146+新町!D146+宮之入!D146+三明!D146+茂沢!D146+入新町!D146+岩下!D146+入片倉!D146</f>
        <v>0</v>
      </c>
      <c r="E146" s="47">
        <f>下之宮!E146+善郷寺!E146+高橋!E146+北春!E146+上新!E146+金井!E146+堀端!E146+大西!E146+向反!E146+竹之城!E146+新田!E146+湯沢!E146+新町!E146+宮之入!E146+三明!E146+茂沢!E146+入新町!E146+岩下!E146+入片倉!E146</f>
        <v>0</v>
      </c>
      <c r="F146" s="45">
        <f>E146/E159</f>
        <v>0</v>
      </c>
    </row>
    <row r="147" spans="1:6" ht="15" customHeight="1" thickTop="1" thickBot="1" x14ac:dyDescent="0.2">
      <c r="A147" s="13" t="s">
        <v>2</v>
      </c>
      <c r="B147" s="7"/>
      <c r="C147" s="77">
        <f>下之宮!C147+善郷寺!C147+高橋!C147+北春!C147+上新!C147+金井!C147+堀端!C147+大西!C147+向反!C147+竹之城!C147+新田!C147+湯沢!C147+新町!C147+宮之入!C147+三明!C147+茂沢!C147+入新町!C147+岩下!C147+入片倉!C147</f>
        <v>950</v>
      </c>
      <c r="D147" s="77">
        <f>下之宮!D147+善郷寺!D147+高橋!D147+北春!D147+上新!D147+金井!D147+堀端!D147+大西!D147+向反!D147+竹之城!D147+新田!D147+湯沢!D147+新町!D147+宮之入!D147+三明!D147+茂沢!D147+入新町!D147+岩下!D147+入片倉!D147</f>
        <v>904</v>
      </c>
      <c r="E147" s="8">
        <f>下之宮!E147+善郷寺!E147+高橋!E147+北春!E147+上新!E147+金井!E147+堀端!E147+大西!E147+向反!E147+竹之城!E147+新田!E147+湯沢!E147+新町!E147+宮之入!E147+三明!E147+茂沢!E147+入新町!E147+岩下!E147+入片倉!E147</f>
        <v>1854</v>
      </c>
      <c r="F147" s="32">
        <f>SUM(F3:F134)</f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15">
      <c r="A150" s="16"/>
      <c r="B150" s="16" t="s">
        <v>7</v>
      </c>
      <c r="C150" s="17">
        <f>C8+C14+C20</f>
        <v>85</v>
      </c>
      <c r="D150" s="17">
        <f>D8+D14+D20</f>
        <v>73</v>
      </c>
      <c r="E150" s="17">
        <f>E8+E14+E20</f>
        <v>158</v>
      </c>
      <c r="F150" s="32">
        <f>E150/E153</f>
        <v>8.5221143473570654E-2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469</v>
      </c>
      <c r="D151" s="19">
        <f>D26+D32+D38+D44+D50+D56+D62+D68+D74+D80</f>
        <v>424</v>
      </c>
      <c r="E151" s="19">
        <f>E26+E32+E38+E44+E50+E56+E62+E68+E74+E80</f>
        <v>893</v>
      </c>
      <c r="F151" s="32">
        <f>E151/E153</f>
        <v>0.48166127292340882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396</v>
      </c>
      <c r="D152" s="21">
        <f t="shared" ref="D152:E152" si="0">D86+D92+D98+D104+D110+D116+D122+D128+D134+D140+D146</f>
        <v>407</v>
      </c>
      <c r="E152" s="21">
        <f t="shared" si="0"/>
        <v>803</v>
      </c>
      <c r="F152" s="32">
        <f>E152/E153</f>
        <v>0.4331175836030205</v>
      </c>
    </row>
    <row r="153" spans="1:6" ht="15" customHeight="1" x14ac:dyDescent="0.15">
      <c r="B153" s="2" t="s">
        <v>8</v>
      </c>
      <c r="C153" s="1">
        <f>SUM(C150:C152)</f>
        <v>950</v>
      </c>
      <c r="D153" s="1">
        <f>SUM(D150:D152)</f>
        <v>904</v>
      </c>
      <c r="E153" s="1">
        <f>SUM(E150:E152)</f>
        <v>1854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85</v>
      </c>
      <c r="D155" s="17">
        <f>D8+D14+D20</f>
        <v>73</v>
      </c>
      <c r="E155" s="17">
        <f>E8+E14+E20</f>
        <v>158</v>
      </c>
      <c r="F155" s="32">
        <f>E155/E159</f>
        <v>8.5221143473570654E-2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469</v>
      </c>
      <c r="D156" s="19">
        <f>D26+D32+D38+D44+D50+D56+D62+D68+D74+D80</f>
        <v>424</v>
      </c>
      <c r="E156" s="19">
        <f>E26+E32+E38+E44+E50+E56+E62+E68+E74+E80</f>
        <v>893</v>
      </c>
      <c r="F156" s="32">
        <f>E156/E159</f>
        <v>0.48166127292340882</v>
      </c>
    </row>
    <row r="157" spans="1:6" ht="15" customHeight="1" x14ac:dyDescent="0.15">
      <c r="A157" s="25"/>
      <c r="B157" s="20" t="s">
        <v>10</v>
      </c>
      <c r="C157" s="21">
        <f>C86+C92</f>
        <v>187</v>
      </c>
      <c r="D157" s="21">
        <f>D86+D92</f>
        <v>172</v>
      </c>
      <c r="E157" s="21">
        <f>E86+E92</f>
        <v>359</v>
      </c>
      <c r="F157" s="32">
        <f>E157/E159</f>
        <v>0.19363538295577132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209</v>
      </c>
      <c r="D158" s="27">
        <f t="shared" ref="D158:E158" si="1">D98+D104+D110+D116+D122+D128+D134+D140+D146</f>
        <v>235</v>
      </c>
      <c r="E158" s="27">
        <f t="shared" si="1"/>
        <v>444</v>
      </c>
      <c r="F158" s="32">
        <f>E158/E159</f>
        <v>0.23948220064724918</v>
      </c>
    </row>
    <row r="159" spans="1:6" ht="15" customHeight="1" x14ac:dyDescent="0.15">
      <c r="B159" s="2" t="s">
        <v>8</v>
      </c>
      <c r="C159" s="1">
        <f>SUM(C155:C158)</f>
        <v>950</v>
      </c>
      <c r="D159" s="1">
        <f>SUM(D155:D158)</f>
        <v>904</v>
      </c>
      <c r="E159" s="1">
        <f>SUM(E155:E158)</f>
        <v>1854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71</v>
      </c>
      <c r="D161" s="31">
        <f t="shared" ref="D161:E161" si="2">D110+D116+D122+D128+D134+D140+D146</f>
        <v>102</v>
      </c>
      <c r="E161" s="31">
        <f t="shared" si="2"/>
        <v>173</v>
      </c>
      <c r="F161" s="32">
        <f>E161/E159</f>
        <v>9.3311758360302047E-2</v>
      </c>
    </row>
    <row r="162" spans="1:6" ht="15" customHeight="1" x14ac:dyDescent="0.15">
      <c r="A162" s="30"/>
      <c r="B162" s="23" t="s">
        <v>15</v>
      </c>
      <c r="C162" s="31">
        <f>C116+C122+C128+C134+C140+C146</f>
        <v>24</v>
      </c>
      <c r="D162" s="31">
        <f t="shared" ref="D162:E162" si="3">D116+D122+D128+D134+D140+D146</f>
        <v>52</v>
      </c>
      <c r="E162" s="31">
        <f t="shared" si="3"/>
        <v>76</v>
      </c>
      <c r="F162" s="32">
        <f>E162/E159</f>
        <v>4.0992448759439054E-2</v>
      </c>
    </row>
    <row r="163" spans="1:6" ht="15" customHeight="1" x14ac:dyDescent="0.15">
      <c r="A163" s="30"/>
      <c r="B163" s="23" t="s">
        <v>13</v>
      </c>
      <c r="C163" s="31">
        <f>C122+C128+C134+C140+C146</f>
        <v>5</v>
      </c>
      <c r="D163" s="31">
        <f t="shared" ref="D163:E163" si="4">D122+D128+D134+D140+D146</f>
        <v>16</v>
      </c>
      <c r="E163" s="31">
        <f t="shared" si="4"/>
        <v>21</v>
      </c>
      <c r="F163" s="32">
        <f>E163/E159</f>
        <v>1.1326860841423949E-2</v>
      </c>
    </row>
    <row r="164" spans="1:6" ht="15" customHeight="1" x14ac:dyDescent="0.15">
      <c r="B164" s="4" t="s">
        <v>14</v>
      </c>
      <c r="C164" s="1">
        <f>C128+C134+C140+C146</f>
        <v>0</v>
      </c>
      <c r="D164" s="1">
        <f t="shared" ref="D164:E164" si="5">D128+D134+D140+D146</f>
        <v>5</v>
      </c>
      <c r="E164" s="1">
        <f t="shared" si="5"/>
        <v>5</v>
      </c>
      <c r="F164" s="32">
        <f>E164/E159</f>
        <v>2.6968716289104641E-3</v>
      </c>
    </row>
    <row r="165" spans="1:6" ht="15" customHeight="1" x14ac:dyDescent="0.15">
      <c r="B165" s="4" t="s">
        <v>16</v>
      </c>
      <c r="C165" s="1">
        <f>C134+C140+C146</f>
        <v>0</v>
      </c>
      <c r="D165" s="1">
        <f t="shared" ref="D165:E165" si="6">D134+D140+D146</f>
        <v>1</v>
      </c>
      <c r="E165" s="1">
        <f t="shared" si="6"/>
        <v>1</v>
      </c>
      <c r="F165" s="32">
        <f>E165/E159</f>
        <v>5.3937432578209273E-4</v>
      </c>
    </row>
    <row r="166" spans="1:6" x14ac:dyDescent="0.15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 codeName="Sheet227">
    <tabColor rgb="FF99CC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338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5</v>
      </c>
      <c r="D8" s="70">
        <v>2</v>
      </c>
      <c r="E8" s="38">
        <v>7</v>
      </c>
      <c r="F8" s="39">
        <v>2.8340080971659919E-2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3</v>
      </c>
      <c r="D14" s="70">
        <v>4</v>
      </c>
      <c r="E14" s="48">
        <v>7</v>
      </c>
      <c r="F14" s="39">
        <v>2.8340080971659919E-2</v>
      </c>
    </row>
    <row r="15" spans="1:6" ht="15" customHeight="1" x14ac:dyDescent="0.15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0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15">
      <c r="A20" s="12"/>
      <c r="B20" s="37" t="s">
        <v>29</v>
      </c>
      <c r="C20" s="70">
        <v>12</v>
      </c>
      <c r="D20" s="70">
        <v>7</v>
      </c>
      <c r="E20" s="48">
        <v>19</v>
      </c>
      <c r="F20" s="39">
        <v>7.6923076923076927E-2</v>
      </c>
    </row>
    <row r="21" spans="1:6" ht="15" customHeight="1" x14ac:dyDescent="0.15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8</v>
      </c>
      <c r="D26" s="49">
        <v>6</v>
      </c>
      <c r="E26" s="41">
        <v>14</v>
      </c>
      <c r="F26" s="42">
        <v>5.6680161943319839E-2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4</v>
      </c>
      <c r="D32" s="49">
        <v>7</v>
      </c>
      <c r="E32" s="41">
        <v>11</v>
      </c>
      <c r="F32" s="42">
        <v>4.4534412955465584E-2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2.0242914979757085E-2</v>
      </c>
    </row>
    <row r="39" spans="1:6" ht="15" customHeight="1" x14ac:dyDescent="0.15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3</v>
      </c>
      <c r="D44" s="49">
        <v>4</v>
      </c>
      <c r="E44" s="41">
        <v>7</v>
      </c>
      <c r="F44" s="42">
        <v>2.8340080971659919E-2</v>
      </c>
    </row>
    <row r="45" spans="1:6" ht="15" customHeight="1" x14ac:dyDescent="0.15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4</v>
      </c>
      <c r="D48" s="94">
        <v>1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v>12</v>
      </c>
      <c r="D50" s="49">
        <v>6</v>
      </c>
      <c r="E50" s="41">
        <v>18</v>
      </c>
      <c r="F50" s="42">
        <v>7.28744939271255E-2</v>
      </c>
    </row>
    <row r="51" spans="1:6" ht="15" customHeight="1" x14ac:dyDescent="0.15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3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8</v>
      </c>
      <c r="D56" s="49">
        <v>10</v>
      </c>
      <c r="E56" s="41">
        <v>18</v>
      </c>
      <c r="F56" s="42">
        <v>7.28744939271255E-2</v>
      </c>
    </row>
    <row r="57" spans="1:6" ht="15" customHeight="1" x14ac:dyDescent="0.15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4</v>
      </c>
      <c r="E58" s="95">
        <v>6</v>
      </c>
      <c r="F58" s="32"/>
    </row>
    <row r="59" spans="1:6" ht="15" customHeight="1" x14ac:dyDescent="0.15">
      <c r="A59" s="12"/>
      <c r="B59" s="35">
        <v>47</v>
      </c>
      <c r="C59" s="94">
        <v>5</v>
      </c>
      <c r="D59" s="94">
        <v>2</v>
      </c>
      <c r="E59" s="95">
        <v>7</v>
      </c>
      <c r="F59" s="32"/>
    </row>
    <row r="60" spans="1:6" ht="15" customHeight="1" x14ac:dyDescent="0.15">
      <c r="A60" s="12"/>
      <c r="B60" s="35">
        <v>48</v>
      </c>
      <c r="C60" s="94">
        <v>7</v>
      </c>
      <c r="D60" s="94">
        <v>2</v>
      </c>
      <c r="E60" s="95">
        <v>9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15">
      <c r="A62" s="12"/>
      <c r="B62" s="40" t="s">
        <v>36</v>
      </c>
      <c r="C62" s="49">
        <v>17</v>
      </c>
      <c r="D62" s="49">
        <v>12</v>
      </c>
      <c r="E62" s="41">
        <v>29</v>
      </c>
      <c r="F62" s="42">
        <v>0.11740890688259109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5</v>
      </c>
      <c r="D66" s="94">
        <v>2</v>
      </c>
      <c r="E66" s="95">
        <v>7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0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10</v>
      </c>
      <c r="D68" s="49">
        <v>4</v>
      </c>
      <c r="E68" s="41">
        <v>14</v>
      </c>
      <c r="F68" s="42">
        <v>5.6680161943319839E-2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3</v>
      </c>
      <c r="D74" s="49">
        <v>4</v>
      </c>
      <c r="E74" s="41">
        <v>7</v>
      </c>
      <c r="F74" s="42">
        <v>2.8340080971659919E-2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5</v>
      </c>
      <c r="E80" s="41">
        <v>9</v>
      </c>
      <c r="F80" s="42">
        <v>3.643724696356275E-2</v>
      </c>
    </row>
    <row r="81" spans="1:6" ht="15" customHeight="1" x14ac:dyDescent="0.15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5</v>
      </c>
      <c r="D83" s="94">
        <v>1</v>
      </c>
      <c r="E83" s="95">
        <v>6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3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10</v>
      </c>
      <c r="D86" s="71">
        <v>11</v>
      </c>
      <c r="E86" s="44">
        <v>21</v>
      </c>
      <c r="F86" s="45">
        <v>8.5020242914979755E-2</v>
      </c>
    </row>
    <row r="87" spans="1:6" ht="15" customHeight="1" x14ac:dyDescent="0.15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5</v>
      </c>
      <c r="D88" s="94">
        <v>1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5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5</v>
      </c>
      <c r="D90" s="94">
        <v>4</v>
      </c>
      <c r="E90" s="95">
        <v>9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13</v>
      </c>
      <c r="D92" s="71">
        <v>13</v>
      </c>
      <c r="E92" s="44">
        <v>26</v>
      </c>
      <c r="F92" s="45">
        <v>0.10526315789473684</v>
      </c>
    </row>
    <row r="93" spans="1:6" ht="15" customHeight="1" x14ac:dyDescent="0.15">
      <c r="A93" s="12"/>
      <c r="B93" s="35">
        <v>75</v>
      </c>
      <c r="C93" s="94">
        <v>5</v>
      </c>
      <c r="D93" s="94">
        <v>2</v>
      </c>
      <c r="E93" s="95">
        <v>7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9</v>
      </c>
      <c r="D98" s="71">
        <v>8</v>
      </c>
      <c r="E98" s="44">
        <v>17</v>
      </c>
      <c r="F98" s="45">
        <v>6.8825910931174086E-2</v>
      </c>
    </row>
    <row r="99" spans="1:6" ht="15" customHeight="1" x14ac:dyDescent="0.15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0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3</v>
      </c>
      <c r="E104" s="44">
        <v>8</v>
      </c>
      <c r="F104" s="45">
        <v>3.2388663967611336E-2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1.2145748987854251E-2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3</v>
      </c>
      <c r="E116" s="44">
        <v>6</v>
      </c>
      <c r="F116" s="45">
        <v>2.4291497975708502E-2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4.048582995951417E-3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133</v>
      </c>
      <c r="D147" s="77">
        <v>114</v>
      </c>
      <c r="E147" s="62">
        <v>247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20</v>
      </c>
      <c r="D150" s="17">
        <v>13</v>
      </c>
      <c r="E150" s="17">
        <v>33</v>
      </c>
      <c r="F150" s="32">
        <v>0.13360323886639677</v>
      </c>
    </row>
    <row r="151" spans="1:6" ht="15" customHeight="1" x14ac:dyDescent="0.15">
      <c r="A151" s="18"/>
      <c r="B151" s="18" t="s">
        <v>49</v>
      </c>
      <c r="C151" s="19">
        <v>72</v>
      </c>
      <c r="D151" s="19">
        <v>60</v>
      </c>
      <c r="E151" s="19">
        <v>132</v>
      </c>
      <c r="F151" s="32">
        <v>0.53441295546558709</v>
      </c>
    </row>
    <row r="152" spans="1:6" ht="15" customHeight="1" x14ac:dyDescent="0.15">
      <c r="A152" s="33"/>
      <c r="B152" s="20" t="s">
        <v>6</v>
      </c>
      <c r="C152" s="21">
        <v>41</v>
      </c>
      <c r="D152" s="21">
        <v>41</v>
      </c>
      <c r="E152" s="21">
        <v>82</v>
      </c>
      <c r="F152" s="32">
        <v>0.33198380566801622</v>
      </c>
    </row>
    <row r="153" spans="1:6" ht="15" customHeight="1" x14ac:dyDescent="0.15">
      <c r="B153" s="2" t="s">
        <v>8</v>
      </c>
      <c r="C153" s="1">
        <v>133</v>
      </c>
      <c r="D153" s="1">
        <v>114</v>
      </c>
      <c r="E153" s="1">
        <v>247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20</v>
      </c>
      <c r="D155" s="17">
        <v>13</v>
      </c>
      <c r="E155" s="17">
        <v>33</v>
      </c>
      <c r="F155" s="32">
        <v>0.13360323886639677</v>
      </c>
    </row>
    <row r="156" spans="1:6" ht="15" customHeight="1" x14ac:dyDescent="0.15">
      <c r="A156" s="28"/>
      <c r="B156" s="18" t="s">
        <v>49</v>
      </c>
      <c r="C156" s="19">
        <v>72</v>
      </c>
      <c r="D156" s="19">
        <v>60</v>
      </c>
      <c r="E156" s="19">
        <v>132</v>
      </c>
      <c r="F156" s="32">
        <v>0.53441295546558709</v>
      </c>
    </row>
    <row r="157" spans="1:6" ht="15" customHeight="1" x14ac:dyDescent="0.15">
      <c r="A157" s="25"/>
      <c r="B157" s="20" t="s">
        <v>10</v>
      </c>
      <c r="C157" s="21">
        <v>23</v>
      </c>
      <c r="D157" s="21">
        <v>24</v>
      </c>
      <c r="E157" s="21">
        <v>47</v>
      </c>
      <c r="F157" s="32">
        <v>0.19028340080971659</v>
      </c>
    </row>
    <row r="158" spans="1:6" ht="15" customHeight="1" x14ac:dyDescent="0.15">
      <c r="A158" s="26"/>
      <c r="B158" s="29" t="s">
        <v>11</v>
      </c>
      <c r="C158" s="27">
        <v>18</v>
      </c>
      <c r="D158" s="27">
        <v>17</v>
      </c>
      <c r="E158" s="27">
        <v>35</v>
      </c>
      <c r="F158" s="32">
        <v>0.1417004048582996</v>
      </c>
    </row>
    <row r="159" spans="1:6" ht="15" customHeight="1" x14ac:dyDescent="0.15">
      <c r="B159" s="2" t="s">
        <v>8</v>
      </c>
      <c r="C159" s="1">
        <v>133</v>
      </c>
      <c r="D159" s="1">
        <v>114</v>
      </c>
      <c r="E159" s="1">
        <v>247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4</v>
      </c>
      <c r="D161" s="31">
        <v>6</v>
      </c>
      <c r="E161" s="31">
        <v>10</v>
      </c>
      <c r="F161" s="32">
        <v>4.048582995951417E-2</v>
      </c>
    </row>
    <row r="162" spans="1:6" ht="15" customHeight="1" x14ac:dyDescent="0.15">
      <c r="A162" s="30"/>
      <c r="B162" s="23" t="s">
        <v>15</v>
      </c>
      <c r="C162" s="31">
        <v>3</v>
      </c>
      <c r="D162" s="31">
        <v>4</v>
      </c>
      <c r="E162" s="31">
        <v>7</v>
      </c>
      <c r="F162" s="32">
        <v>2.8340080971659919E-2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4.048582995951417E-3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4.048582995951417E-3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sheetPr codeName="Sheet228">
    <tabColor rgb="FF99CC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339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1</v>
      </c>
      <c r="E8" s="38">
        <v>1</v>
      </c>
      <c r="F8" s="39">
        <v>6.9444444444444441E-3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1.3888888888888888E-2</v>
      </c>
    </row>
    <row r="15" spans="1:6" ht="15" customHeight="1" x14ac:dyDescent="0.15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7</v>
      </c>
      <c r="D20" s="70">
        <v>5</v>
      </c>
      <c r="E20" s="48">
        <v>12</v>
      </c>
      <c r="F20" s="39">
        <v>8.3333333333333329E-2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3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7</v>
      </c>
      <c r="E26" s="41">
        <v>9</v>
      </c>
      <c r="F26" s="42">
        <v>6.25E-2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4</v>
      </c>
      <c r="D32" s="49">
        <v>3</v>
      </c>
      <c r="E32" s="41">
        <v>7</v>
      </c>
      <c r="F32" s="42">
        <v>4.8611111111111112E-2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3.4722222222222224E-2</v>
      </c>
    </row>
    <row r="39" spans="1:6" ht="15" customHeight="1" x14ac:dyDescent="0.15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6</v>
      </c>
      <c r="D44" s="49">
        <v>5</v>
      </c>
      <c r="E44" s="41">
        <v>11</v>
      </c>
      <c r="F44" s="42">
        <v>7.6388888888888895E-2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1.3888888888888888E-2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4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6</v>
      </c>
      <c r="E56" s="41">
        <v>7</v>
      </c>
      <c r="F56" s="42">
        <v>4.8611111111111112E-2</v>
      </c>
    </row>
    <row r="57" spans="1:6" ht="15" customHeight="1" x14ac:dyDescent="0.15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2</v>
      </c>
      <c r="E59" s="95">
        <v>6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8</v>
      </c>
      <c r="D62" s="49">
        <v>6</v>
      </c>
      <c r="E62" s="41">
        <v>14</v>
      </c>
      <c r="F62" s="42">
        <v>9.7222222222222224E-2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3</v>
      </c>
      <c r="D68" s="49">
        <v>5</v>
      </c>
      <c r="E68" s="41">
        <v>8</v>
      </c>
      <c r="F68" s="42">
        <v>5.5555555555555552E-2</v>
      </c>
    </row>
    <row r="69" spans="1:6" ht="15" customHeight="1" x14ac:dyDescent="0.15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6</v>
      </c>
      <c r="D74" s="49">
        <v>4</v>
      </c>
      <c r="E74" s="41">
        <v>10</v>
      </c>
      <c r="F74" s="42">
        <v>6.9444444444444448E-2</v>
      </c>
    </row>
    <row r="75" spans="1:6" ht="15" customHeight="1" x14ac:dyDescent="0.15">
      <c r="A75" s="12"/>
      <c r="B75" s="35">
        <v>60</v>
      </c>
      <c r="C75" s="94">
        <v>0</v>
      </c>
      <c r="D75" s="94">
        <v>4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6</v>
      </c>
      <c r="D78" s="94">
        <v>3</v>
      </c>
      <c r="E78" s="95">
        <v>9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v>9</v>
      </c>
      <c r="D80" s="49">
        <v>12</v>
      </c>
      <c r="E80" s="41">
        <v>21</v>
      </c>
      <c r="F80" s="42">
        <v>0.14583333333333334</v>
      </c>
    </row>
    <row r="81" spans="1:6" ht="15" customHeight="1" x14ac:dyDescent="0.15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8</v>
      </c>
      <c r="D86" s="71">
        <v>3</v>
      </c>
      <c r="E86" s="44">
        <v>11</v>
      </c>
      <c r="F86" s="45">
        <v>7.6388888888888895E-2</v>
      </c>
    </row>
    <row r="87" spans="1:6" ht="15" customHeight="1" x14ac:dyDescent="0.15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3</v>
      </c>
      <c r="D92" s="71">
        <v>4</v>
      </c>
      <c r="E92" s="44">
        <v>7</v>
      </c>
      <c r="F92" s="45">
        <v>4.8611111111111112E-2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1</v>
      </c>
      <c r="D98" s="71">
        <v>2</v>
      </c>
      <c r="E98" s="44">
        <v>3</v>
      </c>
      <c r="F98" s="45">
        <v>2.0833333333333332E-2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3</v>
      </c>
      <c r="E104" s="44">
        <v>5</v>
      </c>
      <c r="F104" s="45">
        <v>3.4722222222222224E-2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3</v>
      </c>
      <c r="E110" s="44">
        <v>7</v>
      </c>
      <c r="F110" s="45">
        <v>4.8611111111111112E-2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1.3888888888888888E-2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69</v>
      </c>
      <c r="D147" s="77">
        <v>75</v>
      </c>
      <c r="E147" s="62">
        <v>144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8</v>
      </c>
      <c r="D150" s="17">
        <v>7</v>
      </c>
      <c r="E150" s="17">
        <v>15</v>
      </c>
      <c r="F150" s="32">
        <v>0.10416666666666667</v>
      </c>
    </row>
    <row r="151" spans="1:6" ht="15" customHeight="1" x14ac:dyDescent="0.15">
      <c r="A151" s="18"/>
      <c r="B151" s="18" t="s">
        <v>49</v>
      </c>
      <c r="C151" s="19">
        <v>43</v>
      </c>
      <c r="D151" s="19">
        <v>51</v>
      </c>
      <c r="E151" s="19">
        <v>94</v>
      </c>
      <c r="F151" s="32">
        <v>0.65277777777777779</v>
      </c>
    </row>
    <row r="152" spans="1:6" ht="15" customHeight="1" x14ac:dyDescent="0.15">
      <c r="A152" s="33"/>
      <c r="B152" s="20" t="s">
        <v>6</v>
      </c>
      <c r="C152" s="21">
        <v>18</v>
      </c>
      <c r="D152" s="21">
        <v>17</v>
      </c>
      <c r="E152" s="21">
        <v>35</v>
      </c>
      <c r="F152" s="32">
        <v>0.24305555555555555</v>
      </c>
    </row>
    <row r="153" spans="1:6" ht="15" customHeight="1" x14ac:dyDescent="0.15">
      <c r="B153" s="2" t="s">
        <v>8</v>
      </c>
      <c r="C153" s="1">
        <v>69</v>
      </c>
      <c r="D153" s="1">
        <v>75</v>
      </c>
      <c r="E153" s="1">
        <v>144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8</v>
      </c>
      <c r="D155" s="17">
        <v>7</v>
      </c>
      <c r="E155" s="17">
        <v>15</v>
      </c>
      <c r="F155" s="32">
        <v>0.10416666666666667</v>
      </c>
    </row>
    <row r="156" spans="1:6" ht="15" customHeight="1" x14ac:dyDescent="0.15">
      <c r="A156" s="28"/>
      <c r="B156" s="18" t="s">
        <v>49</v>
      </c>
      <c r="C156" s="19">
        <v>43</v>
      </c>
      <c r="D156" s="19">
        <v>51</v>
      </c>
      <c r="E156" s="19">
        <v>94</v>
      </c>
      <c r="F156" s="32">
        <v>0.65277777777777779</v>
      </c>
    </row>
    <row r="157" spans="1:6" ht="15" customHeight="1" x14ac:dyDescent="0.15">
      <c r="A157" s="25"/>
      <c r="B157" s="20" t="s">
        <v>10</v>
      </c>
      <c r="C157" s="21">
        <v>11</v>
      </c>
      <c r="D157" s="21">
        <v>7</v>
      </c>
      <c r="E157" s="21">
        <v>18</v>
      </c>
      <c r="F157" s="32">
        <v>0.125</v>
      </c>
    </row>
    <row r="158" spans="1:6" ht="15" customHeight="1" x14ac:dyDescent="0.15">
      <c r="A158" s="26"/>
      <c r="B158" s="29" t="s">
        <v>11</v>
      </c>
      <c r="C158" s="27">
        <v>7</v>
      </c>
      <c r="D158" s="27">
        <v>10</v>
      </c>
      <c r="E158" s="27">
        <v>17</v>
      </c>
      <c r="F158" s="32">
        <v>0.11805555555555555</v>
      </c>
    </row>
    <row r="159" spans="1:6" ht="15" customHeight="1" x14ac:dyDescent="0.15">
      <c r="B159" s="2" t="s">
        <v>8</v>
      </c>
      <c r="C159" s="1">
        <v>69</v>
      </c>
      <c r="D159" s="1">
        <v>75</v>
      </c>
      <c r="E159" s="1">
        <v>144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4</v>
      </c>
      <c r="D161" s="31">
        <v>5</v>
      </c>
      <c r="E161" s="31">
        <v>9</v>
      </c>
      <c r="F161" s="32">
        <v>6.25E-2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2</v>
      </c>
      <c r="E162" s="31">
        <v>2</v>
      </c>
      <c r="F162" s="32">
        <v>1.3888888888888888E-2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sheetPr codeName="Sheet229">
    <tabColor rgb="FF99CC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340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4</v>
      </c>
      <c r="D8" s="70">
        <v>3</v>
      </c>
      <c r="E8" s="38">
        <v>7</v>
      </c>
      <c r="F8" s="39">
        <v>3.2863849765258218E-2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3</v>
      </c>
      <c r="E10" s="95">
        <v>4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6</v>
      </c>
      <c r="E14" s="48">
        <v>8</v>
      </c>
      <c r="F14" s="39">
        <v>3.7558685446009391E-2</v>
      </c>
    </row>
    <row r="15" spans="1:6" ht="15" customHeight="1" x14ac:dyDescent="0.15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4</v>
      </c>
      <c r="E20" s="48">
        <v>6</v>
      </c>
      <c r="F20" s="39">
        <v>2.8169014084507043E-2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v>6</v>
      </c>
      <c r="D26" s="49">
        <v>3</v>
      </c>
      <c r="E26" s="41">
        <v>9</v>
      </c>
      <c r="F26" s="42">
        <v>4.2253521126760563E-2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5</v>
      </c>
      <c r="D32" s="49">
        <v>2</v>
      </c>
      <c r="E32" s="41">
        <v>7</v>
      </c>
      <c r="F32" s="42">
        <v>3.2863849765258218E-2</v>
      </c>
    </row>
    <row r="33" spans="1:6" ht="15" customHeight="1" x14ac:dyDescent="0.15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5</v>
      </c>
      <c r="D38" s="49">
        <v>2</v>
      </c>
      <c r="E38" s="41">
        <v>7</v>
      </c>
      <c r="F38" s="42">
        <v>3.2863849765258218E-2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4</v>
      </c>
      <c r="D44" s="49">
        <v>2</v>
      </c>
      <c r="E44" s="41">
        <v>6</v>
      </c>
      <c r="F44" s="42">
        <v>2.8169014084507043E-2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4</v>
      </c>
      <c r="D48" s="94">
        <v>1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8</v>
      </c>
      <c r="D50" s="49">
        <v>7</v>
      </c>
      <c r="E50" s="41">
        <v>15</v>
      </c>
      <c r="F50" s="42">
        <v>7.0422535211267609E-2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15">
      <c r="A56" s="12"/>
      <c r="B56" s="40" t="s">
        <v>35</v>
      </c>
      <c r="C56" s="49">
        <v>4</v>
      </c>
      <c r="D56" s="49">
        <v>5</v>
      </c>
      <c r="E56" s="41">
        <v>9</v>
      </c>
      <c r="F56" s="42">
        <v>4.2253521126760563E-2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4</v>
      </c>
      <c r="E59" s="95">
        <v>5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v>6</v>
      </c>
      <c r="D62" s="49">
        <v>8</v>
      </c>
      <c r="E62" s="41">
        <v>14</v>
      </c>
      <c r="F62" s="42">
        <v>6.5727699530516437E-2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0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11</v>
      </c>
      <c r="D68" s="49">
        <v>2</v>
      </c>
      <c r="E68" s="41">
        <v>13</v>
      </c>
      <c r="F68" s="42">
        <v>6.1032863849765258E-2</v>
      </c>
    </row>
    <row r="69" spans="1:6" ht="15" customHeight="1" x14ac:dyDescent="0.15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4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4</v>
      </c>
      <c r="D74" s="49">
        <v>8</v>
      </c>
      <c r="E74" s="41">
        <v>12</v>
      </c>
      <c r="F74" s="42">
        <v>5.6338028169014086E-2</v>
      </c>
    </row>
    <row r="75" spans="1:6" ht="15" customHeight="1" x14ac:dyDescent="0.15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4</v>
      </c>
      <c r="E79" s="95">
        <v>6</v>
      </c>
      <c r="F79" s="32"/>
    </row>
    <row r="80" spans="1:6" ht="15" customHeight="1" x14ac:dyDescent="0.15">
      <c r="A80" s="12"/>
      <c r="B80" s="40" t="s">
        <v>39</v>
      </c>
      <c r="C80" s="49">
        <v>6</v>
      </c>
      <c r="D80" s="49">
        <v>9</v>
      </c>
      <c r="E80" s="41">
        <v>15</v>
      </c>
      <c r="F80" s="42">
        <v>7.0422535211267609E-2</v>
      </c>
    </row>
    <row r="81" spans="1:6" ht="15" customHeight="1" x14ac:dyDescent="0.15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v>10</v>
      </c>
      <c r="D86" s="71">
        <v>9</v>
      </c>
      <c r="E86" s="44">
        <v>19</v>
      </c>
      <c r="F86" s="45">
        <v>8.9201877934272297E-2</v>
      </c>
    </row>
    <row r="87" spans="1:6" ht="15" customHeight="1" x14ac:dyDescent="0.15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7</v>
      </c>
      <c r="D90" s="94">
        <v>3</v>
      </c>
      <c r="E90" s="95">
        <v>10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4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15</v>
      </c>
      <c r="D92" s="71">
        <v>13</v>
      </c>
      <c r="E92" s="44">
        <v>28</v>
      </c>
      <c r="F92" s="45">
        <v>0.13145539906103287</v>
      </c>
    </row>
    <row r="93" spans="1:6" ht="15" customHeight="1" x14ac:dyDescent="0.15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11</v>
      </c>
      <c r="D98" s="71">
        <v>9</v>
      </c>
      <c r="E98" s="44">
        <v>20</v>
      </c>
      <c r="F98" s="45">
        <v>9.3896713615023469E-2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5</v>
      </c>
      <c r="E104" s="44">
        <v>8</v>
      </c>
      <c r="F104" s="45">
        <v>3.7558685446009391E-2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4</v>
      </c>
      <c r="E110" s="44">
        <v>5</v>
      </c>
      <c r="F110" s="45">
        <v>2.3474178403755867E-2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1.8779342723004695E-2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4.6948356807511738E-3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108</v>
      </c>
      <c r="D147" s="77">
        <v>105</v>
      </c>
      <c r="E147" s="62">
        <v>213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8</v>
      </c>
      <c r="D150" s="17">
        <v>13</v>
      </c>
      <c r="E150" s="17">
        <v>21</v>
      </c>
      <c r="F150" s="32">
        <v>9.8591549295774641E-2</v>
      </c>
    </row>
    <row r="151" spans="1:6" ht="15" customHeight="1" x14ac:dyDescent="0.15">
      <c r="A151" s="18"/>
      <c r="B151" s="18" t="s">
        <v>49</v>
      </c>
      <c r="C151" s="19">
        <v>59</v>
      </c>
      <c r="D151" s="19">
        <v>48</v>
      </c>
      <c r="E151" s="19">
        <v>107</v>
      </c>
      <c r="F151" s="32">
        <v>0.50234741784037562</v>
      </c>
    </row>
    <row r="152" spans="1:6" ht="15" customHeight="1" x14ac:dyDescent="0.15">
      <c r="A152" s="33"/>
      <c r="B152" s="20" t="s">
        <v>6</v>
      </c>
      <c r="C152" s="21">
        <v>41</v>
      </c>
      <c r="D152" s="21">
        <v>44</v>
      </c>
      <c r="E152" s="21">
        <v>85</v>
      </c>
      <c r="F152" s="32">
        <v>0.39906103286384975</v>
      </c>
    </row>
    <row r="153" spans="1:6" ht="15" customHeight="1" x14ac:dyDescent="0.15">
      <c r="B153" s="2" t="s">
        <v>8</v>
      </c>
      <c r="C153" s="1">
        <v>108</v>
      </c>
      <c r="D153" s="1">
        <v>105</v>
      </c>
      <c r="E153" s="1">
        <v>213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8</v>
      </c>
      <c r="D155" s="17">
        <v>13</v>
      </c>
      <c r="E155" s="17">
        <v>21</v>
      </c>
      <c r="F155" s="32">
        <v>9.8591549295774641E-2</v>
      </c>
    </row>
    <row r="156" spans="1:6" ht="15" customHeight="1" x14ac:dyDescent="0.15">
      <c r="A156" s="28"/>
      <c r="B156" s="18" t="s">
        <v>49</v>
      </c>
      <c r="C156" s="19">
        <v>59</v>
      </c>
      <c r="D156" s="19">
        <v>48</v>
      </c>
      <c r="E156" s="19">
        <v>107</v>
      </c>
      <c r="F156" s="32">
        <v>0.50234741784037562</v>
      </c>
    </row>
    <row r="157" spans="1:6" ht="15" customHeight="1" x14ac:dyDescent="0.15">
      <c r="A157" s="25"/>
      <c r="B157" s="20" t="s">
        <v>10</v>
      </c>
      <c r="C157" s="21">
        <v>25</v>
      </c>
      <c r="D157" s="21">
        <v>22</v>
      </c>
      <c r="E157" s="21">
        <v>47</v>
      </c>
      <c r="F157" s="32">
        <v>0.22065727699530516</v>
      </c>
    </row>
    <row r="158" spans="1:6" ht="15" customHeight="1" x14ac:dyDescent="0.15">
      <c r="A158" s="26"/>
      <c r="B158" s="29" t="s">
        <v>11</v>
      </c>
      <c r="C158" s="27">
        <v>16</v>
      </c>
      <c r="D158" s="27">
        <v>22</v>
      </c>
      <c r="E158" s="27">
        <v>38</v>
      </c>
      <c r="F158" s="32">
        <v>0.17840375586854459</v>
      </c>
    </row>
    <row r="159" spans="1:6" ht="15" customHeight="1" x14ac:dyDescent="0.15">
      <c r="B159" s="2" t="s">
        <v>8</v>
      </c>
      <c r="C159" s="1">
        <v>108</v>
      </c>
      <c r="D159" s="1">
        <v>105</v>
      </c>
      <c r="E159" s="1">
        <v>213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</v>
      </c>
      <c r="D161" s="31">
        <v>8</v>
      </c>
      <c r="E161" s="31">
        <v>10</v>
      </c>
      <c r="F161" s="32">
        <v>4.6948356807511735E-2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4</v>
      </c>
      <c r="E162" s="31">
        <v>5</v>
      </c>
      <c r="F162" s="32">
        <v>2.3474178403755867E-2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4.6948356807511738E-3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sheetPr codeName="Sheet230">
    <tabColor rgb="FF99CC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341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3.5087719298245612E-2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3.5087719298245612E-2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3</v>
      </c>
      <c r="E32" s="41">
        <v>4</v>
      </c>
      <c r="F32" s="42">
        <v>7.0175438596491224E-2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1.7543859649122806E-2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1.7543859649122806E-2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5.2631578947368418E-2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1.7543859649122806E-2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2</v>
      </c>
      <c r="D68" s="49">
        <v>3</v>
      </c>
      <c r="E68" s="41">
        <v>5</v>
      </c>
      <c r="F68" s="42">
        <v>8.771929824561403E-2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2</v>
      </c>
      <c r="D74" s="49">
        <v>5</v>
      </c>
      <c r="E74" s="41">
        <v>7</v>
      </c>
      <c r="F74" s="42">
        <v>0.12280701754385964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4</v>
      </c>
      <c r="E80" s="41">
        <v>8</v>
      </c>
      <c r="F80" s="42">
        <v>0.14035087719298245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1</v>
      </c>
      <c r="D86" s="71">
        <v>1</v>
      </c>
      <c r="E86" s="44">
        <v>2</v>
      </c>
      <c r="F86" s="45">
        <v>3.5087719298245612E-2</v>
      </c>
    </row>
    <row r="87" spans="1:6" ht="15" customHeight="1" x14ac:dyDescent="0.15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4</v>
      </c>
      <c r="D92" s="71">
        <v>3</v>
      </c>
      <c r="E92" s="44">
        <v>7</v>
      </c>
      <c r="F92" s="45">
        <v>0.12280701754385964</v>
      </c>
    </row>
    <row r="93" spans="1:6" ht="15" customHeight="1" x14ac:dyDescent="0.15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2</v>
      </c>
      <c r="D98" s="71">
        <v>3</v>
      </c>
      <c r="E98" s="44">
        <v>5</v>
      </c>
      <c r="F98" s="45">
        <v>8.771929824561403E-2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7.0175438596491224E-2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8.771929824561403E-2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24</v>
      </c>
      <c r="D147" s="77">
        <v>33</v>
      </c>
      <c r="E147" s="62">
        <v>57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</v>
      </c>
      <c r="D150" s="17">
        <v>1</v>
      </c>
      <c r="E150" s="17">
        <v>2</v>
      </c>
      <c r="F150" s="32">
        <v>3.5087719298245612E-2</v>
      </c>
    </row>
    <row r="151" spans="1:6" ht="15" customHeight="1" x14ac:dyDescent="0.15">
      <c r="A151" s="18"/>
      <c r="B151" s="18" t="s">
        <v>49</v>
      </c>
      <c r="C151" s="19">
        <v>12</v>
      </c>
      <c r="D151" s="19">
        <v>20</v>
      </c>
      <c r="E151" s="19">
        <v>32</v>
      </c>
      <c r="F151" s="32">
        <v>0.56140350877192979</v>
      </c>
    </row>
    <row r="152" spans="1:6" ht="15" customHeight="1" x14ac:dyDescent="0.15">
      <c r="A152" s="33"/>
      <c r="B152" s="20" t="s">
        <v>6</v>
      </c>
      <c r="C152" s="21">
        <v>11</v>
      </c>
      <c r="D152" s="21">
        <v>12</v>
      </c>
      <c r="E152" s="21">
        <v>23</v>
      </c>
      <c r="F152" s="32">
        <v>0.40350877192982454</v>
      </c>
    </row>
    <row r="153" spans="1:6" ht="15" customHeight="1" x14ac:dyDescent="0.15">
      <c r="B153" s="2" t="s">
        <v>8</v>
      </c>
      <c r="C153" s="1">
        <v>24</v>
      </c>
      <c r="D153" s="1">
        <v>33</v>
      </c>
      <c r="E153" s="1">
        <v>57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</v>
      </c>
      <c r="D155" s="17">
        <v>1</v>
      </c>
      <c r="E155" s="17">
        <v>2</v>
      </c>
      <c r="F155" s="32">
        <v>3.5087719298245612E-2</v>
      </c>
    </row>
    <row r="156" spans="1:6" ht="15" customHeight="1" x14ac:dyDescent="0.15">
      <c r="A156" s="28"/>
      <c r="B156" s="18" t="s">
        <v>49</v>
      </c>
      <c r="C156" s="19">
        <v>12</v>
      </c>
      <c r="D156" s="19">
        <v>20</v>
      </c>
      <c r="E156" s="19">
        <v>32</v>
      </c>
      <c r="F156" s="32">
        <v>0.56140350877192979</v>
      </c>
    </row>
    <row r="157" spans="1:6" ht="15" customHeight="1" x14ac:dyDescent="0.15">
      <c r="A157" s="25"/>
      <c r="B157" s="20" t="s">
        <v>10</v>
      </c>
      <c r="C157" s="21">
        <v>5</v>
      </c>
      <c r="D157" s="21">
        <v>4</v>
      </c>
      <c r="E157" s="21">
        <v>9</v>
      </c>
      <c r="F157" s="32">
        <v>0.15789473684210525</v>
      </c>
    </row>
    <row r="158" spans="1:6" ht="15" customHeight="1" x14ac:dyDescent="0.15">
      <c r="A158" s="26"/>
      <c r="B158" s="29" t="s">
        <v>11</v>
      </c>
      <c r="C158" s="27">
        <v>6</v>
      </c>
      <c r="D158" s="27">
        <v>8</v>
      </c>
      <c r="E158" s="27">
        <v>14</v>
      </c>
      <c r="F158" s="32">
        <v>0.24561403508771928</v>
      </c>
    </row>
    <row r="159" spans="1:6" ht="15" customHeight="1" x14ac:dyDescent="0.15">
      <c r="B159" s="2" t="s">
        <v>8</v>
      </c>
      <c r="C159" s="1">
        <v>24</v>
      </c>
      <c r="D159" s="1">
        <v>33</v>
      </c>
      <c r="E159" s="1">
        <v>57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</v>
      </c>
      <c r="D161" s="31">
        <v>3</v>
      </c>
      <c r="E161" s="31">
        <v>5</v>
      </c>
      <c r="F161" s="32">
        <v>8.771929824561403E-2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0</v>
      </c>
      <c r="E162" s="31">
        <v>0</v>
      </c>
      <c r="F162" s="32">
        <v>0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61">
    <tabColor indexed="42"/>
  </sheetPr>
  <dimension ref="A1:F167"/>
  <sheetViews>
    <sheetView zoomScaleNormal="100" workbookViewId="0">
      <selection activeCell="B2" sqref="B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">
      <c r="A2" s="66" t="s">
        <v>104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赤岩!C3+常田!C3+平塚!C3+根々井!C3+根々井塚原!C3+上塚原!C3+下塚原!C3+大塚!C3</f>
        <v>32</v>
      </c>
      <c r="D3" s="74">
        <f>赤岩!D3+常田!D3+平塚!D3+根々井!D3+根々井塚原!D3+上塚原!D3+下塚原!D3+大塚!D3</f>
        <v>29</v>
      </c>
      <c r="E3" s="9">
        <f>赤岩!E3+常田!E3+平塚!E3+根々井!E3+根々井塚原!E3+上塚原!E3+下塚原!E3+大塚!E3</f>
        <v>61</v>
      </c>
      <c r="F3" s="32"/>
    </row>
    <row r="4" spans="1:6" ht="15" customHeight="1" x14ac:dyDescent="0.15">
      <c r="A4" s="12"/>
      <c r="B4" s="35">
        <v>1</v>
      </c>
      <c r="C4" s="75">
        <f>赤岩!C4+常田!C4+平塚!C4+根々井!C4+根々井塚原!C4+上塚原!C4+下塚原!C4+大塚!C4</f>
        <v>36</v>
      </c>
      <c r="D4" s="75">
        <f>赤岩!D4+常田!D4+平塚!D4+根々井!D4+根々井塚原!D4+上塚原!D4+下塚原!D4+大塚!D4</f>
        <v>28</v>
      </c>
      <c r="E4" s="10">
        <f>赤岩!E4+常田!E4+平塚!E4+根々井!E4+根々井塚原!E4+上塚原!E4+下塚原!E4+大塚!E4</f>
        <v>64</v>
      </c>
      <c r="F4" s="32"/>
    </row>
    <row r="5" spans="1:6" ht="15" customHeight="1" x14ac:dyDescent="0.15">
      <c r="A5" s="12"/>
      <c r="B5" s="35">
        <v>2</v>
      </c>
      <c r="C5" s="75">
        <f>赤岩!C5+常田!C5+平塚!C5+根々井!C5+根々井塚原!C5+上塚原!C5+下塚原!C5+大塚!C5</f>
        <v>26</v>
      </c>
      <c r="D5" s="75">
        <f>赤岩!D5+常田!D5+平塚!D5+根々井!D5+根々井塚原!D5+上塚原!D5+下塚原!D5+大塚!D5</f>
        <v>23</v>
      </c>
      <c r="E5" s="10">
        <f>赤岩!E5+常田!E5+平塚!E5+根々井!E5+根々井塚原!E5+上塚原!E5+下塚原!E5+大塚!E5</f>
        <v>49</v>
      </c>
      <c r="F5" s="32"/>
    </row>
    <row r="6" spans="1:6" ht="15" customHeight="1" x14ac:dyDescent="0.15">
      <c r="A6" s="12"/>
      <c r="B6" s="35">
        <v>3</v>
      </c>
      <c r="C6" s="75">
        <f>赤岩!C6+常田!C6+平塚!C6+根々井!C6+根々井塚原!C6+上塚原!C6+下塚原!C6+大塚!C6</f>
        <v>41</v>
      </c>
      <c r="D6" s="75">
        <f>赤岩!D6+常田!D6+平塚!D6+根々井!D6+根々井塚原!D6+上塚原!D6+下塚原!D6+大塚!D6</f>
        <v>32</v>
      </c>
      <c r="E6" s="10">
        <f>赤岩!E6+常田!E6+平塚!E6+根々井!E6+根々井塚原!E6+上塚原!E6+下塚原!E6+大塚!E6</f>
        <v>73</v>
      </c>
      <c r="F6" s="32"/>
    </row>
    <row r="7" spans="1:6" ht="15" customHeight="1" x14ac:dyDescent="0.15">
      <c r="A7" s="12"/>
      <c r="B7" s="35">
        <v>4</v>
      </c>
      <c r="C7" s="75">
        <f>赤岩!C7+常田!C7+平塚!C7+根々井!C7+根々井塚原!C7+上塚原!C7+下塚原!C7+大塚!C7</f>
        <v>20</v>
      </c>
      <c r="D7" s="75">
        <f>赤岩!D7+常田!D7+平塚!D7+根々井!D7+根々井塚原!D7+上塚原!D7+下塚原!D7+大塚!D7</f>
        <v>32</v>
      </c>
      <c r="E7" s="10">
        <f>赤岩!E7+常田!E7+平塚!E7+根々井!E7+根々井塚原!E7+上塚原!E7+下塚原!E7+大塚!E7</f>
        <v>52</v>
      </c>
      <c r="F7" s="32"/>
    </row>
    <row r="8" spans="1:6" ht="15" customHeight="1" x14ac:dyDescent="0.15">
      <c r="A8" s="12"/>
      <c r="B8" s="37" t="s">
        <v>50</v>
      </c>
      <c r="C8" s="70">
        <f>赤岩!C8+常田!C8+平塚!C8+根々井!C8+根々井塚原!C8+上塚原!C8+下塚原!C8+大塚!C8</f>
        <v>155</v>
      </c>
      <c r="D8" s="70">
        <f>赤岩!D8+常田!D8+平塚!D8+根々井!D8+根々井塚原!D8+上塚原!D8+下塚原!D8+大塚!D8</f>
        <v>144</v>
      </c>
      <c r="E8" s="38">
        <f>赤岩!E8+常田!E8+平塚!E8+根々井!E8+根々井塚原!E8+上塚原!E8+下塚原!E8+大塚!E8</f>
        <v>299</v>
      </c>
      <c r="F8" s="39">
        <f>E8/E147</f>
        <v>5.2548330404217927E-2</v>
      </c>
    </row>
    <row r="9" spans="1:6" ht="15" customHeight="1" x14ac:dyDescent="0.15">
      <c r="A9" s="12"/>
      <c r="B9" s="35">
        <v>5</v>
      </c>
      <c r="C9" s="75">
        <f>赤岩!C9+常田!C9+平塚!C9+根々井!C9+根々井塚原!C9+上塚原!C9+下塚原!C9+大塚!C9</f>
        <v>36</v>
      </c>
      <c r="D9" s="75">
        <f>赤岩!D9+常田!D9+平塚!D9+根々井!D9+根々井塚原!D9+上塚原!D9+下塚原!D9+大塚!D9</f>
        <v>31</v>
      </c>
      <c r="E9" s="10">
        <f>赤岩!E9+常田!E9+平塚!E9+根々井!E9+根々井塚原!E9+上塚原!E9+下塚原!E9+大塚!E9</f>
        <v>67</v>
      </c>
      <c r="F9" s="32"/>
    </row>
    <row r="10" spans="1:6" ht="15" customHeight="1" x14ac:dyDescent="0.15">
      <c r="A10" s="12"/>
      <c r="B10" s="35">
        <v>6</v>
      </c>
      <c r="C10" s="75">
        <f>赤岩!C10+常田!C10+平塚!C10+根々井!C10+根々井塚原!C10+上塚原!C10+下塚原!C10+大塚!C10</f>
        <v>38</v>
      </c>
      <c r="D10" s="75">
        <f>赤岩!D10+常田!D10+平塚!D10+根々井!D10+根々井塚原!D10+上塚原!D10+下塚原!D10+大塚!D10</f>
        <v>29</v>
      </c>
      <c r="E10" s="10">
        <f>赤岩!E10+常田!E10+平塚!E10+根々井!E10+根々井塚原!E10+上塚原!E10+下塚原!E10+大塚!E10</f>
        <v>67</v>
      </c>
      <c r="F10" s="32"/>
    </row>
    <row r="11" spans="1:6" ht="15" customHeight="1" x14ac:dyDescent="0.15">
      <c r="A11" s="12"/>
      <c r="B11" s="35">
        <v>7</v>
      </c>
      <c r="C11" s="75">
        <f>赤岩!C11+常田!C11+平塚!C11+根々井!C11+根々井塚原!C11+上塚原!C11+下塚原!C11+大塚!C11</f>
        <v>39</v>
      </c>
      <c r="D11" s="75">
        <f>赤岩!D11+常田!D11+平塚!D11+根々井!D11+根々井塚原!D11+上塚原!D11+下塚原!D11+大塚!D11</f>
        <v>31</v>
      </c>
      <c r="E11" s="10">
        <f>赤岩!E11+常田!E11+平塚!E11+根々井!E11+根々井塚原!E11+上塚原!E11+下塚原!E11+大塚!E11</f>
        <v>70</v>
      </c>
      <c r="F11" s="32"/>
    </row>
    <row r="12" spans="1:6" ht="15" customHeight="1" x14ac:dyDescent="0.15">
      <c r="A12" s="12"/>
      <c r="B12" s="35">
        <v>8</v>
      </c>
      <c r="C12" s="75">
        <f>赤岩!C12+常田!C12+平塚!C12+根々井!C12+根々井塚原!C12+上塚原!C12+下塚原!C12+大塚!C12</f>
        <v>29</v>
      </c>
      <c r="D12" s="75">
        <f>赤岩!D12+常田!D12+平塚!D12+根々井!D12+根々井塚原!D12+上塚原!D12+下塚原!D12+大塚!D12</f>
        <v>26</v>
      </c>
      <c r="E12" s="10">
        <f>赤岩!E12+常田!E12+平塚!E12+根々井!E12+根々井塚原!E12+上塚原!E12+下塚原!E12+大塚!E12</f>
        <v>55</v>
      </c>
      <c r="F12" s="32"/>
    </row>
    <row r="13" spans="1:6" ht="15" customHeight="1" x14ac:dyDescent="0.15">
      <c r="A13" s="12"/>
      <c r="B13" s="35">
        <v>9</v>
      </c>
      <c r="C13" s="75">
        <f>赤岩!C13+常田!C13+平塚!C13+根々井!C13+根々井塚原!C13+上塚原!C13+下塚原!C13+大塚!C13</f>
        <v>21</v>
      </c>
      <c r="D13" s="75">
        <f>赤岩!D13+常田!D13+平塚!D13+根々井!D13+根々井塚原!D13+上塚原!D13+下塚原!D13+大塚!D13</f>
        <v>32</v>
      </c>
      <c r="E13" s="10">
        <f>赤岩!E13+常田!E13+平塚!E13+根々井!E13+根々井塚原!E13+上塚原!E13+下塚原!E13+大塚!E13</f>
        <v>53</v>
      </c>
      <c r="F13" s="32"/>
    </row>
    <row r="14" spans="1:6" ht="15" customHeight="1" x14ac:dyDescent="0.15">
      <c r="A14" s="12"/>
      <c r="B14" s="37" t="s">
        <v>51</v>
      </c>
      <c r="C14" s="70">
        <f>赤岩!C14+常田!C14+平塚!C14+根々井!C14+根々井塚原!C14+上塚原!C14+下塚原!C14+大塚!C14</f>
        <v>163</v>
      </c>
      <c r="D14" s="70">
        <f>赤岩!D14+常田!D14+平塚!D14+根々井!D14+根々井塚原!D14+上塚原!D14+下塚原!D14+大塚!D14</f>
        <v>149</v>
      </c>
      <c r="E14" s="48">
        <f>赤岩!E14+常田!E14+平塚!E14+根々井!E14+根々井塚原!E14+上塚原!E14+下塚原!E14+大塚!E14</f>
        <v>312</v>
      </c>
      <c r="F14" s="39">
        <f>E14/E147</f>
        <v>5.4833040421792621E-2</v>
      </c>
    </row>
    <row r="15" spans="1:6" ht="15" customHeight="1" x14ac:dyDescent="0.15">
      <c r="A15" s="12"/>
      <c r="B15" s="35">
        <v>10</v>
      </c>
      <c r="C15" s="75">
        <f>赤岩!C15+常田!C15+平塚!C15+根々井!C15+根々井塚原!C15+上塚原!C15+下塚原!C15+大塚!C15</f>
        <v>38</v>
      </c>
      <c r="D15" s="75">
        <f>赤岩!D15+常田!D15+平塚!D15+根々井!D15+根々井塚原!D15+上塚原!D15+下塚原!D15+大塚!D15</f>
        <v>26</v>
      </c>
      <c r="E15" s="10">
        <f>赤岩!E15+常田!E15+平塚!E15+根々井!E15+根々井塚原!E15+上塚原!E15+下塚原!E15+大塚!E15</f>
        <v>64</v>
      </c>
      <c r="F15" s="32"/>
    </row>
    <row r="16" spans="1:6" ht="15" customHeight="1" x14ac:dyDescent="0.15">
      <c r="A16" s="12"/>
      <c r="B16" s="35">
        <v>11</v>
      </c>
      <c r="C16" s="75">
        <f>赤岩!C16+常田!C16+平塚!C16+根々井!C16+根々井塚原!C16+上塚原!C16+下塚原!C16+大塚!C16</f>
        <v>42</v>
      </c>
      <c r="D16" s="75">
        <f>赤岩!D16+常田!D16+平塚!D16+根々井!D16+根々井塚原!D16+上塚原!D16+下塚原!D16+大塚!D16</f>
        <v>41</v>
      </c>
      <c r="E16" s="10">
        <f>赤岩!E16+常田!E16+平塚!E16+根々井!E16+根々井塚原!E16+上塚原!E16+下塚原!E16+大塚!E16</f>
        <v>83</v>
      </c>
      <c r="F16" s="32"/>
    </row>
    <row r="17" spans="1:6" ht="15" customHeight="1" x14ac:dyDescent="0.15">
      <c r="A17" s="12"/>
      <c r="B17" s="35">
        <v>12</v>
      </c>
      <c r="C17" s="75">
        <f>赤岩!C17+常田!C17+平塚!C17+根々井!C17+根々井塚原!C17+上塚原!C17+下塚原!C17+大塚!C17</f>
        <v>21</v>
      </c>
      <c r="D17" s="75">
        <f>赤岩!D17+常田!D17+平塚!D17+根々井!D17+根々井塚原!D17+上塚原!D17+下塚原!D17+大塚!D17</f>
        <v>34</v>
      </c>
      <c r="E17" s="10">
        <f>赤岩!E17+常田!E17+平塚!E17+根々井!E17+根々井塚原!E17+上塚原!E17+下塚原!E17+大塚!E17</f>
        <v>55</v>
      </c>
      <c r="F17" s="32"/>
    </row>
    <row r="18" spans="1:6" ht="15" customHeight="1" x14ac:dyDescent="0.15">
      <c r="A18" s="12"/>
      <c r="B18" s="35">
        <v>13</v>
      </c>
      <c r="C18" s="75">
        <f>赤岩!C18+常田!C18+平塚!C18+根々井!C18+根々井塚原!C18+上塚原!C18+下塚原!C18+大塚!C18</f>
        <v>33</v>
      </c>
      <c r="D18" s="75">
        <f>赤岩!D18+常田!D18+平塚!D18+根々井!D18+根々井塚原!D18+上塚原!D18+下塚原!D18+大塚!D18</f>
        <v>29</v>
      </c>
      <c r="E18" s="10">
        <f>赤岩!E18+常田!E18+平塚!E18+根々井!E18+根々井塚原!E18+上塚原!E18+下塚原!E18+大塚!E18</f>
        <v>62</v>
      </c>
      <c r="F18" s="32"/>
    </row>
    <row r="19" spans="1:6" ht="15" customHeight="1" x14ac:dyDescent="0.15">
      <c r="A19" s="12"/>
      <c r="B19" s="35">
        <v>14</v>
      </c>
      <c r="C19" s="75">
        <f>赤岩!C19+常田!C19+平塚!C19+根々井!C19+根々井塚原!C19+上塚原!C19+下塚原!C19+大塚!C19</f>
        <v>28</v>
      </c>
      <c r="D19" s="75">
        <f>赤岩!D19+常田!D19+平塚!D19+根々井!D19+根々井塚原!D19+上塚原!D19+下塚原!D19+大塚!D19</f>
        <v>36</v>
      </c>
      <c r="E19" s="10">
        <f>赤岩!E19+常田!E19+平塚!E19+根々井!E19+根々井塚原!E19+上塚原!E19+下塚原!E19+大塚!E19</f>
        <v>64</v>
      </c>
      <c r="F19" s="32"/>
    </row>
    <row r="20" spans="1:6" ht="15" customHeight="1" x14ac:dyDescent="0.15">
      <c r="A20" s="12"/>
      <c r="B20" s="37" t="s">
        <v>52</v>
      </c>
      <c r="C20" s="70">
        <f>赤岩!C20+常田!C20+平塚!C20+根々井!C20+根々井塚原!C20+上塚原!C20+下塚原!C20+大塚!C20</f>
        <v>162</v>
      </c>
      <c r="D20" s="70">
        <f>赤岩!D20+常田!D20+平塚!D20+根々井!D20+根々井塚原!D20+上塚原!D20+下塚原!D20+大塚!D20</f>
        <v>166</v>
      </c>
      <c r="E20" s="48">
        <f>赤岩!E20+常田!E20+平塚!E20+根々井!E20+根々井塚原!E20+上塚原!E20+下塚原!E20+大塚!E20</f>
        <v>328</v>
      </c>
      <c r="F20" s="39">
        <f>E20/E147</f>
        <v>5.7644991212653776E-2</v>
      </c>
    </row>
    <row r="21" spans="1:6" ht="15" customHeight="1" x14ac:dyDescent="0.15">
      <c r="A21" s="12"/>
      <c r="B21" s="35">
        <v>15</v>
      </c>
      <c r="C21" s="75">
        <f>赤岩!C21+常田!C21+平塚!C21+根々井!C21+根々井塚原!C21+上塚原!C21+下塚原!C21+大塚!C21</f>
        <v>29</v>
      </c>
      <c r="D21" s="75">
        <f>赤岩!D21+常田!D21+平塚!D21+根々井!D21+根々井塚原!D21+上塚原!D21+下塚原!D21+大塚!D21</f>
        <v>28</v>
      </c>
      <c r="E21" s="10">
        <f>赤岩!E21+常田!E21+平塚!E21+根々井!E21+根々井塚原!E21+上塚原!E21+下塚原!E21+大塚!E21</f>
        <v>57</v>
      </c>
      <c r="F21" s="32"/>
    </row>
    <row r="22" spans="1:6" ht="15" customHeight="1" x14ac:dyDescent="0.15">
      <c r="A22" s="12"/>
      <c r="B22" s="35">
        <v>16</v>
      </c>
      <c r="C22" s="75">
        <f>赤岩!C22+常田!C22+平塚!C22+根々井!C22+根々井塚原!C22+上塚原!C22+下塚原!C22+大塚!C22</f>
        <v>32</v>
      </c>
      <c r="D22" s="75">
        <f>赤岩!D22+常田!D22+平塚!D22+根々井!D22+根々井塚原!D22+上塚原!D22+下塚原!D22+大塚!D22</f>
        <v>30</v>
      </c>
      <c r="E22" s="10">
        <f>赤岩!E22+常田!E22+平塚!E22+根々井!E22+根々井塚原!E22+上塚原!E22+下塚原!E22+大塚!E22</f>
        <v>62</v>
      </c>
      <c r="F22" s="32"/>
    </row>
    <row r="23" spans="1:6" ht="15" customHeight="1" x14ac:dyDescent="0.15">
      <c r="A23" s="12"/>
      <c r="B23" s="35">
        <v>17</v>
      </c>
      <c r="C23" s="75">
        <f>赤岩!C23+常田!C23+平塚!C23+根々井!C23+根々井塚原!C23+上塚原!C23+下塚原!C23+大塚!C23</f>
        <v>18</v>
      </c>
      <c r="D23" s="75">
        <f>赤岩!D23+常田!D23+平塚!D23+根々井!D23+根々井塚原!D23+上塚原!D23+下塚原!D23+大塚!D23</f>
        <v>35</v>
      </c>
      <c r="E23" s="10">
        <f>赤岩!E23+常田!E23+平塚!E23+根々井!E23+根々井塚原!E23+上塚原!E23+下塚原!E23+大塚!E23</f>
        <v>53</v>
      </c>
      <c r="F23" s="32"/>
    </row>
    <row r="24" spans="1:6" ht="15" customHeight="1" x14ac:dyDescent="0.15">
      <c r="A24" s="12"/>
      <c r="B24" s="35">
        <v>18</v>
      </c>
      <c r="C24" s="75">
        <f>赤岩!C24+常田!C24+平塚!C24+根々井!C24+根々井塚原!C24+上塚原!C24+下塚原!C24+大塚!C24</f>
        <v>32</v>
      </c>
      <c r="D24" s="75">
        <f>赤岩!D24+常田!D24+平塚!D24+根々井!D24+根々井塚原!D24+上塚原!D24+下塚原!D24+大塚!D24</f>
        <v>22</v>
      </c>
      <c r="E24" s="10">
        <f>赤岩!E24+常田!E24+平塚!E24+根々井!E24+根々井塚原!E24+上塚原!E24+下塚原!E24+大塚!E24</f>
        <v>54</v>
      </c>
      <c r="F24" s="32"/>
    </row>
    <row r="25" spans="1:6" ht="15" customHeight="1" x14ac:dyDescent="0.15">
      <c r="A25" s="12"/>
      <c r="B25" s="35">
        <v>19</v>
      </c>
      <c r="C25" s="75">
        <f>赤岩!C25+常田!C25+平塚!C25+根々井!C25+根々井塚原!C25+上塚原!C25+下塚原!C25+大塚!C25</f>
        <v>22</v>
      </c>
      <c r="D25" s="75">
        <f>赤岩!D25+常田!D25+平塚!D25+根々井!D25+根々井塚原!D25+上塚原!D25+下塚原!D25+大塚!D25</f>
        <v>27</v>
      </c>
      <c r="E25" s="10">
        <f>赤岩!E25+常田!E25+平塚!E25+根々井!E25+根々井塚原!E25+上塚原!E25+下塚原!E25+大塚!E25</f>
        <v>49</v>
      </c>
      <c r="F25" s="32"/>
    </row>
    <row r="26" spans="1:6" ht="15" customHeight="1" x14ac:dyDescent="0.15">
      <c r="A26" s="12"/>
      <c r="B26" s="40" t="s">
        <v>53</v>
      </c>
      <c r="C26" s="49">
        <f>赤岩!C26+常田!C26+平塚!C26+根々井!C26+根々井塚原!C26+上塚原!C26+下塚原!C26+大塚!C26</f>
        <v>133</v>
      </c>
      <c r="D26" s="49">
        <f>赤岩!D26+常田!D26+平塚!D26+根々井!D26+根々井塚原!D26+上塚原!D26+下塚原!D26+大塚!D26</f>
        <v>142</v>
      </c>
      <c r="E26" s="41">
        <f>赤岩!E26+常田!E26+平塚!E26+根々井!E26+根々井塚原!E26+上塚原!E26+下塚原!E26+大塚!E26</f>
        <v>275</v>
      </c>
      <c r="F26" s="42">
        <f>E26/E147</f>
        <v>4.8330404217926184E-2</v>
      </c>
    </row>
    <row r="27" spans="1:6" ht="15" customHeight="1" x14ac:dyDescent="0.15">
      <c r="A27" s="12"/>
      <c r="B27" s="35">
        <v>20</v>
      </c>
      <c r="C27" s="75">
        <f>赤岩!C27+常田!C27+平塚!C27+根々井!C27+根々井塚原!C27+上塚原!C27+下塚原!C27+大塚!C27</f>
        <v>17</v>
      </c>
      <c r="D27" s="75">
        <f>赤岩!D27+常田!D27+平塚!D27+根々井!D27+根々井塚原!D27+上塚原!D27+下塚原!D27+大塚!D27</f>
        <v>25</v>
      </c>
      <c r="E27" s="10">
        <f>赤岩!E27+常田!E27+平塚!E27+根々井!E27+根々井塚原!E27+上塚原!E27+下塚原!E27+大塚!E27</f>
        <v>42</v>
      </c>
      <c r="F27" s="32"/>
    </row>
    <row r="28" spans="1:6" ht="15" customHeight="1" x14ac:dyDescent="0.15">
      <c r="A28" s="12"/>
      <c r="B28" s="35">
        <v>21</v>
      </c>
      <c r="C28" s="75">
        <f>赤岩!C28+常田!C28+平塚!C28+根々井!C28+根々井塚原!C28+上塚原!C28+下塚原!C28+大塚!C28</f>
        <v>23</v>
      </c>
      <c r="D28" s="75">
        <f>赤岩!D28+常田!D28+平塚!D28+根々井!D28+根々井塚原!D28+上塚原!D28+下塚原!D28+大塚!D28</f>
        <v>16</v>
      </c>
      <c r="E28" s="10">
        <f>赤岩!E28+常田!E28+平塚!E28+根々井!E28+根々井塚原!E28+上塚原!E28+下塚原!E28+大塚!E28</f>
        <v>39</v>
      </c>
      <c r="F28" s="32"/>
    </row>
    <row r="29" spans="1:6" ht="15" customHeight="1" x14ac:dyDescent="0.15">
      <c r="A29" s="12"/>
      <c r="B29" s="35">
        <v>22</v>
      </c>
      <c r="C29" s="75">
        <f>赤岩!C29+常田!C29+平塚!C29+根々井!C29+根々井塚原!C29+上塚原!C29+下塚原!C29+大塚!C29</f>
        <v>27</v>
      </c>
      <c r="D29" s="75">
        <f>赤岩!D29+常田!D29+平塚!D29+根々井!D29+根々井塚原!D29+上塚原!D29+下塚原!D29+大塚!D29</f>
        <v>18</v>
      </c>
      <c r="E29" s="10">
        <f>赤岩!E29+常田!E29+平塚!E29+根々井!E29+根々井塚原!E29+上塚原!E29+下塚原!E29+大塚!E29</f>
        <v>45</v>
      </c>
      <c r="F29" s="32"/>
    </row>
    <row r="30" spans="1:6" ht="15" customHeight="1" x14ac:dyDescent="0.15">
      <c r="A30" s="12"/>
      <c r="B30" s="35">
        <v>23</v>
      </c>
      <c r="C30" s="75">
        <f>赤岩!C30+常田!C30+平塚!C30+根々井!C30+根々井塚原!C30+上塚原!C30+下塚原!C30+大塚!C30</f>
        <v>26</v>
      </c>
      <c r="D30" s="75">
        <f>赤岩!D30+常田!D30+平塚!D30+根々井!D30+根々井塚原!D30+上塚原!D30+下塚原!D30+大塚!D30</f>
        <v>21</v>
      </c>
      <c r="E30" s="10">
        <f>赤岩!E30+常田!E30+平塚!E30+根々井!E30+根々井塚原!E30+上塚原!E30+下塚原!E30+大塚!E30</f>
        <v>47</v>
      </c>
      <c r="F30" s="32"/>
    </row>
    <row r="31" spans="1:6" ht="15" customHeight="1" x14ac:dyDescent="0.15">
      <c r="A31" s="12"/>
      <c r="B31" s="35">
        <v>24</v>
      </c>
      <c r="C31" s="75">
        <f>赤岩!C31+常田!C31+平塚!C31+根々井!C31+根々井塚原!C31+上塚原!C31+下塚原!C31+大塚!C31</f>
        <v>31</v>
      </c>
      <c r="D31" s="75">
        <f>赤岩!D31+常田!D31+平塚!D31+根々井!D31+根々井塚原!D31+上塚原!D31+下塚原!D31+大塚!D31</f>
        <v>28</v>
      </c>
      <c r="E31" s="10">
        <f>赤岩!E31+常田!E31+平塚!E31+根々井!E31+根々井塚原!E31+上塚原!E31+下塚原!E31+大塚!E31</f>
        <v>59</v>
      </c>
      <c r="F31" s="32"/>
    </row>
    <row r="32" spans="1:6" ht="15" customHeight="1" x14ac:dyDescent="0.15">
      <c r="A32" s="12"/>
      <c r="B32" s="40" t="s">
        <v>54</v>
      </c>
      <c r="C32" s="49">
        <f>赤岩!C32+常田!C32+平塚!C32+根々井!C32+根々井塚原!C32+上塚原!C32+下塚原!C32+大塚!C32</f>
        <v>124</v>
      </c>
      <c r="D32" s="49">
        <f>赤岩!D32+常田!D32+平塚!D32+根々井!D32+根々井塚原!D32+上塚原!D32+下塚原!D32+大塚!D32</f>
        <v>108</v>
      </c>
      <c r="E32" s="41">
        <f>赤岩!E32+常田!E32+平塚!E32+根々井!E32+根々井塚原!E32+上塚原!E32+下塚原!E32+大塚!E32</f>
        <v>232</v>
      </c>
      <c r="F32" s="42">
        <f>E32/E147</f>
        <v>4.0773286467486819E-2</v>
      </c>
    </row>
    <row r="33" spans="1:6" ht="15" customHeight="1" x14ac:dyDescent="0.15">
      <c r="A33" s="12"/>
      <c r="B33" s="35">
        <v>25</v>
      </c>
      <c r="C33" s="75">
        <f>赤岩!C33+常田!C33+平塚!C33+根々井!C33+根々井塚原!C33+上塚原!C33+下塚原!C33+大塚!C33</f>
        <v>32</v>
      </c>
      <c r="D33" s="75">
        <f>赤岩!D33+常田!D33+平塚!D33+根々井!D33+根々井塚原!D33+上塚原!D33+下塚原!D33+大塚!D33</f>
        <v>26</v>
      </c>
      <c r="E33" s="10">
        <f>赤岩!E33+常田!E33+平塚!E33+根々井!E33+根々井塚原!E33+上塚原!E33+下塚原!E33+大塚!E33</f>
        <v>58</v>
      </c>
      <c r="F33" s="32"/>
    </row>
    <row r="34" spans="1:6" ht="15" customHeight="1" x14ac:dyDescent="0.15">
      <c r="A34" s="12"/>
      <c r="B34" s="35">
        <v>26</v>
      </c>
      <c r="C34" s="75">
        <f>赤岩!C34+常田!C34+平塚!C34+根々井!C34+根々井塚原!C34+上塚原!C34+下塚原!C34+大塚!C34</f>
        <v>29</v>
      </c>
      <c r="D34" s="75">
        <f>赤岩!D34+常田!D34+平塚!D34+根々井!D34+根々井塚原!D34+上塚原!D34+下塚原!D34+大塚!D34</f>
        <v>23</v>
      </c>
      <c r="E34" s="10">
        <f>赤岩!E34+常田!E34+平塚!E34+根々井!E34+根々井塚原!E34+上塚原!E34+下塚原!E34+大塚!E34</f>
        <v>52</v>
      </c>
      <c r="F34" s="32"/>
    </row>
    <row r="35" spans="1:6" ht="15" customHeight="1" x14ac:dyDescent="0.15">
      <c r="A35" s="12"/>
      <c r="B35" s="35">
        <v>27</v>
      </c>
      <c r="C35" s="75">
        <f>赤岩!C35+常田!C35+平塚!C35+根々井!C35+根々井塚原!C35+上塚原!C35+下塚原!C35+大塚!C35</f>
        <v>46</v>
      </c>
      <c r="D35" s="75">
        <f>赤岩!D35+常田!D35+平塚!D35+根々井!D35+根々井塚原!D35+上塚原!D35+下塚原!D35+大塚!D35</f>
        <v>25</v>
      </c>
      <c r="E35" s="10">
        <f>赤岩!E35+常田!E35+平塚!E35+根々井!E35+根々井塚原!E35+上塚原!E35+下塚原!E35+大塚!E35</f>
        <v>71</v>
      </c>
      <c r="F35" s="32"/>
    </row>
    <row r="36" spans="1:6" ht="15" customHeight="1" x14ac:dyDescent="0.15">
      <c r="A36" s="12"/>
      <c r="B36" s="35">
        <v>28</v>
      </c>
      <c r="C36" s="75">
        <f>赤岩!C36+常田!C36+平塚!C36+根々井!C36+根々井塚原!C36+上塚原!C36+下塚原!C36+大塚!C36</f>
        <v>23</v>
      </c>
      <c r="D36" s="75">
        <f>赤岩!D36+常田!D36+平塚!D36+根々井!D36+根々井塚原!D36+上塚原!D36+下塚原!D36+大塚!D36</f>
        <v>30</v>
      </c>
      <c r="E36" s="10">
        <f>赤岩!E36+常田!E36+平塚!E36+根々井!E36+根々井塚原!E36+上塚原!E36+下塚原!E36+大塚!E36</f>
        <v>53</v>
      </c>
      <c r="F36" s="32"/>
    </row>
    <row r="37" spans="1:6" ht="15" customHeight="1" x14ac:dyDescent="0.15">
      <c r="A37" s="12"/>
      <c r="B37" s="35">
        <v>29</v>
      </c>
      <c r="C37" s="75">
        <f>赤岩!C37+常田!C37+平塚!C37+根々井!C37+根々井塚原!C37+上塚原!C37+下塚原!C37+大塚!C37</f>
        <v>28</v>
      </c>
      <c r="D37" s="75">
        <f>赤岩!D37+常田!D37+平塚!D37+根々井!D37+根々井塚原!D37+上塚原!D37+下塚原!D37+大塚!D37</f>
        <v>37</v>
      </c>
      <c r="E37" s="10">
        <f>赤岩!E37+常田!E37+平塚!E37+根々井!E37+根々井塚原!E37+上塚原!E37+下塚原!E37+大塚!E37</f>
        <v>65</v>
      </c>
      <c r="F37" s="32"/>
    </row>
    <row r="38" spans="1:6" ht="15" customHeight="1" x14ac:dyDescent="0.15">
      <c r="A38" s="12"/>
      <c r="B38" s="40" t="s">
        <v>55</v>
      </c>
      <c r="C38" s="49">
        <f>赤岩!C38+常田!C38+平塚!C38+根々井!C38+根々井塚原!C38+上塚原!C38+下塚原!C38+大塚!C38</f>
        <v>158</v>
      </c>
      <c r="D38" s="49">
        <f>赤岩!D38+常田!D38+平塚!D38+根々井!D38+根々井塚原!D38+上塚原!D38+下塚原!D38+大塚!D38</f>
        <v>141</v>
      </c>
      <c r="E38" s="41">
        <f>赤岩!E38+常田!E38+平塚!E38+根々井!E38+根々井塚原!E38+上塚原!E38+下塚原!E38+大塚!E38</f>
        <v>299</v>
      </c>
      <c r="F38" s="42">
        <f>E38/E147</f>
        <v>5.2548330404217927E-2</v>
      </c>
    </row>
    <row r="39" spans="1:6" ht="15" customHeight="1" x14ac:dyDescent="0.15">
      <c r="A39" s="12"/>
      <c r="B39" s="35">
        <v>30</v>
      </c>
      <c r="C39" s="75">
        <f>赤岩!C39+常田!C39+平塚!C39+根々井!C39+根々井塚原!C39+上塚原!C39+下塚原!C39+大塚!C39</f>
        <v>35</v>
      </c>
      <c r="D39" s="75">
        <f>赤岩!D39+常田!D39+平塚!D39+根々井!D39+根々井塚原!D39+上塚原!D39+下塚原!D39+大塚!D39</f>
        <v>38</v>
      </c>
      <c r="E39" s="10">
        <f>赤岩!E39+常田!E39+平塚!E39+根々井!E39+根々井塚原!E39+上塚原!E39+下塚原!E39+大塚!E39</f>
        <v>73</v>
      </c>
      <c r="F39" s="32"/>
    </row>
    <row r="40" spans="1:6" ht="15" customHeight="1" x14ac:dyDescent="0.15">
      <c r="A40" s="12"/>
      <c r="B40" s="35">
        <v>31</v>
      </c>
      <c r="C40" s="75">
        <f>赤岩!C40+常田!C40+平塚!C40+根々井!C40+根々井塚原!C40+上塚原!C40+下塚原!C40+大塚!C40</f>
        <v>26</v>
      </c>
      <c r="D40" s="75">
        <f>赤岩!D40+常田!D40+平塚!D40+根々井!D40+根々井塚原!D40+上塚原!D40+下塚原!D40+大塚!D40</f>
        <v>28</v>
      </c>
      <c r="E40" s="10">
        <f>赤岩!E40+常田!E40+平塚!E40+根々井!E40+根々井塚原!E40+上塚原!E40+下塚原!E40+大塚!E40</f>
        <v>54</v>
      </c>
      <c r="F40" s="32"/>
    </row>
    <row r="41" spans="1:6" ht="15" customHeight="1" x14ac:dyDescent="0.15">
      <c r="A41" s="12"/>
      <c r="B41" s="35">
        <v>32</v>
      </c>
      <c r="C41" s="75">
        <f>赤岩!C41+常田!C41+平塚!C41+根々井!C41+根々井塚原!C41+上塚原!C41+下塚原!C41+大塚!C41</f>
        <v>37</v>
      </c>
      <c r="D41" s="75">
        <f>赤岩!D41+常田!D41+平塚!D41+根々井!D41+根々井塚原!D41+上塚原!D41+下塚原!D41+大塚!D41</f>
        <v>30</v>
      </c>
      <c r="E41" s="10">
        <f>赤岩!E41+常田!E41+平塚!E41+根々井!E41+根々井塚原!E41+上塚原!E41+下塚原!E41+大塚!E41</f>
        <v>67</v>
      </c>
      <c r="F41" s="32"/>
    </row>
    <row r="42" spans="1:6" ht="15" customHeight="1" x14ac:dyDescent="0.15">
      <c r="A42" s="12"/>
      <c r="B42" s="35">
        <v>33</v>
      </c>
      <c r="C42" s="75">
        <f>赤岩!C42+常田!C42+平塚!C42+根々井!C42+根々井塚原!C42+上塚原!C42+下塚原!C42+大塚!C42</f>
        <v>31</v>
      </c>
      <c r="D42" s="75">
        <f>赤岩!D42+常田!D42+平塚!D42+根々井!D42+根々井塚原!D42+上塚原!D42+下塚原!D42+大塚!D42</f>
        <v>38</v>
      </c>
      <c r="E42" s="10">
        <f>赤岩!E42+常田!E42+平塚!E42+根々井!E42+根々井塚原!E42+上塚原!E42+下塚原!E42+大塚!E42</f>
        <v>69</v>
      </c>
      <c r="F42" s="32"/>
    </row>
    <row r="43" spans="1:6" ht="15" customHeight="1" x14ac:dyDescent="0.15">
      <c r="A43" s="12"/>
      <c r="B43" s="35">
        <v>34</v>
      </c>
      <c r="C43" s="75">
        <f>赤岩!C43+常田!C43+平塚!C43+根々井!C43+根々井塚原!C43+上塚原!C43+下塚原!C43+大塚!C43</f>
        <v>34</v>
      </c>
      <c r="D43" s="75">
        <f>赤岩!D43+常田!D43+平塚!D43+根々井!D43+根々井塚原!D43+上塚原!D43+下塚原!D43+大塚!D43</f>
        <v>42</v>
      </c>
      <c r="E43" s="10">
        <f>赤岩!E43+常田!E43+平塚!E43+根々井!E43+根々井塚原!E43+上塚原!E43+下塚原!E43+大塚!E43</f>
        <v>76</v>
      </c>
      <c r="F43" s="32"/>
    </row>
    <row r="44" spans="1:6" ht="15" customHeight="1" x14ac:dyDescent="0.15">
      <c r="A44" s="12"/>
      <c r="B44" s="40" t="s">
        <v>56</v>
      </c>
      <c r="C44" s="49">
        <f>赤岩!C44+常田!C44+平塚!C44+根々井!C44+根々井塚原!C44+上塚原!C44+下塚原!C44+大塚!C44</f>
        <v>163</v>
      </c>
      <c r="D44" s="49">
        <f>赤岩!D44+常田!D44+平塚!D44+根々井!D44+根々井塚原!D44+上塚原!D44+下塚原!D44+大塚!D44</f>
        <v>176</v>
      </c>
      <c r="E44" s="41">
        <f>赤岩!E44+常田!E44+平塚!E44+根々井!E44+根々井塚原!E44+上塚原!E44+下塚原!E44+大塚!E44</f>
        <v>339</v>
      </c>
      <c r="F44" s="42">
        <f>E44/E147</f>
        <v>5.9578207381370825E-2</v>
      </c>
    </row>
    <row r="45" spans="1:6" ht="15" customHeight="1" x14ac:dyDescent="0.15">
      <c r="A45" s="12"/>
      <c r="B45" s="35">
        <v>35</v>
      </c>
      <c r="C45" s="75">
        <f>赤岩!C45+常田!C45+平塚!C45+根々井!C45+根々井塚原!C45+上塚原!C45+下塚原!C45+大塚!C45</f>
        <v>39</v>
      </c>
      <c r="D45" s="75">
        <f>赤岩!D45+常田!D45+平塚!D45+根々井!D45+根々井塚原!D45+上塚原!D45+下塚原!D45+大塚!D45</f>
        <v>44</v>
      </c>
      <c r="E45" s="10">
        <f>赤岩!E45+常田!E45+平塚!E45+根々井!E45+根々井塚原!E45+上塚原!E45+下塚原!E45+大塚!E45</f>
        <v>83</v>
      </c>
      <c r="F45" s="32"/>
    </row>
    <row r="46" spans="1:6" ht="15" customHeight="1" x14ac:dyDescent="0.15">
      <c r="A46" s="12"/>
      <c r="B46" s="35">
        <v>36</v>
      </c>
      <c r="C46" s="75">
        <f>赤岩!C46+常田!C46+平塚!C46+根々井!C46+根々井塚原!C46+上塚原!C46+下塚原!C46+大塚!C46</f>
        <v>47</v>
      </c>
      <c r="D46" s="75">
        <f>赤岩!D46+常田!D46+平塚!D46+根々井!D46+根々井塚原!D46+上塚原!D46+下塚原!D46+大塚!D46</f>
        <v>43</v>
      </c>
      <c r="E46" s="10">
        <f>赤岩!E46+常田!E46+平塚!E46+根々井!E46+根々井塚原!E46+上塚原!E46+下塚原!E46+大塚!E46</f>
        <v>90</v>
      </c>
      <c r="F46" s="32"/>
    </row>
    <row r="47" spans="1:6" ht="15" customHeight="1" x14ac:dyDescent="0.15">
      <c r="A47" s="12"/>
      <c r="B47" s="35">
        <v>37</v>
      </c>
      <c r="C47" s="75">
        <f>赤岩!C47+常田!C47+平塚!C47+根々井!C47+根々井塚原!C47+上塚原!C47+下塚原!C47+大塚!C47</f>
        <v>35</v>
      </c>
      <c r="D47" s="75">
        <f>赤岩!D47+常田!D47+平塚!D47+根々井!D47+根々井塚原!D47+上塚原!D47+下塚原!D47+大塚!D47</f>
        <v>30</v>
      </c>
      <c r="E47" s="10">
        <f>赤岩!E47+常田!E47+平塚!E47+根々井!E47+根々井塚原!E47+上塚原!E47+下塚原!E47+大塚!E47</f>
        <v>65</v>
      </c>
      <c r="F47" s="32"/>
    </row>
    <row r="48" spans="1:6" ht="15" customHeight="1" x14ac:dyDescent="0.15">
      <c r="A48" s="12"/>
      <c r="B48" s="35">
        <v>38</v>
      </c>
      <c r="C48" s="75">
        <f>赤岩!C48+常田!C48+平塚!C48+根々井!C48+根々井塚原!C48+上塚原!C48+下塚原!C48+大塚!C48</f>
        <v>35</v>
      </c>
      <c r="D48" s="75">
        <f>赤岩!D48+常田!D48+平塚!D48+根々井!D48+根々井塚原!D48+上塚原!D48+下塚原!D48+大塚!D48</f>
        <v>35</v>
      </c>
      <c r="E48" s="10">
        <f>赤岩!E48+常田!E48+平塚!E48+根々井!E48+根々井塚原!E48+上塚原!E48+下塚原!E48+大塚!E48</f>
        <v>70</v>
      </c>
      <c r="F48" s="32"/>
    </row>
    <row r="49" spans="1:6" ht="15" customHeight="1" x14ac:dyDescent="0.15">
      <c r="A49" s="12"/>
      <c r="B49" s="35">
        <v>39</v>
      </c>
      <c r="C49" s="75">
        <f>赤岩!C49+常田!C49+平塚!C49+根々井!C49+根々井塚原!C49+上塚原!C49+下塚原!C49+大塚!C49</f>
        <v>54</v>
      </c>
      <c r="D49" s="75">
        <f>赤岩!D49+常田!D49+平塚!D49+根々井!D49+根々井塚原!D49+上塚原!D49+下塚原!D49+大塚!D49</f>
        <v>34</v>
      </c>
      <c r="E49" s="10">
        <f>赤岩!E49+常田!E49+平塚!E49+根々井!E49+根々井塚原!E49+上塚原!E49+下塚原!E49+大塚!E49</f>
        <v>88</v>
      </c>
      <c r="F49" s="32"/>
    </row>
    <row r="50" spans="1:6" ht="15" customHeight="1" x14ac:dyDescent="0.15">
      <c r="A50" s="12"/>
      <c r="B50" s="40" t="s">
        <v>57</v>
      </c>
      <c r="C50" s="49">
        <f>赤岩!C50+常田!C50+平塚!C50+根々井!C50+根々井塚原!C50+上塚原!C50+下塚原!C50+大塚!C50</f>
        <v>210</v>
      </c>
      <c r="D50" s="49">
        <f>赤岩!D50+常田!D50+平塚!D50+根々井!D50+根々井塚原!D50+上塚原!D50+下塚原!D50+大塚!D50</f>
        <v>186</v>
      </c>
      <c r="E50" s="41">
        <f>赤岩!E50+常田!E50+平塚!E50+根々井!E50+根々井塚原!E50+上塚原!E50+下塚原!E50+大塚!E50</f>
        <v>396</v>
      </c>
      <c r="F50" s="42">
        <f>E50/E147</f>
        <v>6.9595782073813714E-2</v>
      </c>
    </row>
    <row r="51" spans="1:6" ht="15" customHeight="1" x14ac:dyDescent="0.15">
      <c r="A51" s="12"/>
      <c r="B51" s="35">
        <v>40</v>
      </c>
      <c r="C51" s="75">
        <f>赤岩!C51+常田!C51+平塚!C51+根々井!C51+根々井塚原!C51+上塚原!C51+下塚原!C51+大塚!C51</f>
        <v>31</v>
      </c>
      <c r="D51" s="75">
        <f>赤岩!D51+常田!D51+平塚!D51+根々井!D51+根々井塚原!D51+上塚原!D51+下塚原!D51+大塚!D51</f>
        <v>49</v>
      </c>
      <c r="E51" s="10">
        <f>赤岩!E51+常田!E51+平塚!E51+根々井!E51+根々井塚原!E51+上塚原!E51+下塚原!E51+大塚!E51</f>
        <v>80</v>
      </c>
      <c r="F51" s="32"/>
    </row>
    <row r="52" spans="1:6" ht="15" customHeight="1" x14ac:dyDescent="0.15">
      <c r="A52" s="12"/>
      <c r="B52" s="35">
        <v>41</v>
      </c>
      <c r="C52" s="75">
        <f>赤岩!C52+常田!C52+平塚!C52+根々井!C52+根々井塚原!C52+上塚原!C52+下塚原!C52+大塚!C52</f>
        <v>43</v>
      </c>
      <c r="D52" s="75">
        <f>赤岩!D52+常田!D52+平塚!D52+根々井!D52+根々井塚原!D52+上塚原!D52+下塚原!D52+大塚!D52</f>
        <v>42</v>
      </c>
      <c r="E52" s="10">
        <f>赤岩!E52+常田!E52+平塚!E52+根々井!E52+根々井塚原!E52+上塚原!E52+下塚原!E52+大塚!E52</f>
        <v>85</v>
      </c>
      <c r="F52" s="32"/>
    </row>
    <row r="53" spans="1:6" ht="15" customHeight="1" x14ac:dyDescent="0.15">
      <c r="A53" s="12"/>
      <c r="B53" s="35">
        <v>42</v>
      </c>
      <c r="C53" s="75">
        <f>赤岩!C53+常田!C53+平塚!C53+根々井!C53+根々井塚原!C53+上塚原!C53+下塚原!C53+大塚!C53</f>
        <v>47</v>
      </c>
      <c r="D53" s="75">
        <f>赤岩!D53+常田!D53+平塚!D53+根々井!D53+根々井塚原!D53+上塚原!D53+下塚原!D53+大塚!D53</f>
        <v>34</v>
      </c>
      <c r="E53" s="10">
        <f>赤岩!E53+常田!E53+平塚!E53+根々井!E53+根々井塚原!E53+上塚原!E53+下塚原!E53+大塚!E53</f>
        <v>81</v>
      </c>
      <c r="F53" s="32"/>
    </row>
    <row r="54" spans="1:6" ht="15" customHeight="1" x14ac:dyDescent="0.15">
      <c r="A54" s="12"/>
      <c r="B54" s="35">
        <v>43</v>
      </c>
      <c r="C54" s="75">
        <f>赤岩!C54+常田!C54+平塚!C54+根々井!C54+根々井塚原!C54+上塚原!C54+下塚原!C54+大塚!C54</f>
        <v>40</v>
      </c>
      <c r="D54" s="75">
        <f>赤岩!D54+常田!D54+平塚!D54+根々井!D54+根々井塚原!D54+上塚原!D54+下塚原!D54+大塚!D54</f>
        <v>39</v>
      </c>
      <c r="E54" s="10">
        <f>赤岩!E54+常田!E54+平塚!E54+根々井!E54+根々井塚原!E54+上塚原!E54+下塚原!E54+大塚!E54</f>
        <v>79</v>
      </c>
      <c r="F54" s="32"/>
    </row>
    <row r="55" spans="1:6" ht="15" customHeight="1" x14ac:dyDescent="0.15">
      <c r="A55" s="12"/>
      <c r="B55" s="35">
        <v>44</v>
      </c>
      <c r="C55" s="75">
        <f>赤岩!C55+常田!C55+平塚!C55+根々井!C55+根々井塚原!C55+上塚原!C55+下塚原!C55+大塚!C55</f>
        <v>41</v>
      </c>
      <c r="D55" s="75">
        <f>赤岩!D55+常田!D55+平塚!D55+根々井!D55+根々井塚原!D55+上塚原!D55+下塚原!D55+大塚!D55</f>
        <v>44</v>
      </c>
      <c r="E55" s="10">
        <f>赤岩!E55+常田!E55+平塚!E55+根々井!E55+根々井塚原!E55+上塚原!E55+下塚原!E55+大塚!E55</f>
        <v>85</v>
      </c>
      <c r="F55" s="32"/>
    </row>
    <row r="56" spans="1:6" ht="15" customHeight="1" x14ac:dyDescent="0.15">
      <c r="A56" s="12"/>
      <c r="B56" s="40" t="s">
        <v>58</v>
      </c>
      <c r="C56" s="49">
        <f>赤岩!C56+常田!C56+平塚!C56+根々井!C56+根々井塚原!C56+上塚原!C56+下塚原!C56+大塚!C56</f>
        <v>202</v>
      </c>
      <c r="D56" s="49">
        <f>赤岩!D56+常田!D56+平塚!D56+根々井!D56+根々井塚原!D56+上塚原!D56+下塚原!D56+大塚!D56</f>
        <v>208</v>
      </c>
      <c r="E56" s="41">
        <f>赤岩!E56+常田!E56+平塚!E56+根々井!E56+根々井塚原!E56+上塚原!E56+下塚原!E56+大塚!E56</f>
        <v>410</v>
      </c>
      <c r="F56" s="42">
        <f>E56/E147</f>
        <v>7.2056239015817217E-2</v>
      </c>
    </row>
    <row r="57" spans="1:6" ht="15" customHeight="1" x14ac:dyDescent="0.15">
      <c r="A57" s="12"/>
      <c r="B57" s="35">
        <v>45</v>
      </c>
      <c r="C57" s="75">
        <f>赤岩!C57+常田!C57+平塚!C57+根々井!C57+根々井塚原!C57+上塚原!C57+下塚原!C57+大塚!C57</f>
        <v>33</v>
      </c>
      <c r="D57" s="75">
        <f>赤岩!D57+常田!D57+平塚!D57+根々井!D57+根々井塚原!D57+上塚原!D57+下塚原!D57+大塚!D57</f>
        <v>42</v>
      </c>
      <c r="E57" s="10">
        <f>赤岩!E57+常田!E57+平塚!E57+根々井!E57+根々井塚原!E57+上塚原!E57+下塚原!E57+大塚!E57</f>
        <v>75</v>
      </c>
      <c r="F57" s="32"/>
    </row>
    <row r="58" spans="1:6" ht="15" customHeight="1" x14ac:dyDescent="0.15">
      <c r="A58" s="12"/>
      <c r="B58" s="35">
        <v>46</v>
      </c>
      <c r="C58" s="75">
        <f>赤岩!C58+常田!C58+平塚!C58+根々井!C58+根々井塚原!C58+上塚原!C58+下塚原!C58+大塚!C58</f>
        <v>42</v>
      </c>
      <c r="D58" s="75">
        <f>赤岩!D58+常田!D58+平塚!D58+根々井!D58+根々井塚原!D58+上塚原!D58+下塚原!D58+大塚!D58</f>
        <v>39</v>
      </c>
      <c r="E58" s="10">
        <f>赤岩!E58+常田!E58+平塚!E58+根々井!E58+根々井塚原!E58+上塚原!E58+下塚原!E58+大塚!E58</f>
        <v>81</v>
      </c>
      <c r="F58" s="32"/>
    </row>
    <row r="59" spans="1:6" ht="15" customHeight="1" x14ac:dyDescent="0.15">
      <c r="A59" s="12"/>
      <c r="B59" s="35">
        <v>47</v>
      </c>
      <c r="C59" s="75">
        <f>赤岩!C59+常田!C59+平塚!C59+根々井!C59+根々井塚原!C59+上塚原!C59+下塚原!C59+大塚!C59</f>
        <v>53</v>
      </c>
      <c r="D59" s="75">
        <f>赤岩!D59+常田!D59+平塚!D59+根々井!D59+根々井塚原!D59+上塚原!D59+下塚原!D59+大塚!D59</f>
        <v>47</v>
      </c>
      <c r="E59" s="10">
        <f>赤岩!E59+常田!E59+平塚!E59+根々井!E59+根々井塚原!E59+上塚原!E59+下塚原!E59+大塚!E59</f>
        <v>100</v>
      </c>
      <c r="F59" s="32"/>
    </row>
    <row r="60" spans="1:6" ht="15" customHeight="1" x14ac:dyDescent="0.15">
      <c r="A60" s="12"/>
      <c r="B60" s="35">
        <v>48</v>
      </c>
      <c r="C60" s="75">
        <f>赤岩!C60+常田!C60+平塚!C60+根々井!C60+根々井塚原!C60+上塚原!C60+下塚原!C60+大塚!C60</f>
        <v>36</v>
      </c>
      <c r="D60" s="75">
        <f>赤岩!D60+常田!D60+平塚!D60+根々井!D60+根々井塚原!D60+上塚原!D60+下塚原!D60+大塚!D60</f>
        <v>32</v>
      </c>
      <c r="E60" s="10">
        <f>赤岩!E60+常田!E60+平塚!E60+根々井!E60+根々井塚原!E60+上塚原!E60+下塚原!E60+大塚!E60</f>
        <v>68</v>
      </c>
      <c r="F60" s="32"/>
    </row>
    <row r="61" spans="1:6" ht="15" customHeight="1" x14ac:dyDescent="0.15">
      <c r="A61" s="12"/>
      <c r="B61" s="35">
        <v>49</v>
      </c>
      <c r="C61" s="75">
        <f>赤岩!C61+常田!C61+平塚!C61+根々井!C61+根々井塚原!C61+上塚原!C61+下塚原!C61+大塚!C61</f>
        <v>32</v>
      </c>
      <c r="D61" s="75">
        <f>赤岩!D61+常田!D61+平塚!D61+根々井!D61+根々井塚原!D61+上塚原!D61+下塚原!D61+大塚!D61</f>
        <v>38</v>
      </c>
      <c r="E61" s="10">
        <f>赤岩!E61+常田!E61+平塚!E61+根々井!E61+根々井塚原!E61+上塚原!E61+下塚原!E61+大塚!E61</f>
        <v>70</v>
      </c>
      <c r="F61" s="32"/>
    </row>
    <row r="62" spans="1:6" ht="15" customHeight="1" x14ac:dyDescent="0.15">
      <c r="A62" s="12"/>
      <c r="B62" s="40" t="s">
        <v>59</v>
      </c>
      <c r="C62" s="49">
        <f>赤岩!C62+常田!C62+平塚!C62+根々井!C62+根々井塚原!C62+上塚原!C62+下塚原!C62+大塚!C62</f>
        <v>196</v>
      </c>
      <c r="D62" s="49">
        <f>赤岩!D62+常田!D62+平塚!D62+根々井!D62+根々井塚原!D62+上塚原!D62+下塚原!D62+大塚!D62</f>
        <v>198</v>
      </c>
      <c r="E62" s="41">
        <f>赤岩!E62+常田!E62+平塚!E62+根々井!E62+根々井塚原!E62+上塚原!E62+下塚原!E62+大塚!E62</f>
        <v>394</v>
      </c>
      <c r="F62" s="42">
        <f>E62/E147</f>
        <v>6.9244288224956069E-2</v>
      </c>
    </row>
    <row r="63" spans="1:6" ht="15" customHeight="1" x14ac:dyDescent="0.15">
      <c r="A63" s="12"/>
      <c r="B63" s="35">
        <v>50</v>
      </c>
      <c r="C63" s="75">
        <f>赤岩!C63+常田!C63+平塚!C63+根々井!C63+根々井塚原!C63+上塚原!C63+下塚原!C63+大塚!C63</f>
        <v>46</v>
      </c>
      <c r="D63" s="75">
        <f>赤岩!D63+常田!D63+平塚!D63+根々井!D63+根々井塚原!D63+上塚原!D63+下塚原!D63+大塚!D63</f>
        <v>40</v>
      </c>
      <c r="E63" s="10">
        <f>赤岩!E63+常田!E63+平塚!E63+根々井!E63+根々井塚原!E63+上塚原!E63+下塚原!E63+大塚!E63</f>
        <v>86</v>
      </c>
      <c r="F63" s="32"/>
    </row>
    <row r="64" spans="1:6" ht="15" customHeight="1" x14ac:dyDescent="0.15">
      <c r="A64" s="12"/>
      <c r="B64" s="35">
        <v>51</v>
      </c>
      <c r="C64" s="75">
        <f>赤岩!C64+常田!C64+平塚!C64+根々井!C64+根々井塚原!C64+上塚原!C64+下塚原!C64+大塚!C64</f>
        <v>54</v>
      </c>
      <c r="D64" s="75">
        <f>赤岩!D64+常田!D64+平塚!D64+根々井!D64+根々井塚原!D64+上塚原!D64+下塚原!D64+大塚!D64</f>
        <v>45</v>
      </c>
      <c r="E64" s="10">
        <f>赤岩!E64+常田!E64+平塚!E64+根々井!E64+根々井塚原!E64+上塚原!E64+下塚原!E64+大塚!E64</f>
        <v>99</v>
      </c>
      <c r="F64" s="32"/>
    </row>
    <row r="65" spans="1:6" ht="15" customHeight="1" x14ac:dyDescent="0.15">
      <c r="A65" s="12"/>
      <c r="B65" s="35">
        <v>52</v>
      </c>
      <c r="C65" s="75">
        <f>赤岩!C65+常田!C65+平塚!C65+根々井!C65+根々井塚原!C65+上塚原!C65+下塚原!C65+大塚!C65</f>
        <v>34</v>
      </c>
      <c r="D65" s="75">
        <f>赤岩!D65+常田!D65+平塚!D65+根々井!D65+根々井塚原!D65+上塚原!D65+下塚原!D65+大塚!D65</f>
        <v>36</v>
      </c>
      <c r="E65" s="10">
        <f>赤岩!E65+常田!E65+平塚!E65+根々井!E65+根々井塚原!E65+上塚原!E65+下塚原!E65+大塚!E65</f>
        <v>70</v>
      </c>
      <c r="F65" s="32"/>
    </row>
    <row r="66" spans="1:6" ht="15" customHeight="1" x14ac:dyDescent="0.15">
      <c r="A66" s="12"/>
      <c r="B66" s="35">
        <v>53</v>
      </c>
      <c r="C66" s="75">
        <f>赤岩!C66+常田!C66+平塚!C66+根々井!C66+根々井塚原!C66+上塚原!C66+下塚原!C66+大塚!C66</f>
        <v>36</v>
      </c>
      <c r="D66" s="75">
        <f>赤岩!D66+常田!D66+平塚!D66+根々井!D66+根々井塚原!D66+上塚原!D66+下塚原!D66+大塚!D66</f>
        <v>35</v>
      </c>
      <c r="E66" s="10">
        <f>赤岩!E66+常田!E66+平塚!E66+根々井!E66+根々井塚原!E66+上塚原!E66+下塚原!E66+大塚!E66</f>
        <v>71</v>
      </c>
      <c r="F66" s="32"/>
    </row>
    <row r="67" spans="1:6" ht="15" customHeight="1" x14ac:dyDescent="0.15">
      <c r="A67" s="12"/>
      <c r="B67" s="35">
        <v>54</v>
      </c>
      <c r="C67" s="75">
        <f>赤岩!C67+常田!C67+平塚!C67+根々井!C67+根々井塚原!C67+上塚原!C67+下塚原!C67+大塚!C67</f>
        <v>34</v>
      </c>
      <c r="D67" s="75">
        <f>赤岩!D67+常田!D67+平塚!D67+根々井!D67+根々井塚原!D67+上塚原!D67+下塚原!D67+大塚!D67</f>
        <v>30</v>
      </c>
      <c r="E67" s="10">
        <f>赤岩!E67+常田!E67+平塚!E67+根々井!E67+根々井塚原!E67+上塚原!E67+下塚原!E67+大塚!E67</f>
        <v>64</v>
      </c>
      <c r="F67" s="32"/>
    </row>
    <row r="68" spans="1:6" ht="15" customHeight="1" x14ac:dyDescent="0.15">
      <c r="A68" s="12"/>
      <c r="B68" s="40" t="s">
        <v>60</v>
      </c>
      <c r="C68" s="49">
        <f>赤岩!C68+常田!C68+平塚!C68+根々井!C68+根々井塚原!C68+上塚原!C68+下塚原!C68+大塚!C68</f>
        <v>204</v>
      </c>
      <c r="D68" s="49">
        <f>赤岩!D68+常田!D68+平塚!D68+根々井!D68+根々井塚原!D68+上塚原!D68+下塚原!D68+大塚!D68</f>
        <v>186</v>
      </c>
      <c r="E68" s="41">
        <f>赤岩!E68+常田!E68+平塚!E68+根々井!E68+根々井塚原!E68+上塚原!E68+下塚原!E68+大塚!E68</f>
        <v>390</v>
      </c>
      <c r="F68" s="42">
        <f>E68/E147</f>
        <v>6.8541300527240778E-2</v>
      </c>
    </row>
    <row r="69" spans="1:6" ht="15" customHeight="1" x14ac:dyDescent="0.15">
      <c r="A69" s="12"/>
      <c r="B69" s="35">
        <v>55</v>
      </c>
      <c r="C69" s="75">
        <f>赤岩!C69+常田!C69+平塚!C69+根々井!C69+根々井塚原!C69+上塚原!C69+下塚原!C69+大塚!C69</f>
        <v>31</v>
      </c>
      <c r="D69" s="75">
        <f>赤岩!D69+常田!D69+平塚!D69+根々井!D69+根々井塚原!D69+上塚原!D69+下塚原!D69+大塚!D69</f>
        <v>37</v>
      </c>
      <c r="E69" s="10">
        <f>赤岩!E69+常田!E69+平塚!E69+根々井!E69+根々井塚原!E69+上塚原!E69+下塚原!E69+大塚!E69</f>
        <v>68</v>
      </c>
      <c r="F69" s="32"/>
    </row>
    <row r="70" spans="1:6" ht="15" customHeight="1" x14ac:dyDescent="0.15">
      <c r="A70" s="12"/>
      <c r="B70" s="35">
        <v>56</v>
      </c>
      <c r="C70" s="75">
        <f>赤岩!C70+常田!C70+平塚!C70+根々井!C70+根々井塚原!C70+上塚原!C70+下塚原!C70+大塚!C70</f>
        <v>25</v>
      </c>
      <c r="D70" s="75">
        <f>赤岩!D70+常田!D70+平塚!D70+根々井!D70+根々井塚原!D70+上塚原!D70+下塚原!D70+大塚!D70</f>
        <v>33</v>
      </c>
      <c r="E70" s="10">
        <f>赤岩!E70+常田!E70+平塚!E70+根々井!E70+根々井塚原!E70+上塚原!E70+下塚原!E70+大塚!E70</f>
        <v>58</v>
      </c>
      <c r="F70" s="32"/>
    </row>
    <row r="71" spans="1:6" ht="15" customHeight="1" x14ac:dyDescent="0.15">
      <c r="A71" s="12"/>
      <c r="B71" s="35">
        <v>57</v>
      </c>
      <c r="C71" s="75">
        <f>赤岩!C71+常田!C71+平塚!C71+根々井!C71+根々井塚原!C71+上塚原!C71+下塚原!C71+大塚!C71</f>
        <v>28</v>
      </c>
      <c r="D71" s="75">
        <f>赤岩!D71+常田!D71+平塚!D71+根々井!D71+根々井塚原!D71+上塚原!D71+下塚原!D71+大塚!D71</f>
        <v>27</v>
      </c>
      <c r="E71" s="10">
        <f>赤岩!E71+常田!E71+平塚!E71+根々井!E71+根々井塚原!E71+上塚原!E71+下塚原!E71+大塚!E71</f>
        <v>55</v>
      </c>
      <c r="F71" s="32"/>
    </row>
    <row r="72" spans="1:6" ht="15" customHeight="1" x14ac:dyDescent="0.15">
      <c r="A72" s="12"/>
      <c r="B72" s="35">
        <v>58</v>
      </c>
      <c r="C72" s="75">
        <f>赤岩!C72+常田!C72+平塚!C72+根々井!C72+根々井塚原!C72+上塚原!C72+下塚原!C72+大塚!C72</f>
        <v>25</v>
      </c>
      <c r="D72" s="75">
        <f>赤岩!D72+常田!D72+平塚!D72+根々井!D72+根々井塚原!D72+上塚原!D72+下塚原!D72+大塚!D72</f>
        <v>22</v>
      </c>
      <c r="E72" s="10">
        <f>赤岩!E72+常田!E72+平塚!E72+根々井!E72+根々井塚原!E72+上塚原!E72+下塚原!E72+大塚!E72</f>
        <v>47</v>
      </c>
      <c r="F72" s="32"/>
    </row>
    <row r="73" spans="1:6" ht="15" customHeight="1" x14ac:dyDescent="0.15">
      <c r="A73" s="12"/>
      <c r="B73" s="35">
        <v>59</v>
      </c>
      <c r="C73" s="75">
        <f>赤岩!C73+常田!C73+平塚!C73+根々井!C73+根々井塚原!C73+上塚原!C73+下塚原!C73+大塚!C73</f>
        <v>28</v>
      </c>
      <c r="D73" s="75">
        <f>赤岩!D73+常田!D73+平塚!D73+根々井!D73+根々井塚原!D73+上塚原!D73+下塚原!D73+大塚!D73</f>
        <v>39</v>
      </c>
      <c r="E73" s="10">
        <f>赤岩!E73+常田!E73+平塚!E73+根々井!E73+根々井塚原!E73+上塚原!E73+下塚原!E73+大塚!E73</f>
        <v>67</v>
      </c>
      <c r="F73" s="32"/>
    </row>
    <row r="74" spans="1:6" ht="15" customHeight="1" x14ac:dyDescent="0.15">
      <c r="A74" s="12"/>
      <c r="B74" s="40" t="s">
        <v>61</v>
      </c>
      <c r="C74" s="49">
        <f>赤岩!C74+常田!C74+平塚!C74+根々井!C74+根々井塚原!C74+上塚原!C74+下塚原!C74+大塚!C74</f>
        <v>137</v>
      </c>
      <c r="D74" s="49">
        <f>赤岩!D74+常田!D74+平塚!D74+根々井!D74+根々井塚原!D74+上塚原!D74+下塚原!D74+大塚!D74</f>
        <v>158</v>
      </c>
      <c r="E74" s="41">
        <f>赤岩!E74+常田!E74+平塚!E74+根々井!E74+根々井塚原!E74+上塚原!E74+下塚原!E74+大塚!E74</f>
        <v>295</v>
      </c>
      <c r="F74" s="42">
        <f>E74/E147</f>
        <v>5.1845342706502637E-2</v>
      </c>
    </row>
    <row r="75" spans="1:6" ht="15" customHeight="1" x14ac:dyDescent="0.15">
      <c r="A75" s="12"/>
      <c r="B75" s="35">
        <v>60</v>
      </c>
      <c r="C75" s="75">
        <f>赤岩!C75+常田!C75+平塚!C75+根々井!C75+根々井塚原!C75+上塚原!C75+下塚原!C75+大塚!C75</f>
        <v>29</v>
      </c>
      <c r="D75" s="75">
        <f>赤岩!D75+常田!D75+平塚!D75+根々井!D75+根々井塚原!D75+上塚原!D75+下塚原!D75+大塚!D75</f>
        <v>27</v>
      </c>
      <c r="E75" s="10">
        <f>赤岩!E75+常田!E75+平塚!E75+根々井!E75+根々井塚原!E75+上塚原!E75+下塚原!E75+大塚!E75</f>
        <v>56</v>
      </c>
      <c r="F75" s="32"/>
    </row>
    <row r="76" spans="1:6" ht="15" customHeight="1" x14ac:dyDescent="0.15">
      <c r="A76" s="12"/>
      <c r="B76" s="35">
        <v>61</v>
      </c>
      <c r="C76" s="75">
        <f>赤岩!C76+常田!C76+平塚!C76+根々井!C76+根々井塚原!C76+上塚原!C76+下塚原!C76+大塚!C76</f>
        <v>35</v>
      </c>
      <c r="D76" s="75">
        <f>赤岩!D76+常田!D76+平塚!D76+根々井!D76+根々井塚原!D76+上塚原!D76+下塚原!D76+大塚!D76</f>
        <v>34</v>
      </c>
      <c r="E76" s="10">
        <f>赤岩!E76+常田!E76+平塚!E76+根々井!E76+根々井塚原!E76+上塚原!E76+下塚原!E76+大塚!E76</f>
        <v>69</v>
      </c>
      <c r="F76" s="32"/>
    </row>
    <row r="77" spans="1:6" ht="15" customHeight="1" x14ac:dyDescent="0.15">
      <c r="A77" s="12"/>
      <c r="B77" s="35">
        <v>62</v>
      </c>
      <c r="C77" s="75">
        <f>赤岩!C77+常田!C77+平塚!C77+根々井!C77+根々井塚原!C77+上塚原!C77+下塚原!C77+大塚!C77</f>
        <v>35</v>
      </c>
      <c r="D77" s="75">
        <f>赤岩!D77+常田!D77+平塚!D77+根々井!D77+根々井塚原!D77+上塚原!D77+下塚原!D77+大塚!D77</f>
        <v>40</v>
      </c>
      <c r="E77" s="10">
        <f>赤岩!E77+常田!E77+平塚!E77+根々井!E77+根々井塚原!E77+上塚原!E77+下塚原!E77+大塚!E77</f>
        <v>75</v>
      </c>
      <c r="F77" s="32"/>
    </row>
    <row r="78" spans="1:6" ht="15" customHeight="1" x14ac:dyDescent="0.15">
      <c r="A78" s="12"/>
      <c r="B78" s="35">
        <v>63</v>
      </c>
      <c r="C78" s="75">
        <f>赤岩!C78+常田!C78+平塚!C78+根々井!C78+根々井塚原!C78+上塚原!C78+下塚原!C78+大塚!C78</f>
        <v>35</v>
      </c>
      <c r="D78" s="75">
        <f>赤岩!D78+常田!D78+平塚!D78+根々井!D78+根々井塚原!D78+上塚原!D78+下塚原!D78+大塚!D78</f>
        <v>36</v>
      </c>
      <c r="E78" s="10">
        <f>赤岩!E78+常田!E78+平塚!E78+根々井!E78+根々井塚原!E78+上塚原!E78+下塚原!E78+大塚!E78</f>
        <v>71</v>
      </c>
      <c r="F78" s="32"/>
    </row>
    <row r="79" spans="1:6" ht="15" customHeight="1" x14ac:dyDescent="0.15">
      <c r="A79" s="12"/>
      <c r="B79" s="35">
        <v>64</v>
      </c>
      <c r="C79" s="75">
        <f>赤岩!C79+常田!C79+平塚!C79+根々井!C79+根々井塚原!C79+上塚原!C79+下塚原!C79+大塚!C79</f>
        <v>39</v>
      </c>
      <c r="D79" s="75">
        <f>赤岩!D79+常田!D79+平塚!D79+根々井!D79+根々井塚原!D79+上塚原!D79+下塚原!D79+大塚!D79</f>
        <v>39</v>
      </c>
      <c r="E79" s="10">
        <f>赤岩!E79+常田!E79+平塚!E79+根々井!E79+根々井塚原!E79+上塚原!E79+下塚原!E79+大塚!E79</f>
        <v>78</v>
      </c>
      <c r="F79" s="32"/>
    </row>
    <row r="80" spans="1:6" ht="15" customHeight="1" x14ac:dyDescent="0.15">
      <c r="A80" s="12"/>
      <c r="B80" s="40" t="s">
        <v>62</v>
      </c>
      <c r="C80" s="49">
        <f>赤岩!C80+常田!C80+平塚!C80+根々井!C80+根々井塚原!C80+上塚原!C80+下塚原!C80+大塚!C80</f>
        <v>173</v>
      </c>
      <c r="D80" s="49">
        <f>赤岩!D80+常田!D80+平塚!D80+根々井!D80+根々井塚原!D80+上塚原!D80+下塚原!D80+大塚!D80</f>
        <v>176</v>
      </c>
      <c r="E80" s="41">
        <f>赤岩!E80+常田!E80+平塚!E80+根々井!E80+根々井塚原!E80+上塚原!E80+下塚原!E80+大塚!E80</f>
        <v>349</v>
      </c>
      <c r="F80" s="42">
        <f>E80/E147</f>
        <v>6.1335676625659051E-2</v>
      </c>
    </row>
    <row r="81" spans="1:6" ht="15" customHeight="1" x14ac:dyDescent="0.15">
      <c r="A81" s="12"/>
      <c r="B81" s="35">
        <v>65</v>
      </c>
      <c r="C81" s="75">
        <f>赤岩!C81+常田!C81+平塚!C81+根々井!C81+根々井塚原!C81+上塚原!C81+下塚原!C81+大塚!C81</f>
        <v>29</v>
      </c>
      <c r="D81" s="75">
        <f>赤岩!D81+常田!D81+平塚!D81+根々井!D81+根々井塚原!D81+上塚原!D81+下塚原!D81+大塚!D81</f>
        <v>42</v>
      </c>
      <c r="E81" s="10">
        <f>赤岩!E81+常田!E81+平塚!E81+根々井!E81+根々井塚原!E81+上塚原!E81+下塚原!E81+大塚!E81</f>
        <v>71</v>
      </c>
      <c r="F81" s="32"/>
    </row>
    <row r="82" spans="1:6" ht="15" customHeight="1" x14ac:dyDescent="0.15">
      <c r="A82" s="12"/>
      <c r="B82" s="35">
        <v>66</v>
      </c>
      <c r="C82" s="75">
        <f>赤岩!C82+常田!C82+平塚!C82+根々井!C82+根々井塚原!C82+上塚原!C82+下塚原!C82+大塚!C82</f>
        <v>43</v>
      </c>
      <c r="D82" s="75">
        <f>赤岩!D82+常田!D82+平塚!D82+根々井!D82+根々井塚原!D82+上塚原!D82+下塚原!D82+大塚!D82</f>
        <v>28</v>
      </c>
      <c r="E82" s="10">
        <f>赤岩!E82+常田!E82+平塚!E82+根々井!E82+根々井塚原!E82+上塚原!E82+下塚原!E82+大塚!E82</f>
        <v>71</v>
      </c>
      <c r="F82" s="32"/>
    </row>
    <row r="83" spans="1:6" ht="15" customHeight="1" x14ac:dyDescent="0.15">
      <c r="A83" s="12"/>
      <c r="B83" s="35">
        <v>67</v>
      </c>
      <c r="C83" s="75">
        <f>赤岩!C83+常田!C83+平塚!C83+根々井!C83+根々井塚原!C83+上塚原!C83+下塚原!C83+大塚!C83</f>
        <v>44</v>
      </c>
      <c r="D83" s="75">
        <f>赤岩!D83+常田!D83+平塚!D83+根々井!D83+根々井塚原!D83+上塚原!D83+下塚原!D83+大塚!D83</f>
        <v>40</v>
      </c>
      <c r="E83" s="10">
        <f>赤岩!E83+常田!E83+平塚!E83+根々井!E83+根々井塚原!E83+上塚原!E83+下塚原!E83+大塚!E83</f>
        <v>84</v>
      </c>
      <c r="F83" s="32"/>
    </row>
    <row r="84" spans="1:6" ht="15" customHeight="1" x14ac:dyDescent="0.15">
      <c r="A84" s="12"/>
      <c r="B84" s="35">
        <v>68</v>
      </c>
      <c r="C84" s="75">
        <f>赤岩!C84+常田!C84+平塚!C84+根々井!C84+根々井塚原!C84+上塚原!C84+下塚原!C84+大塚!C84</f>
        <v>33</v>
      </c>
      <c r="D84" s="75">
        <f>赤岩!D84+常田!D84+平塚!D84+根々井!D84+根々井塚原!D84+上塚原!D84+下塚原!D84+大塚!D84</f>
        <v>32</v>
      </c>
      <c r="E84" s="10">
        <f>赤岩!E84+常田!E84+平塚!E84+根々井!E84+根々井塚原!E84+上塚原!E84+下塚原!E84+大塚!E84</f>
        <v>65</v>
      </c>
      <c r="F84" s="32"/>
    </row>
    <row r="85" spans="1:6" ht="15" customHeight="1" x14ac:dyDescent="0.15">
      <c r="A85" s="12"/>
      <c r="B85" s="35">
        <v>69</v>
      </c>
      <c r="C85" s="75">
        <f>赤岩!C85+常田!C85+平塚!C85+根々井!C85+根々井塚原!C85+上塚原!C85+下塚原!C85+大塚!C85</f>
        <v>32</v>
      </c>
      <c r="D85" s="75">
        <f>赤岩!D85+常田!D85+平塚!D85+根々井!D85+根々井塚原!D85+上塚原!D85+下塚原!D85+大塚!D85</f>
        <v>30</v>
      </c>
      <c r="E85" s="10">
        <f>赤岩!E85+常田!E85+平塚!E85+根々井!E85+根々井塚原!E85+上塚原!E85+下塚原!E85+大塚!E85</f>
        <v>62</v>
      </c>
      <c r="F85" s="32"/>
    </row>
    <row r="86" spans="1:6" ht="15" customHeight="1" x14ac:dyDescent="0.15">
      <c r="A86" s="12"/>
      <c r="B86" s="43" t="s">
        <v>63</v>
      </c>
      <c r="C86" s="71">
        <f>赤岩!C86+常田!C86+平塚!C86+根々井!C86+根々井塚原!C86+上塚原!C86+下塚原!C86+大塚!C86</f>
        <v>181</v>
      </c>
      <c r="D86" s="71">
        <f>赤岩!D86+常田!D86+平塚!D86+根々井!D86+根々井塚原!D86+上塚原!D86+下塚原!D86+大塚!D86</f>
        <v>172</v>
      </c>
      <c r="E86" s="44">
        <f>赤岩!E86+常田!E86+平塚!E86+根々井!E86+根々井塚原!E86+上塚原!E86+下塚原!E86+大塚!E86</f>
        <v>353</v>
      </c>
      <c r="F86" s="45">
        <f>E86/E147</f>
        <v>6.2038664323374342E-2</v>
      </c>
    </row>
    <row r="87" spans="1:6" ht="15" customHeight="1" x14ac:dyDescent="0.15">
      <c r="A87" s="12"/>
      <c r="B87" s="35">
        <v>70</v>
      </c>
      <c r="C87" s="75">
        <f>赤岩!C87+常田!C87+平塚!C87+根々井!C87+根々井塚原!C87+上塚原!C87+下塚原!C87+大塚!C87</f>
        <v>29</v>
      </c>
      <c r="D87" s="75">
        <f>赤岩!D87+常田!D87+平塚!D87+根々井!D87+根々井塚原!D87+上塚原!D87+下塚原!D87+大塚!D87</f>
        <v>19</v>
      </c>
      <c r="E87" s="10">
        <f>赤岩!E87+常田!E87+平塚!E87+根々井!E87+根々井塚原!E87+上塚原!E87+下塚原!E87+大塚!E87</f>
        <v>48</v>
      </c>
      <c r="F87" s="32"/>
    </row>
    <row r="88" spans="1:6" ht="15" customHeight="1" x14ac:dyDescent="0.15">
      <c r="A88" s="12"/>
      <c r="B88" s="35">
        <v>71</v>
      </c>
      <c r="C88" s="75">
        <f>赤岩!C88+常田!C88+平塚!C88+根々井!C88+根々井塚原!C88+上塚原!C88+下塚原!C88+大塚!C88</f>
        <v>31</v>
      </c>
      <c r="D88" s="75">
        <f>赤岩!D88+常田!D88+平塚!D88+根々井!D88+根々井塚原!D88+上塚原!D88+下塚原!D88+大塚!D88</f>
        <v>34</v>
      </c>
      <c r="E88" s="10">
        <f>赤岩!E88+常田!E88+平塚!E88+根々井!E88+根々井塚原!E88+上塚原!E88+下塚原!E88+大塚!E88</f>
        <v>65</v>
      </c>
      <c r="F88" s="32"/>
    </row>
    <row r="89" spans="1:6" ht="15" customHeight="1" x14ac:dyDescent="0.15">
      <c r="A89" s="12"/>
      <c r="B89" s="35">
        <v>72</v>
      </c>
      <c r="C89" s="75">
        <f>赤岩!C89+常田!C89+平塚!C89+根々井!C89+根々井塚原!C89+上塚原!C89+下塚原!C89+大塚!C89</f>
        <v>30</v>
      </c>
      <c r="D89" s="75">
        <f>赤岩!D89+常田!D89+平塚!D89+根々井!D89+根々井塚原!D89+上塚原!D89+下塚原!D89+大塚!D89</f>
        <v>38</v>
      </c>
      <c r="E89" s="10">
        <f>赤岩!E89+常田!E89+平塚!E89+根々井!E89+根々井塚原!E89+上塚原!E89+下塚原!E89+大塚!E89</f>
        <v>68</v>
      </c>
      <c r="F89" s="32"/>
    </row>
    <row r="90" spans="1:6" ht="15" customHeight="1" x14ac:dyDescent="0.15">
      <c r="A90" s="12"/>
      <c r="B90" s="35">
        <v>73</v>
      </c>
      <c r="C90" s="75">
        <f>赤岩!C90+常田!C90+平塚!C90+根々井!C90+根々井塚原!C90+上塚原!C90+下塚原!C90+大塚!C90</f>
        <v>30</v>
      </c>
      <c r="D90" s="75">
        <f>赤岩!D90+常田!D90+平塚!D90+根々井!D90+根々井塚原!D90+上塚原!D90+下塚原!D90+大塚!D90</f>
        <v>29</v>
      </c>
      <c r="E90" s="10">
        <f>赤岩!E90+常田!E90+平塚!E90+根々井!E90+根々井塚原!E90+上塚原!E90+下塚原!E90+大塚!E90</f>
        <v>59</v>
      </c>
      <c r="F90" s="32"/>
    </row>
    <row r="91" spans="1:6" ht="15" customHeight="1" x14ac:dyDescent="0.15">
      <c r="A91" s="12"/>
      <c r="B91" s="35">
        <v>74</v>
      </c>
      <c r="C91" s="75">
        <f>赤岩!C91+常田!C91+平塚!C91+根々井!C91+根々井塚原!C91+上塚原!C91+下塚原!C91+大塚!C91</f>
        <v>33</v>
      </c>
      <c r="D91" s="75">
        <f>赤岩!D91+常田!D91+平塚!D91+根々井!D91+根々井塚原!D91+上塚原!D91+下塚原!D91+大塚!D91</f>
        <v>29</v>
      </c>
      <c r="E91" s="10">
        <f>赤岩!E91+常田!E91+平塚!E91+根々井!E91+根々井塚原!E91+上塚原!E91+下塚原!E91+大塚!E91</f>
        <v>62</v>
      </c>
      <c r="F91" s="32"/>
    </row>
    <row r="92" spans="1:6" ht="15" customHeight="1" x14ac:dyDescent="0.15">
      <c r="A92" s="12"/>
      <c r="B92" s="43" t="s">
        <v>64</v>
      </c>
      <c r="C92" s="71">
        <f>赤岩!C92+常田!C92+平塚!C92+根々井!C92+根々井塚原!C92+上塚原!C92+下塚原!C92+大塚!C92</f>
        <v>153</v>
      </c>
      <c r="D92" s="71">
        <f>赤岩!D92+常田!D92+平塚!D92+根々井!D92+根々井塚原!D92+上塚原!D92+下塚原!D92+大塚!D92</f>
        <v>149</v>
      </c>
      <c r="E92" s="44">
        <f>赤岩!E92+常田!E92+平塚!E92+根々井!E92+根々井塚原!E92+上塚原!E92+下塚原!E92+大塚!E92</f>
        <v>302</v>
      </c>
      <c r="F92" s="45">
        <f>E92/E147</f>
        <v>5.3075571177504395E-2</v>
      </c>
    </row>
    <row r="93" spans="1:6" ht="15" customHeight="1" x14ac:dyDescent="0.15">
      <c r="A93" s="12"/>
      <c r="B93" s="35">
        <v>75</v>
      </c>
      <c r="C93" s="75">
        <f>赤岩!C93+常田!C93+平塚!C93+根々井!C93+根々井塚原!C93+上塚原!C93+下塚原!C93+大塚!C93</f>
        <v>35</v>
      </c>
      <c r="D93" s="75">
        <f>赤岩!D93+常田!D93+平塚!D93+根々井!D93+根々井塚原!D93+上塚原!D93+下塚原!D93+大塚!D93</f>
        <v>33</v>
      </c>
      <c r="E93" s="10">
        <f>赤岩!E93+常田!E93+平塚!E93+根々井!E93+根々井塚原!E93+上塚原!E93+下塚原!E93+大塚!E93</f>
        <v>68</v>
      </c>
      <c r="F93" s="32"/>
    </row>
    <row r="94" spans="1:6" ht="15" customHeight="1" x14ac:dyDescent="0.15">
      <c r="A94" s="12"/>
      <c r="B94" s="35">
        <v>76</v>
      </c>
      <c r="C94" s="75">
        <f>赤岩!C94+常田!C94+平塚!C94+根々井!C94+根々井塚原!C94+上塚原!C94+下塚原!C94+大塚!C94</f>
        <v>29</v>
      </c>
      <c r="D94" s="75">
        <f>赤岩!D94+常田!D94+平塚!D94+根々井!D94+根々井塚原!D94+上塚原!D94+下塚原!D94+大塚!D94</f>
        <v>33</v>
      </c>
      <c r="E94" s="10">
        <f>赤岩!E94+常田!E94+平塚!E94+根々井!E94+根々井塚原!E94+上塚原!E94+下塚原!E94+大塚!E94</f>
        <v>62</v>
      </c>
      <c r="F94" s="32"/>
    </row>
    <row r="95" spans="1:6" ht="15" customHeight="1" x14ac:dyDescent="0.15">
      <c r="A95" s="12"/>
      <c r="B95" s="35">
        <v>77</v>
      </c>
      <c r="C95" s="75">
        <f>赤岩!C95+常田!C95+平塚!C95+根々井!C95+根々井塚原!C95+上塚原!C95+下塚原!C95+大塚!C95</f>
        <v>22</v>
      </c>
      <c r="D95" s="75">
        <f>赤岩!D95+常田!D95+平塚!D95+根々井!D95+根々井塚原!D95+上塚原!D95+下塚原!D95+大塚!D95</f>
        <v>24</v>
      </c>
      <c r="E95" s="10">
        <f>赤岩!E95+常田!E95+平塚!E95+根々井!E95+根々井塚原!E95+上塚原!E95+下塚原!E95+大塚!E95</f>
        <v>46</v>
      </c>
      <c r="F95" s="32"/>
    </row>
    <row r="96" spans="1:6" ht="15" customHeight="1" x14ac:dyDescent="0.15">
      <c r="A96" s="12"/>
      <c r="B96" s="35">
        <v>78</v>
      </c>
      <c r="C96" s="75">
        <f>赤岩!C96+常田!C96+平塚!C96+根々井!C96+根々井塚原!C96+上塚原!C96+下塚原!C96+大塚!C96</f>
        <v>5</v>
      </c>
      <c r="D96" s="75">
        <f>赤岩!D96+常田!D96+平塚!D96+根々井!D96+根々井塚原!D96+上塚原!D96+下塚原!D96+大塚!D96</f>
        <v>19</v>
      </c>
      <c r="E96" s="10">
        <f>赤岩!E96+常田!E96+平塚!E96+根々井!E96+根々井塚原!E96+上塚原!E96+下塚原!E96+大塚!E96</f>
        <v>24</v>
      </c>
      <c r="F96" s="32"/>
    </row>
    <row r="97" spans="1:6" ht="15" customHeight="1" x14ac:dyDescent="0.15">
      <c r="A97" s="12"/>
      <c r="B97" s="35">
        <v>79</v>
      </c>
      <c r="C97" s="75">
        <f>赤岩!C97+常田!C97+平塚!C97+根々井!C97+根々井塚原!C97+上塚原!C97+下塚原!C97+大塚!C97</f>
        <v>19</v>
      </c>
      <c r="D97" s="75">
        <f>赤岩!D97+常田!D97+平塚!D97+根々井!D97+根々井塚原!D97+上塚原!D97+下塚原!D97+大塚!D97</f>
        <v>38</v>
      </c>
      <c r="E97" s="10">
        <f>赤岩!E97+常田!E97+平塚!E97+根々井!E97+根々井塚原!E97+上塚原!E97+下塚原!E97+大塚!E97</f>
        <v>57</v>
      </c>
      <c r="F97" s="32"/>
    </row>
    <row r="98" spans="1:6" ht="15" customHeight="1" x14ac:dyDescent="0.15">
      <c r="A98" s="12"/>
      <c r="B98" s="43" t="s">
        <v>65</v>
      </c>
      <c r="C98" s="71">
        <f>赤岩!C98+常田!C98+平塚!C98+根々井!C98+根々井塚原!C98+上塚原!C98+下塚原!C98+大塚!C98</f>
        <v>110</v>
      </c>
      <c r="D98" s="71">
        <f>赤岩!D98+常田!D98+平塚!D98+根々井!D98+根々井塚原!D98+上塚原!D98+下塚原!D98+大塚!D98</f>
        <v>147</v>
      </c>
      <c r="E98" s="44">
        <f>赤岩!E98+常田!E98+平塚!E98+根々井!E98+根々井塚原!E98+上塚原!E98+下塚原!E98+大塚!E98</f>
        <v>257</v>
      </c>
      <c r="F98" s="45">
        <f>E98/E147</f>
        <v>4.5166959578207384E-2</v>
      </c>
    </row>
    <row r="99" spans="1:6" ht="15" customHeight="1" x14ac:dyDescent="0.15">
      <c r="A99" s="12"/>
      <c r="B99" s="35">
        <v>80</v>
      </c>
      <c r="C99" s="75">
        <f>赤岩!C99+常田!C99+平塚!C99+根々井!C99+根々井塚原!C99+上塚原!C99+下塚原!C99+大塚!C99</f>
        <v>20</v>
      </c>
      <c r="D99" s="75">
        <f>赤岩!D99+常田!D99+平塚!D99+根々井!D99+根々井塚原!D99+上塚原!D99+下塚原!D99+大塚!D99</f>
        <v>24</v>
      </c>
      <c r="E99" s="10">
        <f>赤岩!E99+常田!E99+平塚!E99+根々井!E99+根々井塚原!E99+上塚原!E99+下塚原!E99+大塚!E99</f>
        <v>44</v>
      </c>
      <c r="F99" s="32"/>
    </row>
    <row r="100" spans="1:6" ht="15" customHeight="1" x14ac:dyDescent="0.15">
      <c r="A100" s="12"/>
      <c r="B100" s="35">
        <v>81</v>
      </c>
      <c r="C100" s="75">
        <f>赤岩!C100+常田!C100+平塚!C100+根々井!C100+根々井塚原!C100+上塚原!C100+下塚原!C100+大塚!C100</f>
        <v>12</v>
      </c>
      <c r="D100" s="75">
        <f>赤岩!D100+常田!D100+平塚!D100+根々井!D100+根々井塚原!D100+上塚原!D100+下塚原!D100+大塚!D100</f>
        <v>25</v>
      </c>
      <c r="E100" s="10">
        <f>赤岩!E100+常田!E100+平塚!E100+根々井!E100+根々井塚原!E100+上塚原!E100+下塚原!E100+大塚!E100</f>
        <v>37</v>
      </c>
      <c r="F100" s="32"/>
    </row>
    <row r="101" spans="1:6" ht="15" customHeight="1" x14ac:dyDescent="0.15">
      <c r="A101" s="12"/>
      <c r="B101" s="35">
        <v>82</v>
      </c>
      <c r="C101" s="75">
        <f>赤岩!C101+常田!C101+平塚!C101+根々井!C101+根々井塚原!C101+上塚原!C101+下塚原!C101+大塚!C101</f>
        <v>19</v>
      </c>
      <c r="D101" s="75">
        <f>赤岩!D101+常田!D101+平塚!D101+根々井!D101+根々井塚原!D101+上塚原!D101+下塚原!D101+大塚!D101</f>
        <v>16</v>
      </c>
      <c r="E101" s="10">
        <f>赤岩!E101+常田!E101+平塚!E101+根々井!E101+根々井塚原!E101+上塚原!E101+下塚原!E101+大塚!E101</f>
        <v>35</v>
      </c>
      <c r="F101" s="32"/>
    </row>
    <row r="102" spans="1:6" ht="15" customHeight="1" x14ac:dyDescent="0.15">
      <c r="A102" s="12"/>
      <c r="B102" s="35">
        <v>83</v>
      </c>
      <c r="C102" s="75">
        <f>赤岩!C102+常田!C102+平塚!C102+根々井!C102+根々井塚原!C102+上塚原!C102+下塚原!C102+大塚!C102</f>
        <v>12</v>
      </c>
      <c r="D102" s="75">
        <f>赤岩!D102+常田!D102+平塚!D102+根々井!D102+根々井塚原!D102+上塚原!D102+下塚原!D102+大塚!D102</f>
        <v>29</v>
      </c>
      <c r="E102" s="10">
        <f>赤岩!E102+常田!E102+平塚!E102+根々井!E102+根々井塚原!E102+上塚原!E102+下塚原!E102+大塚!E102</f>
        <v>41</v>
      </c>
      <c r="F102" s="32"/>
    </row>
    <row r="103" spans="1:6" ht="15" customHeight="1" x14ac:dyDescent="0.15">
      <c r="A103" s="12"/>
      <c r="B103" s="35">
        <v>84</v>
      </c>
      <c r="C103" s="75">
        <f>赤岩!C103+常田!C103+平塚!C103+根々井!C103+根々井塚原!C103+上塚原!C103+下塚原!C103+大塚!C103</f>
        <v>16</v>
      </c>
      <c r="D103" s="75">
        <f>赤岩!D103+常田!D103+平塚!D103+根々井!D103+根々井塚原!D103+上塚原!D103+下塚原!D103+大塚!D103</f>
        <v>15</v>
      </c>
      <c r="E103" s="10">
        <f>赤岩!E103+常田!E103+平塚!E103+根々井!E103+根々井塚原!E103+上塚原!E103+下塚原!E103+大塚!E103</f>
        <v>31</v>
      </c>
      <c r="F103" s="32"/>
    </row>
    <row r="104" spans="1:6" ht="15" customHeight="1" x14ac:dyDescent="0.15">
      <c r="A104" s="12"/>
      <c r="B104" s="43" t="s">
        <v>66</v>
      </c>
      <c r="C104" s="71">
        <f>赤岩!C104+常田!C104+平塚!C104+根々井!C104+根々井塚原!C104+上塚原!C104+下塚原!C104+大塚!C104</f>
        <v>79</v>
      </c>
      <c r="D104" s="71">
        <f>赤岩!D104+常田!D104+平塚!D104+根々井!D104+根々井塚原!D104+上塚原!D104+下塚原!D104+大塚!D104</f>
        <v>109</v>
      </c>
      <c r="E104" s="44">
        <f>赤岩!E104+常田!E104+平塚!E104+根々井!E104+根々井塚原!E104+上塚原!E104+下塚原!E104+大塚!E104</f>
        <v>188</v>
      </c>
      <c r="F104" s="45">
        <f>E104/E147</f>
        <v>3.3040421792618631E-2</v>
      </c>
    </row>
    <row r="105" spans="1:6" ht="15" customHeight="1" x14ac:dyDescent="0.15">
      <c r="A105" s="12"/>
      <c r="B105" s="35">
        <v>85</v>
      </c>
      <c r="C105" s="75">
        <f>赤岩!C105+常田!C105+平塚!C105+根々井!C105+根々井塚原!C105+上塚原!C105+下塚原!C105+大塚!C105</f>
        <v>9</v>
      </c>
      <c r="D105" s="75">
        <f>赤岩!D105+常田!D105+平塚!D105+根々井!D105+根々井塚原!D105+上塚原!D105+下塚原!D105+大塚!D105</f>
        <v>14</v>
      </c>
      <c r="E105" s="10">
        <f>赤岩!E105+常田!E105+平塚!E105+根々井!E105+根々井塚原!E105+上塚原!E105+下塚原!E105+大塚!E105</f>
        <v>23</v>
      </c>
      <c r="F105" s="32"/>
    </row>
    <row r="106" spans="1:6" ht="15" customHeight="1" x14ac:dyDescent="0.15">
      <c r="A106" s="12"/>
      <c r="B106" s="35">
        <v>86</v>
      </c>
      <c r="C106" s="75">
        <f>赤岩!C106+常田!C106+平塚!C106+根々井!C106+根々井塚原!C106+上塚原!C106+下塚原!C106+大塚!C106</f>
        <v>10</v>
      </c>
      <c r="D106" s="75">
        <f>赤岩!D106+常田!D106+平塚!D106+根々井!D106+根々井塚原!D106+上塚原!D106+下塚原!D106+大塚!D106</f>
        <v>25</v>
      </c>
      <c r="E106" s="10">
        <f>赤岩!E106+常田!E106+平塚!E106+根々井!E106+根々井塚原!E106+上塚原!E106+下塚原!E106+大塚!E106</f>
        <v>35</v>
      </c>
      <c r="F106" s="32"/>
    </row>
    <row r="107" spans="1:6" ht="15" customHeight="1" x14ac:dyDescent="0.15">
      <c r="A107" s="12"/>
      <c r="B107" s="35">
        <v>87</v>
      </c>
      <c r="C107" s="75">
        <f>赤岩!C107+常田!C107+平塚!C107+根々井!C107+根々井塚原!C107+上塚原!C107+下塚原!C107+大塚!C107</f>
        <v>11</v>
      </c>
      <c r="D107" s="75">
        <f>赤岩!D107+常田!D107+平塚!D107+根々井!D107+根々井塚原!D107+上塚原!D107+下塚原!D107+大塚!D107</f>
        <v>13</v>
      </c>
      <c r="E107" s="10">
        <f>赤岩!E107+常田!E107+平塚!E107+根々井!E107+根々井塚原!E107+上塚原!E107+下塚原!E107+大塚!E107</f>
        <v>24</v>
      </c>
      <c r="F107" s="32"/>
    </row>
    <row r="108" spans="1:6" ht="15" customHeight="1" x14ac:dyDescent="0.15">
      <c r="A108" s="12"/>
      <c r="B108" s="35">
        <v>88</v>
      </c>
      <c r="C108" s="75">
        <f>赤岩!C108+常田!C108+平塚!C108+根々井!C108+根々井塚原!C108+上塚原!C108+下塚原!C108+大塚!C108</f>
        <v>11</v>
      </c>
      <c r="D108" s="75">
        <f>赤岩!D108+常田!D108+平塚!D108+根々井!D108+根々井塚原!D108+上塚原!D108+下塚原!D108+大塚!D108</f>
        <v>18</v>
      </c>
      <c r="E108" s="10">
        <f>赤岩!E108+常田!E108+平塚!E108+根々井!E108+根々井塚原!E108+上塚原!E108+下塚原!E108+大塚!E108</f>
        <v>29</v>
      </c>
      <c r="F108" s="32"/>
    </row>
    <row r="109" spans="1:6" ht="15" customHeight="1" x14ac:dyDescent="0.15">
      <c r="A109" s="12"/>
      <c r="B109" s="35">
        <v>89</v>
      </c>
      <c r="C109" s="75">
        <f>赤岩!C109+常田!C109+平塚!C109+根々井!C109+根々井塚原!C109+上塚原!C109+下塚原!C109+大塚!C109</f>
        <v>2</v>
      </c>
      <c r="D109" s="75">
        <f>赤岩!D109+常田!D109+平塚!D109+根々井!D109+根々井塚原!D109+上塚原!D109+下塚原!D109+大塚!D109</f>
        <v>19</v>
      </c>
      <c r="E109" s="10">
        <f>赤岩!E109+常田!E109+平塚!E109+根々井!E109+根々井塚原!E109+上塚原!E109+下塚原!E109+大塚!E109</f>
        <v>21</v>
      </c>
      <c r="F109" s="32"/>
    </row>
    <row r="110" spans="1:6" ht="15" customHeight="1" x14ac:dyDescent="0.15">
      <c r="A110" s="12"/>
      <c r="B110" s="43" t="s">
        <v>67</v>
      </c>
      <c r="C110" s="71">
        <f>赤岩!C110+常田!C110+平塚!C110+根々井!C110+根々井塚原!C110+上塚原!C110+下塚原!C110+大塚!C110</f>
        <v>43</v>
      </c>
      <c r="D110" s="71">
        <f>赤岩!D110+常田!D110+平塚!D110+根々井!D110+根々井塚原!D110+上塚原!D110+下塚原!D110+大塚!D110</f>
        <v>89</v>
      </c>
      <c r="E110" s="44">
        <f>赤岩!E110+常田!E110+平塚!E110+根々井!E110+根々井塚原!E110+上塚原!E110+下塚原!E110+大塚!E110</f>
        <v>132</v>
      </c>
      <c r="F110" s="45">
        <f>E110/E147</f>
        <v>2.3198594024604568E-2</v>
      </c>
    </row>
    <row r="111" spans="1:6" ht="15" customHeight="1" x14ac:dyDescent="0.15">
      <c r="A111" s="12"/>
      <c r="B111" s="35">
        <v>90</v>
      </c>
      <c r="C111" s="75">
        <f>赤岩!C111+常田!C111+平塚!C111+根々井!C111+根々井塚原!C111+上塚原!C111+下塚原!C111+大塚!C111</f>
        <v>5</v>
      </c>
      <c r="D111" s="75">
        <f>赤岩!D111+常田!D111+平塚!D111+根々井!D111+根々井塚原!D111+上塚原!D111+下塚原!D111+大塚!D111</f>
        <v>13</v>
      </c>
      <c r="E111" s="10">
        <f>赤岩!E111+常田!E111+平塚!E111+根々井!E111+根々井塚原!E111+上塚原!E111+下塚原!E111+大塚!E111</f>
        <v>18</v>
      </c>
      <c r="F111" s="32"/>
    </row>
    <row r="112" spans="1:6" ht="15" customHeight="1" x14ac:dyDescent="0.15">
      <c r="A112" s="12"/>
      <c r="B112" s="35">
        <v>91</v>
      </c>
      <c r="C112" s="75">
        <f>赤岩!C112+常田!C112+平塚!C112+根々井!C112+根々井塚原!C112+上塚原!C112+下塚原!C112+大塚!C112</f>
        <v>8</v>
      </c>
      <c r="D112" s="75">
        <f>赤岩!D112+常田!D112+平塚!D112+根々井!D112+根々井塚原!D112+上塚原!D112+下塚原!D112+大塚!D112</f>
        <v>15</v>
      </c>
      <c r="E112" s="10">
        <f>赤岩!E112+常田!E112+平塚!E112+根々井!E112+根々井塚原!E112+上塚原!E112+下塚原!E112+大塚!E112</f>
        <v>23</v>
      </c>
      <c r="F112" s="32"/>
    </row>
    <row r="113" spans="1:6" ht="15" customHeight="1" x14ac:dyDescent="0.15">
      <c r="A113" s="12"/>
      <c r="B113" s="35">
        <v>92</v>
      </c>
      <c r="C113" s="75">
        <f>赤岩!C113+常田!C113+平塚!C113+根々井!C113+根々井塚原!C113+上塚原!C113+下塚原!C113+大塚!C113</f>
        <v>6</v>
      </c>
      <c r="D113" s="75">
        <f>赤岩!D113+常田!D113+平塚!D113+根々井!D113+根々井塚原!D113+上塚原!D113+下塚原!D113+大塚!D113</f>
        <v>20</v>
      </c>
      <c r="E113" s="10">
        <f>赤岩!E113+常田!E113+平塚!E113+根々井!E113+根々井塚原!E113+上塚原!E113+下塚原!E113+大塚!E113</f>
        <v>26</v>
      </c>
      <c r="F113" s="32"/>
    </row>
    <row r="114" spans="1:6" ht="15" customHeight="1" x14ac:dyDescent="0.15">
      <c r="A114" s="12"/>
      <c r="B114" s="35">
        <v>93</v>
      </c>
      <c r="C114" s="75">
        <f>赤岩!C114+常田!C114+平塚!C114+根々井!C114+根々井塚原!C114+上塚原!C114+下塚原!C114+大塚!C114</f>
        <v>5</v>
      </c>
      <c r="D114" s="75">
        <f>赤岩!D114+常田!D114+平塚!D114+根々井!D114+根々井塚原!D114+上塚原!D114+下塚原!D114+大塚!D114</f>
        <v>14</v>
      </c>
      <c r="E114" s="10">
        <f>赤岩!E114+常田!E114+平塚!E114+根々井!E114+根々井塚原!E114+上塚原!E114+下塚原!E114+大塚!E114</f>
        <v>19</v>
      </c>
      <c r="F114" s="32"/>
    </row>
    <row r="115" spans="1:6" ht="15" customHeight="1" x14ac:dyDescent="0.15">
      <c r="A115" s="12"/>
      <c r="B115" s="35">
        <v>94</v>
      </c>
      <c r="C115" s="75">
        <f>赤岩!C115+常田!C115+平塚!C115+根々井!C115+根々井塚原!C115+上塚原!C115+下塚原!C115+大塚!C115</f>
        <v>1</v>
      </c>
      <c r="D115" s="75">
        <f>赤岩!D115+常田!D115+平塚!D115+根々井!D115+根々井塚原!D115+上塚原!D115+下塚原!D115+大塚!D115</f>
        <v>7</v>
      </c>
      <c r="E115" s="10">
        <f>赤岩!E115+常田!E115+平塚!E115+根々井!E115+根々井塚原!E115+上塚原!E115+下塚原!E115+大塚!E115</f>
        <v>8</v>
      </c>
      <c r="F115" s="32"/>
    </row>
    <row r="116" spans="1:6" ht="15" customHeight="1" x14ac:dyDescent="0.15">
      <c r="A116" s="12"/>
      <c r="B116" s="43" t="s">
        <v>68</v>
      </c>
      <c r="C116" s="71">
        <f>赤岩!C116+常田!C116+平塚!C116+根々井!C116+根々井塚原!C116+上塚原!C116+下塚原!C116+大塚!C116</f>
        <v>25</v>
      </c>
      <c r="D116" s="71">
        <f>赤岩!D116+常田!D116+平塚!D116+根々井!D116+根々井塚原!D116+上塚原!D116+下塚原!D116+大塚!D116</f>
        <v>69</v>
      </c>
      <c r="E116" s="44">
        <f>赤岩!E116+常田!E116+平塚!E116+根々井!E116+根々井塚原!E116+上塚原!E116+下塚原!E116+大塚!E116</f>
        <v>94</v>
      </c>
      <c r="F116" s="45">
        <f>E116/E147</f>
        <v>1.6520210896309315E-2</v>
      </c>
    </row>
    <row r="117" spans="1:6" ht="15" customHeight="1" x14ac:dyDescent="0.15">
      <c r="A117" s="12"/>
      <c r="B117" s="35">
        <v>95</v>
      </c>
      <c r="C117" s="75">
        <f>赤岩!C117+常田!C117+平塚!C117+根々井!C117+根々井塚原!C117+上塚原!C117+下塚原!C117+大塚!C117</f>
        <v>5</v>
      </c>
      <c r="D117" s="75">
        <f>赤岩!D117+常田!D117+平塚!D117+根々井!D117+根々井塚原!D117+上塚原!D117+下塚原!D117+大塚!D117</f>
        <v>8</v>
      </c>
      <c r="E117" s="10">
        <f>赤岩!E117+常田!E117+平塚!E117+根々井!E117+根々井塚原!E117+上塚原!E117+下塚原!E117+大塚!E117</f>
        <v>13</v>
      </c>
      <c r="F117" s="32"/>
    </row>
    <row r="118" spans="1:6" ht="15" customHeight="1" x14ac:dyDescent="0.15">
      <c r="A118" s="12"/>
      <c r="B118" s="35">
        <v>96</v>
      </c>
      <c r="C118" s="75">
        <f>赤岩!C118+常田!C118+平塚!C118+根々井!C118+根々井塚原!C118+上塚原!C118+下塚原!C118+大塚!C118</f>
        <v>1</v>
      </c>
      <c r="D118" s="75">
        <f>赤岩!D118+常田!D118+平塚!D118+根々井!D118+根々井塚原!D118+上塚原!D118+下塚原!D118+大塚!D118</f>
        <v>7</v>
      </c>
      <c r="E118" s="10">
        <f>赤岩!E118+常田!E118+平塚!E118+根々井!E118+根々井塚原!E118+上塚原!E118+下塚原!E118+大塚!E118</f>
        <v>8</v>
      </c>
      <c r="F118" s="32"/>
    </row>
    <row r="119" spans="1:6" ht="15" customHeight="1" x14ac:dyDescent="0.15">
      <c r="A119" s="12"/>
      <c r="B119" s="35">
        <v>97</v>
      </c>
      <c r="C119" s="75">
        <f>赤岩!C119+常田!C119+平塚!C119+根々井!C119+根々井塚原!C119+上塚原!C119+下塚原!C119+大塚!C119</f>
        <v>4</v>
      </c>
      <c r="D119" s="75">
        <f>赤岩!D119+常田!D119+平塚!D119+根々井!D119+根々井塚原!D119+上塚原!D119+下塚原!D119+大塚!D119</f>
        <v>8</v>
      </c>
      <c r="E119" s="10">
        <f>赤岩!E119+常田!E119+平塚!E119+根々井!E119+根々井塚原!E119+上塚原!E119+下塚原!E119+大塚!E119</f>
        <v>12</v>
      </c>
      <c r="F119" s="32"/>
    </row>
    <row r="120" spans="1:6" ht="15" customHeight="1" x14ac:dyDescent="0.15">
      <c r="A120" s="12"/>
      <c r="B120" s="35">
        <v>98</v>
      </c>
      <c r="C120" s="75">
        <f>赤岩!C120+常田!C120+平塚!C120+根々井!C120+根々井塚原!C120+上塚原!C120+下塚原!C120+大塚!C120</f>
        <v>1</v>
      </c>
      <c r="D120" s="75">
        <f>赤岩!D120+常田!D120+平塚!D120+根々井!D120+根々井塚原!D120+上塚原!D120+下塚原!D120+大塚!D120</f>
        <v>3</v>
      </c>
      <c r="E120" s="10">
        <f>赤岩!E120+常田!E120+平塚!E120+根々井!E120+根々井塚原!E120+上塚原!E120+下塚原!E120+大塚!E120</f>
        <v>4</v>
      </c>
      <c r="F120" s="32"/>
    </row>
    <row r="121" spans="1:6" ht="15" customHeight="1" x14ac:dyDescent="0.15">
      <c r="A121" s="12"/>
      <c r="B121" s="35">
        <v>99</v>
      </c>
      <c r="C121" s="75">
        <f>赤岩!C121+常田!C121+平塚!C121+根々井!C121+根々井塚原!C121+上塚原!C121+下塚原!C121+大塚!C121</f>
        <v>1</v>
      </c>
      <c r="D121" s="75">
        <f>赤岩!D121+常田!D121+平塚!D121+根々井!D121+根々井塚原!D121+上塚原!D121+下塚原!D121+大塚!D121</f>
        <v>4</v>
      </c>
      <c r="E121" s="10">
        <f>赤岩!E121+常田!E121+平塚!E121+根々井!E121+根々井塚原!E121+上塚原!E121+下塚原!E121+大塚!E121</f>
        <v>5</v>
      </c>
      <c r="F121" s="32"/>
    </row>
    <row r="122" spans="1:6" ht="15" customHeight="1" x14ac:dyDescent="0.15">
      <c r="A122" s="12"/>
      <c r="B122" s="43" t="s">
        <v>69</v>
      </c>
      <c r="C122" s="71">
        <f>赤岩!C122+常田!C122+平塚!C122+根々井!C122+根々井塚原!C122+上塚原!C122+下塚原!C122+大塚!C122</f>
        <v>12</v>
      </c>
      <c r="D122" s="71">
        <f>赤岩!D122+常田!D122+平塚!D122+根々井!D122+根々井塚原!D122+上塚原!D122+下塚原!D122+大塚!D122</f>
        <v>30</v>
      </c>
      <c r="E122" s="44">
        <f>赤岩!E122+常田!E122+平塚!E122+根々井!E122+根々井塚原!E122+上塚原!E122+下塚原!E122+大塚!E122</f>
        <v>42</v>
      </c>
      <c r="F122" s="45">
        <f>E122/E147</f>
        <v>7.3813708260105446E-3</v>
      </c>
    </row>
    <row r="123" spans="1:6" ht="15" customHeight="1" x14ac:dyDescent="0.15">
      <c r="A123" s="12"/>
      <c r="B123" s="35">
        <v>100</v>
      </c>
      <c r="C123" s="75">
        <f>赤岩!C123+常田!C123+平塚!C123+根々井!C123+根々井塚原!C123+上塚原!C123+下塚原!C123+大塚!C123</f>
        <v>0</v>
      </c>
      <c r="D123" s="75">
        <f>赤岩!D123+常田!D123+平塚!D123+根々井!D123+根々井塚原!D123+上塚原!D123+下塚原!D123+大塚!D123</f>
        <v>2</v>
      </c>
      <c r="E123" s="10">
        <f>赤岩!E123+常田!E123+平塚!E123+根々井!E123+根々井塚原!E123+上塚原!E123+下塚原!E123+大塚!E123</f>
        <v>2</v>
      </c>
      <c r="F123" s="32"/>
    </row>
    <row r="124" spans="1:6" ht="15" customHeight="1" x14ac:dyDescent="0.15">
      <c r="A124" s="12"/>
      <c r="B124" s="35">
        <v>101</v>
      </c>
      <c r="C124" s="75">
        <f>赤岩!C124+常田!C124+平塚!C124+根々井!C124+根々井塚原!C124+上塚原!C124+下塚原!C124+大塚!C124</f>
        <v>0</v>
      </c>
      <c r="D124" s="75">
        <f>赤岩!D124+常田!D124+平塚!D124+根々井!D124+根々井塚原!D124+上塚原!D124+下塚原!D124+大塚!D124</f>
        <v>1</v>
      </c>
      <c r="E124" s="10">
        <f>赤岩!E124+常田!E124+平塚!E124+根々井!E124+根々井塚原!E124+上塚原!E124+下塚原!E124+大塚!E124</f>
        <v>1</v>
      </c>
      <c r="F124" s="32"/>
    </row>
    <row r="125" spans="1:6" ht="15" customHeight="1" x14ac:dyDescent="0.15">
      <c r="A125" s="12"/>
      <c r="B125" s="35">
        <v>102</v>
      </c>
      <c r="C125" s="75">
        <f>赤岩!C125+常田!C125+平塚!C125+根々井!C125+根々井塚原!C125+上塚原!C125+下塚原!C125+大塚!C125</f>
        <v>0</v>
      </c>
      <c r="D125" s="75">
        <f>赤岩!D125+常田!D125+平塚!D125+根々井!D125+根々井塚原!D125+上塚原!D125+下塚原!D125+大塚!D125</f>
        <v>1</v>
      </c>
      <c r="E125" s="10">
        <f>赤岩!E125+常田!E125+平塚!E125+根々井!E125+根々井塚原!E125+上塚原!E125+下塚原!E125+大塚!E125</f>
        <v>1</v>
      </c>
      <c r="F125" s="32"/>
    </row>
    <row r="126" spans="1:6" ht="15" customHeight="1" x14ac:dyDescent="0.15">
      <c r="A126" s="12"/>
      <c r="B126" s="35">
        <v>103</v>
      </c>
      <c r="C126" s="75">
        <f>赤岩!C126+常田!C126+平塚!C126+根々井!C126+根々井塚原!C126+上塚原!C126+下塚原!C126+大塚!C126</f>
        <v>0</v>
      </c>
      <c r="D126" s="75">
        <f>赤岩!D126+常田!D126+平塚!D126+根々井!D126+根々井塚原!D126+上塚原!D126+下塚原!D126+大塚!D126</f>
        <v>0</v>
      </c>
      <c r="E126" s="10">
        <f>赤岩!E126+常田!E126+平塚!E126+根々井!E126+根々井塚原!E126+上塚原!E126+下塚原!E126+大塚!E126</f>
        <v>0</v>
      </c>
      <c r="F126" s="32"/>
    </row>
    <row r="127" spans="1:6" ht="15" customHeight="1" x14ac:dyDescent="0.15">
      <c r="A127" s="12"/>
      <c r="B127" s="35">
        <v>104</v>
      </c>
      <c r="C127" s="75">
        <f>赤岩!C127+常田!C127+平塚!C127+根々井!C127+根々井塚原!C127+上塚原!C127+下塚原!C127+大塚!C127</f>
        <v>0</v>
      </c>
      <c r="D127" s="75">
        <f>赤岩!D127+常田!D127+平塚!D127+根々井!D127+根々井塚原!D127+上塚原!D127+下塚原!D127+大塚!D127</f>
        <v>0</v>
      </c>
      <c r="E127" s="10">
        <f>赤岩!E127+常田!E127+平塚!E127+根々井!E127+根々井塚原!E127+上塚原!E127+下塚原!E127+大塚!E127</f>
        <v>0</v>
      </c>
      <c r="F127" s="32"/>
    </row>
    <row r="128" spans="1:6" ht="15" customHeight="1" x14ac:dyDescent="0.15">
      <c r="A128" s="12"/>
      <c r="B128" s="43" t="s">
        <v>70</v>
      </c>
      <c r="C128" s="71">
        <f>赤岩!C128+常田!C128+平塚!C128+根々井!C128+根々井塚原!C128+上塚原!C128+下塚原!C128+大塚!C128</f>
        <v>0</v>
      </c>
      <c r="D128" s="71">
        <f>赤岩!D128+常田!D128+平塚!D128+根々井!D128+根々井塚原!D128+上塚原!D128+下塚原!D128+大塚!D128</f>
        <v>4</v>
      </c>
      <c r="E128" s="44">
        <f>赤岩!E128+常田!E128+平塚!E128+根々井!E128+根々井塚原!E128+上塚原!E128+下塚原!E128+大塚!E128</f>
        <v>4</v>
      </c>
      <c r="F128" s="45">
        <f>E128/E147</f>
        <v>7.0298769771529003E-4</v>
      </c>
    </row>
    <row r="129" spans="1:6" ht="15" customHeight="1" x14ac:dyDescent="0.15">
      <c r="A129" s="12"/>
      <c r="B129" s="35">
        <v>105</v>
      </c>
      <c r="C129" s="75">
        <f>赤岩!C129+常田!C129+平塚!C129+根々井!C129+根々井塚原!C129+上塚原!C129+下塚原!C129+大塚!C129</f>
        <v>0</v>
      </c>
      <c r="D129" s="75">
        <f>赤岩!D129+常田!D129+平塚!D129+根々井!D129+根々井塚原!D129+上塚原!D129+下塚原!D129+大塚!D129</f>
        <v>0</v>
      </c>
      <c r="E129" s="10">
        <f>赤岩!E129+常田!E129+平塚!E129+根々井!E129+根々井塚原!E129+上塚原!E129+下塚原!E129+大塚!E129</f>
        <v>0</v>
      </c>
      <c r="F129" s="32"/>
    </row>
    <row r="130" spans="1:6" ht="15" customHeight="1" x14ac:dyDescent="0.15">
      <c r="A130" s="12"/>
      <c r="B130" s="35">
        <v>106</v>
      </c>
      <c r="C130" s="75">
        <f>赤岩!C130+常田!C130+平塚!C130+根々井!C130+根々井塚原!C130+上塚原!C130+下塚原!C130+大塚!C130</f>
        <v>0</v>
      </c>
      <c r="D130" s="75">
        <f>赤岩!D130+常田!D130+平塚!D130+根々井!D130+根々井塚原!D130+上塚原!D130+下塚原!D130+大塚!D130</f>
        <v>0</v>
      </c>
      <c r="E130" s="10">
        <f>赤岩!E130+常田!E130+平塚!E130+根々井!E130+根々井塚原!E130+上塚原!E130+下塚原!E130+大塚!E130</f>
        <v>0</v>
      </c>
      <c r="F130" s="32"/>
    </row>
    <row r="131" spans="1:6" ht="15" customHeight="1" x14ac:dyDescent="0.15">
      <c r="A131" s="12"/>
      <c r="B131" s="35">
        <v>107</v>
      </c>
      <c r="C131" s="75">
        <f>赤岩!C131+常田!C131+平塚!C131+根々井!C131+根々井塚原!C131+上塚原!C131+下塚原!C131+大塚!C131</f>
        <v>0</v>
      </c>
      <c r="D131" s="75">
        <f>赤岩!D131+常田!D131+平塚!D131+根々井!D131+根々井塚原!D131+上塚原!D131+下塚原!D131+大塚!D131</f>
        <v>0</v>
      </c>
      <c r="E131" s="10">
        <f>赤岩!E131+常田!E131+平塚!E131+根々井!E131+根々井塚原!E131+上塚原!E131+下塚原!E131+大塚!E131</f>
        <v>0</v>
      </c>
      <c r="F131" s="32"/>
    </row>
    <row r="132" spans="1:6" ht="15" customHeight="1" x14ac:dyDescent="0.15">
      <c r="A132" s="12"/>
      <c r="B132" s="35">
        <v>108</v>
      </c>
      <c r="C132" s="75">
        <f>赤岩!C132+常田!C132+平塚!C132+根々井!C132+根々井塚原!C132+上塚原!C132+下塚原!C132+大塚!C132</f>
        <v>0</v>
      </c>
      <c r="D132" s="75">
        <f>赤岩!D132+常田!D132+平塚!D132+根々井!D132+根々井塚原!D132+上塚原!D132+下塚原!D132+大塚!D132</f>
        <v>0</v>
      </c>
      <c r="E132" s="10">
        <f>赤岩!E132+常田!E132+平塚!E132+根々井!E132+根々井塚原!E132+上塚原!E132+下塚原!E132+大塚!E132</f>
        <v>0</v>
      </c>
      <c r="F132" s="32"/>
    </row>
    <row r="133" spans="1:6" ht="15" customHeight="1" x14ac:dyDescent="0.15">
      <c r="A133" s="12"/>
      <c r="B133" s="35">
        <v>109</v>
      </c>
      <c r="C133" s="75">
        <f>赤岩!C133+常田!C133+平塚!C133+根々井!C133+根々井塚原!C133+上塚原!C133+下塚原!C133+大塚!C133</f>
        <v>0</v>
      </c>
      <c r="D133" s="75">
        <f>赤岩!D133+常田!D133+平塚!D133+根々井!D133+根々井塚原!D133+上塚原!D133+下塚原!D133+大塚!D133</f>
        <v>0</v>
      </c>
      <c r="E133" s="10">
        <f>赤岩!E133+常田!E133+平塚!E133+根々井!E133+根々井塚原!E133+上塚原!E133+下塚原!E133+大塚!E133</f>
        <v>0</v>
      </c>
      <c r="F133" s="32"/>
    </row>
    <row r="134" spans="1:6" ht="15" customHeight="1" x14ac:dyDescent="0.15">
      <c r="A134" s="36"/>
      <c r="B134" s="46" t="s">
        <v>71</v>
      </c>
      <c r="C134" s="76">
        <f>赤岩!C134+常田!C134+平塚!C134+根々井!C134+根々井塚原!C134+上塚原!C134+下塚原!C134+大塚!C134</f>
        <v>0</v>
      </c>
      <c r="D134" s="76">
        <f>赤岩!D134+常田!D134+平塚!D134+根々井!D134+根々井塚原!D134+上塚原!D134+下塚原!D134+大塚!D134</f>
        <v>0</v>
      </c>
      <c r="E134" s="47">
        <f>赤岩!E134+常田!E134+平塚!E134+根々井!E134+根々井塚原!E134+上塚原!E134+下塚原!E134+大塚!E134</f>
        <v>0</v>
      </c>
      <c r="F134" s="45">
        <f>E134/E147</f>
        <v>0</v>
      </c>
    </row>
    <row r="135" spans="1:6" ht="15" customHeight="1" x14ac:dyDescent="0.15">
      <c r="A135" s="36"/>
      <c r="B135" s="35">
        <v>110</v>
      </c>
      <c r="C135" s="75">
        <f>赤岩!C135+常田!C135+平塚!C135+根々井!C135+根々井塚原!C135+上塚原!C135+下塚原!C135+大塚!C135</f>
        <v>0</v>
      </c>
      <c r="D135" s="75">
        <f>赤岩!D135+常田!D135+平塚!D135+根々井!D135+根々井塚原!D135+上塚原!D135+下塚原!D135+大塚!D135</f>
        <v>0</v>
      </c>
      <c r="E135" s="10">
        <f>赤岩!E135+常田!E135+平塚!E135+根々井!E135+根々井塚原!E135+上塚原!E135+下塚原!E135+大塚!E135</f>
        <v>0</v>
      </c>
      <c r="F135" s="32"/>
    </row>
    <row r="136" spans="1:6" ht="15" customHeight="1" x14ac:dyDescent="0.15">
      <c r="A136" s="36"/>
      <c r="B136" s="35">
        <v>111</v>
      </c>
      <c r="C136" s="75">
        <f>赤岩!C136+常田!C136+平塚!C136+根々井!C136+根々井塚原!C136+上塚原!C136+下塚原!C136+大塚!C136</f>
        <v>0</v>
      </c>
      <c r="D136" s="75">
        <f>赤岩!D136+常田!D136+平塚!D136+根々井!D136+根々井塚原!D136+上塚原!D136+下塚原!D136+大塚!D136</f>
        <v>0</v>
      </c>
      <c r="E136" s="10">
        <f>赤岩!E136+常田!E136+平塚!E136+根々井!E136+根々井塚原!E136+上塚原!E136+下塚原!E136+大塚!E136</f>
        <v>0</v>
      </c>
      <c r="F136" s="32"/>
    </row>
    <row r="137" spans="1:6" ht="15" customHeight="1" x14ac:dyDescent="0.15">
      <c r="A137" s="36"/>
      <c r="B137" s="35">
        <v>112</v>
      </c>
      <c r="C137" s="75">
        <f>赤岩!C137+常田!C137+平塚!C137+根々井!C137+根々井塚原!C137+上塚原!C137+下塚原!C137+大塚!C137</f>
        <v>0</v>
      </c>
      <c r="D137" s="75">
        <f>赤岩!D137+常田!D137+平塚!D137+根々井!D137+根々井塚原!D137+上塚原!D137+下塚原!D137+大塚!D137</f>
        <v>0</v>
      </c>
      <c r="E137" s="10">
        <f>赤岩!E137+常田!E137+平塚!E137+根々井!E137+根々井塚原!E137+上塚原!E137+下塚原!E137+大塚!E137</f>
        <v>0</v>
      </c>
      <c r="F137" s="32"/>
    </row>
    <row r="138" spans="1:6" ht="15" customHeight="1" x14ac:dyDescent="0.15">
      <c r="A138" s="36"/>
      <c r="B138" s="35">
        <v>113</v>
      </c>
      <c r="C138" s="75">
        <f>赤岩!C138+常田!C138+平塚!C138+根々井!C138+根々井塚原!C138+上塚原!C138+下塚原!C138+大塚!C138</f>
        <v>0</v>
      </c>
      <c r="D138" s="75">
        <f>赤岩!D138+常田!D138+平塚!D138+根々井!D138+根々井塚原!D138+上塚原!D138+下塚原!D138+大塚!D138</f>
        <v>0</v>
      </c>
      <c r="E138" s="10">
        <f>赤岩!E138+常田!E138+平塚!E138+根々井!E138+根々井塚原!E138+上塚原!E138+下塚原!E138+大塚!E138</f>
        <v>0</v>
      </c>
      <c r="F138" s="32"/>
    </row>
    <row r="139" spans="1:6" ht="15" customHeight="1" x14ac:dyDescent="0.15">
      <c r="A139" s="36"/>
      <c r="B139" s="35">
        <v>114</v>
      </c>
      <c r="C139" s="75">
        <f>赤岩!C139+常田!C139+平塚!C139+根々井!C139+根々井塚原!C139+上塚原!C139+下塚原!C139+大塚!C139</f>
        <v>0</v>
      </c>
      <c r="D139" s="75">
        <f>赤岩!D139+常田!D139+平塚!D139+根々井!D139+根々井塚原!D139+上塚原!D139+下塚原!D139+大塚!D139</f>
        <v>0</v>
      </c>
      <c r="E139" s="10">
        <f>赤岩!E139+常田!E139+平塚!E139+根々井!E139+根々井塚原!E139+上塚原!E139+下塚原!E139+大塚!E139</f>
        <v>0</v>
      </c>
      <c r="F139" s="32"/>
    </row>
    <row r="140" spans="1:6" ht="15" customHeight="1" x14ac:dyDescent="0.15">
      <c r="A140" s="36"/>
      <c r="B140" s="43" t="s">
        <v>378</v>
      </c>
      <c r="C140" s="71">
        <f>赤岩!C140+常田!C140+平塚!C140+根々井!C140+根々井塚原!C140+上塚原!C140+下塚原!C140+大塚!C140</f>
        <v>0</v>
      </c>
      <c r="D140" s="71">
        <f>赤岩!D140+常田!D140+平塚!D140+根々井!D140+根々井塚原!D140+上塚原!D140+下塚原!D140+大塚!D140</f>
        <v>0</v>
      </c>
      <c r="E140" s="44">
        <f>赤岩!E140+常田!E140+平塚!E140+根々井!E140+根々井塚原!E140+上塚原!E140+下塚原!E140+大塚!E140</f>
        <v>0</v>
      </c>
      <c r="F140" s="45">
        <f>E140/E147</f>
        <v>0</v>
      </c>
    </row>
    <row r="141" spans="1:6" ht="15" customHeight="1" x14ac:dyDescent="0.15">
      <c r="A141" s="36"/>
      <c r="B141" s="35">
        <v>115</v>
      </c>
      <c r="C141" s="75">
        <f>赤岩!C141+常田!C141+平塚!C141+根々井!C141+根々井塚原!C141+上塚原!C141+下塚原!C141+大塚!C141</f>
        <v>0</v>
      </c>
      <c r="D141" s="75">
        <f>赤岩!D141+常田!D141+平塚!D141+根々井!D141+根々井塚原!D141+上塚原!D141+下塚原!D141+大塚!D141</f>
        <v>0</v>
      </c>
      <c r="E141" s="10">
        <f>赤岩!E141+常田!E141+平塚!E141+根々井!E141+根々井塚原!E141+上塚原!E141+下塚原!E141+大塚!E141</f>
        <v>0</v>
      </c>
      <c r="F141" s="32"/>
    </row>
    <row r="142" spans="1:6" ht="15" customHeight="1" x14ac:dyDescent="0.15">
      <c r="A142" s="36"/>
      <c r="B142" s="35">
        <v>116</v>
      </c>
      <c r="C142" s="75">
        <f>赤岩!C142+常田!C142+平塚!C142+根々井!C142+根々井塚原!C142+上塚原!C142+下塚原!C142+大塚!C142</f>
        <v>0</v>
      </c>
      <c r="D142" s="75">
        <f>赤岩!D142+常田!D142+平塚!D142+根々井!D142+根々井塚原!D142+上塚原!D142+下塚原!D142+大塚!D142</f>
        <v>0</v>
      </c>
      <c r="E142" s="10">
        <f>赤岩!E142+常田!E142+平塚!E142+根々井!E142+根々井塚原!E142+上塚原!E142+下塚原!E142+大塚!E142</f>
        <v>0</v>
      </c>
      <c r="F142" s="32"/>
    </row>
    <row r="143" spans="1:6" ht="15" customHeight="1" x14ac:dyDescent="0.15">
      <c r="A143" s="36"/>
      <c r="B143" s="35">
        <v>117</v>
      </c>
      <c r="C143" s="75">
        <f>赤岩!C143+常田!C143+平塚!C143+根々井!C143+根々井塚原!C143+上塚原!C143+下塚原!C143+大塚!C143</f>
        <v>0</v>
      </c>
      <c r="D143" s="75">
        <f>赤岩!D143+常田!D143+平塚!D143+根々井!D143+根々井塚原!D143+上塚原!D143+下塚原!D143+大塚!D143</f>
        <v>0</v>
      </c>
      <c r="E143" s="10">
        <f>赤岩!E143+常田!E143+平塚!E143+根々井!E143+根々井塚原!E143+上塚原!E143+下塚原!E143+大塚!E143</f>
        <v>0</v>
      </c>
      <c r="F143" s="32"/>
    </row>
    <row r="144" spans="1:6" ht="15" customHeight="1" x14ac:dyDescent="0.15">
      <c r="A144" s="36"/>
      <c r="B144" s="35">
        <v>118</v>
      </c>
      <c r="C144" s="75">
        <f>赤岩!C144+常田!C144+平塚!C144+根々井!C144+根々井塚原!C144+上塚原!C144+下塚原!C144+大塚!C144</f>
        <v>0</v>
      </c>
      <c r="D144" s="75">
        <f>赤岩!D144+常田!D144+平塚!D144+根々井!D144+根々井塚原!D144+上塚原!D144+下塚原!D144+大塚!D144</f>
        <v>0</v>
      </c>
      <c r="E144" s="10">
        <f>赤岩!E144+常田!E144+平塚!E144+根々井!E144+根々井塚原!E144+上塚原!E144+下塚原!E144+大塚!E144</f>
        <v>0</v>
      </c>
      <c r="F144" s="32"/>
    </row>
    <row r="145" spans="1:6" ht="15" customHeight="1" x14ac:dyDescent="0.15">
      <c r="A145" s="36"/>
      <c r="B145" s="35">
        <v>119</v>
      </c>
      <c r="C145" s="75">
        <f>赤岩!C145+常田!C145+平塚!C145+根々井!C145+根々井塚原!C145+上塚原!C145+下塚原!C145+大塚!C145</f>
        <v>0</v>
      </c>
      <c r="D145" s="75">
        <f>赤岩!D145+常田!D145+平塚!D145+根々井!D145+根々井塚原!D145+上塚原!D145+下塚原!D145+大塚!D145</f>
        <v>0</v>
      </c>
      <c r="E145" s="10">
        <f>赤岩!E145+常田!E145+平塚!E145+根々井!E145+根々井塚原!E145+上塚原!E145+下塚原!E145+大塚!E145</f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f>赤岩!C146+常田!C146+平塚!C146+根々井!C146+根々井塚原!C146+上塚原!C146+下塚原!C146+大塚!C146</f>
        <v>0</v>
      </c>
      <c r="D146" s="76">
        <f>赤岩!D146+常田!D146+平塚!D146+根々井!D146+根々井塚原!D146+上塚原!D146+下塚原!D146+大塚!D146</f>
        <v>0</v>
      </c>
      <c r="E146" s="47">
        <f>赤岩!E146+常田!E146+平塚!E146+根々井!E146+根々井塚原!E146+上塚原!E146+下塚原!E146+大塚!E146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7">
        <f>赤岩!C147+常田!C147+平塚!C147+根々井!C147+根々井塚原!C147+上塚原!C147+下塚原!C147+大塚!C147</f>
        <v>2783</v>
      </c>
      <c r="D147" s="77">
        <f>赤岩!D147+常田!D147+平塚!D147+根々井!D147+根々井塚原!D147+上塚原!D147+下塚原!D147+大塚!D147</f>
        <v>2907</v>
      </c>
      <c r="E147" s="8">
        <f>赤岩!E147+常田!E147+平塚!E147+根々井!E147+根々井塚原!E147+上塚原!E147+下塚原!E147+大塚!E147</f>
        <v>5690</v>
      </c>
      <c r="F147" s="32">
        <f>SUM(F3:F134)</f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15">
      <c r="A150" s="16"/>
      <c r="B150" s="16" t="s">
        <v>7</v>
      </c>
      <c r="C150" s="17">
        <f>C8+C14+C20</f>
        <v>480</v>
      </c>
      <c r="D150" s="17">
        <f>D8+D14+D20</f>
        <v>459</v>
      </c>
      <c r="E150" s="17">
        <f>E8+E14+E20</f>
        <v>939</v>
      </c>
      <c r="F150" s="32">
        <f>E150/E153</f>
        <v>0.16502636203866433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1700</v>
      </c>
      <c r="D151" s="19">
        <f>D26+D32+D38+D44+D50+D56+D62+D68+D74+D80</f>
        <v>1679</v>
      </c>
      <c r="E151" s="19">
        <f>E26+E32+E38+E44+E50+E56+E62+E68+E74+E80</f>
        <v>3379</v>
      </c>
      <c r="F151" s="32">
        <f>E151/E153</f>
        <v>0.59384885764499118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603</v>
      </c>
      <c r="D152" s="21">
        <f t="shared" ref="D152:E152" si="0">D86+D92+D98+D104+D110+D116+D122+D128+D134+D140+D146</f>
        <v>769</v>
      </c>
      <c r="E152" s="21">
        <f t="shared" si="0"/>
        <v>1372</v>
      </c>
      <c r="F152" s="32">
        <f>E152/E153</f>
        <v>0.24112478031634446</v>
      </c>
    </row>
    <row r="153" spans="1:6" ht="15" customHeight="1" x14ac:dyDescent="0.15">
      <c r="B153" s="2" t="s">
        <v>8</v>
      </c>
      <c r="C153" s="1">
        <f>SUM(C150:C152)</f>
        <v>2783</v>
      </c>
      <c r="D153" s="1">
        <f>SUM(D150:D152)</f>
        <v>2907</v>
      </c>
      <c r="E153" s="1">
        <f>SUM(E150:E152)</f>
        <v>5690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480</v>
      </c>
      <c r="D155" s="17">
        <f>D8+D14+D20</f>
        <v>459</v>
      </c>
      <c r="E155" s="17">
        <f>E8+E14+E20</f>
        <v>939</v>
      </c>
      <c r="F155" s="32">
        <f>E155/E159</f>
        <v>0.16502636203866433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1700</v>
      </c>
      <c r="D156" s="19">
        <f>D26+D32+D38+D44+D50+D56+D62+D68+D74+D80</f>
        <v>1679</v>
      </c>
      <c r="E156" s="19">
        <f>E26+E32+E38+E44+E50+E56+E62+E68+E74+E80</f>
        <v>3379</v>
      </c>
      <c r="F156" s="32">
        <f>E156/E159</f>
        <v>0.59384885764499118</v>
      </c>
    </row>
    <row r="157" spans="1:6" ht="15" customHeight="1" x14ac:dyDescent="0.15">
      <c r="A157" s="25"/>
      <c r="B157" s="20" t="s">
        <v>10</v>
      </c>
      <c r="C157" s="21">
        <f>C86+C92</f>
        <v>334</v>
      </c>
      <c r="D157" s="21">
        <f>D86+D92</f>
        <v>321</v>
      </c>
      <c r="E157" s="21">
        <f>E86+E92</f>
        <v>655</v>
      </c>
      <c r="F157" s="32">
        <f>E157/E159</f>
        <v>0.11511423550087874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269</v>
      </c>
      <c r="D158" s="27">
        <f t="shared" ref="D158:E158" si="1">D98+D104+D110+D116+D122+D128+D134+D140+D146</f>
        <v>448</v>
      </c>
      <c r="E158" s="27">
        <f t="shared" si="1"/>
        <v>717</v>
      </c>
      <c r="F158" s="32">
        <f>E158/E159</f>
        <v>0.12601054481546572</v>
      </c>
    </row>
    <row r="159" spans="1:6" ht="15" customHeight="1" x14ac:dyDescent="0.15">
      <c r="B159" s="2" t="s">
        <v>8</v>
      </c>
      <c r="C159" s="1">
        <f>SUM(C155:C158)</f>
        <v>2783</v>
      </c>
      <c r="D159" s="1">
        <f>SUM(D155:D158)</f>
        <v>2907</v>
      </c>
      <c r="E159" s="1">
        <f>SUM(E155:E158)</f>
        <v>5690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80</v>
      </c>
      <c r="D161" s="31">
        <f t="shared" ref="D161:E161" si="2">D110+D116+D122+D128+D134+D140+D146</f>
        <v>192</v>
      </c>
      <c r="E161" s="31">
        <f t="shared" si="2"/>
        <v>272</v>
      </c>
      <c r="F161" s="32">
        <f>E161/E159</f>
        <v>4.7803163444639717E-2</v>
      </c>
    </row>
    <row r="162" spans="1:6" ht="15" customHeight="1" x14ac:dyDescent="0.15">
      <c r="A162" s="30"/>
      <c r="B162" s="23" t="s">
        <v>15</v>
      </c>
      <c r="C162" s="31">
        <f>C116+C122+C128+C134+C140+C146</f>
        <v>37</v>
      </c>
      <c r="D162" s="31">
        <f t="shared" ref="D162:E162" si="3">D116+D122+D128+D134+D140+D146</f>
        <v>103</v>
      </c>
      <c r="E162" s="31">
        <f t="shared" si="3"/>
        <v>140</v>
      </c>
      <c r="F162" s="32">
        <f>E162/E159</f>
        <v>2.4604569420035149E-2</v>
      </c>
    </row>
    <row r="163" spans="1:6" ht="15" customHeight="1" x14ac:dyDescent="0.15">
      <c r="A163" s="30"/>
      <c r="B163" s="23" t="s">
        <v>13</v>
      </c>
      <c r="C163" s="31">
        <f>C122+C128+C134+C140+C146</f>
        <v>12</v>
      </c>
      <c r="D163" s="31">
        <f t="shared" ref="D163:E163" si="4">D122+D128+D134+D140+D146</f>
        <v>34</v>
      </c>
      <c r="E163" s="31">
        <f t="shared" si="4"/>
        <v>46</v>
      </c>
      <c r="F163" s="32">
        <f>E163/E159</f>
        <v>8.0843585237258351E-3</v>
      </c>
    </row>
    <row r="164" spans="1:6" ht="15" customHeight="1" x14ac:dyDescent="0.15">
      <c r="B164" s="4" t="s">
        <v>14</v>
      </c>
      <c r="C164" s="1">
        <f>C128+C134+C140+C146</f>
        <v>0</v>
      </c>
      <c r="D164" s="1">
        <f t="shared" ref="D164:E164" si="5">D128+D134+D140+D146</f>
        <v>4</v>
      </c>
      <c r="E164" s="1">
        <f t="shared" si="5"/>
        <v>4</v>
      </c>
      <c r="F164" s="32">
        <f>E164/E159</f>
        <v>7.0298769771529003E-4</v>
      </c>
    </row>
    <row r="165" spans="1:6" ht="15" customHeight="1" x14ac:dyDescent="0.15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15">
      <c r="B166" s="4" t="s">
        <v>396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397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sheetPr codeName="Sheet231">
    <tabColor rgb="FF99CC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342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2</v>
      </c>
      <c r="E8" s="38">
        <v>3</v>
      </c>
      <c r="F8" s="39">
        <v>2.9702970297029702E-2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9.9009900990099011E-3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3</v>
      </c>
      <c r="E20" s="48">
        <v>4</v>
      </c>
      <c r="F20" s="39">
        <v>3.9603960396039604E-2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0</v>
      </c>
      <c r="E26" s="41">
        <v>2</v>
      </c>
      <c r="F26" s="42">
        <v>1.9801980198019802E-2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1.9801980198019802E-2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15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3</v>
      </c>
      <c r="E41" s="95">
        <v>4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3</v>
      </c>
      <c r="D44" s="49">
        <v>3</v>
      </c>
      <c r="E44" s="41">
        <v>6</v>
      </c>
      <c r="F44" s="42">
        <v>5.9405940594059403E-2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v>5</v>
      </c>
      <c r="D50" s="49">
        <v>2</v>
      </c>
      <c r="E50" s="41">
        <v>7</v>
      </c>
      <c r="F50" s="42">
        <v>6.9306930693069313E-2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2.9702970297029702E-2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2.9702970297029702E-2</v>
      </c>
    </row>
    <row r="63" spans="1:6" ht="15" customHeight="1" x14ac:dyDescent="0.15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6</v>
      </c>
      <c r="D68" s="49">
        <v>1</v>
      </c>
      <c r="E68" s="41">
        <v>7</v>
      </c>
      <c r="F68" s="42">
        <v>6.9306930693069313E-2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4</v>
      </c>
      <c r="D74" s="49">
        <v>3</v>
      </c>
      <c r="E74" s="41">
        <v>7</v>
      </c>
      <c r="F74" s="42">
        <v>6.9306930693069313E-2</v>
      </c>
    </row>
    <row r="75" spans="1:6" ht="15" customHeight="1" x14ac:dyDescent="0.15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6.9306930693069313E-2</v>
      </c>
    </row>
    <row r="81" spans="1:6" ht="15" customHeight="1" x14ac:dyDescent="0.15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5</v>
      </c>
      <c r="D86" s="71">
        <v>4</v>
      </c>
      <c r="E86" s="44">
        <v>9</v>
      </c>
      <c r="F86" s="45">
        <v>8.9108910891089105E-2</v>
      </c>
    </row>
    <row r="87" spans="1:6" ht="15" customHeight="1" x14ac:dyDescent="0.15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5</v>
      </c>
      <c r="D92" s="71">
        <v>6</v>
      </c>
      <c r="E92" s="44">
        <v>11</v>
      </c>
      <c r="F92" s="45">
        <v>0.10891089108910891</v>
      </c>
    </row>
    <row r="93" spans="1:6" ht="15" customHeight="1" x14ac:dyDescent="0.15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3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5</v>
      </c>
      <c r="D98" s="71">
        <v>7</v>
      </c>
      <c r="E98" s="44">
        <v>12</v>
      </c>
      <c r="F98" s="45">
        <v>0.11881188118811881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4</v>
      </c>
      <c r="E104" s="44">
        <v>9</v>
      </c>
      <c r="F104" s="45">
        <v>8.9108910891089105E-2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4.9504950495049507E-2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2.9702970297029702E-2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53</v>
      </c>
      <c r="D147" s="77">
        <v>48</v>
      </c>
      <c r="E147" s="62">
        <v>101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3</v>
      </c>
      <c r="D150" s="17">
        <v>5</v>
      </c>
      <c r="E150" s="17">
        <v>8</v>
      </c>
      <c r="F150" s="32">
        <v>7.9207920792079209E-2</v>
      </c>
    </row>
    <row r="151" spans="1:6" ht="15" customHeight="1" x14ac:dyDescent="0.15">
      <c r="A151" s="18"/>
      <c r="B151" s="18" t="s">
        <v>49</v>
      </c>
      <c r="C151" s="19">
        <v>28</v>
      </c>
      <c r="D151" s="19">
        <v>16</v>
      </c>
      <c r="E151" s="19">
        <v>44</v>
      </c>
      <c r="F151" s="32">
        <v>0.43564356435643564</v>
      </c>
    </row>
    <row r="152" spans="1:6" ht="15" customHeight="1" x14ac:dyDescent="0.15">
      <c r="A152" s="33"/>
      <c r="B152" s="20" t="s">
        <v>6</v>
      </c>
      <c r="C152" s="21">
        <v>22</v>
      </c>
      <c r="D152" s="21">
        <v>27</v>
      </c>
      <c r="E152" s="21">
        <v>49</v>
      </c>
      <c r="F152" s="32">
        <v>0.48514851485148514</v>
      </c>
    </row>
    <row r="153" spans="1:6" ht="15" customHeight="1" x14ac:dyDescent="0.15">
      <c r="B153" s="2" t="s">
        <v>8</v>
      </c>
      <c r="C153" s="1">
        <v>53</v>
      </c>
      <c r="D153" s="1">
        <v>48</v>
      </c>
      <c r="E153" s="1">
        <v>101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3</v>
      </c>
      <c r="D155" s="17">
        <v>5</v>
      </c>
      <c r="E155" s="17">
        <v>8</v>
      </c>
      <c r="F155" s="32">
        <v>7.9207920792079209E-2</v>
      </c>
    </row>
    <row r="156" spans="1:6" ht="15" customHeight="1" x14ac:dyDescent="0.15">
      <c r="A156" s="28"/>
      <c r="B156" s="18" t="s">
        <v>49</v>
      </c>
      <c r="C156" s="19">
        <v>28</v>
      </c>
      <c r="D156" s="19">
        <v>16</v>
      </c>
      <c r="E156" s="19">
        <v>44</v>
      </c>
      <c r="F156" s="32">
        <v>0.43564356435643564</v>
      </c>
    </row>
    <row r="157" spans="1:6" ht="15" customHeight="1" x14ac:dyDescent="0.15">
      <c r="A157" s="25"/>
      <c r="B157" s="20" t="s">
        <v>10</v>
      </c>
      <c r="C157" s="21">
        <v>10</v>
      </c>
      <c r="D157" s="21">
        <v>10</v>
      </c>
      <c r="E157" s="21">
        <v>20</v>
      </c>
      <c r="F157" s="32">
        <v>0.19801980198019803</v>
      </c>
    </row>
    <row r="158" spans="1:6" ht="15" customHeight="1" x14ac:dyDescent="0.15">
      <c r="A158" s="26"/>
      <c r="B158" s="29" t="s">
        <v>11</v>
      </c>
      <c r="C158" s="27">
        <v>12</v>
      </c>
      <c r="D158" s="27">
        <v>17</v>
      </c>
      <c r="E158" s="27">
        <v>29</v>
      </c>
      <c r="F158" s="32">
        <v>0.28712871287128711</v>
      </c>
    </row>
    <row r="159" spans="1:6" ht="15" customHeight="1" x14ac:dyDescent="0.15">
      <c r="B159" s="2" t="s">
        <v>8</v>
      </c>
      <c r="C159" s="1">
        <v>53</v>
      </c>
      <c r="D159" s="1">
        <v>48</v>
      </c>
      <c r="E159" s="1">
        <v>101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</v>
      </c>
      <c r="D161" s="31">
        <v>6</v>
      </c>
      <c r="E161" s="31">
        <v>8</v>
      </c>
      <c r="F161" s="32">
        <v>7.9207920792079209E-2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3</v>
      </c>
      <c r="E162" s="31">
        <v>3</v>
      </c>
      <c r="F162" s="32">
        <v>2.9702970297029702E-2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sheetPr codeName="Sheet232">
    <tabColor rgb="FF99CC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343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3</v>
      </c>
      <c r="E8" s="38">
        <v>6</v>
      </c>
      <c r="F8" s="39">
        <v>4.6875E-2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3</v>
      </c>
      <c r="D14" s="70">
        <v>1</v>
      </c>
      <c r="E14" s="48">
        <v>4</v>
      </c>
      <c r="F14" s="39">
        <v>3.125E-2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0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8</v>
      </c>
      <c r="D20" s="70">
        <v>0</v>
      </c>
      <c r="E20" s="48">
        <v>8</v>
      </c>
      <c r="F20" s="39">
        <v>6.25E-2</v>
      </c>
    </row>
    <row r="21" spans="1:6" ht="15" customHeight="1" x14ac:dyDescent="0.15">
      <c r="A21" s="12"/>
      <c r="B21" s="35">
        <v>15</v>
      </c>
      <c r="C21" s="94">
        <v>0</v>
      </c>
      <c r="D21" s="94">
        <v>3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4</v>
      </c>
      <c r="D26" s="49">
        <v>8</v>
      </c>
      <c r="E26" s="41">
        <v>12</v>
      </c>
      <c r="F26" s="42">
        <v>9.375E-2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1.5625E-2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7.8125E-3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3</v>
      </c>
      <c r="E41" s="95">
        <v>4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3</v>
      </c>
      <c r="E44" s="41">
        <v>5</v>
      </c>
      <c r="F44" s="42">
        <v>3.90625E-2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3</v>
      </c>
      <c r="D50" s="49">
        <v>1</v>
      </c>
      <c r="E50" s="41">
        <v>4</v>
      </c>
      <c r="F50" s="42">
        <v>3.125E-2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4</v>
      </c>
      <c r="D56" s="49">
        <v>4</v>
      </c>
      <c r="E56" s="41">
        <v>8</v>
      </c>
      <c r="F56" s="42">
        <v>6.25E-2</v>
      </c>
    </row>
    <row r="57" spans="1:6" ht="15" customHeight="1" x14ac:dyDescent="0.15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2</v>
      </c>
      <c r="D62" s="49">
        <v>4</v>
      </c>
      <c r="E62" s="41">
        <v>6</v>
      </c>
      <c r="F62" s="42">
        <v>4.6875E-2</v>
      </c>
    </row>
    <row r="63" spans="1:6" ht="15" customHeight="1" x14ac:dyDescent="0.15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1</v>
      </c>
      <c r="D68" s="49">
        <v>5</v>
      </c>
      <c r="E68" s="41">
        <v>6</v>
      </c>
      <c r="F68" s="42">
        <v>4.6875E-2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4</v>
      </c>
      <c r="D74" s="49">
        <v>1</v>
      </c>
      <c r="E74" s="41">
        <v>5</v>
      </c>
      <c r="F74" s="42">
        <v>3.90625E-2</v>
      </c>
    </row>
    <row r="75" spans="1:6" ht="15" customHeight="1" x14ac:dyDescent="0.15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8</v>
      </c>
      <c r="D80" s="49">
        <v>4</v>
      </c>
      <c r="E80" s="41">
        <v>12</v>
      </c>
      <c r="F80" s="42">
        <v>9.375E-2</v>
      </c>
    </row>
    <row r="81" spans="1:6" ht="15" customHeight="1" x14ac:dyDescent="0.15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2</v>
      </c>
      <c r="D86" s="71">
        <v>5</v>
      </c>
      <c r="E86" s="44">
        <v>7</v>
      </c>
      <c r="F86" s="45">
        <v>5.46875E-2</v>
      </c>
    </row>
    <row r="87" spans="1:6" ht="15" customHeight="1" x14ac:dyDescent="0.15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9</v>
      </c>
      <c r="D92" s="71">
        <v>5</v>
      </c>
      <c r="E92" s="44">
        <v>14</v>
      </c>
      <c r="F92" s="45">
        <v>0.109375</v>
      </c>
    </row>
    <row r="93" spans="1:6" ht="15" customHeight="1" x14ac:dyDescent="0.15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5</v>
      </c>
      <c r="D98" s="71">
        <v>1</v>
      </c>
      <c r="E98" s="44">
        <v>6</v>
      </c>
      <c r="F98" s="45">
        <v>4.6875E-2</v>
      </c>
    </row>
    <row r="99" spans="1:6" ht="15" customHeight="1" x14ac:dyDescent="0.15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6</v>
      </c>
      <c r="E104" s="44">
        <v>9</v>
      </c>
      <c r="F104" s="45">
        <v>7.03125E-2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3.90625E-2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5.46875E-2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7.8125E-3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67</v>
      </c>
      <c r="D147" s="77">
        <v>61</v>
      </c>
      <c r="E147" s="62">
        <v>128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14</v>
      </c>
      <c r="D150" s="17">
        <v>4</v>
      </c>
      <c r="E150" s="17">
        <v>18</v>
      </c>
      <c r="F150" s="32">
        <v>0.140625</v>
      </c>
    </row>
    <row r="151" spans="1:6" ht="15" customHeight="1" x14ac:dyDescent="0.15">
      <c r="A151" s="18"/>
      <c r="B151" s="18" t="s">
        <v>49</v>
      </c>
      <c r="C151" s="19">
        <v>30</v>
      </c>
      <c r="D151" s="19">
        <v>31</v>
      </c>
      <c r="E151" s="19">
        <v>61</v>
      </c>
      <c r="F151" s="32">
        <v>0.4765625</v>
      </c>
    </row>
    <row r="152" spans="1:6" ht="15" customHeight="1" x14ac:dyDescent="0.15">
      <c r="A152" s="33"/>
      <c r="B152" s="20" t="s">
        <v>6</v>
      </c>
      <c r="C152" s="21">
        <v>23</v>
      </c>
      <c r="D152" s="21">
        <v>26</v>
      </c>
      <c r="E152" s="21">
        <v>49</v>
      </c>
      <c r="F152" s="32">
        <v>0.3828125</v>
      </c>
    </row>
    <row r="153" spans="1:6" ht="15" customHeight="1" x14ac:dyDescent="0.15">
      <c r="B153" s="2" t="s">
        <v>8</v>
      </c>
      <c r="C153" s="1">
        <v>67</v>
      </c>
      <c r="D153" s="1">
        <v>61</v>
      </c>
      <c r="E153" s="1">
        <v>128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14</v>
      </c>
      <c r="D155" s="17">
        <v>4</v>
      </c>
      <c r="E155" s="17">
        <v>18</v>
      </c>
      <c r="F155" s="32">
        <v>0.140625</v>
      </c>
    </row>
    <row r="156" spans="1:6" ht="15" customHeight="1" x14ac:dyDescent="0.15">
      <c r="A156" s="28"/>
      <c r="B156" s="18" t="s">
        <v>49</v>
      </c>
      <c r="C156" s="19">
        <v>30</v>
      </c>
      <c r="D156" s="19">
        <v>31</v>
      </c>
      <c r="E156" s="19">
        <v>61</v>
      </c>
      <c r="F156" s="32">
        <v>0.4765625</v>
      </c>
    </row>
    <row r="157" spans="1:6" ht="15" customHeight="1" x14ac:dyDescent="0.15">
      <c r="A157" s="25"/>
      <c r="B157" s="20" t="s">
        <v>10</v>
      </c>
      <c r="C157" s="21">
        <v>11</v>
      </c>
      <c r="D157" s="21">
        <v>10</v>
      </c>
      <c r="E157" s="21">
        <v>21</v>
      </c>
      <c r="F157" s="32">
        <v>0.1640625</v>
      </c>
    </row>
    <row r="158" spans="1:6" ht="15" customHeight="1" x14ac:dyDescent="0.15">
      <c r="A158" s="26"/>
      <c r="B158" s="29" t="s">
        <v>11</v>
      </c>
      <c r="C158" s="27">
        <v>12</v>
      </c>
      <c r="D158" s="27">
        <v>16</v>
      </c>
      <c r="E158" s="27">
        <v>28</v>
      </c>
      <c r="F158" s="32">
        <v>0.21875</v>
      </c>
    </row>
    <row r="159" spans="1:6" ht="15" customHeight="1" x14ac:dyDescent="0.15">
      <c r="B159" s="2" t="s">
        <v>8</v>
      </c>
      <c r="C159" s="1">
        <v>67</v>
      </c>
      <c r="D159" s="1">
        <v>61</v>
      </c>
      <c r="E159" s="1">
        <v>128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4</v>
      </c>
      <c r="D161" s="31">
        <v>9</v>
      </c>
      <c r="E161" s="31">
        <v>13</v>
      </c>
      <c r="F161" s="32">
        <v>0.1015625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6</v>
      </c>
      <c r="E162" s="31">
        <v>8</v>
      </c>
      <c r="F162" s="32">
        <v>6.25E-2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7.8125E-3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sheetPr codeName="Sheet233">
    <tabColor rgb="FF99CC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344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1</v>
      </c>
      <c r="E8" s="38">
        <v>2</v>
      </c>
      <c r="F8" s="39">
        <v>2.5316455696202531E-2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1.2658227848101266E-2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2.5316455696202531E-2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1.2658227848101266E-2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2.5316455696202531E-2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1.2658227848101266E-2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3.7974683544303799E-2</v>
      </c>
    </row>
    <row r="57" spans="1:6" ht="15" customHeight="1" x14ac:dyDescent="0.15">
      <c r="A57" s="12"/>
      <c r="B57" s="35">
        <v>45</v>
      </c>
      <c r="C57" s="94">
        <v>3</v>
      </c>
      <c r="D57" s="94">
        <v>0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6</v>
      </c>
      <c r="D62" s="49">
        <v>1</v>
      </c>
      <c r="E62" s="41">
        <v>7</v>
      </c>
      <c r="F62" s="42">
        <v>8.8607594936708861E-2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2</v>
      </c>
      <c r="D68" s="49">
        <v>3</v>
      </c>
      <c r="E68" s="41">
        <v>5</v>
      </c>
      <c r="F68" s="42">
        <v>6.3291139240506333E-2</v>
      </c>
    </row>
    <row r="69" spans="1:6" ht="15" customHeight="1" x14ac:dyDescent="0.15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4</v>
      </c>
      <c r="D74" s="49">
        <v>2</v>
      </c>
      <c r="E74" s="41">
        <v>6</v>
      </c>
      <c r="F74" s="42">
        <v>7.5949367088607597E-2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0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1</v>
      </c>
      <c r="E80" s="41">
        <v>5</v>
      </c>
      <c r="F80" s="42">
        <v>6.3291139240506333E-2</v>
      </c>
    </row>
    <row r="81" spans="1:6" ht="15" customHeight="1" x14ac:dyDescent="0.15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2</v>
      </c>
      <c r="D86" s="71">
        <v>4</v>
      </c>
      <c r="E86" s="44">
        <v>6</v>
      </c>
      <c r="F86" s="45">
        <v>7.5949367088607597E-2</v>
      </c>
    </row>
    <row r="87" spans="1:6" ht="15" customHeight="1" x14ac:dyDescent="0.15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5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1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7</v>
      </c>
      <c r="D92" s="71">
        <v>10</v>
      </c>
      <c r="E92" s="44">
        <v>17</v>
      </c>
      <c r="F92" s="45">
        <v>0.21518987341772153</v>
      </c>
    </row>
    <row r="93" spans="1:6" ht="15" customHeight="1" x14ac:dyDescent="0.15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4</v>
      </c>
      <c r="D98" s="71">
        <v>2</v>
      </c>
      <c r="E98" s="44">
        <v>6</v>
      </c>
      <c r="F98" s="45">
        <v>7.5949367088607597E-2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4</v>
      </c>
      <c r="E104" s="44">
        <v>6</v>
      </c>
      <c r="F104" s="45">
        <v>7.5949367088607597E-2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6.3291139240506333E-2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2.5316455696202531E-2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1.2658227848101266E-2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1</v>
      </c>
      <c r="E129" s="95">
        <v>1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1.2658227848101266E-2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40</v>
      </c>
      <c r="D147" s="77">
        <v>39</v>
      </c>
      <c r="E147" s="62">
        <v>79</v>
      </c>
      <c r="F147" s="32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3</v>
      </c>
      <c r="D150" s="17">
        <v>2</v>
      </c>
      <c r="E150" s="17">
        <v>5</v>
      </c>
      <c r="F150" s="32">
        <v>6.3291139240506333E-2</v>
      </c>
    </row>
    <row r="151" spans="1:6" ht="15" customHeight="1" x14ac:dyDescent="0.15">
      <c r="A151" s="18"/>
      <c r="B151" s="18" t="s">
        <v>49</v>
      </c>
      <c r="C151" s="19">
        <v>20</v>
      </c>
      <c r="D151" s="19">
        <v>10</v>
      </c>
      <c r="E151" s="19">
        <v>30</v>
      </c>
      <c r="F151" s="32">
        <v>0.379746835443038</v>
      </c>
    </row>
    <row r="152" spans="1:6" ht="15" customHeight="1" x14ac:dyDescent="0.15">
      <c r="A152" s="33"/>
      <c r="B152" s="20" t="s">
        <v>6</v>
      </c>
      <c r="C152" s="21">
        <v>17</v>
      </c>
      <c r="D152" s="21">
        <v>27</v>
      </c>
      <c r="E152" s="21">
        <v>44</v>
      </c>
      <c r="F152" s="32">
        <v>0.55696202531645567</v>
      </c>
    </row>
    <row r="153" spans="1:6" ht="15" customHeight="1" x14ac:dyDescent="0.15">
      <c r="B153" s="2" t="s">
        <v>8</v>
      </c>
      <c r="C153" s="1">
        <v>40</v>
      </c>
      <c r="D153" s="1">
        <v>39</v>
      </c>
      <c r="E153" s="1">
        <v>79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3</v>
      </c>
      <c r="D155" s="17">
        <v>2</v>
      </c>
      <c r="E155" s="17">
        <v>5</v>
      </c>
      <c r="F155" s="32">
        <v>6.3291139240506333E-2</v>
      </c>
    </row>
    <row r="156" spans="1:6" ht="15" customHeight="1" x14ac:dyDescent="0.15">
      <c r="A156" s="28"/>
      <c r="B156" s="18" t="s">
        <v>49</v>
      </c>
      <c r="C156" s="19">
        <v>20</v>
      </c>
      <c r="D156" s="19">
        <v>10</v>
      </c>
      <c r="E156" s="19">
        <v>30</v>
      </c>
      <c r="F156" s="32">
        <v>0.379746835443038</v>
      </c>
    </row>
    <row r="157" spans="1:6" ht="15" customHeight="1" x14ac:dyDescent="0.15">
      <c r="A157" s="25"/>
      <c r="B157" s="20" t="s">
        <v>10</v>
      </c>
      <c r="C157" s="21">
        <v>9</v>
      </c>
      <c r="D157" s="21">
        <v>14</v>
      </c>
      <c r="E157" s="21">
        <v>23</v>
      </c>
      <c r="F157" s="32">
        <v>0.29113924050632911</v>
      </c>
    </row>
    <row r="158" spans="1:6" ht="15" customHeight="1" x14ac:dyDescent="0.15">
      <c r="A158" s="26"/>
      <c r="B158" s="29" t="s">
        <v>11</v>
      </c>
      <c r="C158" s="27">
        <v>8</v>
      </c>
      <c r="D158" s="27">
        <v>13</v>
      </c>
      <c r="E158" s="27">
        <v>21</v>
      </c>
      <c r="F158" s="32">
        <v>0.26582278481012656</v>
      </c>
    </row>
    <row r="159" spans="1:6" ht="15" customHeight="1" x14ac:dyDescent="0.15">
      <c r="B159" s="2" t="s">
        <v>8</v>
      </c>
      <c r="C159" s="1">
        <v>40</v>
      </c>
      <c r="D159" s="1">
        <v>39</v>
      </c>
      <c r="E159" s="1">
        <v>79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</v>
      </c>
      <c r="D161" s="31">
        <v>7</v>
      </c>
      <c r="E161" s="31">
        <v>9</v>
      </c>
      <c r="F161" s="32">
        <v>0.11392405063291139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4</v>
      </c>
      <c r="E162" s="31">
        <v>4</v>
      </c>
      <c r="F162" s="32">
        <v>5.0632911392405063E-2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2.5316455696202531E-2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1.2658227848101266E-2</v>
      </c>
    </row>
    <row r="165" spans="1:6" ht="15" customHeight="1" x14ac:dyDescent="0.15">
      <c r="B165" s="4" t="s">
        <v>16</v>
      </c>
      <c r="C165" s="1">
        <v>0</v>
      </c>
      <c r="D165" s="1">
        <v>1</v>
      </c>
      <c r="E165" s="1">
        <v>1</v>
      </c>
      <c r="F165" s="32">
        <v>1.2658227848101266E-2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sheetPr codeName="Sheet234">
    <tabColor rgb="FF99CC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345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0</v>
      </c>
      <c r="E8" s="38">
        <v>3</v>
      </c>
      <c r="F8" s="39">
        <v>4.6153846153846156E-2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2</v>
      </c>
      <c r="E14" s="48">
        <v>2</v>
      </c>
      <c r="F14" s="39">
        <v>3.0769230769230771E-2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3.0769230769230771E-2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0</v>
      </c>
      <c r="E26" s="41">
        <v>2</v>
      </c>
      <c r="F26" s="42">
        <v>3.0769230769230771E-2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2</v>
      </c>
      <c r="E32" s="41">
        <v>4</v>
      </c>
      <c r="F32" s="42">
        <v>6.1538461538461542E-2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6.1538461538461542E-2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1.5384615384615385E-2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1.5384615384615385E-2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1</v>
      </c>
      <c r="D68" s="49">
        <v>3</v>
      </c>
      <c r="E68" s="41">
        <v>4</v>
      </c>
      <c r="F68" s="42">
        <v>6.1538461538461542E-2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4</v>
      </c>
      <c r="D74" s="49">
        <v>5</v>
      </c>
      <c r="E74" s="41">
        <v>9</v>
      </c>
      <c r="F74" s="42">
        <v>0.13846153846153847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15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5</v>
      </c>
      <c r="D86" s="71">
        <v>4</v>
      </c>
      <c r="E86" s="44">
        <v>9</v>
      </c>
      <c r="F86" s="45">
        <v>0.13846153846153847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v>2</v>
      </c>
      <c r="D92" s="71">
        <v>0</v>
      </c>
      <c r="E92" s="44">
        <v>2</v>
      </c>
      <c r="F92" s="45">
        <v>3.0769230769230771E-2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1</v>
      </c>
      <c r="D98" s="71">
        <v>5</v>
      </c>
      <c r="E98" s="44">
        <v>6</v>
      </c>
      <c r="F98" s="45">
        <v>9.2307692307692313E-2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4</v>
      </c>
      <c r="E104" s="44">
        <v>7</v>
      </c>
      <c r="F104" s="45">
        <v>0.1076923076923077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3</v>
      </c>
      <c r="E110" s="44">
        <v>7</v>
      </c>
      <c r="F110" s="45">
        <v>0.1076923076923077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1.5384615384615385E-2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1.5384615384615385E-2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32</v>
      </c>
      <c r="D147" s="77">
        <v>33</v>
      </c>
      <c r="E147" s="62">
        <v>65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5</v>
      </c>
      <c r="D150" s="17">
        <v>2</v>
      </c>
      <c r="E150" s="17">
        <v>7</v>
      </c>
      <c r="F150" s="32">
        <v>0.1076923076923077</v>
      </c>
    </row>
    <row r="151" spans="1:6" ht="15" customHeight="1" x14ac:dyDescent="0.15">
      <c r="A151" s="18"/>
      <c r="B151" s="18" t="s">
        <v>49</v>
      </c>
      <c r="C151" s="19">
        <v>12</v>
      </c>
      <c r="D151" s="19">
        <v>13</v>
      </c>
      <c r="E151" s="19">
        <v>25</v>
      </c>
      <c r="F151" s="32">
        <v>0.38461538461538464</v>
      </c>
    </row>
    <row r="152" spans="1:6" ht="15" customHeight="1" x14ac:dyDescent="0.15">
      <c r="A152" s="33"/>
      <c r="B152" s="20" t="s">
        <v>6</v>
      </c>
      <c r="C152" s="21">
        <v>15</v>
      </c>
      <c r="D152" s="21">
        <v>18</v>
      </c>
      <c r="E152" s="21">
        <v>33</v>
      </c>
      <c r="F152" s="32">
        <v>0.50769230769230766</v>
      </c>
    </row>
    <row r="153" spans="1:6" ht="15" customHeight="1" x14ac:dyDescent="0.15">
      <c r="B153" s="2" t="s">
        <v>8</v>
      </c>
      <c r="C153" s="1">
        <v>32</v>
      </c>
      <c r="D153" s="1">
        <v>33</v>
      </c>
      <c r="E153" s="1">
        <v>65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5</v>
      </c>
      <c r="D155" s="17">
        <v>2</v>
      </c>
      <c r="E155" s="17">
        <v>7</v>
      </c>
      <c r="F155" s="32">
        <v>0.1076923076923077</v>
      </c>
    </row>
    <row r="156" spans="1:6" ht="15" customHeight="1" x14ac:dyDescent="0.15">
      <c r="A156" s="28"/>
      <c r="B156" s="18" t="s">
        <v>49</v>
      </c>
      <c r="C156" s="19">
        <v>12</v>
      </c>
      <c r="D156" s="19">
        <v>13</v>
      </c>
      <c r="E156" s="19">
        <v>25</v>
      </c>
      <c r="F156" s="32">
        <v>0.38461538461538464</v>
      </c>
    </row>
    <row r="157" spans="1:6" ht="15" customHeight="1" x14ac:dyDescent="0.15">
      <c r="A157" s="25"/>
      <c r="B157" s="20" t="s">
        <v>10</v>
      </c>
      <c r="C157" s="21">
        <v>7</v>
      </c>
      <c r="D157" s="21">
        <v>4</v>
      </c>
      <c r="E157" s="21">
        <v>11</v>
      </c>
      <c r="F157" s="32">
        <v>0.16923076923076924</v>
      </c>
    </row>
    <row r="158" spans="1:6" ht="15" customHeight="1" x14ac:dyDescent="0.15">
      <c r="A158" s="26"/>
      <c r="B158" s="29" t="s">
        <v>11</v>
      </c>
      <c r="C158" s="27">
        <v>8</v>
      </c>
      <c r="D158" s="27">
        <v>14</v>
      </c>
      <c r="E158" s="27">
        <v>22</v>
      </c>
      <c r="F158" s="32">
        <v>0.33846153846153848</v>
      </c>
    </row>
    <row r="159" spans="1:6" ht="15" customHeight="1" x14ac:dyDescent="0.15">
      <c r="B159" s="2" t="s">
        <v>8</v>
      </c>
      <c r="C159" s="1">
        <v>32</v>
      </c>
      <c r="D159" s="1">
        <v>33</v>
      </c>
      <c r="E159" s="1">
        <v>65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4</v>
      </c>
      <c r="D161" s="31">
        <v>5</v>
      </c>
      <c r="E161" s="31">
        <v>9</v>
      </c>
      <c r="F161" s="32">
        <v>0.13846153846153847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2</v>
      </c>
      <c r="E162" s="31">
        <v>2</v>
      </c>
      <c r="F162" s="32">
        <v>3.0769230769230771E-2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3.0769230769230771E-2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1.5384615384615385E-2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sheetPr codeName="Sheet235">
    <tabColor rgb="FF99CC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346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2</v>
      </c>
      <c r="E8" s="38">
        <v>2</v>
      </c>
      <c r="F8" s="39">
        <v>1.5267175572519083E-2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1.5267175572519083E-2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1.5267175572519083E-2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2.2900763358778626E-2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2.2900763358778626E-2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3</v>
      </c>
      <c r="E38" s="41">
        <v>4</v>
      </c>
      <c r="F38" s="42">
        <v>3.0534351145038167E-2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4</v>
      </c>
      <c r="D44" s="49">
        <v>6</v>
      </c>
      <c r="E44" s="41">
        <v>10</v>
      </c>
      <c r="F44" s="42">
        <v>7.6335877862595422E-2</v>
      </c>
    </row>
    <row r="45" spans="1:6" ht="15" customHeight="1" x14ac:dyDescent="0.15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2</v>
      </c>
      <c r="D50" s="49">
        <v>3</v>
      </c>
      <c r="E50" s="41">
        <v>5</v>
      </c>
      <c r="F50" s="42">
        <v>3.8167938931297711E-2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0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5</v>
      </c>
      <c r="D56" s="49">
        <v>1</v>
      </c>
      <c r="E56" s="41">
        <v>6</v>
      </c>
      <c r="F56" s="42">
        <v>4.5801526717557252E-2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4</v>
      </c>
      <c r="D62" s="49">
        <v>1</v>
      </c>
      <c r="E62" s="41">
        <v>5</v>
      </c>
      <c r="F62" s="42">
        <v>3.8167938931297711E-2</v>
      </c>
    </row>
    <row r="63" spans="1:6" ht="15" customHeight="1" x14ac:dyDescent="0.15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2</v>
      </c>
      <c r="D68" s="49">
        <v>5</v>
      </c>
      <c r="E68" s="41">
        <v>7</v>
      </c>
      <c r="F68" s="42">
        <v>5.3435114503816793E-2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5</v>
      </c>
      <c r="D74" s="49">
        <v>2</v>
      </c>
      <c r="E74" s="41">
        <v>7</v>
      </c>
      <c r="F74" s="42">
        <v>5.3435114503816793E-2</v>
      </c>
    </row>
    <row r="75" spans="1:6" ht="15" customHeight="1" x14ac:dyDescent="0.15">
      <c r="A75" s="12"/>
      <c r="B75" s="35">
        <v>60</v>
      </c>
      <c r="C75" s="94">
        <v>1</v>
      </c>
      <c r="D75" s="94">
        <v>5</v>
      </c>
      <c r="E75" s="95">
        <v>6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5</v>
      </c>
      <c r="D80" s="49">
        <v>10</v>
      </c>
      <c r="E80" s="41">
        <v>15</v>
      </c>
      <c r="F80" s="42">
        <v>0.11450381679389313</v>
      </c>
    </row>
    <row r="81" spans="1:6" ht="15" customHeight="1" x14ac:dyDescent="0.15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0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9</v>
      </c>
      <c r="D86" s="71">
        <v>5</v>
      </c>
      <c r="E86" s="44">
        <v>14</v>
      </c>
      <c r="F86" s="45">
        <v>0.10687022900763359</v>
      </c>
    </row>
    <row r="87" spans="1:6" ht="15" customHeight="1" x14ac:dyDescent="0.15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7</v>
      </c>
      <c r="D92" s="71">
        <v>5</v>
      </c>
      <c r="E92" s="44">
        <v>12</v>
      </c>
      <c r="F92" s="45">
        <v>9.1603053435114504E-2</v>
      </c>
    </row>
    <row r="93" spans="1:6" ht="15" customHeight="1" x14ac:dyDescent="0.15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3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6</v>
      </c>
      <c r="D98" s="71">
        <v>6</v>
      </c>
      <c r="E98" s="44">
        <v>12</v>
      </c>
      <c r="F98" s="45">
        <v>9.1603053435114504E-2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4</v>
      </c>
      <c r="E104" s="44">
        <v>9</v>
      </c>
      <c r="F104" s="45">
        <v>6.8702290076335881E-2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3.8167938931297711E-2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3.0534351145038167E-2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1</v>
      </c>
      <c r="E122" s="44">
        <v>3</v>
      </c>
      <c r="F122" s="45">
        <v>2.2900763358778626E-2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7.6335877862595417E-3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67</v>
      </c>
      <c r="D147" s="77">
        <v>64</v>
      </c>
      <c r="E147" s="62">
        <v>131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</v>
      </c>
      <c r="D150" s="17">
        <v>4</v>
      </c>
      <c r="E150" s="17">
        <v>6</v>
      </c>
      <c r="F150" s="32">
        <v>4.5801526717557252E-2</v>
      </c>
    </row>
    <row r="151" spans="1:6" ht="15" customHeight="1" x14ac:dyDescent="0.15">
      <c r="A151" s="18"/>
      <c r="B151" s="18" t="s">
        <v>49</v>
      </c>
      <c r="C151" s="19">
        <v>31</v>
      </c>
      <c r="D151" s="19">
        <v>34</v>
      </c>
      <c r="E151" s="19">
        <v>65</v>
      </c>
      <c r="F151" s="32">
        <v>0.49618320610687022</v>
      </c>
    </row>
    <row r="152" spans="1:6" ht="15" customHeight="1" x14ac:dyDescent="0.15">
      <c r="A152" s="33"/>
      <c r="B152" s="20" t="s">
        <v>6</v>
      </c>
      <c r="C152" s="21">
        <v>34</v>
      </c>
      <c r="D152" s="21">
        <v>26</v>
      </c>
      <c r="E152" s="21">
        <v>60</v>
      </c>
      <c r="F152" s="32">
        <v>0.4580152671755725</v>
      </c>
    </row>
    <row r="153" spans="1:6" ht="15" customHeight="1" x14ac:dyDescent="0.15">
      <c r="B153" s="2" t="s">
        <v>8</v>
      </c>
      <c r="C153" s="1">
        <v>67</v>
      </c>
      <c r="D153" s="1">
        <v>64</v>
      </c>
      <c r="E153" s="1">
        <v>131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</v>
      </c>
      <c r="D155" s="17">
        <v>4</v>
      </c>
      <c r="E155" s="17">
        <v>6</v>
      </c>
      <c r="F155" s="32">
        <v>4.5801526717557252E-2</v>
      </c>
    </row>
    <row r="156" spans="1:6" ht="15" customHeight="1" x14ac:dyDescent="0.15">
      <c r="A156" s="28"/>
      <c r="B156" s="18" t="s">
        <v>49</v>
      </c>
      <c r="C156" s="19">
        <v>31</v>
      </c>
      <c r="D156" s="19">
        <v>34</v>
      </c>
      <c r="E156" s="19">
        <v>65</v>
      </c>
      <c r="F156" s="32">
        <v>0.49618320610687022</v>
      </c>
    </row>
    <row r="157" spans="1:6" ht="15" customHeight="1" x14ac:dyDescent="0.15">
      <c r="A157" s="25"/>
      <c r="B157" s="20" t="s">
        <v>10</v>
      </c>
      <c r="C157" s="21">
        <v>16</v>
      </c>
      <c r="D157" s="21">
        <v>10</v>
      </c>
      <c r="E157" s="21">
        <v>26</v>
      </c>
      <c r="F157" s="32">
        <v>0.19847328244274809</v>
      </c>
    </row>
    <row r="158" spans="1:6" ht="15" customHeight="1" x14ac:dyDescent="0.15">
      <c r="A158" s="26"/>
      <c r="B158" s="29" t="s">
        <v>11</v>
      </c>
      <c r="C158" s="27">
        <v>18</v>
      </c>
      <c r="D158" s="27">
        <v>16</v>
      </c>
      <c r="E158" s="27">
        <v>34</v>
      </c>
      <c r="F158" s="32">
        <v>0.25954198473282442</v>
      </c>
    </row>
    <row r="159" spans="1:6" ht="15" customHeight="1" x14ac:dyDescent="0.15">
      <c r="B159" s="2" t="s">
        <v>8</v>
      </c>
      <c r="C159" s="1">
        <v>67</v>
      </c>
      <c r="D159" s="1">
        <v>64</v>
      </c>
      <c r="E159" s="1">
        <v>131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7</v>
      </c>
      <c r="D161" s="31">
        <v>6</v>
      </c>
      <c r="E161" s="31">
        <v>13</v>
      </c>
      <c r="F161" s="32">
        <v>9.9236641221374045E-2</v>
      </c>
    </row>
    <row r="162" spans="1:6" ht="15" customHeight="1" x14ac:dyDescent="0.15">
      <c r="A162" s="30"/>
      <c r="B162" s="23" t="s">
        <v>15</v>
      </c>
      <c r="C162" s="31">
        <v>4</v>
      </c>
      <c r="D162" s="31">
        <v>4</v>
      </c>
      <c r="E162" s="31">
        <v>8</v>
      </c>
      <c r="F162" s="32">
        <v>6.1068702290076333E-2</v>
      </c>
    </row>
    <row r="163" spans="1:6" ht="15" customHeight="1" x14ac:dyDescent="0.15">
      <c r="A163" s="30"/>
      <c r="B163" s="23" t="s">
        <v>13</v>
      </c>
      <c r="C163" s="31">
        <v>2</v>
      </c>
      <c r="D163" s="31">
        <v>2</v>
      </c>
      <c r="E163" s="31">
        <v>4</v>
      </c>
      <c r="F163" s="32">
        <v>3.0534351145038167E-2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7.6335877862595417E-3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sheetPr codeName="Sheet236">
    <tabColor rgb="FF99CC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347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3.6363636363636362E-2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1.8181818181818181E-2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1.8181818181818181E-2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1.8181818181818181E-2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1.8181818181818181E-2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3</v>
      </c>
      <c r="D50" s="49">
        <v>1</v>
      </c>
      <c r="E50" s="41">
        <v>4</v>
      </c>
      <c r="F50" s="42">
        <v>7.2727272727272724E-2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2</v>
      </c>
      <c r="D56" s="49">
        <v>2</v>
      </c>
      <c r="E56" s="41">
        <v>4</v>
      </c>
      <c r="F56" s="42">
        <v>7.2727272727272724E-2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3.6363636363636362E-2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1</v>
      </c>
      <c r="D68" s="49">
        <v>1</v>
      </c>
      <c r="E68" s="41">
        <v>2</v>
      </c>
      <c r="F68" s="42">
        <v>3.6363636363636362E-2</v>
      </c>
    </row>
    <row r="69" spans="1:6" ht="15" customHeight="1" x14ac:dyDescent="0.15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1</v>
      </c>
      <c r="D74" s="49">
        <v>3</v>
      </c>
      <c r="E74" s="41">
        <v>4</v>
      </c>
      <c r="F74" s="42">
        <v>7.2727272727272724E-2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2</v>
      </c>
      <c r="E80" s="41">
        <v>6</v>
      </c>
      <c r="F80" s="42">
        <v>0.10909090909090909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2</v>
      </c>
      <c r="D86" s="71">
        <v>4</v>
      </c>
      <c r="E86" s="44">
        <v>6</v>
      </c>
      <c r="F86" s="45">
        <v>0.10909090909090909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2</v>
      </c>
      <c r="D92" s="71">
        <v>3</v>
      </c>
      <c r="E92" s="44">
        <v>5</v>
      </c>
      <c r="F92" s="45">
        <v>9.0909090909090912E-2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3</v>
      </c>
      <c r="D98" s="71">
        <v>0</v>
      </c>
      <c r="E98" s="44">
        <v>3</v>
      </c>
      <c r="F98" s="45">
        <v>5.4545454545454543E-2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4</v>
      </c>
      <c r="E104" s="44">
        <v>5</v>
      </c>
      <c r="F104" s="45">
        <v>9.0909090909090912E-2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4</v>
      </c>
      <c r="E110" s="44">
        <v>5</v>
      </c>
      <c r="F110" s="45">
        <v>9.0909090909090912E-2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3.6363636363636362E-2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1.8181818181818181E-2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26</v>
      </c>
      <c r="D147" s="77">
        <v>29</v>
      </c>
      <c r="E147" s="62">
        <v>55</v>
      </c>
      <c r="F147" s="32"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</v>
      </c>
      <c r="D150" s="17">
        <v>1</v>
      </c>
      <c r="E150" s="17">
        <v>3</v>
      </c>
      <c r="F150" s="32">
        <v>5.4545454545454543E-2</v>
      </c>
    </row>
    <row r="151" spans="1:6" ht="15" customHeight="1" x14ac:dyDescent="0.15">
      <c r="A151" s="18"/>
      <c r="B151" s="18" t="s">
        <v>49</v>
      </c>
      <c r="C151" s="19">
        <v>14</v>
      </c>
      <c r="D151" s="19">
        <v>11</v>
      </c>
      <c r="E151" s="19">
        <v>25</v>
      </c>
      <c r="F151" s="32">
        <v>0.45454545454545453</v>
      </c>
    </row>
    <row r="152" spans="1:6" ht="15" customHeight="1" x14ac:dyDescent="0.15">
      <c r="A152" s="33"/>
      <c r="B152" s="20" t="s">
        <v>6</v>
      </c>
      <c r="C152" s="21">
        <v>10</v>
      </c>
      <c r="D152" s="21">
        <v>17</v>
      </c>
      <c r="E152" s="21">
        <v>27</v>
      </c>
      <c r="F152" s="32">
        <v>0.49090909090909091</v>
      </c>
    </row>
    <row r="153" spans="1:6" ht="15" customHeight="1" x14ac:dyDescent="0.15">
      <c r="B153" s="2" t="s">
        <v>8</v>
      </c>
      <c r="C153" s="1">
        <v>26</v>
      </c>
      <c r="D153" s="1">
        <v>29</v>
      </c>
      <c r="E153" s="1">
        <v>55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</v>
      </c>
      <c r="D155" s="17">
        <v>1</v>
      </c>
      <c r="E155" s="17">
        <v>3</v>
      </c>
      <c r="F155" s="32">
        <v>5.4545454545454543E-2</v>
      </c>
    </row>
    <row r="156" spans="1:6" ht="15" customHeight="1" x14ac:dyDescent="0.15">
      <c r="A156" s="28"/>
      <c r="B156" s="18" t="s">
        <v>49</v>
      </c>
      <c r="C156" s="19">
        <v>14</v>
      </c>
      <c r="D156" s="19">
        <v>11</v>
      </c>
      <c r="E156" s="19">
        <v>25</v>
      </c>
      <c r="F156" s="32">
        <v>0.45454545454545453</v>
      </c>
    </row>
    <row r="157" spans="1:6" ht="15" customHeight="1" x14ac:dyDescent="0.15">
      <c r="A157" s="25"/>
      <c r="B157" s="20" t="s">
        <v>10</v>
      </c>
      <c r="C157" s="21">
        <v>4</v>
      </c>
      <c r="D157" s="21">
        <v>7</v>
      </c>
      <c r="E157" s="21">
        <v>11</v>
      </c>
      <c r="F157" s="32">
        <v>0.2</v>
      </c>
    </row>
    <row r="158" spans="1:6" ht="15" customHeight="1" x14ac:dyDescent="0.15">
      <c r="A158" s="26"/>
      <c r="B158" s="29" t="s">
        <v>11</v>
      </c>
      <c r="C158" s="27">
        <v>6</v>
      </c>
      <c r="D158" s="27">
        <v>10</v>
      </c>
      <c r="E158" s="27">
        <v>16</v>
      </c>
      <c r="F158" s="32">
        <v>0.29090909090909089</v>
      </c>
    </row>
    <row r="159" spans="1:6" ht="15" customHeight="1" x14ac:dyDescent="0.15">
      <c r="B159" s="2" t="s">
        <v>8</v>
      </c>
      <c r="C159" s="1">
        <v>26</v>
      </c>
      <c r="D159" s="1">
        <v>29</v>
      </c>
      <c r="E159" s="1">
        <v>55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</v>
      </c>
      <c r="D161" s="31">
        <v>6</v>
      </c>
      <c r="E161" s="31">
        <v>8</v>
      </c>
      <c r="F161" s="32">
        <v>0.14545454545454545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2</v>
      </c>
      <c r="E162" s="31">
        <v>3</v>
      </c>
      <c r="F162" s="32">
        <v>5.4545454545454543E-2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1.8181818181818181E-2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1-000000000000}">
  <sheetPr codeName="Sheet237">
    <tabColor rgb="FF99CC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348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3</v>
      </c>
      <c r="E14" s="48">
        <v>3</v>
      </c>
      <c r="F14" s="39">
        <v>3.8461538461538464E-2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1.282051282051282E-2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2.564102564102564E-2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5.128205128205128E-2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3.8461538461538464E-2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1.282051282051282E-2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3</v>
      </c>
      <c r="E56" s="41">
        <v>4</v>
      </c>
      <c r="F56" s="42">
        <v>5.128205128205128E-2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3</v>
      </c>
      <c r="D62" s="49">
        <v>1</v>
      </c>
      <c r="E62" s="41">
        <v>4</v>
      </c>
      <c r="F62" s="42">
        <v>5.128205128205128E-2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2</v>
      </c>
      <c r="D68" s="49">
        <v>0</v>
      </c>
      <c r="E68" s="41">
        <v>2</v>
      </c>
      <c r="F68" s="42">
        <v>2.564102564102564E-2</v>
      </c>
    </row>
    <row r="69" spans="1:6" ht="15" customHeight="1" x14ac:dyDescent="0.15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6.4102564102564097E-2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6</v>
      </c>
      <c r="D80" s="49">
        <v>4</v>
      </c>
      <c r="E80" s="41">
        <v>10</v>
      </c>
      <c r="F80" s="42">
        <v>0.12820512820512819</v>
      </c>
    </row>
    <row r="81" spans="1:6" ht="15" customHeight="1" x14ac:dyDescent="0.15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5</v>
      </c>
      <c r="D86" s="71">
        <v>2</v>
      </c>
      <c r="E86" s="44">
        <v>7</v>
      </c>
      <c r="F86" s="45">
        <v>8.9743589743589744E-2</v>
      </c>
    </row>
    <row r="87" spans="1:6" ht="15" customHeight="1" x14ac:dyDescent="0.15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5</v>
      </c>
      <c r="D92" s="71">
        <v>7</v>
      </c>
      <c r="E92" s="44">
        <v>12</v>
      </c>
      <c r="F92" s="45">
        <v>0.15384615384615385</v>
      </c>
    </row>
    <row r="93" spans="1:6" ht="15" customHeight="1" x14ac:dyDescent="0.15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0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6</v>
      </c>
      <c r="D98" s="71">
        <v>0</v>
      </c>
      <c r="E98" s="44">
        <v>6</v>
      </c>
      <c r="F98" s="45">
        <v>7.6923076923076927E-2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4</v>
      </c>
      <c r="E104" s="44">
        <v>5</v>
      </c>
      <c r="F104" s="45">
        <v>6.4102564102564097E-2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6.4102564102564097E-2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3.8461538461538464E-2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1.282051282051282E-2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42</v>
      </c>
      <c r="D147" s="77">
        <v>36</v>
      </c>
      <c r="E147" s="62">
        <v>78</v>
      </c>
      <c r="F147" s="32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</v>
      </c>
      <c r="D150" s="17">
        <v>3</v>
      </c>
      <c r="E150" s="17">
        <v>4</v>
      </c>
      <c r="F150" s="32">
        <v>5.128205128205128E-2</v>
      </c>
    </row>
    <row r="151" spans="1:6" ht="15" customHeight="1" x14ac:dyDescent="0.15">
      <c r="A151" s="18"/>
      <c r="B151" s="18" t="s">
        <v>49</v>
      </c>
      <c r="C151" s="19">
        <v>19</v>
      </c>
      <c r="D151" s="19">
        <v>16</v>
      </c>
      <c r="E151" s="19">
        <v>35</v>
      </c>
      <c r="F151" s="32">
        <v>0.44871794871794873</v>
      </c>
    </row>
    <row r="152" spans="1:6" ht="15" customHeight="1" x14ac:dyDescent="0.15">
      <c r="A152" s="33"/>
      <c r="B152" s="20" t="s">
        <v>6</v>
      </c>
      <c r="C152" s="21">
        <v>22</v>
      </c>
      <c r="D152" s="21">
        <v>17</v>
      </c>
      <c r="E152" s="21">
        <v>39</v>
      </c>
      <c r="F152" s="32">
        <v>0.5</v>
      </c>
    </row>
    <row r="153" spans="1:6" ht="15" customHeight="1" x14ac:dyDescent="0.15">
      <c r="B153" s="2" t="s">
        <v>8</v>
      </c>
      <c r="C153" s="1">
        <v>42</v>
      </c>
      <c r="D153" s="1">
        <v>36</v>
      </c>
      <c r="E153" s="1">
        <v>78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</v>
      </c>
      <c r="D155" s="17">
        <v>3</v>
      </c>
      <c r="E155" s="17">
        <v>4</v>
      </c>
      <c r="F155" s="32">
        <v>5.128205128205128E-2</v>
      </c>
    </row>
    <row r="156" spans="1:6" ht="15" customHeight="1" x14ac:dyDescent="0.15">
      <c r="A156" s="28"/>
      <c r="B156" s="18" t="s">
        <v>49</v>
      </c>
      <c r="C156" s="19">
        <v>19</v>
      </c>
      <c r="D156" s="19">
        <v>16</v>
      </c>
      <c r="E156" s="19">
        <v>35</v>
      </c>
      <c r="F156" s="32">
        <v>0.44871794871794873</v>
      </c>
    </row>
    <row r="157" spans="1:6" ht="15" customHeight="1" x14ac:dyDescent="0.15">
      <c r="A157" s="25"/>
      <c r="B157" s="20" t="s">
        <v>10</v>
      </c>
      <c r="C157" s="21">
        <v>10</v>
      </c>
      <c r="D157" s="21">
        <v>9</v>
      </c>
      <c r="E157" s="21">
        <v>19</v>
      </c>
      <c r="F157" s="32">
        <v>0.24358974358974358</v>
      </c>
    </row>
    <row r="158" spans="1:6" ht="15" customHeight="1" x14ac:dyDescent="0.15">
      <c r="A158" s="26"/>
      <c r="B158" s="29" t="s">
        <v>11</v>
      </c>
      <c r="C158" s="27">
        <v>12</v>
      </c>
      <c r="D158" s="27">
        <v>8</v>
      </c>
      <c r="E158" s="27">
        <v>20</v>
      </c>
      <c r="F158" s="32">
        <v>0.25641025641025639</v>
      </c>
    </row>
    <row r="159" spans="1:6" ht="15" customHeight="1" x14ac:dyDescent="0.15">
      <c r="B159" s="2" t="s">
        <v>8</v>
      </c>
      <c r="C159" s="1">
        <v>42</v>
      </c>
      <c r="D159" s="1">
        <v>36</v>
      </c>
      <c r="E159" s="1">
        <v>78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5</v>
      </c>
      <c r="D161" s="31">
        <v>4</v>
      </c>
      <c r="E161" s="31">
        <v>9</v>
      </c>
      <c r="F161" s="32">
        <v>0.11538461538461539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2</v>
      </c>
      <c r="E162" s="31">
        <v>4</v>
      </c>
      <c r="F162" s="32">
        <v>5.128205128205128E-2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1.282051282051282E-2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1-000000000000}">
  <sheetPr codeName="Sheet238">
    <tabColor rgb="FF99CC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349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v>4</v>
      </c>
      <c r="D8" s="70">
        <v>1</v>
      </c>
      <c r="E8" s="38">
        <v>5</v>
      </c>
      <c r="F8" s="39">
        <v>4.2372881355932202E-2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2</v>
      </c>
      <c r="E14" s="48">
        <v>4</v>
      </c>
      <c r="F14" s="39">
        <v>3.3898305084745763E-2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0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4</v>
      </c>
      <c r="D20" s="70">
        <v>3</v>
      </c>
      <c r="E20" s="48">
        <v>7</v>
      </c>
      <c r="F20" s="39">
        <v>5.9322033898305086E-2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8.4745762711864406E-3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4</v>
      </c>
      <c r="E32" s="41">
        <v>5</v>
      </c>
      <c r="F32" s="42">
        <v>4.2372881355932202E-2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3</v>
      </c>
      <c r="E38" s="41">
        <v>3</v>
      </c>
      <c r="F38" s="42">
        <v>2.5423728813559324E-2</v>
      </c>
    </row>
    <row r="39" spans="1:6" ht="15" customHeight="1" x14ac:dyDescent="0.15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4</v>
      </c>
      <c r="E44" s="41">
        <v>6</v>
      </c>
      <c r="F44" s="42">
        <v>5.0847457627118647E-2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2</v>
      </c>
      <c r="D50" s="49">
        <v>0</v>
      </c>
      <c r="E50" s="41">
        <v>2</v>
      </c>
      <c r="F50" s="42">
        <v>1.6949152542372881E-2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2</v>
      </c>
      <c r="D56" s="49">
        <v>5</v>
      </c>
      <c r="E56" s="41">
        <v>7</v>
      </c>
      <c r="F56" s="42">
        <v>5.9322033898305086E-2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3</v>
      </c>
      <c r="D62" s="49">
        <v>1</v>
      </c>
      <c r="E62" s="41">
        <v>4</v>
      </c>
      <c r="F62" s="42">
        <v>3.3898305084745763E-2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2</v>
      </c>
      <c r="D68" s="49">
        <v>5</v>
      </c>
      <c r="E68" s="41">
        <v>7</v>
      </c>
      <c r="F68" s="42">
        <v>5.9322033898305086E-2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6</v>
      </c>
      <c r="E73" s="95">
        <v>10</v>
      </c>
      <c r="F73" s="32"/>
    </row>
    <row r="74" spans="1:6" ht="15" customHeight="1" x14ac:dyDescent="0.15">
      <c r="A74" s="12"/>
      <c r="B74" s="40" t="s">
        <v>38</v>
      </c>
      <c r="C74" s="49">
        <v>7</v>
      </c>
      <c r="D74" s="49">
        <v>10</v>
      </c>
      <c r="E74" s="41">
        <v>17</v>
      </c>
      <c r="F74" s="42">
        <v>0.1440677966101695</v>
      </c>
    </row>
    <row r="75" spans="1:6" ht="15" customHeight="1" x14ac:dyDescent="0.15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4</v>
      </c>
      <c r="E80" s="41">
        <v>8</v>
      </c>
      <c r="F80" s="42">
        <v>6.7796610169491525E-2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1</v>
      </c>
      <c r="D86" s="71">
        <v>4</v>
      </c>
      <c r="E86" s="44">
        <v>5</v>
      </c>
      <c r="F86" s="45">
        <v>4.2372881355932202E-2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5</v>
      </c>
      <c r="D92" s="71">
        <v>5</v>
      </c>
      <c r="E92" s="44">
        <v>10</v>
      </c>
      <c r="F92" s="45">
        <v>8.4745762711864403E-2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1</v>
      </c>
      <c r="D98" s="71">
        <v>4</v>
      </c>
      <c r="E98" s="44">
        <v>5</v>
      </c>
      <c r="F98" s="45">
        <v>4.2372881355932202E-2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6</v>
      </c>
      <c r="D104" s="71">
        <v>3</v>
      </c>
      <c r="E104" s="44">
        <v>9</v>
      </c>
      <c r="F104" s="45">
        <v>7.6271186440677971E-2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6</v>
      </c>
      <c r="E110" s="44">
        <v>7</v>
      </c>
      <c r="F110" s="45">
        <v>5.9322033898305086E-2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4.2372881355932202E-2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8.4745762711864406E-3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49</v>
      </c>
      <c r="D147" s="77">
        <v>69</v>
      </c>
      <c r="E147" s="62">
        <v>118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10</v>
      </c>
      <c r="D150" s="17">
        <v>6</v>
      </c>
      <c r="E150" s="17">
        <v>16</v>
      </c>
      <c r="F150" s="32">
        <v>0.13559322033898305</v>
      </c>
    </row>
    <row r="151" spans="1:6" ht="15" customHeight="1" x14ac:dyDescent="0.15">
      <c r="A151" s="18"/>
      <c r="B151" s="18" t="s">
        <v>49</v>
      </c>
      <c r="C151" s="19">
        <v>23</v>
      </c>
      <c r="D151" s="19">
        <v>37</v>
      </c>
      <c r="E151" s="19">
        <v>60</v>
      </c>
      <c r="F151" s="32">
        <v>0.50847457627118642</v>
      </c>
    </row>
    <row r="152" spans="1:6" ht="15" customHeight="1" x14ac:dyDescent="0.15">
      <c r="A152" s="33"/>
      <c r="B152" s="20" t="s">
        <v>6</v>
      </c>
      <c r="C152" s="21">
        <v>16</v>
      </c>
      <c r="D152" s="21">
        <v>26</v>
      </c>
      <c r="E152" s="21">
        <v>42</v>
      </c>
      <c r="F152" s="32">
        <v>0.3559322033898305</v>
      </c>
    </row>
    <row r="153" spans="1:6" ht="15" customHeight="1" x14ac:dyDescent="0.15">
      <c r="B153" s="2" t="s">
        <v>8</v>
      </c>
      <c r="C153" s="1">
        <v>49</v>
      </c>
      <c r="D153" s="1">
        <v>69</v>
      </c>
      <c r="E153" s="1">
        <v>118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10</v>
      </c>
      <c r="D155" s="17">
        <v>6</v>
      </c>
      <c r="E155" s="17">
        <v>16</v>
      </c>
      <c r="F155" s="32">
        <v>0.13559322033898305</v>
      </c>
    </row>
    <row r="156" spans="1:6" ht="15" customHeight="1" x14ac:dyDescent="0.15">
      <c r="A156" s="28"/>
      <c r="B156" s="18" t="s">
        <v>49</v>
      </c>
      <c r="C156" s="19">
        <v>23</v>
      </c>
      <c r="D156" s="19">
        <v>37</v>
      </c>
      <c r="E156" s="19">
        <v>60</v>
      </c>
      <c r="F156" s="32">
        <v>0.50847457627118642</v>
      </c>
    </row>
    <row r="157" spans="1:6" ht="15" customHeight="1" x14ac:dyDescent="0.15">
      <c r="A157" s="25"/>
      <c r="B157" s="20" t="s">
        <v>10</v>
      </c>
      <c r="C157" s="21">
        <v>6</v>
      </c>
      <c r="D157" s="21">
        <v>9</v>
      </c>
      <c r="E157" s="21">
        <v>15</v>
      </c>
      <c r="F157" s="32">
        <v>0.1271186440677966</v>
      </c>
    </row>
    <row r="158" spans="1:6" ht="15" customHeight="1" x14ac:dyDescent="0.15">
      <c r="A158" s="26"/>
      <c r="B158" s="29" t="s">
        <v>11</v>
      </c>
      <c r="C158" s="27">
        <v>10</v>
      </c>
      <c r="D158" s="27">
        <v>17</v>
      </c>
      <c r="E158" s="27">
        <v>27</v>
      </c>
      <c r="F158" s="32">
        <v>0.2288135593220339</v>
      </c>
    </row>
    <row r="159" spans="1:6" ht="15" customHeight="1" x14ac:dyDescent="0.15">
      <c r="B159" s="2" t="s">
        <v>8</v>
      </c>
      <c r="C159" s="1">
        <v>49</v>
      </c>
      <c r="D159" s="1">
        <v>69</v>
      </c>
      <c r="E159" s="1">
        <v>118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3</v>
      </c>
      <c r="D161" s="31">
        <v>10</v>
      </c>
      <c r="E161" s="31">
        <v>13</v>
      </c>
      <c r="F161" s="32">
        <v>0.11016949152542373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4</v>
      </c>
      <c r="E162" s="31">
        <v>6</v>
      </c>
      <c r="F162" s="32">
        <v>5.0847457627118647E-2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8.4745762711864406E-3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1-000000000000}">
  <sheetPr codeName="Sheet239">
    <tabColor rgb="FF99CC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350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2.564102564102564E-2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1.282051282051282E-2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2.564102564102564E-2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2.564102564102564E-2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3.8461538461538464E-2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2.564102564102564E-2</v>
      </c>
    </row>
    <row r="45" spans="1:6" ht="15" customHeight="1" x14ac:dyDescent="0.15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3</v>
      </c>
      <c r="D50" s="49">
        <v>3</v>
      </c>
      <c r="E50" s="41">
        <v>6</v>
      </c>
      <c r="F50" s="42">
        <v>7.6923076923076927E-2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3</v>
      </c>
      <c r="D56" s="49">
        <v>0</v>
      </c>
      <c r="E56" s="41">
        <v>3</v>
      </c>
      <c r="F56" s="42">
        <v>3.8461538461538464E-2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2</v>
      </c>
      <c r="D62" s="49">
        <v>2</v>
      </c>
      <c r="E62" s="41">
        <v>4</v>
      </c>
      <c r="F62" s="42">
        <v>5.128205128205128E-2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2</v>
      </c>
      <c r="D68" s="49">
        <v>2</v>
      </c>
      <c r="E68" s="41">
        <v>4</v>
      </c>
      <c r="F68" s="42">
        <v>5.128205128205128E-2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3</v>
      </c>
      <c r="D74" s="49">
        <v>2</v>
      </c>
      <c r="E74" s="41">
        <v>5</v>
      </c>
      <c r="F74" s="42">
        <v>6.4102564102564097E-2</v>
      </c>
    </row>
    <row r="75" spans="1:6" ht="15" customHeight="1" x14ac:dyDescent="0.15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3</v>
      </c>
      <c r="D80" s="49">
        <v>5</v>
      </c>
      <c r="E80" s="41">
        <v>8</v>
      </c>
      <c r="F80" s="42">
        <v>0.10256410256410256</v>
      </c>
    </row>
    <row r="81" spans="1:6" ht="15" customHeight="1" x14ac:dyDescent="0.15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3</v>
      </c>
      <c r="D86" s="71">
        <v>4</v>
      </c>
      <c r="E86" s="44">
        <v>7</v>
      </c>
      <c r="F86" s="45">
        <v>8.9743589743589744E-2</v>
      </c>
    </row>
    <row r="87" spans="1:6" ht="15" customHeight="1" x14ac:dyDescent="0.15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5</v>
      </c>
      <c r="D92" s="71">
        <v>2</v>
      </c>
      <c r="E92" s="44">
        <v>7</v>
      </c>
      <c r="F92" s="45">
        <v>8.9743589743589744E-2</v>
      </c>
    </row>
    <row r="93" spans="1:6" ht="15" customHeight="1" x14ac:dyDescent="0.15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4</v>
      </c>
      <c r="D98" s="71">
        <v>5</v>
      </c>
      <c r="E98" s="44">
        <v>9</v>
      </c>
      <c r="F98" s="45">
        <v>0.11538461538461539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3</v>
      </c>
      <c r="E104" s="44">
        <v>4</v>
      </c>
      <c r="F104" s="45">
        <v>5.128205128205128E-2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1</v>
      </c>
      <c r="E110" s="44">
        <v>5</v>
      </c>
      <c r="F110" s="45">
        <v>6.4102564102564097E-2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1</v>
      </c>
      <c r="E116" s="44">
        <v>4</v>
      </c>
      <c r="F116" s="45">
        <v>5.128205128205128E-2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42</v>
      </c>
      <c r="D147" s="77">
        <v>36</v>
      </c>
      <c r="E147" s="62">
        <v>78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</v>
      </c>
      <c r="D150" s="17">
        <v>2</v>
      </c>
      <c r="E150" s="17">
        <v>3</v>
      </c>
      <c r="F150" s="32">
        <v>3.8461538461538464E-2</v>
      </c>
    </row>
    <row r="151" spans="1:6" ht="15" customHeight="1" x14ac:dyDescent="0.15">
      <c r="A151" s="18"/>
      <c r="B151" s="18" t="s">
        <v>49</v>
      </c>
      <c r="C151" s="19">
        <v>21</v>
      </c>
      <c r="D151" s="19">
        <v>18</v>
      </c>
      <c r="E151" s="19">
        <v>39</v>
      </c>
      <c r="F151" s="32">
        <v>0.5</v>
      </c>
    </row>
    <row r="152" spans="1:6" ht="15" customHeight="1" x14ac:dyDescent="0.15">
      <c r="A152" s="33"/>
      <c r="B152" s="20" t="s">
        <v>6</v>
      </c>
      <c r="C152" s="21">
        <v>20</v>
      </c>
      <c r="D152" s="21">
        <v>16</v>
      </c>
      <c r="E152" s="21">
        <v>36</v>
      </c>
      <c r="F152" s="32">
        <v>0.46153846153846156</v>
      </c>
    </row>
    <row r="153" spans="1:6" ht="15" customHeight="1" x14ac:dyDescent="0.15">
      <c r="B153" s="2" t="s">
        <v>8</v>
      </c>
      <c r="C153" s="1">
        <v>42</v>
      </c>
      <c r="D153" s="1">
        <v>36</v>
      </c>
      <c r="E153" s="1">
        <v>78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</v>
      </c>
      <c r="D155" s="17">
        <v>2</v>
      </c>
      <c r="E155" s="17">
        <v>3</v>
      </c>
      <c r="F155" s="32">
        <v>3.8461538461538464E-2</v>
      </c>
    </row>
    <row r="156" spans="1:6" ht="15" customHeight="1" x14ac:dyDescent="0.15">
      <c r="A156" s="28"/>
      <c r="B156" s="18" t="s">
        <v>49</v>
      </c>
      <c r="C156" s="19">
        <v>21</v>
      </c>
      <c r="D156" s="19">
        <v>18</v>
      </c>
      <c r="E156" s="19">
        <v>39</v>
      </c>
      <c r="F156" s="32">
        <v>0.5</v>
      </c>
    </row>
    <row r="157" spans="1:6" ht="15" customHeight="1" x14ac:dyDescent="0.15">
      <c r="A157" s="25"/>
      <c r="B157" s="20" t="s">
        <v>10</v>
      </c>
      <c r="C157" s="21">
        <v>8</v>
      </c>
      <c r="D157" s="21">
        <v>6</v>
      </c>
      <c r="E157" s="21">
        <v>14</v>
      </c>
      <c r="F157" s="32">
        <v>0.17948717948717949</v>
      </c>
    </row>
    <row r="158" spans="1:6" ht="15" customHeight="1" x14ac:dyDescent="0.15">
      <c r="A158" s="26"/>
      <c r="B158" s="29" t="s">
        <v>11</v>
      </c>
      <c r="C158" s="27">
        <v>12</v>
      </c>
      <c r="D158" s="27">
        <v>10</v>
      </c>
      <c r="E158" s="27">
        <v>22</v>
      </c>
      <c r="F158" s="32">
        <v>0.28205128205128205</v>
      </c>
    </row>
    <row r="159" spans="1:6" ht="15" customHeight="1" x14ac:dyDescent="0.15">
      <c r="B159" s="2" t="s">
        <v>8</v>
      </c>
      <c r="C159" s="1">
        <v>42</v>
      </c>
      <c r="D159" s="1">
        <v>36</v>
      </c>
      <c r="E159" s="1">
        <v>78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7</v>
      </c>
      <c r="D161" s="31">
        <v>2</v>
      </c>
      <c r="E161" s="31">
        <v>9</v>
      </c>
      <c r="F161" s="32">
        <v>0.11538461538461539</v>
      </c>
    </row>
    <row r="162" spans="1:6" ht="15" customHeight="1" x14ac:dyDescent="0.15">
      <c r="A162" s="30"/>
      <c r="B162" s="23" t="s">
        <v>15</v>
      </c>
      <c r="C162" s="31">
        <v>3</v>
      </c>
      <c r="D162" s="31">
        <v>1</v>
      </c>
      <c r="E162" s="31">
        <v>4</v>
      </c>
      <c r="F162" s="32">
        <v>5.128205128205128E-2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1-000000000000}">
  <sheetPr codeName="Sheet240">
    <tabColor rgb="FF99CC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351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1.7543859649122806E-2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3.5087719298245612E-2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3.5087719298245612E-2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1.7543859649122806E-2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3</v>
      </c>
      <c r="D56" s="49">
        <v>0</v>
      </c>
      <c r="E56" s="41">
        <v>3</v>
      </c>
      <c r="F56" s="42">
        <v>5.2631578947368418E-2</v>
      </c>
    </row>
    <row r="57" spans="1:6" ht="15" customHeight="1" x14ac:dyDescent="0.15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5.2631578947368418E-2</v>
      </c>
    </row>
    <row r="63" spans="1:6" ht="15" customHeight="1" x14ac:dyDescent="0.15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3</v>
      </c>
      <c r="D68" s="49">
        <v>4</v>
      </c>
      <c r="E68" s="41">
        <v>7</v>
      </c>
      <c r="F68" s="42">
        <v>0.12280701754385964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2</v>
      </c>
      <c r="D74" s="49">
        <v>5</v>
      </c>
      <c r="E74" s="41">
        <v>7</v>
      </c>
      <c r="F74" s="42">
        <v>0.12280701754385964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3</v>
      </c>
      <c r="D80" s="49">
        <v>1</v>
      </c>
      <c r="E80" s="41">
        <v>4</v>
      </c>
      <c r="F80" s="42">
        <v>7.0175438596491224E-2</v>
      </c>
    </row>
    <row r="81" spans="1:6" ht="15" customHeight="1" x14ac:dyDescent="0.15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2</v>
      </c>
      <c r="D86" s="71">
        <v>3</v>
      </c>
      <c r="E86" s="44">
        <v>5</v>
      </c>
      <c r="F86" s="45">
        <v>8.771929824561403E-2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2</v>
      </c>
      <c r="D92" s="71">
        <v>1</v>
      </c>
      <c r="E92" s="44">
        <v>3</v>
      </c>
      <c r="F92" s="45">
        <v>5.2631578947368418E-2</v>
      </c>
    </row>
    <row r="93" spans="1:6" ht="15" customHeight="1" x14ac:dyDescent="0.15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4</v>
      </c>
      <c r="D98" s="71">
        <v>1</v>
      </c>
      <c r="E98" s="44">
        <v>5</v>
      </c>
      <c r="F98" s="45">
        <v>8.771929824561403E-2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4</v>
      </c>
      <c r="E104" s="44">
        <v>7</v>
      </c>
      <c r="F104" s="45">
        <v>0.12280701754385964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0.10526315789473684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1.7543859649122806E-2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30</v>
      </c>
      <c r="D147" s="77">
        <v>27</v>
      </c>
      <c r="E147" s="62">
        <v>57</v>
      </c>
      <c r="F147" s="32">
        <v>0.99999999999999978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0</v>
      </c>
      <c r="D150" s="17">
        <v>1</v>
      </c>
      <c r="E150" s="17">
        <v>1</v>
      </c>
      <c r="F150" s="32">
        <v>1.7543859649122806E-2</v>
      </c>
    </row>
    <row r="151" spans="1:6" ht="15" customHeight="1" x14ac:dyDescent="0.15">
      <c r="A151" s="18"/>
      <c r="B151" s="18" t="s">
        <v>49</v>
      </c>
      <c r="C151" s="19">
        <v>16</v>
      </c>
      <c r="D151" s="19">
        <v>13</v>
      </c>
      <c r="E151" s="19">
        <v>29</v>
      </c>
      <c r="F151" s="32">
        <v>0.50877192982456143</v>
      </c>
    </row>
    <row r="152" spans="1:6" ht="15" customHeight="1" x14ac:dyDescent="0.15">
      <c r="A152" s="33"/>
      <c r="B152" s="20" t="s">
        <v>6</v>
      </c>
      <c r="C152" s="21">
        <v>14</v>
      </c>
      <c r="D152" s="21">
        <v>13</v>
      </c>
      <c r="E152" s="21">
        <v>27</v>
      </c>
      <c r="F152" s="32">
        <v>0.47368421052631576</v>
      </c>
    </row>
    <row r="153" spans="1:6" ht="15" customHeight="1" x14ac:dyDescent="0.15">
      <c r="B153" s="2" t="s">
        <v>8</v>
      </c>
      <c r="C153" s="1">
        <v>30</v>
      </c>
      <c r="D153" s="1">
        <v>27</v>
      </c>
      <c r="E153" s="1">
        <v>57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0</v>
      </c>
      <c r="D155" s="17">
        <v>1</v>
      </c>
      <c r="E155" s="17">
        <v>1</v>
      </c>
      <c r="F155" s="32">
        <v>1.7543859649122806E-2</v>
      </c>
    </row>
    <row r="156" spans="1:6" ht="15" customHeight="1" x14ac:dyDescent="0.15">
      <c r="A156" s="28"/>
      <c r="B156" s="18" t="s">
        <v>49</v>
      </c>
      <c r="C156" s="19">
        <v>16</v>
      </c>
      <c r="D156" s="19">
        <v>13</v>
      </c>
      <c r="E156" s="19">
        <v>29</v>
      </c>
      <c r="F156" s="32">
        <v>0.50877192982456143</v>
      </c>
    </row>
    <row r="157" spans="1:6" ht="15" customHeight="1" x14ac:dyDescent="0.15">
      <c r="A157" s="25"/>
      <c r="B157" s="20" t="s">
        <v>10</v>
      </c>
      <c r="C157" s="21">
        <v>4</v>
      </c>
      <c r="D157" s="21">
        <v>4</v>
      </c>
      <c r="E157" s="21">
        <v>8</v>
      </c>
      <c r="F157" s="32">
        <v>0.14035087719298245</v>
      </c>
    </row>
    <row r="158" spans="1:6" ht="15" customHeight="1" x14ac:dyDescent="0.15">
      <c r="A158" s="26"/>
      <c r="B158" s="29" t="s">
        <v>11</v>
      </c>
      <c r="C158" s="27">
        <v>10</v>
      </c>
      <c r="D158" s="27">
        <v>9</v>
      </c>
      <c r="E158" s="27">
        <v>19</v>
      </c>
      <c r="F158" s="32">
        <v>0.33333333333333331</v>
      </c>
    </row>
    <row r="159" spans="1:6" ht="15" customHeight="1" x14ac:dyDescent="0.15">
      <c r="B159" s="2" t="s">
        <v>8</v>
      </c>
      <c r="C159" s="1">
        <v>30</v>
      </c>
      <c r="D159" s="1">
        <v>27</v>
      </c>
      <c r="E159" s="1">
        <v>57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3</v>
      </c>
      <c r="D161" s="31">
        <v>4</v>
      </c>
      <c r="E161" s="31">
        <v>7</v>
      </c>
      <c r="F161" s="32">
        <v>0.12280701754385964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1</v>
      </c>
      <c r="E162" s="31">
        <v>1</v>
      </c>
      <c r="F162" s="32">
        <v>1.7543859649122806E-2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4">
    <tabColor rgb="FFCCFFCC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141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5</v>
      </c>
      <c r="E3" s="95">
        <v>6</v>
      </c>
      <c r="F3" s="32"/>
    </row>
    <row r="4" spans="1:6" ht="15" customHeight="1" x14ac:dyDescent="0.15">
      <c r="A4" s="12"/>
      <c r="B4" s="35">
        <v>1</v>
      </c>
      <c r="C4" s="94">
        <v>6</v>
      </c>
      <c r="D4" s="94">
        <v>8</v>
      </c>
      <c r="E4" s="95">
        <v>14</v>
      </c>
      <c r="F4" s="32"/>
    </row>
    <row r="5" spans="1:6" ht="15" customHeight="1" x14ac:dyDescent="0.15">
      <c r="A5" s="12"/>
      <c r="B5" s="35">
        <v>2</v>
      </c>
      <c r="C5" s="94">
        <v>6</v>
      </c>
      <c r="D5" s="94">
        <v>1</v>
      </c>
      <c r="E5" s="95">
        <v>7</v>
      </c>
      <c r="F5" s="32"/>
    </row>
    <row r="6" spans="1:6" ht="15" customHeight="1" x14ac:dyDescent="0.15">
      <c r="A6" s="12"/>
      <c r="B6" s="35">
        <v>3</v>
      </c>
      <c r="C6" s="94">
        <v>5</v>
      </c>
      <c r="D6" s="94">
        <v>6</v>
      </c>
      <c r="E6" s="95">
        <v>11</v>
      </c>
      <c r="F6" s="32"/>
    </row>
    <row r="7" spans="1:6" ht="15" customHeight="1" x14ac:dyDescent="0.15">
      <c r="A7" s="12"/>
      <c r="B7" s="35">
        <v>4</v>
      </c>
      <c r="C7" s="94">
        <v>4</v>
      </c>
      <c r="D7" s="94">
        <v>6</v>
      </c>
      <c r="E7" s="95">
        <v>10</v>
      </c>
      <c r="F7" s="32"/>
    </row>
    <row r="8" spans="1:6" ht="15" customHeight="1" x14ac:dyDescent="0.15">
      <c r="A8" s="12"/>
      <c r="B8" s="37" t="s">
        <v>27</v>
      </c>
      <c r="C8" s="70">
        <v>22</v>
      </c>
      <c r="D8" s="70">
        <v>26</v>
      </c>
      <c r="E8" s="38">
        <v>48</v>
      </c>
      <c r="F8" s="39">
        <v>4.5627376425855515E-2</v>
      </c>
    </row>
    <row r="9" spans="1:6" ht="15" customHeight="1" x14ac:dyDescent="0.15">
      <c r="A9" s="12"/>
      <c r="B9" s="35">
        <v>5</v>
      </c>
      <c r="C9" s="94">
        <v>4</v>
      </c>
      <c r="D9" s="94">
        <v>3</v>
      </c>
      <c r="E9" s="95">
        <v>7</v>
      </c>
      <c r="F9" s="32"/>
    </row>
    <row r="10" spans="1:6" ht="15" customHeight="1" x14ac:dyDescent="0.15">
      <c r="A10" s="12"/>
      <c r="B10" s="35">
        <v>6</v>
      </c>
      <c r="C10" s="94">
        <v>8</v>
      </c>
      <c r="D10" s="94">
        <v>6</v>
      </c>
      <c r="E10" s="95">
        <v>14</v>
      </c>
      <c r="F10" s="32"/>
    </row>
    <row r="11" spans="1:6" ht="15" customHeight="1" x14ac:dyDescent="0.15">
      <c r="A11" s="12"/>
      <c r="B11" s="35">
        <v>7</v>
      </c>
      <c r="C11" s="94">
        <v>6</v>
      </c>
      <c r="D11" s="94">
        <v>4</v>
      </c>
      <c r="E11" s="95">
        <v>10</v>
      </c>
      <c r="F11" s="32"/>
    </row>
    <row r="12" spans="1:6" ht="15" customHeight="1" x14ac:dyDescent="0.15">
      <c r="A12" s="12"/>
      <c r="B12" s="35">
        <v>8</v>
      </c>
      <c r="C12" s="94">
        <v>5</v>
      </c>
      <c r="D12" s="94">
        <v>8</v>
      </c>
      <c r="E12" s="95">
        <v>13</v>
      </c>
      <c r="F12" s="32"/>
    </row>
    <row r="13" spans="1:6" ht="15" customHeight="1" x14ac:dyDescent="0.15">
      <c r="A13" s="12"/>
      <c r="B13" s="35">
        <v>9</v>
      </c>
      <c r="C13" s="94">
        <v>6</v>
      </c>
      <c r="D13" s="94">
        <v>9</v>
      </c>
      <c r="E13" s="95">
        <v>15</v>
      </c>
      <c r="F13" s="32"/>
    </row>
    <row r="14" spans="1:6" ht="15" customHeight="1" x14ac:dyDescent="0.15">
      <c r="A14" s="12"/>
      <c r="B14" s="37" t="s">
        <v>28</v>
      </c>
      <c r="C14" s="70">
        <v>29</v>
      </c>
      <c r="D14" s="70">
        <v>30</v>
      </c>
      <c r="E14" s="48">
        <v>59</v>
      </c>
      <c r="F14" s="39">
        <v>5.6083650190114069E-2</v>
      </c>
    </row>
    <row r="15" spans="1:6" ht="15" customHeight="1" x14ac:dyDescent="0.15">
      <c r="A15" s="12"/>
      <c r="B15" s="35">
        <v>10</v>
      </c>
      <c r="C15" s="94">
        <v>9</v>
      </c>
      <c r="D15" s="94">
        <v>8</v>
      </c>
      <c r="E15" s="95">
        <v>17</v>
      </c>
      <c r="F15" s="32"/>
    </row>
    <row r="16" spans="1:6" ht="15" customHeight="1" x14ac:dyDescent="0.15">
      <c r="A16" s="12"/>
      <c r="B16" s="35">
        <v>11</v>
      </c>
      <c r="C16" s="94">
        <v>9</v>
      </c>
      <c r="D16" s="94">
        <v>8</v>
      </c>
      <c r="E16" s="95">
        <v>17</v>
      </c>
      <c r="F16" s="32"/>
    </row>
    <row r="17" spans="1:6" ht="15" customHeight="1" x14ac:dyDescent="0.15">
      <c r="A17" s="12"/>
      <c r="B17" s="35">
        <v>12</v>
      </c>
      <c r="C17" s="94">
        <v>6</v>
      </c>
      <c r="D17" s="94">
        <v>6</v>
      </c>
      <c r="E17" s="95">
        <v>12</v>
      </c>
      <c r="F17" s="32"/>
    </row>
    <row r="18" spans="1:6" ht="15" customHeight="1" x14ac:dyDescent="0.15">
      <c r="A18" s="12"/>
      <c r="B18" s="35">
        <v>13</v>
      </c>
      <c r="C18" s="94">
        <v>9</v>
      </c>
      <c r="D18" s="94">
        <v>6</v>
      </c>
      <c r="E18" s="95">
        <v>15</v>
      </c>
      <c r="F18" s="32"/>
    </row>
    <row r="19" spans="1:6" ht="15" customHeight="1" x14ac:dyDescent="0.15">
      <c r="A19" s="12"/>
      <c r="B19" s="35">
        <v>14</v>
      </c>
      <c r="C19" s="94">
        <v>5</v>
      </c>
      <c r="D19" s="94">
        <v>5</v>
      </c>
      <c r="E19" s="95">
        <v>10</v>
      </c>
      <c r="F19" s="32"/>
    </row>
    <row r="20" spans="1:6" ht="15" customHeight="1" x14ac:dyDescent="0.15">
      <c r="A20" s="12"/>
      <c r="B20" s="37" t="s">
        <v>29</v>
      </c>
      <c r="C20" s="70">
        <v>38</v>
      </c>
      <c r="D20" s="70">
        <v>33</v>
      </c>
      <c r="E20" s="48">
        <v>71</v>
      </c>
      <c r="F20" s="39">
        <v>6.7490494296577941E-2</v>
      </c>
    </row>
    <row r="21" spans="1:6" ht="15" customHeight="1" x14ac:dyDescent="0.15">
      <c r="A21" s="12"/>
      <c r="B21" s="35">
        <v>15</v>
      </c>
      <c r="C21" s="94">
        <v>4</v>
      </c>
      <c r="D21" s="94">
        <v>6</v>
      </c>
      <c r="E21" s="95">
        <v>10</v>
      </c>
      <c r="F21" s="32"/>
    </row>
    <row r="22" spans="1:6" ht="15" customHeight="1" x14ac:dyDescent="0.15">
      <c r="A22" s="12"/>
      <c r="B22" s="35">
        <v>16</v>
      </c>
      <c r="C22" s="94">
        <v>7</v>
      </c>
      <c r="D22" s="94">
        <v>9</v>
      </c>
      <c r="E22" s="95">
        <v>16</v>
      </c>
      <c r="F22" s="32"/>
    </row>
    <row r="23" spans="1:6" ht="15" customHeight="1" x14ac:dyDescent="0.15">
      <c r="A23" s="12"/>
      <c r="B23" s="35">
        <v>17</v>
      </c>
      <c r="C23" s="94">
        <v>6</v>
      </c>
      <c r="D23" s="94">
        <v>9</v>
      </c>
      <c r="E23" s="95">
        <v>15</v>
      </c>
      <c r="F23" s="32"/>
    </row>
    <row r="24" spans="1:6" ht="15" customHeight="1" x14ac:dyDescent="0.15">
      <c r="A24" s="12"/>
      <c r="B24" s="35">
        <v>18</v>
      </c>
      <c r="C24" s="94">
        <v>9</v>
      </c>
      <c r="D24" s="94">
        <v>7</v>
      </c>
      <c r="E24" s="95">
        <v>16</v>
      </c>
      <c r="F24" s="32"/>
    </row>
    <row r="25" spans="1:6" ht="15" customHeight="1" x14ac:dyDescent="0.15">
      <c r="A25" s="12"/>
      <c r="B25" s="35">
        <v>19</v>
      </c>
      <c r="C25" s="94">
        <v>8</v>
      </c>
      <c r="D25" s="94">
        <v>7</v>
      </c>
      <c r="E25" s="95">
        <v>15</v>
      </c>
      <c r="F25" s="32"/>
    </row>
    <row r="26" spans="1:6" ht="15" customHeight="1" x14ac:dyDescent="0.15">
      <c r="A26" s="12"/>
      <c r="B26" s="40" t="s">
        <v>30</v>
      </c>
      <c r="C26" s="49">
        <v>34</v>
      </c>
      <c r="D26" s="49">
        <v>38</v>
      </c>
      <c r="E26" s="41">
        <v>72</v>
      </c>
      <c r="F26" s="42">
        <v>6.8441064638783272E-2</v>
      </c>
    </row>
    <row r="27" spans="1:6" ht="15" customHeight="1" x14ac:dyDescent="0.15">
      <c r="A27" s="12"/>
      <c r="B27" s="35">
        <v>20</v>
      </c>
      <c r="C27" s="94">
        <v>7</v>
      </c>
      <c r="D27" s="94">
        <v>7</v>
      </c>
      <c r="E27" s="95">
        <v>14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2</v>
      </c>
      <c r="E29" s="95">
        <v>5</v>
      </c>
      <c r="F29" s="32"/>
    </row>
    <row r="30" spans="1:6" ht="15" customHeight="1" x14ac:dyDescent="0.15">
      <c r="A30" s="12"/>
      <c r="B30" s="35">
        <v>23</v>
      </c>
      <c r="C30" s="94">
        <v>4</v>
      </c>
      <c r="D30" s="94">
        <v>3</v>
      </c>
      <c r="E30" s="95">
        <v>7</v>
      </c>
      <c r="F30" s="32"/>
    </row>
    <row r="31" spans="1:6" ht="15" customHeight="1" x14ac:dyDescent="0.15">
      <c r="A31" s="12"/>
      <c r="B31" s="35">
        <v>24</v>
      </c>
      <c r="C31" s="94">
        <v>4</v>
      </c>
      <c r="D31" s="94">
        <v>5</v>
      </c>
      <c r="E31" s="95">
        <v>9</v>
      </c>
      <c r="F31" s="32"/>
    </row>
    <row r="32" spans="1:6" ht="15" customHeight="1" x14ac:dyDescent="0.15">
      <c r="A32" s="12"/>
      <c r="B32" s="40" t="s">
        <v>31</v>
      </c>
      <c r="C32" s="49">
        <v>20</v>
      </c>
      <c r="D32" s="49">
        <v>19</v>
      </c>
      <c r="E32" s="41">
        <v>39</v>
      </c>
      <c r="F32" s="42">
        <v>3.7072243346007602E-2</v>
      </c>
    </row>
    <row r="33" spans="1:6" ht="15" customHeight="1" x14ac:dyDescent="0.15">
      <c r="A33" s="12"/>
      <c r="B33" s="35">
        <v>25</v>
      </c>
      <c r="C33" s="94">
        <v>4</v>
      </c>
      <c r="D33" s="94">
        <v>8</v>
      </c>
      <c r="E33" s="95">
        <v>12</v>
      </c>
      <c r="F33" s="32"/>
    </row>
    <row r="34" spans="1:6" ht="15" customHeight="1" x14ac:dyDescent="0.15">
      <c r="A34" s="12"/>
      <c r="B34" s="35">
        <v>26</v>
      </c>
      <c r="C34" s="94">
        <v>5</v>
      </c>
      <c r="D34" s="94">
        <v>6</v>
      </c>
      <c r="E34" s="95">
        <v>11</v>
      </c>
      <c r="F34" s="32"/>
    </row>
    <row r="35" spans="1:6" ht="15" customHeight="1" x14ac:dyDescent="0.15">
      <c r="A35" s="12"/>
      <c r="B35" s="35">
        <v>27</v>
      </c>
      <c r="C35" s="94">
        <v>5</v>
      </c>
      <c r="D35" s="94">
        <v>6</v>
      </c>
      <c r="E35" s="95">
        <v>11</v>
      </c>
      <c r="F35" s="32"/>
    </row>
    <row r="36" spans="1:6" ht="15" customHeight="1" x14ac:dyDescent="0.15">
      <c r="A36" s="12"/>
      <c r="B36" s="35">
        <v>28</v>
      </c>
      <c r="C36" s="94">
        <v>4</v>
      </c>
      <c r="D36" s="94">
        <v>5</v>
      </c>
      <c r="E36" s="95">
        <v>9</v>
      </c>
      <c r="F36" s="32"/>
    </row>
    <row r="37" spans="1:6" ht="15" customHeight="1" x14ac:dyDescent="0.15">
      <c r="A37" s="12"/>
      <c r="B37" s="35">
        <v>29</v>
      </c>
      <c r="C37" s="94">
        <v>6</v>
      </c>
      <c r="D37" s="94">
        <v>4</v>
      </c>
      <c r="E37" s="95">
        <v>10</v>
      </c>
      <c r="F37" s="32"/>
    </row>
    <row r="38" spans="1:6" ht="15" customHeight="1" x14ac:dyDescent="0.15">
      <c r="A38" s="12"/>
      <c r="B38" s="40" t="s">
        <v>32</v>
      </c>
      <c r="C38" s="49">
        <v>24</v>
      </c>
      <c r="D38" s="49">
        <v>29</v>
      </c>
      <c r="E38" s="41">
        <v>53</v>
      </c>
      <c r="F38" s="42">
        <v>5.038022813688213E-2</v>
      </c>
    </row>
    <row r="39" spans="1:6" ht="15" customHeight="1" x14ac:dyDescent="0.15">
      <c r="A39" s="12"/>
      <c r="B39" s="35">
        <v>30</v>
      </c>
      <c r="C39" s="94">
        <v>4</v>
      </c>
      <c r="D39" s="94">
        <v>6</v>
      </c>
      <c r="E39" s="95">
        <v>10</v>
      </c>
      <c r="F39" s="32"/>
    </row>
    <row r="40" spans="1:6" ht="15" customHeight="1" x14ac:dyDescent="0.15">
      <c r="A40" s="12"/>
      <c r="B40" s="35">
        <v>31</v>
      </c>
      <c r="C40" s="94">
        <v>5</v>
      </c>
      <c r="D40" s="94">
        <v>2</v>
      </c>
      <c r="E40" s="95">
        <v>7</v>
      </c>
      <c r="F40" s="32"/>
    </row>
    <row r="41" spans="1:6" ht="15" customHeight="1" x14ac:dyDescent="0.15">
      <c r="A41" s="12"/>
      <c r="B41" s="35">
        <v>32</v>
      </c>
      <c r="C41" s="94">
        <v>4</v>
      </c>
      <c r="D41" s="94">
        <v>4</v>
      </c>
      <c r="E41" s="95">
        <v>8</v>
      </c>
      <c r="F41" s="32"/>
    </row>
    <row r="42" spans="1:6" ht="15" customHeight="1" x14ac:dyDescent="0.15">
      <c r="A42" s="12"/>
      <c r="B42" s="35">
        <v>33</v>
      </c>
      <c r="C42" s="94">
        <v>6</v>
      </c>
      <c r="D42" s="94">
        <v>2</v>
      </c>
      <c r="E42" s="95">
        <v>8</v>
      </c>
      <c r="F42" s="32"/>
    </row>
    <row r="43" spans="1:6" ht="15" customHeight="1" x14ac:dyDescent="0.15">
      <c r="A43" s="12"/>
      <c r="B43" s="35">
        <v>34</v>
      </c>
      <c r="C43" s="94">
        <v>6</v>
      </c>
      <c r="D43" s="94">
        <v>7</v>
      </c>
      <c r="E43" s="95">
        <v>13</v>
      </c>
      <c r="F43" s="32"/>
    </row>
    <row r="44" spans="1:6" ht="15" customHeight="1" x14ac:dyDescent="0.15">
      <c r="A44" s="12"/>
      <c r="B44" s="40" t="s">
        <v>33</v>
      </c>
      <c r="C44" s="49">
        <v>25</v>
      </c>
      <c r="D44" s="49">
        <v>21</v>
      </c>
      <c r="E44" s="41">
        <v>46</v>
      </c>
      <c r="F44" s="42">
        <v>4.3726235741444866E-2</v>
      </c>
    </row>
    <row r="45" spans="1:6" ht="15" customHeight="1" x14ac:dyDescent="0.15">
      <c r="A45" s="12"/>
      <c r="B45" s="35">
        <v>35</v>
      </c>
      <c r="C45" s="94">
        <v>4</v>
      </c>
      <c r="D45" s="94">
        <v>10</v>
      </c>
      <c r="E45" s="95">
        <v>14</v>
      </c>
      <c r="F45" s="32"/>
    </row>
    <row r="46" spans="1:6" ht="15" customHeight="1" x14ac:dyDescent="0.15">
      <c r="A46" s="12"/>
      <c r="B46" s="35">
        <v>36</v>
      </c>
      <c r="C46" s="94">
        <v>10</v>
      </c>
      <c r="D46" s="94">
        <v>7</v>
      </c>
      <c r="E46" s="95">
        <v>17</v>
      </c>
      <c r="F46" s="32"/>
    </row>
    <row r="47" spans="1:6" ht="15" customHeight="1" x14ac:dyDescent="0.15">
      <c r="A47" s="12"/>
      <c r="B47" s="35">
        <v>37</v>
      </c>
      <c r="C47" s="94">
        <v>6</v>
      </c>
      <c r="D47" s="94">
        <v>4</v>
      </c>
      <c r="E47" s="95">
        <v>10</v>
      </c>
      <c r="F47" s="32"/>
    </row>
    <row r="48" spans="1:6" ht="15" customHeight="1" x14ac:dyDescent="0.15">
      <c r="A48" s="12"/>
      <c r="B48" s="35">
        <v>38</v>
      </c>
      <c r="C48" s="94">
        <v>12</v>
      </c>
      <c r="D48" s="94">
        <v>12</v>
      </c>
      <c r="E48" s="95">
        <v>24</v>
      </c>
      <c r="F48" s="32"/>
    </row>
    <row r="49" spans="1:6" ht="15" customHeight="1" x14ac:dyDescent="0.15">
      <c r="A49" s="12"/>
      <c r="B49" s="35">
        <v>39</v>
      </c>
      <c r="C49" s="94">
        <v>8</v>
      </c>
      <c r="D49" s="94">
        <v>10</v>
      </c>
      <c r="E49" s="95">
        <v>18</v>
      </c>
      <c r="F49" s="32"/>
    </row>
    <row r="50" spans="1:6" ht="15" customHeight="1" x14ac:dyDescent="0.15">
      <c r="A50" s="12"/>
      <c r="B50" s="40" t="s">
        <v>34</v>
      </c>
      <c r="C50" s="49">
        <v>40</v>
      </c>
      <c r="D50" s="49">
        <v>43</v>
      </c>
      <c r="E50" s="41">
        <v>83</v>
      </c>
      <c r="F50" s="42">
        <v>7.889733840304182E-2</v>
      </c>
    </row>
    <row r="51" spans="1:6" ht="15" customHeight="1" x14ac:dyDescent="0.15">
      <c r="A51" s="12"/>
      <c r="B51" s="35">
        <v>40</v>
      </c>
      <c r="C51" s="94">
        <v>7</v>
      </c>
      <c r="D51" s="94">
        <v>7</v>
      </c>
      <c r="E51" s="95">
        <v>14</v>
      </c>
      <c r="F51" s="32"/>
    </row>
    <row r="52" spans="1:6" ht="15" customHeight="1" x14ac:dyDescent="0.15">
      <c r="A52" s="12"/>
      <c r="B52" s="35">
        <v>41</v>
      </c>
      <c r="C52" s="94">
        <v>7</v>
      </c>
      <c r="D52" s="94">
        <v>8</v>
      </c>
      <c r="E52" s="95">
        <v>15</v>
      </c>
      <c r="F52" s="32"/>
    </row>
    <row r="53" spans="1:6" ht="15" customHeight="1" x14ac:dyDescent="0.15">
      <c r="A53" s="12"/>
      <c r="B53" s="35">
        <v>42</v>
      </c>
      <c r="C53" s="94">
        <v>8</v>
      </c>
      <c r="D53" s="94">
        <v>8</v>
      </c>
      <c r="E53" s="95">
        <v>16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10</v>
      </c>
      <c r="E54" s="95">
        <v>13</v>
      </c>
      <c r="F54" s="32"/>
    </row>
    <row r="55" spans="1:6" ht="15" customHeight="1" x14ac:dyDescent="0.15">
      <c r="A55" s="12"/>
      <c r="B55" s="35">
        <v>44</v>
      </c>
      <c r="C55" s="94">
        <v>8</v>
      </c>
      <c r="D55" s="94">
        <v>12</v>
      </c>
      <c r="E55" s="95">
        <v>20</v>
      </c>
      <c r="F55" s="32"/>
    </row>
    <row r="56" spans="1:6" ht="15" customHeight="1" x14ac:dyDescent="0.15">
      <c r="A56" s="12"/>
      <c r="B56" s="40" t="s">
        <v>35</v>
      </c>
      <c r="C56" s="49">
        <v>33</v>
      </c>
      <c r="D56" s="49">
        <v>45</v>
      </c>
      <c r="E56" s="41">
        <v>78</v>
      </c>
      <c r="F56" s="42">
        <v>7.4144486692015205E-2</v>
      </c>
    </row>
    <row r="57" spans="1:6" ht="15" customHeight="1" x14ac:dyDescent="0.15">
      <c r="A57" s="12"/>
      <c r="B57" s="35">
        <v>45</v>
      </c>
      <c r="C57" s="94">
        <v>12</v>
      </c>
      <c r="D57" s="94">
        <v>15</v>
      </c>
      <c r="E57" s="95">
        <v>27</v>
      </c>
      <c r="F57" s="32"/>
    </row>
    <row r="58" spans="1:6" ht="15" customHeight="1" x14ac:dyDescent="0.15">
      <c r="A58" s="12"/>
      <c r="B58" s="35">
        <v>46</v>
      </c>
      <c r="C58" s="94">
        <v>5</v>
      </c>
      <c r="D58" s="94">
        <v>6</v>
      </c>
      <c r="E58" s="95">
        <v>11</v>
      </c>
      <c r="F58" s="32"/>
    </row>
    <row r="59" spans="1:6" ht="15" customHeight="1" x14ac:dyDescent="0.15">
      <c r="A59" s="12"/>
      <c r="B59" s="35">
        <v>47</v>
      </c>
      <c r="C59" s="94">
        <v>10</v>
      </c>
      <c r="D59" s="94">
        <v>12</v>
      </c>
      <c r="E59" s="95">
        <v>22</v>
      </c>
      <c r="F59" s="32"/>
    </row>
    <row r="60" spans="1:6" ht="15" customHeight="1" x14ac:dyDescent="0.15">
      <c r="A60" s="12"/>
      <c r="B60" s="35">
        <v>48</v>
      </c>
      <c r="C60" s="94">
        <v>11</v>
      </c>
      <c r="D60" s="94">
        <v>7</v>
      </c>
      <c r="E60" s="95">
        <v>18</v>
      </c>
      <c r="F60" s="32"/>
    </row>
    <row r="61" spans="1:6" ht="15" customHeight="1" x14ac:dyDescent="0.15">
      <c r="A61" s="12"/>
      <c r="B61" s="35">
        <v>49</v>
      </c>
      <c r="C61" s="94">
        <v>6</v>
      </c>
      <c r="D61" s="94">
        <v>4</v>
      </c>
      <c r="E61" s="95">
        <v>10</v>
      </c>
      <c r="F61" s="32"/>
    </row>
    <row r="62" spans="1:6" ht="15" customHeight="1" x14ac:dyDescent="0.15">
      <c r="A62" s="12"/>
      <c r="B62" s="40" t="s">
        <v>36</v>
      </c>
      <c r="C62" s="49">
        <v>44</v>
      </c>
      <c r="D62" s="49">
        <v>44</v>
      </c>
      <c r="E62" s="41">
        <v>88</v>
      </c>
      <c r="F62" s="42">
        <v>8.3650190114068435E-2</v>
      </c>
    </row>
    <row r="63" spans="1:6" ht="15" customHeight="1" x14ac:dyDescent="0.15">
      <c r="A63" s="12"/>
      <c r="B63" s="35">
        <v>50</v>
      </c>
      <c r="C63" s="94">
        <v>10</v>
      </c>
      <c r="D63" s="94">
        <v>11</v>
      </c>
      <c r="E63" s="95">
        <v>21</v>
      </c>
      <c r="F63" s="32"/>
    </row>
    <row r="64" spans="1:6" ht="15" customHeight="1" x14ac:dyDescent="0.15">
      <c r="A64" s="12"/>
      <c r="B64" s="35">
        <v>51</v>
      </c>
      <c r="C64" s="94">
        <v>6</v>
      </c>
      <c r="D64" s="94">
        <v>8</v>
      </c>
      <c r="E64" s="95">
        <v>14</v>
      </c>
      <c r="F64" s="32"/>
    </row>
    <row r="65" spans="1:6" ht="15" customHeight="1" x14ac:dyDescent="0.15">
      <c r="A65" s="12"/>
      <c r="B65" s="35">
        <v>52</v>
      </c>
      <c r="C65" s="94">
        <v>5</v>
      </c>
      <c r="D65" s="94">
        <v>7</v>
      </c>
      <c r="E65" s="95">
        <v>12</v>
      </c>
      <c r="F65" s="32"/>
    </row>
    <row r="66" spans="1:6" ht="15" customHeight="1" x14ac:dyDescent="0.15">
      <c r="A66" s="12"/>
      <c r="B66" s="35">
        <v>53</v>
      </c>
      <c r="C66" s="94">
        <v>8</v>
      </c>
      <c r="D66" s="94">
        <v>10</v>
      </c>
      <c r="E66" s="95">
        <v>18</v>
      </c>
      <c r="F66" s="32"/>
    </row>
    <row r="67" spans="1:6" ht="15" customHeight="1" x14ac:dyDescent="0.15">
      <c r="A67" s="12"/>
      <c r="B67" s="35">
        <v>54</v>
      </c>
      <c r="C67" s="94">
        <v>8</v>
      </c>
      <c r="D67" s="94">
        <v>6</v>
      </c>
      <c r="E67" s="95">
        <v>14</v>
      </c>
      <c r="F67" s="32"/>
    </row>
    <row r="68" spans="1:6" ht="15" customHeight="1" x14ac:dyDescent="0.15">
      <c r="A68" s="12"/>
      <c r="B68" s="40" t="s">
        <v>37</v>
      </c>
      <c r="C68" s="49">
        <v>37</v>
      </c>
      <c r="D68" s="49">
        <v>42</v>
      </c>
      <c r="E68" s="41">
        <v>79</v>
      </c>
      <c r="F68" s="42">
        <v>7.5095057034220536E-2</v>
      </c>
    </row>
    <row r="69" spans="1:6" ht="15" customHeight="1" x14ac:dyDescent="0.15">
      <c r="A69" s="12"/>
      <c r="B69" s="35">
        <v>55</v>
      </c>
      <c r="C69" s="94">
        <v>6</v>
      </c>
      <c r="D69" s="94">
        <v>4</v>
      </c>
      <c r="E69" s="95">
        <v>10</v>
      </c>
      <c r="F69" s="32"/>
    </row>
    <row r="70" spans="1:6" ht="15" customHeight="1" x14ac:dyDescent="0.15">
      <c r="A70" s="12"/>
      <c r="B70" s="35">
        <v>56</v>
      </c>
      <c r="C70" s="94">
        <v>6</v>
      </c>
      <c r="D70" s="94">
        <v>6</v>
      </c>
      <c r="E70" s="95">
        <v>12</v>
      </c>
      <c r="F70" s="32"/>
    </row>
    <row r="71" spans="1:6" ht="15" customHeight="1" x14ac:dyDescent="0.15">
      <c r="A71" s="12"/>
      <c r="B71" s="35">
        <v>57</v>
      </c>
      <c r="C71" s="94">
        <v>5</v>
      </c>
      <c r="D71" s="94">
        <v>3</v>
      </c>
      <c r="E71" s="95">
        <v>8</v>
      </c>
      <c r="F71" s="32"/>
    </row>
    <row r="72" spans="1:6" ht="15" customHeight="1" x14ac:dyDescent="0.15">
      <c r="A72" s="12"/>
      <c r="B72" s="35">
        <v>58</v>
      </c>
      <c r="C72" s="94">
        <v>5</v>
      </c>
      <c r="D72" s="94">
        <v>2</v>
      </c>
      <c r="E72" s="95">
        <v>7</v>
      </c>
      <c r="F72" s="32"/>
    </row>
    <row r="73" spans="1:6" ht="15" customHeight="1" x14ac:dyDescent="0.15">
      <c r="A73" s="12"/>
      <c r="B73" s="35">
        <v>59</v>
      </c>
      <c r="C73" s="94">
        <v>9</v>
      </c>
      <c r="D73" s="94">
        <v>10</v>
      </c>
      <c r="E73" s="95">
        <v>19</v>
      </c>
      <c r="F73" s="32"/>
    </row>
    <row r="74" spans="1:6" ht="15" customHeight="1" x14ac:dyDescent="0.15">
      <c r="A74" s="12"/>
      <c r="B74" s="40" t="s">
        <v>38</v>
      </c>
      <c r="C74" s="49">
        <v>31</v>
      </c>
      <c r="D74" s="49">
        <v>25</v>
      </c>
      <c r="E74" s="41">
        <v>56</v>
      </c>
      <c r="F74" s="42">
        <v>5.3231939163498096E-2</v>
      </c>
    </row>
    <row r="75" spans="1:6" ht="15" customHeight="1" x14ac:dyDescent="0.15">
      <c r="A75" s="12"/>
      <c r="B75" s="35">
        <v>60</v>
      </c>
      <c r="C75" s="94">
        <v>4</v>
      </c>
      <c r="D75" s="94">
        <v>4</v>
      </c>
      <c r="E75" s="95">
        <v>8</v>
      </c>
      <c r="F75" s="32"/>
    </row>
    <row r="76" spans="1:6" ht="15" customHeight="1" x14ac:dyDescent="0.15">
      <c r="A76" s="12"/>
      <c r="B76" s="35">
        <v>61</v>
      </c>
      <c r="C76" s="94">
        <v>6</v>
      </c>
      <c r="D76" s="94">
        <v>6</v>
      </c>
      <c r="E76" s="95">
        <v>12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6</v>
      </c>
      <c r="E77" s="95">
        <v>10</v>
      </c>
      <c r="F77" s="32"/>
    </row>
    <row r="78" spans="1:6" ht="15" customHeight="1" x14ac:dyDescent="0.15">
      <c r="A78" s="12"/>
      <c r="B78" s="35">
        <v>63</v>
      </c>
      <c r="C78" s="94">
        <v>6</v>
      </c>
      <c r="D78" s="94">
        <v>4</v>
      </c>
      <c r="E78" s="95">
        <v>10</v>
      </c>
      <c r="F78" s="32"/>
    </row>
    <row r="79" spans="1:6" ht="15" customHeight="1" x14ac:dyDescent="0.15">
      <c r="A79" s="12"/>
      <c r="B79" s="35">
        <v>64</v>
      </c>
      <c r="C79" s="94">
        <v>7</v>
      </c>
      <c r="D79" s="94">
        <v>8</v>
      </c>
      <c r="E79" s="95">
        <v>15</v>
      </c>
      <c r="F79" s="32"/>
    </row>
    <row r="80" spans="1:6" ht="15" customHeight="1" x14ac:dyDescent="0.15">
      <c r="A80" s="12"/>
      <c r="B80" s="40" t="s">
        <v>39</v>
      </c>
      <c r="C80" s="49">
        <v>27</v>
      </c>
      <c r="D80" s="49">
        <v>28</v>
      </c>
      <c r="E80" s="41">
        <v>55</v>
      </c>
      <c r="F80" s="42">
        <v>5.2281368821292779E-2</v>
      </c>
    </row>
    <row r="81" spans="1:6" ht="15" customHeight="1" x14ac:dyDescent="0.15">
      <c r="A81" s="12"/>
      <c r="B81" s="35">
        <v>65</v>
      </c>
      <c r="C81" s="94">
        <v>5</v>
      </c>
      <c r="D81" s="94">
        <v>4</v>
      </c>
      <c r="E81" s="95">
        <v>9</v>
      </c>
      <c r="F81" s="32"/>
    </row>
    <row r="82" spans="1:6" ht="15" customHeight="1" x14ac:dyDescent="0.15">
      <c r="A82" s="12"/>
      <c r="B82" s="35">
        <v>66</v>
      </c>
      <c r="C82" s="94">
        <v>9</v>
      </c>
      <c r="D82" s="94">
        <v>3</v>
      </c>
      <c r="E82" s="95">
        <v>12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8</v>
      </c>
      <c r="E83" s="95">
        <v>11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7</v>
      </c>
      <c r="E84" s="95">
        <v>10</v>
      </c>
      <c r="F84" s="32"/>
    </row>
    <row r="85" spans="1:6" ht="15" customHeight="1" x14ac:dyDescent="0.15">
      <c r="A85" s="12"/>
      <c r="B85" s="35">
        <v>69</v>
      </c>
      <c r="C85" s="94">
        <v>7</v>
      </c>
      <c r="D85" s="94">
        <v>7</v>
      </c>
      <c r="E85" s="95">
        <v>14</v>
      </c>
      <c r="F85" s="32"/>
    </row>
    <row r="86" spans="1:6" ht="15" customHeight="1" x14ac:dyDescent="0.15">
      <c r="A86" s="12"/>
      <c r="B86" s="43" t="s">
        <v>40</v>
      </c>
      <c r="C86" s="71">
        <v>27</v>
      </c>
      <c r="D86" s="71">
        <v>29</v>
      </c>
      <c r="E86" s="44">
        <v>56</v>
      </c>
      <c r="F86" s="45">
        <v>5.3231939163498096E-2</v>
      </c>
    </row>
    <row r="87" spans="1:6" ht="15" customHeight="1" x14ac:dyDescent="0.15">
      <c r="A87" s="12"/>
      <c r="B87" s="35">
        <v>70</v>
      </c>
      <c r="C87" s="94">
        <v>3</v>
      </c>
      <c r="D87" s="94">
        <v>5</v>
      </c>
      <c r="E87" s="95">
        <v>8</v>
      </c>
      <c r="F87" s="32"/>
    </row>
    <row r="88" spans="1:6" ht="15" customHeight="1" x14ac:dyDescent="0.15">
      <c r="A88" s="12"/>
      <c r="B88" s="35">
        <v>71</v>
      </c>
      <c r="C88" s="94">
        <v>5</v>
      </c>
      <c r="D88" s="94">
        <v>10</v>
      </c>
      <c r="E88" s="95">
        <v>15</v>
      </c>
      <c r="F88" s="32"/>
    </row>
    <row r="89" spans="1:6" ht="15" customHeight="1" x14ac:dyDescent="0.15">
      <c r="A89" s="12"/>
      <c r="B89" s="35">
        <v>72</v>
      </c>
      <c r="C89" s="94">
        <v>6</v>
      </c>
      <c r="D89" s="94">
        <v>9</v>
      </c>
      <c r="E89" s="95">
        <v>15</v>
      </c>
      <c r="F89" s="32"/>
    </row>
    <row r="90" spans="1:6" ht="15" customHeight="1" x14ac:dyDescent="0.15">
      <c r="A90" s="12"/>
      <c r="B90" s="35">
        <v>73</v>
      </c>
      <c r="C90" s="94">
        <v>8</v>
      </c>
      <c r="D90" s="94">
        <v>0</v>
      </c>
      <c r="E90" s="95">
        <v>8</v>
      </c>
      <c r="F90" s="32"/>
    </row>
    <row r="91" spans="1:6" ht="15" customHeight="1" x14ac:dyDescent="0.15">
      <c r="A91" s="12"/>
      <c r="B91" s="35">
        <v>74</v>
      </c>
      <c r="C91" s="94">
        <v>5</v>
      </c>
      <c r="D91" s="94">
        <v>6</v>
      </c>
      <c r="E91" s="95">
        <v>11</v>
      </c>
      <c r="F91" s="32"/>
    </row>
    <row r="92" spans="1:6" ht="15" customHeight="1" x14ac:dyDescent="0.15">
      <c r="A92" s="12"/>
      <c r="B92" s="43" t="s">
        <v>41</v>
      </c>
      <c r="C92" s="71">
        <v>27</v>
      </c>
      <c r="D92" s="71">
        <v>30</v>
      </c>
      <c r="E92" s="44">
        <v>57</v>
      </c>
      <c r="F92" s="45">
        <v>5.418250950570342E-2</v>
      </c>
    </row>
    <row r="93" spans="1:6" ht="15" customHeight="1" x14ac:dyDescent="0.15">
      <c r="A93" s="12"/>
      <c r="B93" s="35">
        <v>75</v>
      </c>
      <c r="C93" s="94">
        <v>8</v>
      </c>
      <c r="D93" s="94">
        <v>6</v>
      </c>
      <c r="E93" s="95">
        <v>14</v>
      </c>
      <c r="F93" s="32"/>
    </row>
    <row r="94" spans="1:6" ht="15" customHeight="1" x14ac:dyDescent="0.15">
      <c r="A94" s="12"/>
      <c r="B94" s="35">
        <v>76</v>
      </c>
      <c r="C94" s="94">
        <v>5</v>
      </c>
      <c r="D94" s="94">
        <v>7</v>
      </c>
      <c r="E94" s="95">
        <v>12</v>
      </c>
      <c r="F94" s="32"/>
    </row>
    <row r="95" spans="1:6" ht="15" customHeight="1" x14ac:dyDescent="0.15">
      <c r="A95" s="12"/>
      <c r="B95" s="35">
        <v>77</v>
      </c>
      <c r="C95" s="94">
        <v>6</v>
      </c>
      <c r="D95" s="94">
        <v>3</v>
      </c>
      <c r="E95" s="95">
        <v>9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8</v>
      </c>
      <c r="E97" s="95">
        <v>9</v>
      </c>
      <c r="F97" s="32"/>
    </row>
    <row r="98" spans="1:6" ht="15" customHeight="1" x14ac:dyDescent="0.15">
      <c r="A98" s="12"/>
      <c r="B98" s="43" t="s">
        <v>42</v>
      </c>
      <c r="C98" s="71">
        <v>21</v>
      </c>
      <c r="D98" s="71">
        <v>27</v>
      </c>
      <c r="E98" s="44">
        <v>48</v>
      </c>
      <c r="F98" s="45">
        <v>4.5627376425855515E-2</v>
      </c>
    </row>
    <row r="99" spans="1:6" ht="15" customHeight="1" x14ac:dyDescent="0.15">
      <c r="A99" s="12"/>
      <c r="B99" s="35">
        <v>80</v>
      </c>
      <c r="C99" s="94">
        <v>1</v>
      </c>
      <c r="D99" s="94">
        <v>7</v>
      </c>
      <c r="E99" s="95">
        <v>8</v>
      </c>
      <c r="F99" s="32"/>
    </row>
    <row r="100" spans="1:6" ht="15" customHeight="1" x14ac:dyDescent="0.15">
      <c r="A100" s="12"/>
      <c r="B100" s="35">
        <v>81</v>
      </c>
      <c r="C100" s="94">
        <v>4</v>
      </c>
      <c r="D100" s="94">
        <v>3</v>
      </c>
      <c r="E100" s="95">
        <v>7</v>
      </c>
      <c r="F100" s="32"/>
    </row>
    <row r="101" spans="1:6" ht="15" customHeight="1" x14ac:dyDescent="0.15">
      <c r="A101" s="12"/>
      <c r="B101" s="35">
        <v>82</v>
      </c>
      <c r="C101" s="94">
        <v>6</v>
      </c>
      <c r="D101" s="94">
        <v>1</v>
      </c>
      <c r="E101" s="95">
        <v>7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4</v>
      </c>
      <c r="E102" s="95">
        <v>6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v>14</v>
      </c>
      <c r="D104" s="71">
        <v>18</v>
      </c>
      <c r="E104" s="44">
        <v>32</v>
      </c>
      <c r="F104" s="45">
        <v>3.0418250950570342E-2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3</v>
      </c>
      <c r="E105" s="95">
        <v>6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4</v>
      </c>
      <c r="E106" s="95">
        <v>6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6</v>
      </c>
      <c r="D110" s="71">
        <v>13</v>
      </c>
      <c r="E110" s="44">
        <v>19</v>
      </c>
      <c r="F110" s="45">
        <v>1.8060836501901139E-2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6.653992395437262E-3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3.8022813688212928E-3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1.9011406844106464E-3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500</v>
      </c>
      <c r="D147" s="77">
        <v>552</v>
      </c>
      <c r="E147" s="77">
        <v>1052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89</v>
      </c>
      <c r="D150" s="17">
        <v>89</v>
      </c>
      <c r="E150" s="17">
        <v>178</v>
      </c>
      <c r="F150" s="32">
        <v>0.16920152091254753</v>
      </c>
    </row>
    <row r="151" spans="1:6" ht="15" customHeight="1" x14ac:dyDescent="0.15">
      <c r="A151" s="18"/>
      <c r="B151" s="18" t="s">
        <v>49</v>
      </c>
      <c r="C151" s="19">
        <v>315</v>
      </c>
      <c r="D151" s="19">
        <v>334</v>
      </c>
      <c r="E151" s="19">
        <v>649</v>
      </c>
      <c r="F151" s="32">
        <v>0.61692015209125473</v>
      </c>
    </row>
    <row r="152" spans="1:6" ht="15" customHeight="1" x14ac:dyDescent="0.15">
      <c r="A152" s="33"/>
      <c r="B152" s="20" t="s">
        <v>6</v>
      </c>
      <c r="C152" s="21">
        <v>96</v>
      </c>
      <c r="D152" s="21">
        <v>129</v>
      </c>
      <c r="E152" s="21">
        <v>225</v>
      </c>
      <c r="F152" s="32">
        <v>0.21387832699619772</v>
      </c>
    </row>
    <row r="153" spans="1:6" ht="15" customHeight="1" x14ac:dyDescent="0.15">
      <c r="B153" s="2" t="s">
        <v>8</v>
      </c>
      <c r="C153" s="1">
        <v>500</v>
      </c>
      <c r="D153" s="1">
        <v>552</v>
      </c>
      <c r="E153" s="1">
        <v>1052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89</v>
      </c>
      <c r="D155" s="17">
        <v>89</v>
      </c>
      <c r="E155" s="17">
        <v>178</v>
      </c>
      <c r="F155" s="32">
        <v>0.16920152091254753</v>
      </c>
    </row>
    <row r="156" spans="1:6" ht="15" customHeight="1" x14ac:dyDescent="0.15">
      <c r="A156" s="28"/>
      <c r="B156" s="18" t="s">
        <v>49</v>
      </c>
      <c r="C156" s="19">
        <v>315</v>
      </c>
      <c r="D156" s="19">
        <v>334</v>
      </c>
      <c r="E156" s="19">
        <v>649</v>
      </c>
      <c r="F156" s="32">
        <v>0.61692015209125473</v>
      </c>
    </row>
    <row r="157" spans="1:6" ht="15" customHeight="1" x14ac:dyDescent="0.15">
      <c r="A157" s="25"/>
      <c r="B157" s="20" t="s">
        <v>10</v>
      </c>
      <c r="C157" s="21">
        <v>54</v>
      </c>
      <c r="D157" s="21">
        <v>59</v>
      </c>
      <c r="E157" s="21">
        <v>113</v>
      </c>
      <c r="F157" s="32">
        <v>0.10741444866920152</v>
      </c>
    </row>
    <row r="158" spans="1:6" ht="15" customHeight="1" x14ac:dyDescent="0.15">
      <c r="A158" s="26"/>
      <c r="B158" s="29" t="s">
        <v>11</v>
      </c>
      <c r="C158" s="27">
        <v>42</v>
      </c>
      <c r="D158" s="27">
        <v>70</v>
      </c>
      <c r="E158" s="27">
        <v>112</v>
      </c>
      <c r="F158" s="32">
        <v>0.10646387832699619</v>
      </c>
    </row>
    <row r="159" spans="1:6" ht="15" customHeight="1" x14ac:dyDescent="0.15">
      <c r="B159" s="2" t="s">
        <v>8</v>
      </c>
      <c r="C159" s="1">
        <v>500</v>
      </c>
      <c r="D159" s="1">
        <v>552</v>
      </c>
      <c r="E159" s="1">
        <v>1052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7</v>
      </c>
      <c r="D161" s="31">
        <v>25</v>
      </c>
      <c r="E161" s="31">
        <v>32</v>
      </c>
      <c r="F161" s="32">
        <v>3.0418250950570342E-2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12</v>
      </c>
      <c r="E162" s="31">
        <v>13</v>
      </c>
      <c r="F162" s="32">
        <v>1.2357414448669201E-2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6</v>
      </c>
      <c r="E163" s="31">
        <v>6</v>
      </c>
      <c r="F163" s="32">
        <v>5.7034220532319393E-3</v>
      </c>
    </row>
    <row r="164" spans="1:6" ht="15" customHeight="1" x14ac:dyDescent="0.15">
      <c r="B164" s="4" t="s">
        <v>14</v>
      </c>
      <c r="C164" s="1">
        <v>0</v>
      </c>
      <c r="D164" s="1">
        <v>2</v>
      </c>
      <c r="E164" s="1">
        <v>2</v>
      </c>
      <c r="F164" s="32">
        <v>1.9011406844106464E-3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1-000000000000}">
  <sheetPr codeName="Sheet241">
    <tabColor rgb="FF99CC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352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4.5454545454545456E-2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0.13636363636363635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0</v>
      </c>
      <c r="D80" s="49">
        <v>1</v>
      </c>
      <c r="E80" s="41">
        <v>1</v>
      </c>
      <c r="F80" s="42">
        <v>4.5454545454545456E-2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1</v>
      </c>
      <c r="D86" s="71">
        <v>3</v>
      </c>
      <c r="E86" s="44">
        <v>4</v>
      </c>
      <c r="F86" s="45">
        <v>0.18181818181818182</v>
      </c>
    </row>
    <row r="87" spans="1:6" ht="15" customHeight="1" x14ac:dyDescent="0.15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3</v>
      </c>
      <c r="D92" s="71">
        <v>2</v>
      </c>
      <c r="E92" s="44">
        <v>5</v>
      </c>
      <c r="F92" s="45">
        <v>0.22727272727272727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2</v>
      </c>
      <c r="D98" s="71">
        <v>1</v>
      </c>
      <c r="E98" s="44">
        <v>3</v>
      </c>
      <c r="F98" s="45">
        <v>0.13636363636363635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0.13636363636363635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0</v>
      </c>
      <c r="E110" s="44">
        <v>1</v>
      </c>
      <c r="F110" s="45">
        <v>4.5454545454545456E-2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4.5454545454545456E-2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10</v>
      </c>
      <c r="D147" s="77">
        <v>12</v>
      </c>
      <c r="E147" s="62">
        <v>22</v>
      </c>
      <c r="F147" s="32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15">
      <c r="A151" s="18"/>
      <c r="B151" s="18" t="s">
        <v>49</v>
      </c>
      <c r="C151" s="19">
        <v>2</v>
      </c>
      <c r="D151" s="19">
        <v>3</v>
      </c>
      <c r="E151" s="19">
        <v>5</v>
      </c>
      <c r="F151" s="32">
        <v>0.22727272727272727</v>
      </c>
    </row>
    <row r="152" spans="1:6" ht="15" customHeight="1" x14ac:dyDescent="0.15">
      <c r="A152" s="33"/>
      <c r="B152" s="20" t="s">
        <v>6</v>
      </c>
      <c r="C152" s="21">
        <v>8</v>
      </c>
      <c r="D152" s="21">
        <v>9</v>
      </c>
      <c r="E152" s="21">
        <v>17</v>
      </c>
      <c r="F152" s="32">
        <v>0.77272727272727271</v>
      </c>
    </row>
    <row r="153" spans="1:6" ht="15" customHeight="1" x14ac:dyDescent="0.15">
      <c r="B153" s="2" t="s">
        <v>8</v>
      </c>
      <c r="C153" s="1">
        <v>10</v>
      </c>
      <c r="D153" s="1">
        <v>12</v>
      </c>
      <c r="E153" s="1">
        <v>22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15">
      <c r="A156" s="28"/>
      <c r="B156" s="18" t="s">
        <v>49</v>
      </c>
      <c r="C156" s="19">
        <v>2</v>
      </c>
      <c r="D156" s="19">
        <v>3</v>
      </c>
      <c r="E156" s="19">
        <v>5</v>
      </c>
      <c r="F156" s="32">
        <v>0.22727272727272727</v>
      </c>
    </row>
    <row r="157" spans="1:6" ht="15" customHeight="1" x14ac:dyDescent="0.15">
      <c r="A157" s="25"/>
      <c r="B157" s="20" t="s">
        <v>10</v>
      </c>
      <c r="C157" s="21">
        <v>4</v>
      </c>
      <c r="D157" s="21">
        <v>5</v>
      </c>
      <c r="E157" s="21">
        <v>9</v>
      </c>
      <c r="F157" s="32">
        <v>0.40909090909090912</v>
      </c>
    </row>
    <row r="158" spans="1:6" ht="15" customHeight="1" x14ac:dyDescent="0.15">
      <c r="A158" s="26"/>
      <c r="B158" s="29" t="s">
        <v>11</v>
      </c>
      <c r="C158" s="27">
        <v>4</v>
      </c>
      <c r="D158" s="27">
        <v>4</v>
      </c>
      <c r="E158" s="27">
        <v>8</v>
      </c>
      <c r="F158" s="32">
        <v>0.36363636363636365</v>
      </c>
    </row>
    <row r="159" spans="1:6" ht="15" customHeight="1" x14ac:dyDescent="0.15">
      <c r="B159" s="2" t="s">
        <v>8</v>
      </c>
      <c r="C159" s="1">
        <v>10</v>
      </c>
      <c r="D159" s="1">
        <v>12</v>
      </c>
      <c r="E159" s="1">
        <v>22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</v>
      </c>
      <c r="D161" s="31">
        <v>1</v>
      </c>
      <c r="E161" s="31">
        <v>2</v>
      </c>
      <c r="F161" s="32">
        <v>9.0909090909090912E-2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1</v>
      </c>
      <c r="E162" s="31">
        <v>1</v>
      </c>
      <c r="F162" s="32">
        <v>4.5454545454545456E-2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4.5454545454545456E-2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1-000000000000}">
  <sheetPr codeName="Sheet242">
    <tabColor rgb="FF99CC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353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4.5454545454545456E-2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4.5454545454545456E-2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4.5454545454545456E-2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4.5454545454545456E-2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3</v>
      </c>
      <c r="D68" s="49">
        <v>2</v>
      </c>
      <c r="E68" s="41">
        <v>5</v>
      </c>
      <c r="F68" s="42">
        <v>0.22727272727272727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1</v>
      </c>
      <c r="D74" s="49">
        <v>1</v>
      </c>
      <c r="E74" s="41">
        <v>2</v>
      </c>
      <c r="F74" s="42">
        <v>9.0909090909090912E-2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15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3</v>
      </c>
      <c r="D86" s="71">
        <v>1</v>
      </c>
      <c r="E86" s="44">
        <v>4</v>
      </c>
      <c r="F86" s="45">
        <v>0.18181818181818182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v>0</v>
      </c>
      <c r="D92" s="71">
        <v>0</v>
      </c>
      <c r="E92" s="44">
        <v>0</v>
      </c>
      <c r="F92" s="45">
        <v>0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0</v>
      </c>
      <c r="D98" s="71">
        <v>1</v>
      </c>
      <c r="E98" s="44">
        <v>1</v>
      </c>
      <c r="F98" s="45">
        <v>4.5454545454545456E-2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0.13636363636363635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0</v>
      </c>
      <c r="E110" s="44">
        <v>1</v>
      </c>
      <c r="F110" s="45">
        <v>4.5454545454545456E-2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9.0909090909090912E-2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11</v>
      </c>
      <c r="D147" s="77">
        <v>11</v>
      </c>
      <c r="E147" s="62">
        <v>22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</v>
      </c>
      <c r="D150" s="17">
        <v>0</v>
      </c>
      <c r="E150" s="17">
        <v>1</v>
      </c>
      <c r="F150" s="32">
        <v>4.5454545454545456E-2</v>
      </c>
    </row>
    <row r="151" spans="1:6" ht="15" customHeight="1" x14ac:dyDescent="0.15">
      <c r="A151" s="18"/>
      <c r="B151" s="18" t="s">
        <v>49</v>
      </c>
      <c r="C151" s="19">
        <v>5</v>
      </c>
      <c r="D151" s="19">
        <v>5</v>
      </c>
      <c r="E151" s="19">
        <v>10</v>
      </c>
      <c r="F151" s="32">
        <v>0.45454545454545453</v>
      </c>
    </row>
    <row r="152" spans="1:6" ht="15" customHeight="1" x14ac:dyDescent="0.15">
      <c r="A152" s="33"/>
      <c r="B152" s="20" t="s">
        <v>6</v>
      </c>
      <c r="C152" s="21">
        <v>5</v>
      </c>
      <c r="D152" s="21">
        <v>6</v>
      </c>
      <c r="E152" s="21">
        <v>11</v>
      </c>
      <c r="F152" s="32">
        <v>0.5</v>
      </c>
    </row>
    <row r="153" spans="1:6" ht="15" customHeight="1" x14ac:dyDescent="0.15">
      <c r="B153" s="2" t="s">
        <v>8</v>
      </c>
      <c r="C153" s="1">
        <v>11</v>
      </c>
      <c r="D153" s="1">
        <v>11</v>
      </c>
      <c r="E153" s="1">
        <v>22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</v>
      </c>
      <c r="D155" s="17">
        <v>0</v>
      </c>
      <c r="E155" s="17">
        <v>1</v>
      </c>
      <c r="F155" s="32">
        <v>4.5454545454545456E-2</v>
      </c>
    </row>
    <row r="156" spans="1:6" ht="15" customHeight="1" x14ac:dyDescent="0.15">
      <c r="A156" s="28"/>
      <c r="B156" s="18" t="s">
        <v>49</v>
      </c>
      <c r="C156" s="19">
        <v>5</v>
      </c>
      <c r="D156" s="19">
        <v>5</v>
      </c>
      <c r="E156" s="19">
        <v>10</v>
      </c>
      <c r="F156" s="32">
        <v>0.45454545454545453</v>
      </c>
    </row>
    <row r="157" spans="1:6" ht="15" customHeight="1" x14ac:dyDescent="0.15">
      <c r="A157" s="25"/>
      <c r="B157" s="20" t="s">
        <v>10</v>
      </c>
      <c r="C157" s="21">
        <v>3</v>
      </c>
      <c r="D157" s="21">
        <v>1</v>
      </c>
      <c r="E157" s="21">
        <v>4</v>
      </c>
      <c r="F157" s="32">
        <v>0.18181818181818182</v>
      </c>
    </row>
    <row r="158" spans="1:6" ht="15" customHeight="1" x14ac:dyDescent="0.15">
      <c r="A158" s="26"/>
      <c r="B158" s="29" t="s">
        <v>11</v>
      </c>
      <c r="C158" s="27">
        <v>2</v>
      </c>
      <c r="D158" s="27">
        <v>5</v>
      </c>
      <c r="E158" s="27">
        <v>7</v>
      </c>
      <c r="F158" s="32">
        <v>0.31818181818181818</v>
      </c>
    </row>
    <row r="159" spans="1:6" ht="15" customHeight="1" x14ac:dyDescent="0.15">
      <c r="B159" s="2" t="s">
        <v>8</v>
      </c>
      <c r="C159" s="1">
        <v>11</v>
      </c>
      <c r="D159" s="1">
        <v>11</v>
      </c>
      <c r="E159" s="1">
        <v>22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</v>
      </c>
      <c r="D161" s="31">
        <v>2</v>
      </c>
      <c r="E161" s="31">
        <v>3</v>
      </c>
      <c r="F161" s="32">
        <v>0.13636363636363635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2</v>
      </c>
      <c r="E162" s="31">
        <v>2</v>
      </c>
      <c r="F162" s="32">
        <v>9.0909090909090912E-2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1-000000000000}">
  <sheetPr codeName="Sheet243">
    <tabColor rgb="FF99CC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354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2</v>
      </c>
      <c r="E8" s="38">
        <v>2</v>
      </c>
      <c r="F8" s="39">
        <v>1.9801980198019802E-2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4</v>
      </c>
      <c r="D14" s="70">
        <v>0</v>
      </c>
      <c r="E14" s="48">
        <v>4</v>
      </c>
      <c r="F14" s="39">
        <v>3.9603960396039604E-2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9.9009900990099011E-3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9.9009900990099011E-3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9.9009900990099011E-3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4</v>
      </c>
      <c r="D42" s="94">
        <v>0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6</v>
      </c>
      <c r="D44" s="49">
        <v>1</v>
      </c>
      <c r="E44" s="41">
        <v>7</v>
      </c>
      <c r="F44" s="42">
        <v>6.9306930693069313E-2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2</v>
      </c>
      <c r="D50" s="49">
        <v>3</v>
      </c>
      <c r="E50" s="41">
        <v>5</v>
      </c>
      <c r="F50" s="42">
        <v>4.9504950495049507E-2</v>
      </c>
    </row>
    <row r="51" spans="1:6" ht="15" customHeight="1" x14ac:dyDescent="0.15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3</v>
      </c>
      <c r="D56" s="49">
        <v>1</v>
      </c>
      <c r="E56" s="41">
        <v>4</v>
      </c>
      <c r="F56" s="42">
        <v>3.9603960396039604E-2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2</v>
      </c>
      <c r="D62" s="49">
        <v>2</v>
      </c>
      <c r="E62" s="41">
        <v>4</v>
      </c>
      <c r="F62" s="42">
        <v>3.9603960396039604E-2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2.9702970297029702E-2</v>
      </c>
    </row>
    <row r="69" spans="1:6" ht="15" customHeight="1" x14ac:dyDescent="0.15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4</v>
      </c>
      <c r="D74" s="49">
        <v>2</v>
      </c>
      <c r="E74" s="41">
        <v>6</v>
      </c>
      <c r="F74" s="42">
        <v>5.9405940594059403E-2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6.9306930693069313E-2</v>
      </c>
    </row>
    <row r="81" spans="1:6" ht="15" customHeight="1" x14ac:dyDescent="0.15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4</v>
      </c>
      <c r="D86" s="71">
        <v>5</v>
      </c>
      <c r="E86" s="44">
        <v>9</v>
      </c>
      <c r="F86" s="45">
        <v>8.9108910891089105E-2</v>
      </c>
    </row>
    <row r="87" spans="1:6" ht="15" customHeight="1" x14ac:dyDescent="0.15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6</v>
      </c>
      <c r="D92" s="71">
        <v>4</v>
      </c>
      <c r="E92" s="44">
        <v>10</v>
      </c>
      <c r="F92" s="45">
        <v>9.9009900990099015E-2</v>
      </c>
    </row>
    <row r="93" spans="1:6" ht="15" customHeight="1" x14ac:dyDescent="0.15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8</v>
      </c>
      <c r="D98" s="71">
        <v>5</v>
      </c>
      <c r="E98" s="44">
        <v>13</v>
      </c>
      <c r="F98" s="45">
        <v>0.12871287128712872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4</v>
      </c>
      <c r="D102" s="94">
        <v>0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1</v>
      </c>
      <c r="E104" s="44">
        <v>6</v>
      </c>
      <c r="F104" s="45">
        <v>5.9405940594059403E-2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3</v>
      </c>
      <c r="D107" s="94">
        <v>1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6</v>
      </c>
      <c r="D110" s="71">
        <v>5</v>
      </c>
      <c r="E110" s="44">
        <v>11</v>
      </c>
      <c r="F110" s="45">
        <v>0.10891089108910891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4</v>
      </c>
      <c r="D116" s="71">
        <v>2</v>
      </c>
      <c r="E116" s="44">
        <v>6</v>
      </c>
      <c r="F116" s="45">
        <v>5.9405940594059403E-2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9.9009900990099011E-3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63</v>
      </c>
      <c r="D147" s="77">
        <v>38</v>
      </c>
      <c r="E147" s="62">
        <v>101</v>
      </c>
      <c r="F147" s="32">
        <v>0.99999999999999978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4</v>
      </c>
      <c r="D150" s="17">
        <v>3</v>
      </c>
      <c r="E150" s="17">
        <v>7</v>
      </c>
      <c r="F150" s="32">
        <v>6.9306930693069313E-2</v>
      </c>
    </row>
    <row r="151" spans="1:6" ht="15" customHeight="1" x14ac:dyDescent="0.15">
      <c r="A151" s="18"/>
      <c r="B151" s="18" t="s">
        <v>49</v>
      </c>
      <c r="C151" s="19">
        <v>25</v>
      </c>
      <c r="D151" s="19">
        <v>13</v>
      </c>
      <c r="E151" s="19">
        <v>38</v>
      </c>
      <c r="F151" s="32">
        <v>0.37623762376237624</v>
      </c>
    </row>
    <row r="152" spans="1:6" ht="15" customHeight="1" x14ac:dyDescent="0.15">
      <c r="A152" s="33"/>
      <c r="B152" s="20" t="s">
        <v>6</v>
      </c>
      <c r="C152" s="21">
        <v>34</v>
      </c>
      <c r="D152" s="21">
        <v>22</v>
      </c>
      <c r="E152" s="21">
        <v>56</v>
      </c>
      <c r="F152" s="32">
        <v>0.5544554455445545</v>
      </c>
    </row>
    <row r="153" spans="1:6" ht="15" customHeight="1" x14ac:dyDescent="0.15">
      <c r="B153" s="2" t="s">
        <v>8</v>
      </c>
      <c r="C153" s="1">
        <v>63</v>
      </c>
      <c r="D153" s="1">
        <v>38</v>
      </c>
      <c r="E153" s="1">
        <v>101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4</v>
      </c>
      <c r="D155" s="17">
        <v>3</v>
      </c>
      <c r="E155" s="17">
        <v>7</v>
      </c>
      <c r="F155" s="32">
        <v>6.9306930693069313E-2</v>
      </c>
    </row>
    <row r="156" spans="1:6" ht="15" customHeight="1" x14ac:dyDescent="0.15">
      <c r="A156" s="28"/>
      <c r="B156" s="18" t="s">
        <v>49</v>
      </c>
      <c r="C156" s="19">
        <v>25</v>
      </c>
      <c r="D156" s="19">
        <v>13</v>
      </c>
      <c r="E156" s="19">
        <v>38</v>
      </c>
      <c r="F156" s="32">
        <v>0.37623762376237624</v>
      </c>
    </row>
    <row r="157" spans="1:6" ht="15" customHeight="1" x14ac:dyDescent="0.15">
      <c r="A157" s="25"/>
      <c r="B157" s="20" t="s">
        <v>10</v>
      </c>
      <c r="C157" s="21">
        <v>10</v>
      </c>
      <c r="D157" s="21">
        <v>9</v>
      </c>
      <c r="E157" s="21">
        <v>19</v>
      </c>
      <c r="F157" s="32">
        <v>0.18811881188118812</v>
      </c>
    </row>
    <row r="158" spans="1:6" ht="15" customHeight="1" x14ac:dyDescent="0.15">
      <c r="A158" s="26"/>
      <c r="B158" s="29" t="s">
        <v>11</v>
      </c>
      <c r="C158" s="27">
        <v>24</v>
      </c>
      <c r="D158" s="27">
        <v>13</v>
      </c>
      <c r="E158" s="27">
        <v>37</v>
      </c>
      <c r="F158" s="32">
        <v>0.36633663366336633</v>
      </c>
    </row>
    <row r="159" spans="1:6" ht="15" customHeight="1" x14ac:dyDescent="0.15">
      <c r="B159" s="2" t="s">
        <v>8</v>
      </c>
      <c r="C159" s="1">
        <v>63</v>
      </c>
      <c r="D159" s="1">
        <v>38</v>
      </c>
      <c r="E159" s="1">
        <v>101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11</v>
      </c>
      <c r="D161" s="31">
        <v>7</v>
      </c>
      <c r="E161" s="31">
        <v>18</v>
      </c>
      <c r="F161" s="32">
        <v>0.17821782178217821</v>
      </c>
    </row>
    <row r="162" spans="1:6" ht="15" customHeight="1" x14ac:dyDescent="0.15">
      <c r="A162" s="30"/>
      <c r="B162" s="23" t="s">
        <v>15</v>
      </c>
      <c r="C162" s="31">
        <v>5</v>
      </c>
      <c r="D162" s="31">
        <v>2</v>
      </c>
      <c r="E162" s="31">
        <v>7</v>
      </c>
      <c r="F162" s="32">
        <v>6.9306930693069313E-2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9.9009900990099011E-3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1-000000000000}">
  <sheetPr codeName="Sheet244">
    <tabColor rgb="FF99CC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355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4.2253521126760563E-2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4.2253521126760563E-2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2.8169014084507043E-2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2.8169014084507043E-2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3</v>
      </c>
      <c r="D50" s="49">
        <v>0</v>
      </c>
      <c r="E50" s="41">
        <v>3</v>
      </c>
      <c r="F50" s="42">
        <v>4.2253521126760563E-2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4.2253521126760563E-2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2</v>
      </c>
      <c r="D62" s="49">
        <v>2</v>
      </c>
      <c r="E62" s="41">
        <v>4</v>
      </c>
      <c r="F62" s="42">
        <v>5.6338028169014086E-2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2</v>
      </c>
      <c r="D68" s="49">
        <v>4</v>
      </c>
      <c r="E68" s="41">
        <v>6</v>
      </c>
      <c r="F68" s="42">
        <v>8.4507042253521125E-2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2</v>
      </c>
      <c r="D74" s="49">
        <v>1</v>
      </c>
      <c r="E74" s="41">
        <v>3</v>
      </c>
      <c r="F74" s="42">
        <v>4.2253521126760563E-2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1</v>
      </c>
      <c r="D80" s="49">
        <v>3</v>
      </c>
      <c r="E80" s="41">
        <v>4</v>
      </c>
      <c r="F80" s="42">
        <v>5.6338028169014086E-2</v>
      </c>
    </row>
    <row r="81" spans="1:6" ht="15" customHeight="1" x14ac:dyDescent="0.15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0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6</v>
      </c>
      <c r="D86" s="71">
        <v>1</v>
      </c>
      <c r="E86" s="44">
        <v>7</v>
      </c>
      <c r="F86" s="45">
        <v>9.8591549295774641E-2</v>
      </c>
    </row>
    <row r="87" spans="1:6" ht="15" customHeight="1" x14ac:dyDescent="0.15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4</v>
      </c>
      <c r="D92" s="71">
        <v>3</v>
      </c>
      <c r="E92" s="44">
        <v>7</v>
      </c>
      <c r="F92" s="45">
        <v>9.8591549295774641E-2</v>
      </c>
    </row>
    <row r="93" spans="1:6" ht="15" customHeight="1" x14ac:dyDescent="0.15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6</v>
      </c>
      <c r="D98" s="71">
        <v>6</v>
      </c>
      <c r="E98" s="44">
        <v>12</v>
      </c>
      <c r="F98" s="45">
        <v>0.16901408450704225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5.6338028169014086E-2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2</v>
      </c>
      <c r="E110" s="44">
        <v>6</v>
      </c>
      <c r="F110" s="45">
        <v>8.4507042253521125E-2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2.8169014084507043E-2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40</v>
      </c>
      <c r="D147" s="77">
        <v>31</v>
      </c>
      <c r="E147" s="62">
        <v>71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15">
      <c r="A151" s="18"/>
      <c r="B151" s="18" t="s">
        <v>49</v>
      </c>
      <c r="C151" s="19">
        <v>18</v>
      </c>
      <c r="D151" s="19">
        <v>15</v>
      </c>
      <c r="E151" s="19">
        <v>33</v>
      </c>
      <c r="F151" s="32">
        <v>0.46478873239436619</v>
      </c>
    </row>
    <row r="152" spans="1:6" ht="15" customHeight="1" x14ac:dyDescent="0.15">
      <c r="A152" s="33"/>
      <c r="B152" s="20" t="s">
        <v>6</v>
      </c>
      <c r="C152" s="21">
        <v>22</v>
      </c>
      <c r="D152" s="21">
        <v>16</v>
      </c>
      <c r="E152" s="21">
        <v>38</v>
      </c>
      <c r="F152" s="32">
        <v>0.53521126760563376</v>
      </c>
    </row>
    <row r="153" spans="1:6" ht="15" customHeight="1" x14ac:dyDescent="0.15">
      <c r="B153" s="2" t="s">
        <v>8</v>
      </c>
      <c r="C153" s="1">
        <v>40</v>
      </c>
      <c r="D153" s="1">
        <v>31</v>
      </c>
      <c r="E153" s="1">
        <v>71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15">
      <c r="A156" s="28"/>
      <c r="B156" s="18" t="s">
        <v>49</v>
      </c>
      <c r="C156" s="19">
        <v>18</v>
      </c>
      <c r="D156" s="19">
        <v>15</v>
      </c>
      <c r="E156" s="19">
        <v>33</v>
      </c>
      <c r="F156" s="32">
        <v>0.46478873239436619</v>
      </c>
    </row>
    <row r="157" spans="1:6" ht="15" customHeight="1" x14ac:dyDescent="0.15">
      <c r="A157" s="25"/>
      <c r="B157" s="20" t="s">
        <v>10</v>
      </c>
      <c r="C157" s="21">
        <v>10</v>
      </c>
      <c r="D157" s="21">
        <v>4</v>
      </c>
      <c r="E157" s="21">
        <v>14</v>
      </c>
      <c r="F157" s="32">
        <v>0.19718309859154928</v>
      </c>
    </row>
    <row r="158" spans="1:6" ht="15" customHeight="1" x14ac:dyDescent="0.15">
      <c r="A158" s="26"/>
      <c r="B158" s="29" t="s">
        <v>11</v>
      </c>
      <c r="C158" s="27">
        <v>12</v>
      </c>
      <c r="D158" s="27">
        <v>12</v>
      </c>
      <c r="E158" s="27">
        <v>24</v>
      </c>
      <c r="F158" s="32">
        <v>0.3380281690140845</v>
      </c>
    </row>
    <row r="159" spans="1:6" ht="15" customHeight="1" x14ac:dyDescent="0.15">
      <c r="B159" s="2" t="s">
        <v>8</v>
      </c>
      <c r="C159" s="1">
        <v>40</v>
      </c>
      <c r="D159" s="1">
        <v>31</v>
      </c>
      <c r="E159" s="1">
        <v>71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4</v>
      </c>
      <c r="D161" s="31">
        <v>4</v>
      </c>
      <c r="E161" s="31">
        <v>8</v>
      </c>
      <c r="F161" s="32">
        <v>0.11267605633802817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2</v>
      </c>
      <c r="E162" s="31">
        <v>2</v>
      </c>
      <c r="F162" s="32">
        <v>2.8169014084507043E-2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1-000000000000}">
  <sheetPr codeName="Sheet245">
    <tabColor rgb="FF99CC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356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4.5977011494252873E-2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3</v>
      </c>
      <c r="E20" s="48">
        <v>4</v>
      </c>
      <c r="F20" s="39">
        <v>4.5977011494252873E-2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1.1494252873563218E-2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2.2988505747126436E-2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3.4482758620689655E-2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4</v>
      </c>
      <c r="D50" s="49">
        <v>1</v>
      </c>
      <c r="E50" s="41">
        <v>5</v>
      </c>
      <c r="F50" s="42">
        <v>5.7471264367816091E-2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1.1494252873563218E-2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4</v>
      </c>
      <c r="D62" s="49">
        <v>2</v>
      </c>
      <c r="E62" s="41">
        <v>6</v>
      </c>
      <c r="F62" s="42">
        <v>6.8965517241379309E-2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3.4482758620689655E-2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3</v>
      </c>
      <c r="D74" s="49">
        <v>0</v>
      </c>
      <c r="E74" s="41">
        <v>3</v>
      </c>
      <c r="F74" s="42">
        <v>3.4482758620689655E-2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2</v>
      </c>
      <c r="D80" s="49">
        <v>3</v>
      </c>
      <c r="E80" s="41">
        <v>5</v>
      </c>
      <c r="F80" s="42">
        <v>5.7471264367816091E-2</v>
      </c>
    </row>
    <row r="81" spans="1:6" ht="15" customHeight="1" x14ac:dyDescent="0.15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0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6</v>
      </c>
      <c r="D86" s="71">
        <v>4</v>
      </c>
      <c r="E86" s="44">
        <v>10</v>
      </c>
      <c r="F86" s="45">
        <v>0.11494252873563218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5</v>
      </c>
      <c r="D92" s="71">
        <v>9</v>
      </c>
      <c r="E92" s="44">
        <v>14</v>
      </c>
      <c r="F92" s="45">
        <v>0.16091954022988506</v>
      </c>
    </row>
    <row r="93" spans="1:6" ht="15" customHeight="1" x14ac:dyDescent="0.15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7</v>
      </c>
      <c r="D98" s="71">
        <v>4</v>
      </c>
      <c r="E98" s="44">
        <v>11</v>
      </c>
      <c r="F98" s="45">
        <v>0.12643678160919541</v>
      </c>
    </row>
    <row r="99" spans="1:6" ht="15" customHeight="1" x14ac:dyDescent="0.15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3</v>
      </c>
      <c r="E104" s="44">
        <v>5</v>
      </c>
      <c r="F104" s="45">
        <v>5.7471264367816091E-2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1</v>
      </c>
      <c r="E110" s="44">
        <v>3</v>
      </c>
      <c r="F110" s="45">
        <v>3.4482758620689655E-2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2.2988505747126436E-2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4.5977011494252873E-2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1.1494252873563218E-2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44</v>
      </c>
      <c r="D147" s="77">
        <v>43</v>
      </c>
      <c r="E147" s="62">
        <v>87</v>
      </c>
      <c r="F147" s="32"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</v>
      </c>
      <c r="D150" s="17">
        <v>6</v>
      </c>
      <c r="E150" s="17">
        <v>8</v>
      </c>
      <c r="F150" s="32">
        <v>9.1954022988505746E-2</v>
      </c>
    </row>
    <row r="151" spans="1:6" ht="15" customHeight="1" x14ac:dyDescent="0.15">
      <c r="A151" s="18"/>
      <c r="B151" s="18" t="s">
        <v>49</v>
      </c>
      <c r="C151" s="19">
        <v>19</v>
      </c>
      <c r="D151" s="19">
        <v>10</v>
      </c>
      <c r="E151" s="19">
        <v>29</v>
      </c>
      <c r="F151" s="32">
        <v>0.33333333333333331</v>
      </c>
    </row>
    <row r="152" spans="1:6" ht="15" customHeight="1" x14ac:dyDescent="0.15">
      <c r="A152" s="33"/>
      <c r="B152" s="20" t="s">
        <v>6</v>
      </c>
      <c r="C152" s="21">
        <v>23</v>
      </c>
      <c r="D152" s="21">
        <v>27</v>
      </c>
      <c r="E152" s="21">
        <v>50</v>
      </c>
      <c r="F152" s="32">
        <v>0.57471264367816088</v>
      </c>
    </row>
    <row r="153" spans="1:6" ht="15" customHeight="1" x14ac:dyDescent="0.15">
      <c r="B153" s="2" t="s">
        <v>8</v>
      </c>
      <c r="C153" s="1">
        <v>44</v>
      </c>
      <c r="D153" s="1">
        <v>43</v>
      </c>
      <c r="E153" s="1">
        <v>87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</v>
      </c>
      <c r="D155" s="17">
        <v>6</v>
      </c>
      <c r="E155" s="17">
        <v>8</v>
      </c>
      <c r="F155" s="32">
        <v>9.1954022988505746E-2</v>
      </c>
    </row>
    <row r="156" spans="1:6" ht="15" customHeight="1" x14ac:dyDescent="0.15">
      <c r="A156" s="28"/>
      <c r="B156" s="18" t="s">
        <v>49</v>
      </c>
      <c r="C156" s="19">
        <v>19</v>
      </c>
      <c r="D156" s="19">
        <v>10</v>
      </c>
      <c r="E156" s="19">
        <v>29</v>
      </c>
      <c r="F156" s="32">
        <v>0.33333333333333331</v>
      </c>
    </row>
    <row r="157" spans="1:6" ht="15" customHeight="1" x14ac:dyDescent="0.15">
      <c r="A157" s="25"/>
      <c r="B157" s="20" t="s">
        <v>10</v>
      </c>
      <c r="C157" s="21">
        <v>11</v>
      </c>
      <c r="D157" s="21">
        <v>13</v>
      </c>
      <c r="E157" s="21">
        <v>24</v>
      </c>
      <c r="F157" s="32">
        <v>0.27586206896551724</v>
      </c>
    </row>
    <row r="158" spans="1:6" ht="15" customHeight="1" x14ac:dyDescent="0.15">
      <c r="A158" s="26"/>
      <c r="B158" s="29" t="s">
        <v>11</v>
      </c>
      <c r="C158" s="27">
        <v>12</v>
      </c>
      <c r="D158" s="27">
        <v>14</v>
      </c>
      <c r="E158" s="27">
        <v>26</v>
      </c>
      <c r="F158" s="32">
        <v>0.2988505747126437</v>
      </c>
    </row>
    <row r="159" spans="1:6" ht="15" customHeight="1" x14ac:dyDescent="0.15">
      <c r="B159" s="2" t="s">
        <v>8</v>
      </c>
      <c r="C159" s="1">
        <v>44</v>
      </c>
      <c r="D159" s="1">
        <v>43</v>
      </c>
      <c r="E159" s="1">
        <v>87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3</v>
      </c>
      <c r="D161" s="31">
        <v>7</v>
      </c>
      <c r="E161" s="31">
        <v>10</v>
      </c>
      <c r="F161" s="32">
        <v>0.11494252873563218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6</v>
      </c>
      <c r="E162" s="31">
        <v>7</v>
      </c>
      <c r="F162" s="32">
        <v>8.0459770114942528E-2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5</v>
      </c>
      <c r="E163" s="31">
        <v>5</v>
      </c>
      <c r="F163" s="32">
        <v>5.7471264367816091E-2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1.1494252873563218E-2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1-000000000000}">
  <sheetPr codeName="Sheet283">
    <tabColor indexed="59"/>
  </sheetPr>
  <dimension ref="A1:F167"/>
  <sheetViews>
    <sheetView zoomScaleNormal="100" workbookViewId="0">
      <selection activeCell="B2" sqref="B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">
      <c r="A2" s="66" t="s">
        <v>127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片倉!C3+西長者原!C3+比田井!C3+天神!C3+協東!C3+高呂!C3+大谷地!C3+協西!C3+小平!C3+三井!C3</f>
        <v>8</v>
      </c>
      <c r="D3" s="74">
        <f>片倉!D3+西長者原!D3+比田井!D3+天神!D3+協東!D3+高呂!D3+大谷地!D3+協西!D3+小平!D3+三井!D3</f>
        <v>5</v>
      </c>
      <c r="E3" s="9">
        <f>片倉!E3+西長者原!E3+比田井!E3+天神!E3+協東!E3+高呂!E3+大谷地!E3+協西!E3+小平!E3+三井!E3</f>
        <v>13</v>
      </c>
      <c r="F3" s="32"/>
    </row>
    <row r="4" spans="1:6" ht="15" customHeight="1" x14ac:dyDescent="0.15">
      <c r="A4" s="12"/>
      <c r="B4" s="35">
        <v>1</v>
      </c>
      <c r="C4" s="75">
        <f>片倉!C4+西長者原!C4+比田井!C4+天神!C4+協東!C4+高呂!C4+大谷地!C4+協西!C4+小平!C4+三井!C4</f>
        <v>2</v>
      </c>
      <c r="D4" s="75">
        <f>片倉!D4+西長者原!D4+比田井!D4+天神!D4+協東!D4+高呂!D4+大谷地!D4+協西!D4+小平!D4+三井!D4</f>
        <v>7</v>
      </c>
      <c r="E4" s="10">
        <f>片倉!E4+西長者原!E4+比田井!E4+天神!E4+協東!E4+高呂!E4+大谷地!E4+協西!E4+小平!E4+三井!E4</f>
        <v>9</v>
      </c>
      <c r="F4" s="32"/>
    </row>
    <row r="5" spans="1:6" ht="15" customHeight="1" x14ac:dyDescent="0.15">
      <c r="A5" s="12"/>
      <c r="B5" s="35">
        <v>2</v>
      </c>
      <c r="C5" s="75">
        <f>片倉!C5+西長者原!C5+比田井!C5+天神!C5+協東!C5+高呂!C5+大谷地!C5+協西!C5+小平!C5+三井!C5</f>
        <v>11</v>
      </c>
      <c r="D5" s="75">
        <f>片倉!D5+西長者原!D5+比田井!D5+天神!D5+協東!D5+高呂!D5+大谷地!D5+協西!D5+小平!D5+三井!D5</f>
        <v>6</v>
      </c>
      <c r="E5" s="10">
        <f>片倉!E5+西長者原!E5+比田井!E5+天神!E5+協東!E5+高呂!E5+大谷地!E5+協西!E5+小平!E5+三井!E5</f>
        <v>17</v>
      </c>
      <c r="F5" s="32"/>
    </row>
    <row r="6" spans="1:6" ht="15" customHeight="1" x14ac:dyDescent="0.15">
      <c r="A6" s="12"/>
      <c r="B6" s="35">
        <v>3</v>
      </c>
      <c r="C6" s="75">
        <f>片倉!C6+西長者原!C6+比田井!C6+天神!C6+協東!C6+高呂!C6+大谷地!C6+協西!C6+小平!C6+三井!C6</f>
        <v>9</v>
      </c>
      <c r="D6" s="75">
        <f>片倉!D6+西長者原!D6+比田井!D6+天神!D6+協東!D6+高呂!D6+大谷地!D6+協西!D6+小平!D6+三井!D6</f>
        <v>8</v>
      </c>
      <c r="E6" s="10">
        <f>片倉!E6+西長者原!E6+比田井!E6+天神!E6+協東!E6+高呂!E6+大谷地!E6+協西!E6+小平!E6+三井!E6</f>
        <v>17</v>
      </c>
      <c r="F6" s="32"/>
    </row>
    <row r="7" spans="1:6" ht="15" customHeight="1" x14ac:dyDescent="0.15">
      <c r="A7" s="12"/>
      <c r="B7" s="35">
        <v>4</v>
      </c>
      <c r="C7" s="75">
        <f>片倉!C7+西長者原!C7+比田井!C7+天神!C7+協東!C7+高呂!C7+大谷地!C7+協西!C7+小平!C7+三井!C7</f>
        <v>3</v>
      </c>
      <c r="D7" s="75">
        <f>片倉!D7+西長者原!D7+比田井!D7+天神!D7+協東!D7+高呂!D7+大谷地!D7+協西!D7+小平!D7+三井!D7</f>
        <v>6</v>
      </c>
      <c r="E7" s="10">
        <f>片倉!E7+西長者原!E7+比田井!E7+天神!E7+協東!E7+高呂!E7+大谷地!E7+協西!E7+小平!E7+三井!E7</f>
        <v>9</v>
      </c>
      <c r="F7" s="32"/>
    </row>
    <row r="8" spans="1:6" ht="15" customHeight="1" x14ac:dyDescent="0.15">
      <c r="A8" s="12"/>
      <c r="B8" s="37" t="s">
        <v>50</v>
      </c>
      <c r="C8" s="70">
        <f>片倉!C8+西長者原!C8+比田井!C8+天神!C8+協東!C8+高呂!C8+大谷地!C8+協西!C8+小平!C8+三井!C8</f>
        <v>33</v>
      </c>
      <c r="D8" s="70">
        <f>片倉!D8+西長者原!D8+比田井!D8+天神!D8+協東!D8+高呂!D8+大谷地!D8+協西!D8+小平!D8+三井!D8</f>
        <v>32</v>
      </c>
      <c r="E8" s="38">
        <f>片倉!E8+西長者原!E8+比田井!E8+天神!E8+協東!E8+高呂!E8+大谷地!E8+協西!E8+小平!E8+三井!E8</f>
        <v>65</v>
      </c>
      <c r="F8" s="39">
        <f>E8/E147</f>
        <v>2.5184037194885704E-2</v>
      </c>
    </row>
    <row r="9" spans="1:6" ht="15" customHeight="1" x14ac:dyDescent="0.15">
      <c r="A9" s="12"/>
      <c r="B9" s="35">
        <v>5</v>
      </c>
      <c r="C9" s="75">
        <f>片倉!C9+西長者原!C9+比田井!C9+天神!C9+協東!C9+高呂!C9+大谷地!C9+協西!C9+小平!C9+三井!C9</f>
        <v>5</v>
      </c>
      <c r="D9" s="75">
        <f>片倉!D9+西長者原!D9+比田井!D9+天神!D9+協東!D9+高呂!D9+大谷地!D9+協西!D9+小平!D9+三井!D9</f>
        <v>10</v>
      </c>
      <c r="E9" s="10">
        <f>片倉!E9+西長者原!E9+比田井!E9+天神!E9+協東!E9+高呂!E9+大谷地!E9+協西!E9+小平!E9+三井!E9</f>
        <v>15</v>
      </c>
      <c r="F9" s="32"/>
    </row>
    <row r="10" spans="1:6" ht="15" customHeight="1" x14ac:dyDescent="0.15">
      <c r="A10" s="12"/>
      <c r="B10" s="35">
        <v>6</v>
      </c>
      <c r="C10" s="75">
        <f>片倉!C10+西長者原!C10+比田井!C10+天神!C10+協東!C10+高呂!C10+大谷地!C10+協西!C10+小平!C10+三井!C10</f>
        <v>11</v>
      </c>
      <c r="D10" s="75">
        <f>片倉!D10+西長者原!D10+比田井!D10+天神!D10+協東!D10+高呂!D10+大谷地!D10+協西!D10+小平!D10+三井!D10</f>
        <v>7</v>
      </c>
      <c r="E10" s="10">
        <f>片倉!E10+西長者原!E10+比田井!E10+天神!E10+協東!E10+高呂!E10+大谷地!E10+協西!E10+小平!E10+三井!E10</f>
        <v>18</v>
      </c>
      <c r="F10" s="32"/>
    </row>
    <row r="11" spans="1:6" ht="15" customHeight="1" x14ac:dyDescent="0.15">
      <c r="A11" s="12"/>
      <c r="B11" s="35">
        <v>7</v>
      </c>
      <c r="C11" s="75">
        <f>片倉!C11+西長者原!C11+比田井!C11+天神!C11+協東!C11+高呂!C11+大谷地!C11+協西!C11+小平!C11+三井!C11</f>
        <v>14</v>
      </c>
      <c r="D11" s="75">
        <f>片倉!D11+西長者原!D11+比田井!D11+天神!D11+協東!D11+高呂!D11+大谷地!D11+協西!D11+小平!D11+三井!D11</f>
        <v>6</v>
      </c>
      <c r="E11" s="10">
        <f>片倉!E11+西長者原!E11+比田井!E11+天神!E11+協東!E11+高呂!E11+大谷地!E11+協西!E11+小平!E11+三井!E11</f>
        <v>20</v>
      </c>
      <c r="F11" s="32"/>
    </row>
    <row r="12" spans="1:6" ht="15" customHeight="1" x14ac:dyDescent="0.15">
      <c r="A12" s="12"/>
      <c r="B12" s="35">
        <v>8</v>
      </c>
      <c r="C12" s="75">
        <f>片倉!C12+西長者原!C12+比田井!C12+天神!C12+協東!C12+高呂!C12+大谷地!C12+協西!C12+小平!C12+三井!C12</f>
        <v>12</v>
      </c>
      <c r="D12" s="75">
        <f>片倉!D12+西長者原!D12+比田井!D12+天神!D12+協東!D12+高呂!D12+大谷地!D12+協西!D12+小平!D12+三井!D12</f>
        <v>6</v>
      </c>
      <c r="E12" s="10">
        <f>片倉!E12+西長者原!E12+比田井!E12+天神!E12+協東!E12+高呂!E12+大谷地!E12+協西!E12+小平!E12+三井!E12</f>
        <v>18</v>
      </c>
      <c r="F12" s="32"/>
    </row>
    <row r="13" spans="1:6" ht="15" customHeight="1" x14ac:dyDescent="0.15">
      <c r="A13" s="12"/>
      <c r="B13" s="35">
        <v>9</v>
      </c>
      <c r="C13" s="75">
        <f>片倉!C13+西長者原!C13+比田井!C13+天神!C13+協東!C13+高呂!C13+大谷地!C13+協西!C13+小平!C13+三井!C13</f>
        <v>10</v>
      </c>
      <c r="D13" s="75">
        <f>片倉!D13+西長者原!D13+比田井!D13+天神!D13+協東!D13+高呂!D13+大谷地!D13+協西!D13+小平!D13+三井!D13</f>
        <v>11</v>
      </c>
      <c r="E13" s="10">
        <f>片倉!E13+西長者原!E13+比田井!E13+天神!E13+協東!E13+高呂!E13+大谷地!E13+協西!E13+小平!E13+三井!E13</f>
        <v>21</v>
      </c>
      <c r="F13" s="32"/>
    </row>
    <row r="14" spans="1:6" ht="15" customHeight="1" x14ac:dyDescent="0.15">
      <c r="A14" s="12"/>
      <c r="B14" s="37" t="s">
        <v>51</v>
      </c>
      <c r="C14" s="70">
        <f>片倉!C14+西長者原!C14+比田井!C14+天神!C14+協東!C14+高呂!C14+大谷地!C14+協西!C14+小平!C14+三井!C14</f>
        <v>52</v>
      </c>
      <c r="D14" s="70">
        <f>片倉!D14+西長者原!D14+比田井!D14+天神!D14+協東!D14+高呂!D14+大谷地!D14+協西!D14+小平!D14+三井!D14</f>
        <v>40</v>
      </c>
      <c r="E14" s="48">
        <f>片倉!E14+西長者原!E14+比田井!E14+天神!E14+協東!E14+高呂!E14+大谷地!E14+協西!E14+小平!E14+三井!E14</f>
        <v>92</v>
      </c>
      <c r="F14" s="39">
        <f>E14/E147</f>
        <v>3.5645098798915149E-2</v>
      </c>
    </row>
    <row r="15" spans="1:6" ht="15" customHeight="1" x14ac:dyDescent="0.15">
      <c r="A15" s="12"/>
      <c r="B15" s="35">
        <v>10</v>
      </c>
      <c r="C15" s="75">
        <f>片倉!C15+西長者原!C15+比田井!C15+天神!C15+協東!C15+高呂!C15+大谷地!C15+協西!C15+小平!C15+三井!C15</f>
        <v>8</v>
      </c>
      <c r="D15" s="75">
        <f>片倉!D15+西長者原!D15+比田井!D15+天神!D15+協東!D15+高呂!D15+大谷地!D15+協西!D15+小平!D15+三井!D15</f>
        <v>8</v>
      </c>
      <c r="E15" s="10">
        <f>片倉!E15+西長者原!E15+比田井!E15+天神!E15+協東!E15+高呂!E15+大谷地!E15+協西!E15+小平!E15+三井!E15</f>
        <v>16</v>
      </c>
      <c r="F15" s="32"/>
    </row>
    <row r="16" spans="1:6" ht="15" customHeight="1" x14ac:dyDescent="0.15">
      <c r="A16" s="12"/>
      <c r="B16" s="35">
        <v>11</v>
      </c>
      <c r="C16" s="75">
        <f>片倉!C16+西長者原!C16+比田井!C16+天神!C16+協東!C16+高呂!C16+大谷地!C16+協西!C16+小平!C16+三井!C16</f>
        <v>13</v>
      </c>
      <c r="D16" s="75">
        <f>片倉!D16+西長者原!D16+比田井!D16+天神!D16+協東!D16+高呂!D16+大谷地!D16+協西!D16+小平!D16+三井!D16</f>
        <v>11</v>
      </c>
      <c r="E16" s="10">
        <f>片倉!E16+西長者原!E16+比田井!E16+天神!E16+協東!E16+高呂!E16+大谷地!E16+協西!E16+小平!E16+三井!E16</f>
        <v>24</v>
      </c>
      <c r="F16" s="32"/>
    </row>
    <row r="17" spans="1:6" ht="15" customHeight="1" x14ac:dyDescent="0.15">
      <c r="A17" s="12"/>
      <c r="B17" s="35">
        <v>12</v>
      </c>
      <c r="C17" s="75">
        <f>片倉!C17+西長者原!C17+比田井!C17+天神!C17+協東!C17+高呂!C17+大谷地!C17+協西!C17+小平!C17+三井!C17</f>
        <v>12</v>
      </c>
      <c r="D17" s="75">
        <f>片倉!D17+西長者原!D17+比田井!D17+天神!D17+協東!D17+高呂!D17+大谷地!D17+協西!D17+小平!D17+三井!D17</f>
        <v>12</v>
      </c>
      <c r="E17" s="10">
        <f>片倉!E17+西長者原!E17+比田井!E17+天神!E17+協東!E17+高呂!E17+大谷地!E17+協西!E17+小平!E17+三井!E17</f>
        <v>24</v>
      </c>
      <c r="F17" s="32"/>
    </row>
    <row r="18" spans="1:6" ht="15" customHeight="1" x14ac:dyDescent="0.15">
      <c r="A18" s="12"/>
      <c r="B18" s="35">
        <v>13</v>
      </c>
      <c r="C18" s="75">
        <f>片倉!C18+西長者原!C18+比田井!C18+天神!C18+協東!C18+高呂!C18+大谷地!C18+協西!C18+小平!C18+三井!C18</f>
        <v>10</v>
      </c>
      <c r="D18" s="75">
        <f>片倉!D18+西長者原!D18+比田井!D18+天神!D18+協東!D18+高呂!D18+大谷地!D18+協西!D18+小平!D18+三井!D18</f>
        <v>12</v>
      </c>
      <c r="E18" s="10">
        <f>片倉!E18+西長者原!E18+比田井!E18+天神!E18+協東!E18+高呂!E18+大谷地!E18+協西!E18+小平!E18+三井!E18</f>
        <v>22</v>
      </c>
      <c r="F18" s="32"/>
    </row>
    <row r="19" spans="1:6" ht="15" customHeight="1" x14ac:dyDescent="0.15">
      <c r="A19" s="12"/>
      <c r="B19" s="35">
        <v>14</v>
      </c>
      <c r="C19" s="75">
        <f>片倉!C19+西長者原!C19+比田井!C19+天神!C19+協東!C19+高呂!C19+大谷地!C19+協西!C19+小平!C19+三井!C19</f>
        <v>5</v>
      </c>
      <c r="D19" s="75">
        <f>片倉!D19+西長者原!D19+比田井!D19+天神!D19+協東!D19+高呂!D19+大谷地!D19+協西!D19+小平!D19+三井!D19</f>
        <v>12</v>
      </c>
      <c r="E19" s="10">
        <f>片倉!E19+西長者原!E19+比田井!E19+天神!E19+協東!E19+高呂!E19+大谷地!E19+協西!E19+小平!E19+三井!E19</f>
        <v>17</v>
      </c>
      <c r="F19" s="32"/>
    </row>
    <row r="20" spans="1:6" ht="15" customHeight="1" x14ac:dyDescent="0.15">
      <c r="A20" s="12"/>
      <c r="B20" s="37" t="s">
        <v>52</v>
      </c>
      <c r="C20" s="70">
        <f>片倉!C20+西長者原!C20+比田井!C20+天神!C20+協東!C20+高呂!C20+大谷地!C20+協西!C20+小平!C20+三井!C20</f>
        <v>48</v>
      </c>
      <c r="D20" s="70">
        <f>片倉!D20+西長者原!D20+比田井!D20+天神!D20+協東!D20+高呂!D20+大谷地!D20+協西!D20+小平!D20+三井!D20</f>
        <v>55</v>
      </c>
      <c r="E20" s="48">
        <f>片倉!E20+西長者原!E20+比田井!E20+天神!E20+協東!E20+高呂!E20+大谷地!E20+協西!E20+小平!E20+三井!E20</f>
        <v>103</v>
      </c>
      <c r="F20" s="39">
        <f>E20/E147</f>
        <v>3.9907012785741963E-2</v>
      </c>
    </row>
    <row r="21" spans="1:6" ht="15" customHeight="1" x14ac:dyDescent="0.15">
      <c r="A21" s="12"/>
      <c r="B21" s="35">
        <v>15</v>
      </c>
      <c r="C21" s="75">
        <f>片倉!C21+西長者原!C21+比田井!C21+天神!C21+協東!C21+高呂!C21+大谷地!C21+協西!C21+小平!C21+三井!C21</f>
        <v>4</v>
      </c>
      <c r="D21" s="75">
        <f>片倉!D21+西長者原!D21+比田井!D21+天神!D21+協東!D21+高呂!D21+大谷地!D21+協西!D21+小平!D21+三井!D21</f>
        <v>14</v>
      </c>
      <c r="E21" s="10">
        <f>片倉!E21+西長者原!E21+比田井!E21+天神!E21+協東!E21+高呂!E21+大谷地!E21+協西!E21+小平!E21+三井!E21</f>
        <v>18</v>
      </c>
      <c r="F21" s="32"/>
    </row>
    <row r="22" spans="1:6" ht="15" customHeight="1" x14ac:dyDescent="0.15">
      <c r="A22" s="12"/>
      <c r="B22" s="35">
        <v>16</v>
      </c>
      <c r="C22" s="75">
        <f>片倉!C22+西長者原!C22+比田井!C22+天神!C22+協東!C22+高呂!C22+大谷地!C22+協西!C22+小平!C22+三井!C22</f>
        <v>10</v>
      </c>
      <c r="D22" s="75">
        <f>片倉!D22+西長者原!D22+比田井!D22+天神!D22+協東!D22+高呂!D22+大谷地!D22+協西!D22+小平!D22+三井!D22</f>
        <v>11</v>
      </c>
      <c r="E22" s="10">
        <f>片倉!E22+西長者原!E22+比田井!E22+天神!E22+協東!E22+高呂!E22+大谷地!E22+協西!E22+小平!E22+三井!E22</f>
        <v>21</v>
      </c>
      <c r="F22" s="32"/>
    </row>
    <row r="23" spans="1:6" ht="15" customHeight="1" x14ac:dyDescent="0.15">
      <c r="A23" s="12"/>
      <c r="B23" s="35">
        <v>17</v>
      </c>
      <c r="C23" s="75">
        <f>片倉!C23+西長者原!C23+比田井!C23+天神!C23+協東!C23+高呂!C23+大谷地!C23+協西!C23+小平!C23+三井!C23</f>
        <v>14</v>
      </c>
      <c r="D23" s="75">
        <f>片倉!D23+西長者原!D23+比田井!D23+天神!D23+協東!D23+高呂!D23+大谷地!D23+協西!D23+小平!D23+三井!D23</f>
        <v>13</v>
      </c>
      <c r="E23" s="10">
        <f>片倉!E23+西長者原!E23+比田井!E23+天神!E23+協東!E23+高呂!E23+大谷地!E23+協西!E23+小平!E23+三井!E23</f>
        <v>27</v>
      </c>
      <c r="F23" s="32"/>
    </row>
    <row r="24" spans="1:6" ht="15" customHeight="1" x14ac:dyDescent="0.15">
      <c r="A24" s="12"/>
      <c r="B24" s="35">
        <v>18</v>
      </c>
      <c r="C24" s="75">
        <f>片倉!C24+西長者原!C24+比田井!C24+天神!C24+協東!C24+高呂!C24+大谷地!C24+協西!C24+小平!C24+三井!C24</f>
        <v>15</v>
      </c>
      <c r="D24" s="75">
        <f>片倉!D24+西長者原!D24+比田井!D24+天神!D24+協東!D24+高呂!D24+大谷地!D24+協西!D24+小平!D24+三井!D24</f>
        <v>7</v>
      </c>
      <c r="E24" s="10">
        <f>片倉!E24+西長者原!E24+比田井!E24+天神!E24+協東!E24+高呂!E24+大谷地!E24+協西!E24+小平!E24+三井!E24</f>
        <v>22</v>
      </c>
      <c r="F24" s="32"/>
    </row>
    <row r="25" spans="1:6" ht="15" customHeight="1" x14ac:dyDescent="0.15">
      <c r="A25" s="12"/>
      <c r="B25" s="35">
        <v>19</v>
      </c>
      <c r="C25" s="75">
        <f>片倉!C25+西長者原!C25+比田井!C25+天神!C25+協東!C25+高呂!C25+大谷地!C25+協西!C25+小平!C25+三井!C25</f>
        <v>11</v>
      </c>
      <c r="D25" s="75">
        <f>片倉!D25+西長者原!D25+比田井!D25+天神!D25+協東!D25+高呂!D25+大谷地!D25+協西!D25+小平!D25+三井!D25</f>
        <v>8</v>
      </c>
      <c r="E25" s="10">
        <f>片倉!E25+西長者原!E25+比田井!E25+天神!E25+協東!E25+高呂!E25+大谷地!E25+協西!E25+小平!E25+三井!E25</f>
        <v>19</v>
      </c>
      <c r="F25" s="32"/>
    </row>
    <row r="26" spans="1:6" ht="15" customHeight="1" x14ac:dyDescent="0.15">
      <c r="A26" s="12"/>
      <c r="B26" s="40" t="s">
        <v>53</v>
      </c>
      <c r="C26" s="49">
        <f>片倉!C26+西長者原!C26+比田井!C26+天神!C26+協東!C26+高呂!C26+大谷地!C26+協西!C26+小平!C26+三井!C26</f>
        <v>54</v>
      </c>
      <c r="D26" s="49">
        <f>片倉!D26+西長者原!D26+比田井!D26+天神!D26+協東!D26+高呂!D26+大谷地!D26+協西!D26+小平!D26+三井!D26</f>
        <v>53</v>
      </c>
      <c r="E26" s="41">
        <f>片倉!E26+西長者原!E26+比田井!E26+天神!E26+協東!E26+高呂!E26+大谷地!E26+協西!E26+小平!E26+三井!E26</f>
        <v>107</v>
      </c>
      <c r="F26" s="42">
        <f>E26/E147</f>
        <v>4.1456799690042616E-2</v>
      </c>
    </row>
    <row r="27" spans="1:6" ht="15" customHeight="1" x14ac:dyDescent="0.15">
      <c r="A27" s="12"/>
      <c r="B27" s="35">
        <v>20</v>
      </c>
      <c r="C27" s="75">
        <f>片倉!C27+西長者原!C27+比田井!C27+天神!C27+協東!C27+高呂!C27+大谷地!C27+協西!C27+小平!C27+三井!C27</f>
        <v>6</v>
      </c>
      <c r="D27" s="75">
        <f>片倉!D27+西長者原!D27+比田井!D27+天神!D27+協東!D27+高呂!D27+大谷地!D27+協西!D27+小平!D27+三井!D27</f>
        <v>7</v>
      </c>
      <c r="E27" s="10">
        <f>片倉!E27+西長者原!E27+比田井!E27+天神!E27+協東!E27+高呂!E27+大谷地!E27+協西!E27+小平!E27+三井!E27</f>
        <v>13</v>
      </c>
      <c r="F27" s="32"/>
    </row>
    <row r="28" spans="1:6" ht="15" customHeight="1" x14ac:dyDescent="0.15">
      <c r="A28" s="12"/>
      <c r="B28" s="35">
        <v>21</v>
      </c>
      <c r="C28" s="75">
        <f>片倉!C28+西長者原!C28+比田井!C28+天神!C28+協東!C28+高呂!C28+大谷地!C28+協西!C28+小平!C28+三井!C28</f>
        <v>9</v>
      </c>
      <c r="D28" s="75">
        <f>片倉!D28+西長者原!D28+比田井!D28+天神!D28+協東!D28+高呂!D28+大谷地!D28+協西!D28+小平!D28+三井!D28</f>
        <v>8</v>
      </c>
      <c r="E28" s="10">
        <f>片倉!E28+西長者原!E28+比田井!E28+天神!E28+協東!E28+高呂!E28+大谷地!E28+協西!E28+小平!E28+三井!E28</f>
        <v>17</v>
      </c>
      <c r="F28" s="32"/>
    </row>
    <row r="29" spans="1:6" ht="15" customHeight="1" x14ac:dyDescent="0.15">
      <c r="A29" s="12"/>
      <c r="B29" s="35">
        <v>22</v>
      </c>
      <c r="C29" s="75">
        <f>片倉!C29+西長者原!C29+比田井!C29+天神!C29+協東!C29+高呂!C29+大谷地!C29+協西!C29+小平!C29+三井!C29</f>
        <v>10</v>
      </c>
      <c r="D29" s="75">
        <f>片倉!D29+西長者原!D29+比田井!D29+天神!D29+協東!D29+高呂!D29+大谷地!D29+協西!D29+小平!D29+三井!D29</f>
        <v>8</v>
      </c>
      <c r="E29" s="10">
        <f>片倉!E29+西長者原!E29+比田井!E29+天神!E29+協東!E29+高呂!E29+大谷地!E29+協西!E29+小平!E29+三井!E29</f>
        <v>18</v>
      </c>
      <c r="F29" s="32"/>
    </row>
    <row r="30" spans="1:6" ht="15" customHeight="1" x14ac:dyDescent="0.15">
      <c r="A30" s="12"/>
      <c r="B30" s="35">
        <v>23</v>
      </c>
      <c r="C30" s="75">
        <f>片倉!C30+西長者原!C30+比田井!C30+天神!C30+協東!C30+高呂!C30+大谷地!C30+協西!C30+小平!C30+三井!C30</f>
        <v>16</v>
      </c>
      <c r="D30" s="75">
        <f>片倉!D30+西長者原!D30+比田井!D30+天神!D30+協東!D30+高呂!D30+大谷地!D30+協西!D30+小平!D30+三井!D30</f>
        <v>16</v>
      </c>
      <c r="E30" s="10">
        <f>片倉!E30+西長者原!E30+比田井!E30+天神!E30+協東!E30+高呂!E30+大谷地!E30+協西!E30+小平!E30+三井!E30</f>
        <v>32</v>
      </c>
      <c r="F30" s="32"/>
    </row>
    <row r="31" spans="1:6" ht="15" customHeight="1" x14ac:dyDescent="0.15">
      <c r="A31" s="12"/>
      <c r="B31" s="35">
        <v>24</v>
      </c>
      <c r="C31" s="75">
        <f>片倉!C31+西長者原!C31+比田井!C31+天神!C31+協東!C31+高呂!C31+大谷地!C31+協西!C31+小平!C31+三井!C31</f>
        <v>9</v>
      </c>
      <c r="D31" s="75">
        <f>片倉!D31+西長者原!D31+比田井!D31+天神!D31+協東!D31+高呂!D31+大谷地!D31+協西!D31+小平!D31+三井!D31</f>
        <v>5</v>
      </c>
      <c r="E31" s="10">
        <f>片倉!E31+西長者原!E31+比田井!E31+天神!E31+協東!E31+高呂!E31+大谷地!E31+協西!E31+小平!E31+三井!E31</f>
        <v>14</v>
      </c>
      <c r="F31" s="32"/>
    </row>
    <row r="32" spans="1:6" ht="15" customHeight="1" x14ac:dyDescent="0.15">
      <c r="A32" s="12"/>
      <c r="B32" s="40" t="s">
        <v>54</v>
      </c>
      <c r="C32" s="49">
        <f>片倉!C32+西長者原!C32+比田井!C32+天神!C32+協東!C32+高呂!C32+大谷地!C32+協西!C32+小平!C32+三井!C32</f>
        <v>50</v>
      </c>
      <c r="D32" s="49">
        <f>片倉!D32+西長者原!D32+比田井!D32+天神!D32+協東!D32+高呂!D32+大谷地!D32+協西!D32+小平!D32+三井!D32</f>
        <v>44</v>
      </c>
      <c r="E32" s="41">
        <f>片倉!E32+西長者原!E32+比田井!E32+天神!E32+協東!E32+高呂!E32+大谷地!E32+協西!E32+小平!E32+三井!E32</f>
        <v>94</v>
      </c>
      <c r="F32" s="42">
        <f>E32/E147</f>
        <v>3.6419992251065479E-2</v>
      </c>
    </row>
    <row r="33" spans="1:6" ht="15" customHeight="1" x14ac:dyDescent="0.15">
      <c r="A33" s="12"/>
      <c r="B33" s="35">
        <v>25</v>
      </c>
      <c r="C33" s="75">
        <f>片倉!C33+西長者原!C33+比田井!C33+天神!C33+協東!C33+高呂!C33+大谷地!C33+協西!C33+小平!C33+三井!C33</f>
        <v>8</v>
      </c>
      <c r="D33" s="75">
        <f>片倉!D33+西長者原!D33+比田井!D33+天神!D33+協東!D33+高呂!D33+大谷地!D33+協西!D33+小平!D33+三井!D33</f>
        <v>13</v>
      </c>
      <c r="E33" s="10">
        <f>片倉!E33+西長者原!E33+比田井!E33+天神!E33+協東!E33+高呂!E33+大谷地!E33+協西!E33+小平!E33+三井!E33</f>
        <v>21</v>
      </c>
      <c r="F33" s="32"/>
    </row>
    <row r="34" spans="1:6" ht="15" customHeight="1" x14ac:dyDescent="0.15">
      <c r="A34" s="12"/>
      <c r="B34" s="35">
        <v>26</v>
      </c>
      <c r="C34" s="75">
        <f>片倉!C34+西長者原!C34+比田井!C34+天神!C34+協東!C34+高呂!C34+大谷地!C34+協西!C34+小平!C34+三井!C34</f>
        <v>10</v>
      </c>
      <c r="D34" s="75">
        <f>片倉!D34+西長者原!D34+比田井!D34+天神!D34+協東!D34+高呂!D34+大谷地!D34+協西!D34+小平!D34+三井!D34</f>
        <v>7</v>
      </c>
      <c r="E34" s="10">
        <f>片倉!E34+西長者原!E34+比田井!E34+天神!E34+協東!E34+高呂!E34+大谷地!E34+協西!E34+小平!E34+三井!E34</f>
        <v>17</v>
      </c>
      <c r="F34" s="32"/>
    </row>
    <row r="35" spans="1:6" ht="15" customHeight="1" x14ac:dyDescent="0.15">
      <c r="A35" s="12"/>
      <c r="B35" s="35">
        <v>27</v>
      </c>
      <c r="C35" s="75">
        <f>片倉!C35+西長者原!C35+比田井!C35+天神!C35+協東!C35+高呂!C35+大谷地!C35+協西!C35+小平!C35+三井!C35</f>
        <v>11</v>
      </c>
      <c r="D35" s="75">
        <f>片倉!D35+西長者原!D35+比田井!D35+天神!D35+協東!D35+高呂!D35+大谷地!D35+協西!D35+小平!D35+三井!D35</f>
        <v>13</v>
      </c>
      <c r="E35" s="10">
        <f>片倉!E35+西長者原!E35+比田井!E35+天神!E35+協東!E35+高呂!E35+大谷地!E35+協西!E35+小平!E35+三井!E35</f>
        <v>24</v>
      </c>
      <c r="F35" s="32"/>
    </row>
    <row r="36" spans="1:6" ht="15" customHeight="1" x14ac:dyDescent="0.15">
      <c r="A36" s="12"/>
      <c r="B36" s="35">
        <v>28</v>
      </c>
      <c r="C36" s="75">
        <f>片倉!C36+西長者原!C36+比田井!C36+天神!C36+協東!C36+高呂!C36+大谷地!C36+協西!C36+小平!C36+三井!C36</f>
        <v>4</v>
      </c>
      <c r="D36" s="75">
        <f>片倉!D36+西長者原!D36+比田井!D36+天神!D36+協東!D36+高呂!D36+大谷地!D36+協西!D36+小平!D36+三井!D36</f>
        <v>10</v>
      </c>
      <c r="E36" s="10">
        <f>片倉!E36+西長者原!E36+比田井!E36+天神!E36+協東!E36+高呂!E36+大谷地!E36+協西!E36+小平!E36+三井!E36</f>
        <v>14</v>
      </c>
      <c r="F36" s="32"/>
    </row>
    <row r="37" spans="1:6" ht="15" customHeight="1" x14ac:dyDescent="0.15">
      <c r="A37" s="12"/>
      <c r="B37" s="35">
        <v>29</v>
      </c>
      <c r="C37" s="75">
        <f>片倉!C37+西長者原!C37+比田井!C37+天神!C37+協東!C37+高呂!C37+大谷地!C37+協西!C37+小平!C37+三井!C37</f>
        <v>10</v>
      </c>
      <c r="D37" s="75">
        <f>片倉!D37+西長者原!D37+比田井!D37+天神!D37+協東!D37+高呂!D37+大谷地!D37+協西!D37+小平!D37+三井!D37</f>
        <v>11</v>
      </c>
      <c r="E37" s="10">
        <f>片倉!E37+西長者原!E37+比田井!E37+天神!E37+協東!E37+高呂!E37+大谷地!E37+協西!E37+小平!E37+三井!E37</f>
        <v>21</v>
      </c>
      <c r="F37" s="32"/>
    </row>
    <row r="38" spans="1:6" ht="15" customHeight="1" x14ac:dyDescent="0.15">
      <c r="A38" s="12"/>
      <c r="B38" s="40" t="s">
        <v>55</v>
      </c>
      <c r="C38" s="49">
        <f>片倉!C38+西長者原!C38+比田井!C38+天神!C38+協東!C38+高呂!C38+大谷地!C38+協西!C38+小平!C38+三井!C38</f>
        <v>43</v>
      </c>
      <c r="D38" s="49">
        <f>片倉!D38+西長者原!D38+比田井!D38+天神!D38+協東!D38+高呂!D38+大谷地!D38+協西!D38+小平!D38+三井!D38</f>
        <v>54</v>
      </c>
      <c r="E38" s="41">
        <f>片倉!E38+西長者原!E38+比田井!E38+天神!E38+協東!E38+高呂!E38+大谷地!E38+協西!E38+小平!E38+三井!E38</f>
        <v>97</v>
      </c>
      <c r="F38" s="42">
        <f>E38/E147</f>
        <v>3.7582332429290974E-2</v>
      </c>
    </row>
    <row r="39" spans="1:6" ht="15" customHeight="1" x14ac:dyDescent="0.15">
      <c r="A39" s="12"/>
      <c r="B39" s="35">
        <v>30</v>
      </c>
      <c r="C39" s="75">
        <f>片倉!C39+西長者原!C39+比田井!C39+天神!C39+協東!C39+高呂!C39+大谷地!C39+協西!C39+小平!C39+三井!C39</f>
        <v>8</v>
      </c>
      <c r="D39" s="75">
        <f>片倉!D39+西長者原!D39+比田井!D39+天神!D39+協東!D39+高呂!D39+大谷地!D39+協西!D39+小平!D39+三井!D39</f>
        <v>5</v>
      </c>
      <c r="E39" s="10">
        <f>片倉!E39+西長者原!E39+比田井!E39+天神!E39+協東!E39+高呂!E39+大谷地!E39+協西!E39+小平!E39+三井!E39</f>
        <v>13</v>
      </c>
      <c r="F39" s="32"/>
    </row>
    <row r="40" spans="1:6" ht="15" customHeight="1" x14ac:dyDescent="0.15">
      <c r="A40" s="12"/>
      <c r="B40" s="35">
        <v>31</v>
      </c>
      <c r="C40" s="75">
        <f>片倉!C40+西長者原!C40+比田井!C40+天神!C40+協東!C40+高呂!C40+大谷地!C40+協西!C40+小平!C40+三井!C40</f>
        <v>10</v>
      </c>
      <c r="D40" s="75">
        <f>片倉!D40+西長者原!D40+比田井!D40+天神!D40+協東!D40+高呂!D40+大谷地!D40+協西!D40+小平!D40+三井!D40</f>
        <v>9</v>
      </c>
      <c r="E40" s="10">
        <f>片倉!E40+西長者原!E40+比田井!E40+天神!E40+協東!E40+高呂!E40+大谷地!E40+協西!E40+小平!E40+三井!E40</f>
        <v>19</v>
      </c>
      <c r="F40" s="32"/>
    </row>
    <row r="41" spans="1:6" ht="15" customHeight="1" x14ac:dyDescent="0.15">
      <c r="A41" s="12"/>
      <c r="B41" s="35">
        <v>32</v>
      </c>
      <c r="C41" s="75">
        <f>片倉!C41+西長者原!C41+比田井!C41+天神!C41+協東!C41+高呂!C41+大谷地!C41+協西!C41+小平!C41+三井!C41</f>
        <v>12</v>
      </c>
      <c r="D41" s="75">
        <f>片倉!D41+西長者原!D41+比田井!D41+天神!D41+協東!D41+高呂!D41+大谷地!D41+協西!D41+小平!D41+三井!D41</f>
        <v>3</v>
      </c>
      <c r="E41" s="10">
        <f>片倉!E41+西長者原!E41+比田井!E41+天神!E41+協東!E41+高呂!E41+大谷地!E41+協西!E41+小平!E41+三井!E41</f>
        <v>15</v>
      </c>
      <c r="F41" s="32"/>
    </row>
    <row r="42" spans="1:6" ht="15" customHeight="1" x14ac:dyDescent="0.15">
      <c r="A42" s="12"/>
      <c r="B42" s="35">
        <v>33</v>
      </c>
      <c r="C42" s="75">
        <f>片倉!C42+西長者原!C42+比田井!C42+天神!C42+協東!C42+高呂!C42+大谷地!C42+協西!C42+小平!C42+三井!C42</f>
        <v>12</v>
      </c>
      <c r="D42" s="75">
        <f>片倉!D42+西長者原!D42+比田井!D42+天神!D42+協東!D42+高呂!D42+大谷地!D42+協西!D42+小平!D42+三井!D42</f>
        <v>11</v>
      </c>
      <c r="E42" s="10">
        <f>片倉!E42+西長者原!E42+比田井!E42+天神!E42+協東!E42+高呂!E42+大谷地!E42+協西!E42+小平!E42+三井!E42</f>
        <v>23</v>
      </c>
      <c r="F42" s="32"/>
    </row>
    <row r="43" spans="1:6" ht="15" customHeight="1" x14ac:dyDescent="0.15">
      <c r="A43" s="12"/>
      <c r="B43" s="35">
        <v>34</v>
      </c>
      <c r="C43" s="75">
        <f>片倉!C43+西長者原!C43+比田井!C43+天神!C43+協東!C43+高呂!C43+大谷地!C43+協西!C43+小平!C43+三井!C43</f>
        <v>9</v>
      </c>
      <c r="D43" s="75">
        <f>片倉!D43+西長者原!D43+比田井!D43+天神!D43+協東!D43+高呂!D43+大谷地!D43+協西!D43+小平!D43+三井!D43</f>
        <v>6</v>
      </c>
      <c r="E43" s="10">
        <f>片倉!E43+西長者原!E43+比田井!E43+天神!E43+協東!E43+高呂!E43+大谷地!E43+協西!E43+小平!E43+三井!E43</f>
        <v>15</v>
      </c>
      <c r="F43" s="32"/>
    </row>
    <row r="44" spans="1:6" ht="15" customHeight="1" x14ac:dyDescent="0.15">
      <c r="A44" s="12"/>
      <c r="B44" s="40" t="s">
        <v>56</v>
      </c>
      <c r="C44" s="49">
        <f>片倉!C44+西長者原!C44+比田井!C44+天神!C44+協東!C44+高呂!C44+大谷地!C44+協西!C44+小平!C44+三井!C44</f>
        <v>51</v>
      </c>
      <c r="D44" s="49">
        <f>片倉!D44+西長者原!D44+比田井!D44+天神!D44+協東!D44+高呂!D44+大谷地!D44+協西!D44+小平!D44+三井!D44</f>
        <v>34</v>
      </c>
      <c r="E44" s="41">
        <f>片倉!E44+西長者原!E44+比田井!E44+天神!E44+協東!E44+高呂!E44+大谷地!E44+協西!E44+小平!E44+三井!E44</f>
        <v>85</v>
      </c>
      <c r="F44" s="42">
        <f>E44/E147</f>
        <v>3.2932971716388995E-2</v>
      </c>
    </row>
    <row r="45" spans="1:6" ht="15" customHeight="1" x14ac:dyDescent="0.15">
      <c r="A45" s="12"/>
      <c r="B45" s="35">
        <v>35</v>
      </c>
      <c r="C45" s="75">
        <f>片倉!C45+西長者原!C45+比田井!C45+天神!C45+協東!C45+高呂!C45+大谷地!C45+協西!C45+小平!C45+三井!C45</f>
        <v>14</v>
      </c>
      <c r="D45" s="75">
        <f>片倉!D45+西長者原!D45+比田井!D45+天神!D45+協東!D45+高呂!D45+大谷地!D45+協西!D45+小平!D45+三井!D45</f>
        <v>8</v>
      </c>
      <c r="E45" s="10">
        <f>片倉!E45+西長者原!E45+比田井!E45+天神!E45+協東!E45+高呂!E45+大谷地!E45+協西!E45+小平!E45+三井!E45</f>
        <v>22</v>
      </c>
      <c r="F45" s="32"/>
    </row>
    <row r="46" spans="1:6" ht="15" customHeight="1" x14ac:dyDescent="0.15">
      <c r="A46" s="12"/>
      <c r="B46" s="35">
        <v>36</v>
      </c>
      <c r="C46" s="75">
        <f>片倉!C46+西長者原!C46+比田井!C46+天神!C46+協東!C46+高呂!C46+大谷地!C46+協西!C46+小平!C46+三井!C46</f>
        <v>14</v>
      </c>
      <c r="D46" s="75">
        <f>片倉!D46+西長者原!D46+比田井!D46+天神!D46+協東!D46+高呂!D46+大谷地!D46+協西!D46+小平!D46+三井!D46</f>
        <v>11</v>
      </c>
      <c r="E46" s="10">
        <f>片倉!E46+西長者原!E46+比田井!E46+天神!E46+協東!E46+高呂!E46+大谷地!E46+協西!E46+小平!E46+三井!E46</f>
        <v>25</v>
      </c>
      <c r="F46" s="32"/>
    </row>
    <row r="47" spans="1:6" ht="15" customHeight="1" x14ac:dyDescent="0.15">
      <c r="A47" s="12"/>
      <c r="B47" s="35">
        <v>37</v>
      </c>
      <c r="C47" s="75">
        <f>片倉!C47+西長者原!C47+比田井!C47+天神!C47+協東!C47+高呂!C47+大谷地!C47+協西!C47+小平!C47+三井!C47</f>
        <v>2</v>
      </c>
      <c r="D47" s="75">
        <f>片倉!D47+西長者原!D47+比田井!D47+天神!D47+協東!D47+高呂!D47+大谷地!D47+協西!D47+小平!D47+三井!D47</f>
        <v>9</v>
      </c>
      <c r="E47" s="10">
        <f>片倉!E47+西長者原!E47+比田井!E47+天神!E47+協東!E47+高呂!E47+大谷地!E47+協西!E47+小平!E47+三井!E47</f>
        <v>11</v>
      </c>
      <c r="F47" s="32"/>
    </row>
    <row r="48" spans="1:6" ht="15" customHeight="1" x14ac:dyDescent="0.15">
      <c r="A48" s="12"/>
      <c r="B48" s="35">
        <v>38</v>
      </c>
      <c r="C48" s="75">
        <f>片倉!C48+西長者原!C48+比田井!C48+天神!C48+協東!C48+高呂!C48+大谷地!C48+協西!C48+小平!C48+三井!C48</f>
        <v>17</v>
      </c>
      <c r="D48" s="75">
        <f>片倉!D48+西長者原!D48+比田井!D48+天神!D48+協東!D48+高呂!D48+大谷地!D48+協西!D48+小平!D48+三井!D48</f>
        <v>9</v>
      </c>
      <c r="E48" s="10">
        <f>片倉!E48+西長者原!E48+比田井!E48+天神!E48+協東!E48+高呂!E48+大谷地!E48+協西!E48+小平!E48+三井!E48</f>
        <v>26</v>
      </c>
      <c r="F48" s="32"/>
    </row>
    <row r="49" spans="1:6" ht="15" customHeight="1" x14ac:dyDescent="0.15">
      <c r="A49" s="12"/>
      <c r="B49" s="35">
        <v>39</v>
      </c>
      <c r="C49" s="75">
        <f>片倉!C49+西長者原!C49+比田井!C49+天神!C49+協東!C49+高呂!C49+大谷地!C49+協西!C49+小平!C49+三井!C49</f>
        <v>18</v>
      </c>
      <c r="D49" s="75">
        <f>片倉!D49+西長者原!D49+比田井!D49+天神!D49+協東!D49+高呂!D49+大谷地!D49+協西!D49+小平!D49+三井!D49</f>
        <v>20</v>
      </c>
      <c r="E49" s="10">
        <f>片倉!E49+西長者原!E49+比田井!E49+天神!E49+協東!E49+高呂!E49+大谷地!E49+協西!E49+小平!E49+三井!E49</f>
        <v>38</v>
      </c>
      <c r="F49" s="32"/>
    </row>
    <row r="50" spans="1:6" ht="15" customHeight="1" x14ac:dyDescent="0.15">
      <c r="A50" s="12"/>
      <c r="B50" s="40" t="s">
        <v>57</v>
      </c>
      <c r="C50" s="49">
        <f>片倉!C50+西長者原!C50+比田井!C50+天神!C50+協東!C50+高呂!C50+大谷地!C50+協西!C50+小平!C50+三井!C50</f>
        <v>65</v>
      </c>
      <c r="D50" s="49">
        <f>片倉!D50+西長者原!D50+比田井!D50+天神!D50+協東!D50+高呂!D50+大谷地!D50+協西!D50+小平!D50+三井!D50</f>
        <v>57</v>
      </c>
      <c r="E50" s="41">
        <f>片倉!E50+西長者原!E50+比田井!E50+天神!E50+協東!E50+高呂!E50+大谷地!E50+協西!E50+小平!E50+三井!E50</f>
        <v>122</v>
      </c>
      <c r="F50" s="42">
        <f>E50/E147</f>
        <v>4.7268500581170089E-2</v>
      </c>
    </row>
    <row r="51" spans="1:6" ht="15" customHeight="1" x14ac:dyDescent="0.15">
      <c r="A51" s="12"/>
      <c r="B51" s="35">
        <v>40</v>
      </c>
      <c r="C51" s="75">
        <f>片倉!C51+西長者原!C51+比田井!C51+天神!C51+協東!C51+高呂!C51+大谷地!C51+協西!C51+小平!C51+三井!C51</f>
        <v>8</v>
      </c>
      <c r="D51" s="75">
        <f>片倉!D51+西長者原!D51+比田井!D51+天神!D51+協東!D51+高呂!D51+大谷地!D51+協西!D51+小平!D51+三井!D51</f>
        <v>16</v>
      </c>
      <c r="E51" s="10">
        <f>片倉!E51+西長者原!E51+比田井!E51+天神!E51+協東!E51+高呂!E51+大谷地!E51+協西!E51+小平!E51+三井!E51</f>
        <v>24</v>
      </c>
      <c r="F51" s="32"/>
    </row>
    <row r="52" spans="1:6" ht="15" customHeight="1" x14ac:dyDescent="0.15">
      <c r="A52" s="12"/>
      <c r="B52" s="35">
        <v>41</v>
      </c>
      <c r="C52" s="75">
        <f>片倉!C52+西長者原!C52+比田井!C52+天神!C52+協東!C52+高呂!C52+大谷地!C52+協西!C52+小平!C52+三井!C52</f>
        <v>18</v>
      </c>
      <c r="D52" s="75">
        <f>片倉!D52+西長者原!D52+比田井!D52+天神!D52+協東!D52+高呂!D52+大谷地!D52+協西!D52+小平!D52+三井!D52</f>
        <v>13</v>
      </c>
      <c r="E52" s="10">
        <f>片倉!E52+西長者原!E52+比田井!E52+天神!E52+協東!E52+高呂!E52+大谷地!E52+協西!E52+小平!E52+三井!E52</f>
        <v>31</v>
      </c>
      <c r="F52" s="32"/>
    </row>
    <row r="53" spans="1:6" ht="15" customHeight="1" x14ac:dyDescent="0.15">
      <c r="A53" s="12"/>
      <c r="B53" s="35">
        <v>42</v>
      </c>
      <c r="C53" s="75">
        <f>片倉!C53+西長者原!C53+比田井!C53+天神!C53+協東!C53+高呂!C53+大谷地!C53+協西!C53+小平!C53+三井!C53</f>
        <v>19</v>
      </c>
      <c r="D53" s="75">
        <f>片倉!D53+西長者原!D53+比田井!D53+天神!D53+協東!D53+高呂!D53+大谷地!D53+協西!D53+小平!D53+三井!D53</f>
        <v>17</v>
      </c>
      <c r="E53" s="10">
        <f>片倉!E53+西長者原!E53+比田井!E53+天神!E53+協東!E53+高呂!E53+大谷地!E53+協西!E53+小平!E53+三井!E53</f>
        <v>36</v>
      </c>
      <c r="F53" s="32"/>
    </row>
    <row r="54" spans="1:6" ht="15" customHeight="1" x14ac:dyDescent="0.15">
      <c r="A54" s="12"/>
      <c r="B54" s="35">
        <v>43</v>
      </c>
      <c r="C54" s="75">
        <f>片倉!C54+西長者原!C54+比田井!C54+天神!C54+協東!C54+高呂!C54+大谷地!C54+協西!C54+小平!C54+三井!C54</f>
        <v>16</v>
      </c>
      <c r="D54" s="75">
        <f>片倉!D54+西長者原!D54+比田井!D54+天神!D54+協東!D54+高呂!D54+大谷地!D54+協西!D54+小平!D54+三井!D54</f>
        <v>15</v>
      </c>
      <c r="E54" s="10">
        <f>片倉!E54+西長者原!E54+比田井!E54+天神!E54+協東!E54+高呂!E54+大谷地!E54+協西!E54+小平!E54+三井!E54</f>
        <v>31</v>
      </c>
      <c r="F54" s="32"/>
    </row>
    <row r="55" spans="1:6" ht="15" customHeight="1" x14ac:dyDescent="0.15">
      <c r="A55" s="12"/>
      <c r="B55" s="35">
        <v>44</v>
      </c>
      <c r="C55" s="75">
        <f>片倉!C55+西長者原!C55+比田井!C55+天神!C55+協東!C55+高呂!C55+大谷地!C55+協西!C55+小平!C55+三井!C55</f>
        <v>15</v>
      </c>
      <c r="D55" s="75">
        <f>片倉!D55+西長者原!D55+比田井!D55+天神!D55+協東!D55+高呂!D55+大谷地!D55+協西!D55+小平!D55+三井!D55</f>
        <v>9</v>
      </c>
      <c r="E55" s="10">
        <f>片倉!E55+西長者原!E55+比田井!E55+天神!E55+協東!E55+高呂!E55+大谷地!E55+協西!E55+小平!E55+三井!E55</f>
        <v>24</v>
      </c>
      <c r="F55" s="32"/>
    </row>
    <row r="56" spans="1:6" ht="15" customHeight="1" x14ac:dyDescent="0.15">
      <c r="A56" s="12"/>
      <c r="B56" s="40" t="s">
        <v>58</v>
      </c>
      <c r="C56" s="49">
        <f>片倉!C56+西長者原!C56+比田井!C56+天神!C56+協東!C56+高呂!C56+大谷地!C56+協西!C56+小平!C56+三井!C56</f>
        <v>76</v>
      </c>
      <c r="D56" s="49">
        <f>片倉!D56+西長者原!D56+比田井!D56+天神!D56+協東!D56+高呂!D56+大谷地!D56+協西!D56+小平!D56+三井!D56</f>
        <v>70</v>
      </c>
      <c r="E56" s="41">
        <f>片倉!E56+西長者原!E56+比田井!E56+天神!E56+協東!E56+高呂!E56+大谷地!E56+協西!E56+小平!E56+三井!E56</f>
        <v>146</v>
      </c>
      <c r="F56" s="42">
        <f>E56/E147</f>
        <v>5.656722200697404E-2</v>
      </c>
    </row>
    <row r="57" spans="1:6" ht="15" customHeight="1" x14ac:dyDescent="0.15">
      <c r="A57" s="12"/>
      <c r="B57" s="35">
        <v>45</v>
      </c>
      <c r="C57" s="75">
        <f>片倉!C57+西長者原!C57+比田井!C57+天神!C57+協東!C57+高呂!C57+大谷地!C57+協西!C57+小平!C57+三井!C57</f>
        <v>12</v>
      </c>
      <c r="D57" s="75">
        <f>片倉!D57+西長者原!D57+比田井!D57+天神!D57+協東!D57+高呂!D57+大谷地!D57+協西!D57+小平!D57+三井!D57</f>
        <v>11</v>
      </c>
      <c r="E57" s="10">
        <f>片倉!E57+西長者原!E57+比田井!E57+天神!E57+協東!E57+高呂!E57+大谷地!E57+協西!E57+小平!E57+三井!E57</f>
        <v>23</v>
      </c>
      <c r="F57" s="32"/>
    </row>
    <row r="58" spans="1:6" ht="15" customHeight="1" x14ac:dyDescent="0.15">
      <c r="A58" s="12"/>
      <c r="B58" s="35">
        <v>46</v>
      </c>
      <c r="C58" s="75">
        <f>片倉!C58+西長者原!C58+比田井!C58+天神!C58+協東!C58+高呂!C58+大谷地!C58+協西!C58+小平!C58+三井!C58</f>
        <v>19</v>
      </c>
      <c r="D58" s="75">
        <f>片倉!D58+西長者原!D58+比田井!D58+天神!D58+協東!D58+高呂!D58+大谷地!D58+協西!D58+小平!D58+三井!D58</f>
        <v>10</v>
      </c>
      <c r="E58" s="10">
        <f>片倉!E58+西長者原!E58+比田井!E58+天神!E58+協東!E58+高呂!E58+大谷地!E58+協西!E58+小平!E58+三井!E58</f>
        <v>29</v>
      </c>
      <c r="F58" s="32"/>
    </row>
    <row r="59" spans="1:6" ht="15" customHeight="1" x14ac:dyDescent="0.15">
      <c r="A59" s="12"/>
      <c r="B59" s="35">
        <v>47</v>
      </c>
      <c r="C59" s="75">
        <f>片倉!C59+西長者原!C59+比田井!C59+天神!C59+協東!C59+高呂!C59+大谷地!C59+協西!C59+小平!C59+三井!C59</f>
        <v>13</v>
      </c>
      <c r="D59" s="75">
        <f>片倉!D59+西長者原!D59+比田井!D59+天神!D59+協東!D59+高呂!D59+大谷地!D59+協西!D59+小平!D59+三井!D59</f>
        <v>13</v>
      </c>
      <c r="E59" s="10">
        <f>片倉!E59+西長者原!E59+比田井!E59+天神!E59+協東!E59+高呂!E59+大谷地!E59+協西!E59+小平!E59+三井!E59</f>
        <v>26</v>
      </c>
      <c r="F59" s="32"/>
    </row>
    <row r="60" spans="1:6" ht="15" customHeight="1" x14ac:dyDescent="0.15">
      <c r="A60" s="12"/>
      <c r="B60" s="35">
        <v>48</v>
      </c>
      <c r="C60" s="75">
        <f>片倉!C60+西長者原!C60+比田井!C60+天神!C60+協東!C60+高呂!C60+大谷地!C60+協西!C60+小平!C60+三井!C60</f>
        <v>17</v>
      </c>
      <c r="D60" s="75">
        <f>片倉!D60+西長者原!D60+比田井!D60+天神!D60+協東!D60+高呂!D60+大谷地!D60+協西!D60+小平!D60+三井!D60</f>
        <v>15</v>
      </c>
      <c r="E60" s="10">
        <f>片倉!E60+西長者原!E60+比田井!E60+天神!E60+協東!E60+高呂!E60+大谷地!E60+協西!E60+小平!E60+三井!E60</f>
        <v>32</v>
      </c>
      <c r="F60" s="32"/>
    </row>
    <row r="61" spans="1:6" ht="15" customHeight="1" x14ac:dyDescent="0.15">
      <c r="A61" s="12"/>
      <c r="B61" s="35">
        <v>49</v>
      </c>
      <c r="C61" s="75">
        <f>片倉!C61+西長者原!C61+比田井!C61+天神!C61+協東!C61+高呂!C61+大谷地!C61+協西!C61+小平!C61+三井!C61</f>
        <v>16</v>
      </c>
      <c r="D61" s="75">
        <f>片倉!D61+西長者原!D61+比田井!D61+天神!D61+協東!D61+高呂!D61+大谷地!D61+協西!D61+小平!D61+三井!D61</f>
        <v>8</v>
      </c>
      <c r="E61" s="10">
        <f>片倉!E61+西長者原!E61+比田井!E61+天神!E61+協東!E61+高呂!E61+大谷地!E61+協西!E61+小平!E61+三井!E61</f>
        <v>24</v>
      </c>
      <c r="F61" s="32"/>
    </row>
    <row r="62" spans="1:6" ht="15" customHeight="1" x14ac:dyDescent="0.15">
      <c r="A62" s="12"/>
      <c r="B62" s="40" t="s">
        <v>59</v>
      </c>
      <c r="C62" s="49">
        <f>片倉!C62+西長者原!C62+比田井!C62+天神!C62+協東!C62+高呂!C62+大谷地!C62+協西!C62+小平!C62+三井!C62</f>
        <v>77</v>
      </c>
      <c r="D62" s="49">
        <f>片倉!D62+西長者原!D62+比田井!D62+天神!D62+協東!D62+高呂!D62+大谷地!D62+協西!D62+小平!D62+三井!D62</f>
        <v>57</v>
      </c>
      <c r="E62" s="41">
        <f>片倉!E62+西長者原!E62+比田井!E62+天神!E62+協東!E62+高呂!E62+大谷地!E62+協西!E62+小平!E62+三井!E62</f>
        <v>134</v>
      </c>
      <c r="F62" s="42">
        <f>E62/E147</f>
        <v>5.1917861294072068E-2</v>
      </c>
    </row>
    <row r="63" spans="1:6" ht="15" customHeight="1" x14ac:dyDescent="0.15">
      <c r="A63" s="12"/>
      <c r="B63" s="35">
        <v>50</v>
      </c>
      <c r="C63" s="75">
        <f>片倉!C63+西長者原!C63+比田井!C63+天神!C63+協東!C63+高呂!C63+大谷地!C63+協西!C63+小平!C63+三井!C63</f>
        <v>20</v>
      </c>
      <c r="D63" s="75">
        <f>片倉!D63+西長者原!D63+比田井!D63+天神!D63+協東!D63+高呂!D63+大谷地!D63+協西!D63+小平!D63+三井!D63</f>
        <v>21</v>
      </c>
      <c r="E63" s="10">
        <f>片倉!E63+西長者原!E63+比田井!E63+天神!E63+協東!E63+高呂!E63+大谷地!E63+協西!E63+小平!E63+三井!E63</f>
        <v>41</v>
      </c>
      <c r="F63" s="32"/>
    </row>
    <row r="64" spans="1:6" ht="15" customHeight="1" x14ac:dyDescent="0.15">
      <c r="A64" s="12"/>
      <c r="B64" s="35">
        <v>51</v>
      </c>
      <c r="C64" s="75">
        <f>片倉!C64+西長者原!C64+比田井!C64+天神!C64+協東!C64+高呂!C64+大谷地!C64+協西!C64+小平!C64+三井!C64</f>
        <v>17</v>
      </c>
      <c r="D64" s="75">
        <f>片倉!D64+西長者原!D64+比田井!D64+天神!D64+協東!D64+高呂!D64+大谷地!D64+協西!D64+小平!D64+三井!D64</f>
        <v>17</v>
      </c>
      <c r="E64" s="10">
        <f>片倉!E64+西長者原!E64+比田井!E64+天神!E64+協東!E64+高呂!E64+大谷地!E64+協西!E64+小平!E64+三井!E64</f>
        <v>34</v>
      </c>
      <c r="F64" s="32"/>
    </row>
    <row r="65" spans="1:6" ht="15" customHeight="1" x14ac:dyDescent="0.15">
      <c r="A65" s="12"/>
      <c r="B65" s="35">
        <v>52</v>
      </c>
      <c r="C65" s="75">
        <f>片倉!C65+西長者原!C65+比田井!C65+天神!C65+協東!C65+高呂!C65+大谷地!C65+協西!C65+小平!C65+三井!C65</f>
        <v>16</v>
      </c>
      <c r="D65" s="75">
        <f>片倉!D65+西長者原!D65+比田井!D65+天神!D65+協東!D65+高呂!D65+大谷地!D65+協西!D65+小平!D65+三井!D65</f>
        <v>12</v>
      </c>
      <c r="E65" s="10">
        <f>片倉!E65+西長者原!E65+比田井!E65+天神!E65+協東!E65+高呂!E65+大谷地!E65+協西!E65+小平!E65+三井!E65</f>
        <v>28</v>
      </c>
      <c r="F65" s="32"/>
    </row>
    <row r="66" spans="1:6" ht="15" customHeight="1" x14ac:dyDescent="0.15">
      <c r="A66" s="12"/>
      <c r="B66" s="35">
        <v>53</v>
      </c>
      <c r="C66" s="75">
        <f>片倉!C66+西長者原!C66+比田井!C66+天神!C66+協東!C66+高呂!C66+大谷地!C66+協西!C66+小平!C66+三井!C66</f>
        <v>23</v>
      </c>
      <c r="D66" s="75">
        <f>片倉!D66+西長者原!D66+比田井!D66+天神!D66+協東!D66+高呂!D66+大谷地!D66+協西!D66+小平!D66+三井!D66</f>
        <v>19</v>
      </c>
      <c r="E66" s="10">
        <f>片倉!E66+西長者原!E66+比田井!E66+天神!E66+協東!E66+高呂!E66+大谷地!E66+協西!E66+小平!E66+三井!E66</f>
        <v>42</v>
      </c>
      <c r="F66" s="32"/>
    </row>
    <row r="67" spans="1:6" ht="15" customHeight="1" x14ac:dyDescent="0.15">
      <c r="A67" s="12"/>
      <c r="B67" s="35">
        <v>54</v>
      </c>
      <c r="C67" s="75">
        <f>片倉!C67+西長者原!C67+比田井!C67+天神!C67+協東!C67+高呂!C67+大谷地!C67+協西!C67+小平!C67+三井!C67</f>
        <v>21</v>
      </c>
      <c r="D67" s="75">
        <f>片倉!D67+西長者原!D67+比田井!D67+天神!D67+協東!D67+高呂!D67+大谷地!D67+協西!D67+小平!D67+三井!D67</f>
        <v>19</v>
      </c>
      <c r="E67" s="10">
        <f>片倉!E67+西長者原!E67+比田井!E67+天神!E67+協東!E67+高呂!E67+大谷地!E67+協西!E67+小平!E67+三井!E67</f>
        <v>40</v>
      </c>
      <c r="F67" s="32"/>
    </row>
    <row r="68" spans="1:6" ht="15" customHeight="1" x14ac:dyDescent="0.15">
      <c r="A68" s="12"/>
      <c r="B68" s="40" t="s">
        <v>60</v>
      </c>
      <c r="C68" s="49">
        <f>片倉!C68+西長者原!C68+比田井!C68+天神!C68+協東!C68+高呂!C68+大谷地!C68+協西!C68+小平!C68+三井!C68</f>
        <v>97</v>
      </c>
      <c r="D68" s="49">
        <f>片倉!D68+西長者原!D68+比田井!D68+天神!D68+協東!D68+高呂!D68+大谷地!D68+協西!D68+小平!D68+三井!D68</f>
        <v>88</v>
      </c>
      <c r="E68" s="41">
        <f>片倉!E68+西長者原!E68+比田井!E68+天神!E68+協東!E68+高呂!E68+大谷地!E68+協西!E68+小平!E68+三井!E68</f>
        <v>185</v>
      </c>
      <c r="F68" s="42">
        <f>E68/E147</f>
        <v>7.1677644323905457E-2</v>
      </c>
    </row>
    <row r="69" spans="1:6" ht="15" customHeight="1" x14ac:dyDescent="0.15">
      <c r="A69" s="12"/>
      <c r="B69" s="35">
        <v>55</v>
      </c>
      <c r="C69" s="75">
        <f>片倉!C69+西長者原!C69+比田井!C69+天神!C69+協東!C69+高呂!C69+大谷地!C69+協西!C69+小平!C69+三井!C69</f>
        <v>14</v>
      </c>
      <c r="D69" s="75">
        <f>片倉!D69+西長者原!D69+比田井!D69+天神!D69+協東!D69+高呂!D69+大谷地!D69+協西!D69+小平!D69+三井!D69</f>
        <v>18</v>
      </c>
      <c r="E69" s="10">
        <f>片倉!E69+西長者原!E69+比田井!E69+天神!E69+協東!E69+高呂!E69+大谷地!E69+協西!E69+小平!E69+三井!E69</f>
        <v>32</v>
      </c>
      <c r="F69" s="32"/>
    </row>
    <row r="70" spans="1:6" ht="15" customHeight="1" x14ac:dyDescent="0.15">
      <c r="A70" s="12"/>
      <c r="B70" s="35">
        <v>56</v>
      </c>
      <c r="C70" s="75">
        <f>片倉!C70+西長者原!C70+比田井!C70+天神!C70+協東!C70+高呂!C70+大谷地!C70+協西!C70+小平!C70+三井!C70</f>
        <v>13</v>
      </c>
      <c r="D70" s="75">
        <f>片倉!D70+西長者原!D70+比田井!D70+天神!D70+協東!D70+高呂!D70+大谷地!D70+協西!D70+小平!D70+三井!D70</f>
        <v>16</v>
      </c>
      <c r="E70" s="10">
        <f>片倉!E70+西長者原!E70+比田井!E70+天神!E70+協東!E70+高呂!E70+大谷地!E70+協西!E70+小平!E70+三井!E70</f>
        <v>29</v>
      </c>
      <c r="F70" s="32"/>
    </row>
    <row r="71" spans="1:6" ht="15" customHeight="1" x14ac:dyDescent="0.15">
      <c r="A71" s="12"/>
      <c r="B71" s="35">
        <v>57</v>
      </c>
      <c r="C71" s="75">
        <f>片倉!C71+西長者原!C71+比田井!C71+天神!C71+協東!C71+高呂!C71+大谷地!C71+協西!C71+小平!C71+三井!C71</f>
        <v>18</v>
      </c>
      <c r="D71" s="75">
        <f>片倉!D71+西長者原!D71+比田井!D71+天神!D71+協東!D71+高呂!D71+大谷地!D71+協西!D71+小平!D71+三井!D71</f>
        <v>10</v>
      </c>
      <c r="E71" s="10">
        <f>片倉!E71+西長者原!E71+比田井!E71+天神!E71+協東!E71+高呂!E71+大谷地!E71+協西!E71+小平!E71+三井!E71</f>
        <v>28</v>
      </c>
      <c r="F71" s="32"/>
    </row>
    <row r="72" spans="1:6" ht="15" customHeight="1" x14ac:dyDescent="0.15">
      <c r="A72" s="12"/>
      <c r="B72" s="35">
        <v>58</v>
      </c>
      <c r="C72" s="75">
        <f>片倉!C72+西長者原!C72+比田井!C72+天神!C72+協東!C72+高呂!C72+大谷地!C72+協西!C72+小平!C72+三井!C72</f>
        <v>9</v>
      </c>
      <c r="D72" s="75">
        <f>片倉!D72+西長者原!D72+比田井!D72+天神!D72+協東!D72+高呂!D72+大谷地!D72+協西!D72+小平!D72+三井!D72</f>
        <v>16</v>
      </c>
      <c r="E72" s="10">
        <f>片倉!E72+西長者原!E72+比田井!E72+天神!E72+協東!E72+高呂!E72+大谷地!E72+協西!E72+小平!E72+三井!E72</f>
        <v>25</v>
      </c>
      <c r="F72" s="32"/>
    </row>
    <row r="73" spans="1:6" ht="15" customHeight="1" x14ac:dyDescent="0.15">
      <c r="A73" s="12"/>
      <c r="B73" s="35">
        <v>59</v>
      </c>
      <c r="C73" s="75">
        <f>片倉!C73+西長者原!C73+比田井!C73+天神!C73+協東!C73+高呂!C73+大谷地!C73+協西!C73+小平!C73+三井!C73</f>
        <v>13</v>
      </c>
      <c r="D73" s="75">
        <f>片倉!D73+西長者原!D73+比田井!D73+天神!D73+協東!D73+高呂!D73+大谷地!D73+協西!D73+小平!D73+三井!D73</f>
        <v>17</v>
      </c>
      <c r="E73" s="10">
        <f>片倉!E73+西長者原!E73+比田井!E73+天神!E73+協東!E73+高呂!E73+大谷地!E73+協西!E73+小平!E73+三井!E73</f>
        <v>30</v>
      </c>
      <c r="F73" s="32"/>
    </row>
    <row r="74" spans="1:6" ht="15" customHeight="1" x14ac:dyDescent="0.15">
      <c r="A74" s="12"/>
      <c r="B74" s="40" t="s">
        <v>61</v>
      </c>
      <c r="C74" s="49">
        <f>片倉!C74+西長者原!C74+比田井!C74+天神!C74+協東!C74+高呂!C74+大谷地!C74+協西!C74+小平!C74+三井!C74</f>
        <v>67</v>
      </c>
      <c r="D74" s="49">
        <f>片倉!D74+西長者原!D74+比田井!D74+天神!D74+協東!D74+高呂!D74+大谷地!D74+協西!D74+小平!D74+三井!D74</f>
        <v>77</v>
      </c>
      <c r="E74" s="41">
        <f>片倉!E74+西長者原!E74+比田井!E74+天神!E74+協東!E74+高呂!E74+大谷地!E74+協西!E74+小平!E74+三井!E74</f>
        <v>144</v>
      </c>
      <c r="F74" s="42">
        <f>E74/E147</f>
        <v>5.579232855482371E-2</v>
      </c>
    </row>
    <row r="75" spans="1:6" ht="15" customHeight="1" x14ac:dyDescent="0.15">
      <c r="A75" s="12"/>
      <c r="B75" s="35">
        <v>60</v>
      </c>
      <c r="C75" s="75">
        <f>片倉!C75+西長者原!C75+比田井!C75+天神!C75+協東!C75+高呂!C75+大谷地!C75+協西!C75+小平!C75+三井!C75</f>
        <v>15</v>
      </c>
      <c r="D75" s="75">
        <f>片倉!D75+西長者原!D75+比田井!D75+天神!D75+協東!D75+高呂!D75+大谷地!D75+協西!D75+小平!D75+三井!D75</f>
        <v>17</v>
      </c>
      <c r="E75" s="10">
        <f>片倉!E75+西長者原!E75+比田井!E75+天神!E75+協東!E75+高呂!E75+大谷地!E75+協西!E75+小平!E75+三井!E75</f>
        <v>32</v>
      </c>
      <c r="F75" s="32"/>
    </row>
    <row r="76" spans="1:6" ht="15" customHeight="1" x14ac:dyDescent="0.15">
      <c r="A76" s="12"/>
      <c r="B76" s="35">
        <v>61</v>
      </c>
      <c r="C76" s="75">
        <f>片倉!C76+西長者原!C76+比田井!C76+天神!C76+協東!C76+高呂!C76+大谷地!C76+協西!C76+小平!C76+三井!C76</f>
        <v>23</v>
      </c>
      <c r="D76" s="75">
        <f>片倉!D76+西長者原!D76+比田井!D76+天神!D76+協東!D76+高呂!D76+大谷地!D76+協西!D76+小平!D76+三井!D76</f>
        <v>19</v>
      </c>
      <c r="E76" s="10">
        <f>片倉!E76+西長者原!E76+比田井!E76+天神!E76+協東!E76+高呂!E76+大谷地!E76+協西!E76+小平!E76+三井!E76</f>
        <v>42</v>
      </c>
      <c r="F76" s="32"/>
    </row>
    <row r="77" spans="1:6" ht="15" customHeight="1" x14ac:dyDescent="0.15">
      <c r="A77" s="12"/>
      <c r="B77" s="35">
        <v>62</v>
      </c>
      <c r="C77" s="75">
        <f>片倉!C77+西長者原!C77+比田井!C77+天神!C77+協東!C77+高呂!C77+大谷地!C77+協西!C77+小平!C77+三井!C77</f>
        <v>24</v>
      </c>
      <c r="D77" s="75">
        <f>片倉!D77+西長者原!D77+比田井!D77+天神!D77+協東!D77+高呂!D77+大谷地!D77+協西!D77+小平!D77+三井!D77</f>
        <v>14</v>
      </c>
      <c r="E77" s="10">
        <f>片倉!E77+西長者原!E77+比田井!E77+天神!E77+協東!E77+高呂!E77+大谷地!E77+協西!E77+小平!E77+三井!E77</f>
        <v>38</v>
      </c>
      <c r="F77" s="32"/>
    </row>
    <row r="78" spans="1:6" ht="15" customHeight="1" x14ac:dyDescent="0.15">
      <c r="A78" s="12"/>
      <c r="B78" s="35">
        <v>63</v>
      </c>
      <c r="C78" s="75">
        <f>片倉!C78+西長者原!C78+比田井!C78+天神!C78+協東!C78+高呂!C78+大谷地!C78+協西!C78+小平!C78+三井!C78</f>
        <v>18</v>
      </c>
      <c r="D78" s="75">
        <f>片倉!D78+西長者原!D78+比田井!D78+天神!D78+協東!D78+高呂!D78+大谷地!D78+協西!D78+小平!D78+三井!D78</f>
        <v>28</v>
      </c>
      <c r="E78" s="10">
        <f>片倉!E78+西長者原!E78+比田井!E78+天神!E78+協東!E78+高呂!E78+大谷地!E78+協西!E78+小平!E78+三井!E78</f>
        <v>46</v>
      </c>
      <c r="F78" s="32"/>
    </row>
    <row r="79" spans="1:6" ht="15" customHeight="1" x14ac:dyDescent="0.15">
      <c r="A79" s="12"/>
      <c r="B79" s="35">
        <v>64</v>
      </c>
      <c r="C79" s="75">
        <f>片倉!C79+西長者原!C79+比田井!C79+天神!C79+協東!C79+高呂!C79+大谷地!C79+協西!C79+小平!C79+三井!C79</f>
        <v>14</v>
      </c>
      <c r="D79" s="75">
        <f>片倉!D79+西長者原!D79+比田井!D79+天神!D79+協東!D79+高呂!D79+大谷地!D79+協西!D79+小平!D79+三井!D79</f>
        <v>17</v>
      </c>
      <c r="E79" s="10">
        <f>片倉!E79+西長者原!E79+比田井!E79+天神!E79+協東!E79+高呂!E79+大谷地!E79+協西!E79+小平!E79+三井!E79</f>
        <v>31</v>
      </c>
      <c r="F79" s="32"/>
    </row>
    <row r="80" spans="1:6" ht="15" customHeight="1" x14ac:dyDescent="0.15">
      <c r="A80" s="12"/>
      <c r="B80" s="40" t="s">
        <v>62</v>
      </c>
      <c r="C80" s="49">
        <f>片倉!C80+西長者原!C80+比田井!C80+天神!C80+協東!C80+高呂!C80+大谷地!C80+協西!C80+小平!C80+三井!C80</f>
        <v>94</v>
      </c>
      <c r="D80" s="49">
        <f>片倉!D80+西長者原!D80+比田井!D80+天神!D80+協東!D80+高呂!D80+大谷地!D80+協西!D80+小平!D80+三井!D80</f>
        <v>95</v>
      </c>
      <c r="E80" s="41">
        <f>片倉!E80+西長者原!E80+比田井!E80+天神!E80+協東!E80+高呂!E80+大谷地!E80+協西!E80+小平!E80+三井!E80</f>
        <v>189</v>
      </c>
      <c r="F80" s="42">
        <f>E80/E147</f>
        <v>7.3227431228206116E-2</v>
      </c>
    </row>
    <row r="81" spans="1:6" ht="15" customHeight="1" x14ac:dyDescent="0.15">
      <c r="A81" s="12"/>
      <c r="B81" s="35">
        <v>65</v>
      </c>
      <c r="C81" s="75">
        <f>片倉!C81+西長者原!C81+比田井!C81+天神!C81+協東!C81+高呂!C81+大谷地!C81+協西!C81+小平!C81+三井!C81</f>
        <v>13</v>
      </c>
      <c r="D81" s="75">
        <f>片倉!D81+西長者原!D81+比田井!D81+天神!D81+協東!D81+高呂!D81+大谷地!D81+協西!D81+小平!D81+三井!D81</f>
        <v>15</v>
      </c>
      <c r="E81" s="10">
        <f>片倉!E81+西長者原!E81+比田井!E81+天神!E81+協東!E81+高呂!E81+大谷地!E81+協西!E81+小平!E81+三井!E81</f>
        <v>28</v>
      </c>
      <c r="F81" s="32"/>
    </row>
    <row r="82" spans="1:6" ht="15" customHeight="1" x14ac:dyDescent="0.15">
      <c r="A82" s="12"/>
      <c r="B82" s="35">
        <v>66</v>
      </c>
      <c r="C82" s="75">
        <f>片倉!C82+西長者原!C82+比田井!C82+天神!C82+協東!C82+高呂!C82+大谷地!C82+協西!C82+小平!C82+三井!C82</f>
        <v>27</v>
      </c>
      <c r="D82" s="75">
        <f>片倉!D82+西長者原!D82+比田井!D82+天神!D82+協東!D82+高呂!D82+大谷地!D82+協西!D82+小平!D82+三井!D82</f>
        <v>20</v>
      </c>
      <c r="E82" s="10">
        <f>片倉!E82+西長者原!E82+比田井!E82+天神!E82+協東!E82+高呂!E82+大谷地!E82+協西!E82+小平!E82+三井!E82</f>
        <v>47</v>
      </c>
      <c r="F82" s="32"/>
    </row>
    <row r="83" spans="1:6" ht="15" customHeight="1" x14ac:dyDescent="0.15">
      <c r="A83" s="12"/>
      <c r="B83" s="35">
        <v>67</v>
      </c>
      <c r="C83" s="75">
        <f>片倉!C83+西長者原!C83+比田井!C83+天神!C83+協東!C83+高呂!C83+大谷地!C83+協西!C83+小平!C83+三井!C83</f>
        <v>28</v>
      </c>
      <c r="D83" s="75">
        <f>片倉!D83+西長者原!D83+比田井!D83+天神!D83+協東!D83+高呂!D83+大谷地!D83+協西!D83+小平!D83+三井!D83</f>
        <v>18</v>
      </c>
      <c r="E83" s="10">
        <f>片倉!E83+西長者原!E83+比田井!E83+天神!E83+協東!E83+高呂!E83+大谷地!E83+協西!E83+小平!E83+三井!E83</f>
        <v>46</v>
      </c>
      <c r="F83" s="32"/>
    </row>
    <row r="84" spans="1:6" ht="15" customHeight="1" x14ac:dyDescent="0.15">
      <c r="A84" s="12"/>
      <c r="B84" s="35">
        <v>68</v>
      </c>
      <c r="C84" s="75">
        <f>片倉!C84+西長者原!C84+比田井!C84+天神!C84+協東!C84+高呂!C84+大谷地!C84+協西!C84+小平!C84+三井!C84</f>
        <v>24</v>
      </c>
      <c r="D84" s="75">
        <f>片倉!D84+西長者原!D84+比田井!D84+天神!D84+協東!D84+高呂!D84+大谷地!D84+協西!D84+小平!D84+三井!D84</f>
        <v>29</v>
      </c>
      <c r="E84" s="10">
        <f>片倉!E84+西長者原!E84+比田井!E84+天神!E84+協東!E84+高呂!E84+大谷地!E84+協西!E84+小平!E84+三井!E84</f>
        <v>53</v>
      </c>
      <c r="F84" s="32"/>
    </row>
    <row r="85" spans="1:6" ht="15" customHeight="1" x14ac:dyDescent="0.15">
      <c r="A85" s="12"/>
      <c r="B85" s="35">
        <v>69</v>
      </c>
      <c r="C85" s="75">
        <f>片倉!C85+西長者原!C85+比田井!C85+天神!C85+協東!C85+高呂!C85+大谷地!C85+協西!C85+小平!C85+三井!C85</f>
        <v>19</v>
      </c>
      <c r="D85" s="75">
        <f>片倉!D85+西長者原!D85+比田井!D85+天神!D85+協東!D85+高呂!D85+大谷地!D85+協西!D85+小平!D85+三井!D85</f>
        <v>17</v>
      </c>
      <c r="E85" s="10">
        <f>片倉!E85+西長者原!E85+比田井!E85+天神!E85+協東!E85+高呂!E85+大谷地!E85+協西!E85+小平!E85+三井!E85</f>
        <v>36</v>
      </c>
      <c r="F85" s="32"/>
    </row>
    <row r="86" spans="1:6" ht="15" customHeight="1" x14ac:dyDescent="0.15">
      <c r="A86" s="12"/>
      <c r="B86" s="43" t="s">
        <v>63</v>
      </c>
      <c r="C86" s="71">
        <f>片倉!C86+西長者原!C86+比田井!C86+天神!C86+協東!C86+高呂!C86+大谷地!C86+協西!C86+小平!C86+三井!C86</f>
        <v>111</v>
      </c>
      <c r="D86" s="71">
        <f>片倉!D86+西長者原!D86+比田井!D86+天神!D86+協東!D86+高呂!D86+大谷地!D86+協西!D86+小平!D86+三井!D86</f>
        <v>99</v>
      </c>
      <c r="E86" s="44">
        <f>片倉!E86+西長者原!E86+比田井!E86+天神!E86+協東!E86+高呂!E86+大谷地!E86+協西!E86+小平!E86+三井!E86</f>
        <v>210</v>
      </c>
      <c r="F86" s="45">
        <f>E86/E147</f>
        <v>8.1363812475784586E-2</v>
      </c>
    </row>
    <row r="87" spans="1:6" ht="15" customHeight="1" x14ac:dyDescent="0.15">
      <c r="A87" s="12"/>
      <c r="B87" s="35">
        <v>70</v>
      </c>
      <c r="C87" s="75">
        <f>片倉!C87+西長者原!C87+比田井!C87+天神!C87+協東!C87+高呂!C87+大谷地!C87+協西!C87+小平!C87+三井!C87</f>
        <v>22</v>
      </c>
      <c r="D87" s="75">
        <f>片倉!D87+西長者原!D87+比田井!D87+天神!D87+協東!D87+高呂!D87+大谷地!D87+協西!D87+小平!D87+三井!D87</f>
        <v>20</v>
      </c>
      <c r="E87" s="10">
        <f>片倉!E87+西長者原!E87+比田井!E87+天神!E87+協東!E87+高呂!E87+大谷地!E87+協西!E87+小平!E87+三井!E87</f>
        <v>42</v>
      </c>
      <c r="F87" s="32"/>
    </row>
    <row r="88" spans="1:6" ht="15" customHeight="1" x14ac:dyDescent="0.15">
      <c r="A88" s="12"/>
      <c r="B88" s="35">
        <v>71</v>
      </c>
      <c r="C88" s="75">
        <f>片倉!C88+西長者原!C88+比田井!C88+天神!C88+協東!C88+高呂!C88+大谷地!C88+協西!C88+小平!C88+三井!C88</f>
        <v>22</v>
      </c>
      <c r="D88" s="75">
        <f>片倉!D88+西長者原!D88+比田井!D88+天神!D88+協東!D88+高呂!D88+大谷地!D88+協西!D88+小平!D88+三井!D88</f>
        <v>31</v>
      </c>
      <c r="E88" s="10">
        <f>片倉!E88+西長者原!E88+比田井!E88+天神!E88+協東!E88+高呂!E88+大谷地!E88+協西!E88+小平!E88+三井!E88</f>
        <v>53</v>
      </c>
      <c r="F88" s="32"/>
    </row>
    <row r="89" spans="1:6" ht="15" customHeight="1" x14ac:dyDescent="0.15">
      <c r="A89" s="12"/>
      <c r="B89" s="35">
        <v>72</v>
      </c>
      <c r="C89" s="75">
        <f>片倉!C89+西長者原!C89+比田井!C89+天神!C89+協東!C89+高呂!C89+大谷地!C89+協西!C89+小平!C89+三井!C89</f>
        <v>21</v>
      </c>
      <c r="D89" s="75">
        <f>片倉!D89+西長者原!D89+比田井!D89+天神!D89+協東!D89+高呂!D89+大谷地!D89+協西!D89+小平!D89+三井!D89</f>
        <v>25</v>
      </c>
      <c r="E89" s="10">
        <f>片倉!E89+西長者原!E89+比田井!E89+天神!E89+協東!E89+高呂!E89+大谷地!E89+協西!E89+小平!E89+三井!E89</f>
        <v>46</v>
      </c>
      <c r="F89" s="32"/>
    </row>
    <row r="90" spans="1:6" ht="15" customHeight="1" x14ac:dyDescent="0.15">
      <c r="A90" s="12"/>
      <c r="B90" s="35">
        <v>73</v>
      </c>
      <c r="C90" s="75">
        <f>片倉!C90+西長者原!C90+比田井!C90+天神!C90+協東!C90+高呂!C90+大谷地!C90+協西!C90+小平!C90+三井!C90</f>
        <v>23</v>
      </c>
      <c r="D90" s="75">
        <f>片倉!D90+西長者原!D90+比田井!D90+天神!D90+協東!D90+高呂!D90+大谷地!D90+協西!D90+小平!D90+三井!D90</f>
        <v>18</v>
      </c>
      <c r="E90" s="10">
        <f>片倉!E90+西長者原!E90+比田井!E90+天神!E90+協東!E90+高呂!E90+大谷地!E90+協西!E90+小平!E90+三井!E90</f>
        <v>41</v>
      </c>
      <c r="F90" s="32"/>
    </row>
    <row r="91" spans="1:6" ht="15" customHeight="1" x14ac:dyDescent="0.15">
      <c r="A91" s="12"/>
      <c r="B91" s="35">
        <v>74</v>
      </c>
      <c r="C91" s="75">
        <f>片倉!C91+西長者原!C91+比田井!C91+天神!C91+協東!C91+高呂!C91+大谷地!C91+協西!C91+小平!C91+三井!C91</f>
        <v>25</v>
      </c>
      <c r="D91" s="75">
        <f>片倉!D91+西長者原!D91+比田井!D91+天神!D91+協東!D91+高呂!D91+大谷地!D91+協西!D91+小平!D91+三井!D91</f>
        <v>35</v>
      </c>
      <c r="E91" s="10">
        <f>片倉!E91+西長者原!E91+比田井!E91+天神!E91+協東!E91+高呂!E91+大谷地!E91+協西!E91+小平!E91+三井!E91</f>
        <v>60</v>
      </c>
      <c r="F91" s="32"/>
    </row>
    <row r="92" spans="1:6" ht="15" customHeight="1" x14ac:dyDescent="0.15">
      <c r="A92" s="12"/>
      <c r="B92" s="43" t="s">
        <v>64</v>
      </c>
      <c r="C92" s="71">
        <f>片倉!C92+西長者原!C92+比田井!C92+天神!C92+協東!C92+高呂!C92+大谷地!C92+協西!C92+小平!C92+三井!C92</f>
        <v>113</v>
      </c>
      <c r="D92" s="71">
        <f>片倉!D92+西長者原!D92+比田井!D92+天神!D92+協東!D92+高呂!D92+大谷地!D92+協西!D92+小平!D92+三井!D92</f>
        <v>129</v>
      </c>
      <c r="E92" s="44">
        <f>片倉!E92+西長者原!E92+比田井!E92+天神!E92+協東!E92+高呂!E92+大谷地!E92+協西!E92+小平!E92+三井!E92</f>
        <v>242</v>
      </c>
      <c r="F92" s="45">
        <f>E92/E147</f>
        <v>9.3762107710189849E-2</v>
      </c>
    </row>
    <row r="93" spans="1:6" ht="15" customHeight="1" x14ac:dyDescent="0.15">
      <c r="A93" s="12"/>
      <c r="B93" s="35">
        <v>75</v>
      </c>
      <c r="C93" s="75">
        <f>片倉!C93+西長者原!C93+比田井!C93+天神!C93+協東!C93+高呂!C93+大谷地!C93+協西!C93+小平!C93+三井!C93</f>
        <v>22</v>
      </c>
      <c r="D93" s="75">
        <f>片倉!D93+西長者原!D93+比田井!D93+天神!D93+協東!D93+高呂!D93+大谷地!D93+協西!D93+小平!D93+三井!D93</f>
        <v>20</v>
      </c>
      <c r="E93" s="10">
        <f>片倉!E93+西長者原!E93+比田井!E93+天神!E93+協東!E93+高呂!E93+大谷地!E93+協西!E93+小平!E93+三井!E93</f>
        <v>42</v>
      </c>
      <c r="F93" s="32"/>
    </row>
    <row r="94" spans="1:6" ht="15" customHeight="1" x14ac:dyDescent="0.15">
      <c r="A94" s="12"/>
      <c r="B94" s="35">
        <v>76</v>
      </c>
      <c r="C94" s="75">
        <f>片倉!C94+西長者原!C94+比田井!C94+天神!C94+協東!C94+高呂!C94+大谷地!C94+協西!C94+小平!C94+三井!C94</f>
        <v>26</v>
      </c>
      <c r="D94" s="75">
        <f>片倉!D94+西長者原!D94+比田井!D94+天神!D94+協東!D94+高呂!D94+大谷地!D94+協西!D94+小平!D94+三井!D94</f>
        <v>28</v>
      </c>
      <c r="E94" s="10">
        <f>片倉!E94+西長者原!E94+比田井!E94+天神!E94+協東!E94+高呂!E94+大谷地!E94+協西!E94+小平!E94+三井!E94</f>
        <v>54</v>
      </c>
      <c r="F94" s="32"/>
    </row>
    <row r="95" spans="1:6" ht="15" customHeight="1" x14ac:dyDescent="0.15">
      <c r="A95" s="12"/>
      <c r="B95" s="35">
        <v>77</v>
      </c>
      <c r="C95" s="75">
        <f>片倉!C95+西長者原!C95+比田井!C95+天神!C95+協東!C95+高呂!C95+大谷地!C95+協西!C95+小平!C95+三井!C95</f>
        <v>24</v>
      </c>
      <c r="D95" s="75">
        <f>片倉!D95+西長者原!D95+比田井!D95+天神!D95+協東!D95+高呂!D95+大谷地!D95+協西!D95+小平!D95+三井!D95</f>
        <v>16</v>
      </c>
      <c r="E95" s="10">
        <f>片倉!E95+西長者原!E95+比田井!E95+天神!E95+協東!E95+高呂!E95+大谷地!E95+協西!E95+小平!E95+三井!E95</f>
        <v>40</v>
      </c>
      <c r="F95" s="32"/>
    </row>
    <row r="96" spans="1:6" ht="15" customHeight="1" x14ac:dyDescent="0.15">
      <c r="A96" s="12"/>
      <c r="B96" s="35">
        <v>78</v>
      </c>
      <c r="C96" s="75">
        <f>片倉!C96+西長者原!C96+比田井!C96+天神!C96+協東!C96+高呂!C96+大谷地!C96+協西!C96+小平!C96+三井!C96</f>
        <v>13</v>
      </c>
      <c r="D96" s="75">
        <f>片倉!D96+西長者原!D96+比田井!D96+天神!D96+協東!D96+高呂!D96+大谷地!D96+協西!D96+小平!D96+三井!D96</f>
        <v>13</v>
      </c>
      <c r="E96" s="10">
        <f>片倉!E96+西長者原!E96+比田井!E96+天神!E96+協東!E96+高呂!E96+大谷地!E96+協西!E96+小平!E96+三井!E96</f>
        <v>26</v>
      </c>
      <c r="F96" s="32"/>
    </row>
    <row r="97" spans="1:6" ht="15" customHeight="1" x14ac:dyDescent="0.15">
      <c r="A97" s="12"/>
      <c r="B97" s="35">
        <v>79</v>
      </c>
      <c r="C97" s="75">
        <f>片倉!C97+西長者原!C97+比田井!C97+天神!C97+協東!C97+高呂!C97+大谷地!C97+協西!C97+小平!C97+三井!C97</f>
        <v>16</v>
      </c>
      <c r="D97" s="75">
        <f>片倉!D97+西長者原!D97+比田井!D97+天神!D97+協東!D97+高呂!D97+大谷地!D97+協西!D97+小平!D97+三井!D97</f>
        <v>22</v>
      </c>
      <c r="E97" s="10">
        <f>片倉!E97+西長者原!E97+比田井!E97+天神!E97+協東!E97+高呂!E97+大谷地!E97+協西!E97+小平!E97+三井!E97</f>
        <v>38</v>
      </c>
      <c r="F97" s="32"/>
    </row>
    <row r="98" spans="1:6" ht="15" customHeight="1" x14ac:dyDescent="0.15">
      <c r="A98" s="12"/>
      <c r="B98" s="43" t="s">
        <v>65</v>
      </c>
      <c r="C98" s="71">
        <f>片倉!C98+西長者原!C98+比田井!C98+天神!C98+協東!C98+高呂!C98+大谷地!C98+協西!C98+小平!C98+三井!C98</f>
        <v>101</v>
      </c>
      <c r="D98" s="71">
        <f>片倉!D98+西長者原!D98+比田井!D98+天神!D98+協東!D98+高呂!D98+大谷地!D98+協西!D98+小平!D98+三井!D98</f>
        <v>99</v>
      </c>
      <c r="E98" s="44">
        <f>片倉!E98+西長者原!E98+比田井!E98+天神!E98+協東!E98+高呂!E98+大谷地!E98+協西!E98+小平!E98+三井!E98</f>
        <v>200</v>
      </c>
      <c r="F98" s="45">
        <f>E98/E147</f>
        <v>7.7489345215032937E-2</v>
      </c>
    </row>
    <row r="99" spans="1:6" ht="15" customHeight="1" x14ac:dyDescent="0.15">
      <c r="A99" s="12"/>
      <c r="B99" s="35">
        <v>80</v>
      </c>
      <c r="C99" s="75">
        <f>片倉!C99+西長者原!C99+比田井!C99+天神!C99+協東!C99+高呂!C99+大谷地!C99+協西!C99+小平!C99+三井!C99</f>
        <v>16</v>
      </c>
      <c r="D99" s="75">
        <f>片倉!D99+西長者原!D99+比田井!D99+天神!D99+協東!D99+高呂!D99+大谷地!D99+協西!D99+小平!D99+三井!D99</f>
        <v>21</v>
      </c>
      <c r="E99" s="10">
        <f>片倉!E99+西長者原!E99+比田井!E99+天神!E99+協東!E99+高呂!E99+大谷地!E99+協西!E99+小平!E99+三井!E99</f>
        <v>37</v>
      </c>
      <c r="F99" s="32"/>
    </row>
    <row r="100" spans="1:6" ht="15" customHeight="1" x14ac:dyDescent="0.15">
      <c r="A100" s="12"/>
      <c r="B100" s="35">
        <v>81</v>
      </c>
      <c r="C100" s="75">
        <f>片倉!C100+西長者原!C100+比田井!C100+天神!C100+協東!C100+高呂!C100+大谷地!C100+協西!C100+小平!C100+三井!C100</f>
        <v>15</v>
      </c>
      <c r="D100" s="75">
        <f>片倉!D100+西長者原!D100+比田井!D100+天神!D100+協東!D100+高呂!D100+大谷地!D100+協西!D100+小平!D100+三井!D100</f>
        <v>13</v>
      </c>
      <c r="E100" s="10">
        <f>片倉!E100+西長者原!E100+比田井!E100+天神!E100+協東!E100+高呂!E100+大谷地!E100+協西!E100+小平!E100+三井!E100</f>
        <v>28</v>
      </c>
      <c r="F100" s="32"/>
    </row>
    <row r="101" spans="1:6" ht="15" customHeight="1" x14ac:dyDescent="0.15">
      <c r="A101" s="12"/>
      <c r="B101" s="35">
        <v>82</v>
      </c>
      <c r="C101" s="75">
        <f>片倉!C101+西長者原!C101+比田井!C101+天神!C101+協東!C101+高呂!C101+大谷地!C101+協西!C101+小平!C101+三井!C101</f>
        <v>20</v>
      </c>
      <c r="D101" s="75">
        <f>片倉!D101+西長者原!D101+比田井!D101+天神!D101+協東!D101+高呂!D101+大谷地!D101+協西!D101+小平!D101+三井!D101</f>
        <v>20</v>
      </c>
      <c r="E101" s="10">
        <f>片倉!E101+西長者原!E101+比田井!E101+天神!E101+協東!E101+高呂!E101+大谷地!E101+協西!E101+小平!E101+三井!E101</f>
        <v>40</v>
      </c>
      <c r="F101" s="32"/>
    </row>
    <row r="102" spans="1:6" ht="15" customHeight="1" x14ac:dyDescent="0.15">
      <c r="A102" s="12"/>
      <c r="B102" s="35">
        <v>83</v>
      </c>
      <c r="C102" s="75">
        <f>片倉!C102+西長者原!C102+比田井!C102+天神!C102+協東!C102+高呂!C102+大谷地!C102+協西!C102+小平!C102+三井!C102</f>
        <v>7</v>
      </c>
      <c r="D102" s="75">
        <f>片倉!D102+西長者原!D102+比田井!D102+天神!D102+協東!D102+高呂!D102+大谷地!D102+協西!D102+小平!D102+三井!D102</f>
        <v>14</v>
      </c>
      <c r="E102" s="10">
        <f>片倉!E102+西長者原!E102+比田井!E102+天神!E102+協東!E102+高呂!E102+大谷地!E102+協西!E102+小平!E102+三井!E102</f>
        <v>21</v>
      </c>
      <c r="F102" s="32"/>
    </row>
    <row r="103" spans="1:6" ht="15" customHeight="1" x14ac:dyDescent="0.15">
      <c r="A103" s="12"/>
      <c r="B103" s="35">
        <v>84</v>
      </c>
      <c r="C103" s="75">
        <f>片倉!C103+西長者原!C103+比田井!C103+天神!C103+協東!C103+高呂!C103+大谷地!C103+協西!C103+小平!C103+三井!C103</f>
        <v>7</v>
      </c>
      <c r="D103" s="75">
        <f>片倉!D103+西長者原!D103+比田井!D103+天神!D103+協東!D103+高呂!D103+大谷地!D103+協西!D103+小平!D103+三井!D103</f>
        <v>9</v>
      </c>
      <c r="E103" s="10">
        <f>片倉!E103+西長者原!E103+比田井!E103+天神!E103+協東!E103+高呂!E103+大谷地!E103+協西!E103+小平!E103+三井!E103</f>
        <v>16</v>
      </c>
      <c r="F103" s="32"/>
    </row>
    <row r="104" spans="1:6" ht="15" customHeight="1" x14ac:dyDescent="0.15">
      <c r="A104" s="12"/>
      <c r="B104" s="43" t="s">
        <v>66</v>
      </c>
      <c r="C104" s="71">
        <f>片倉!C104+西長者原!C104+比田井!C104+天神!C104+協東!C104+高呂!C104+大谷地!C104+協西!C104+小平!C104+三井!C104</f>
        <v>65</v>
      </c>
      <c r="D104" s="71">
        <f>片倉!D104+西長者原!D104+比田井!D104+天神!D104+協東!D104+高呂!D104+大谷地!D104+協西!D104+小平!D104+三井!D104</f>
        <v>77</v>
      </c>
      <c r="E104" s="44">
        <f>片倉!E104+西長者原!E104+比田井!E104+天神!E104+協東!E104+高呂!E104+大谷地!E104+協西!E104+小平!E104+三井!E104</f>
        <v>142</v>
      </c>
      <c r="F104" s="45">
        <f>E104/E147</f>
        <v>5.501743510267338E-2</v>
      </c>
    </row>
    <row r="105" spans="1:6" ht="15" customHeight="1" x14ac:dyDescent="0.15">
      <c r="A105" s="12"/>
      <c r="B105" s="35">
        <v>85</v>
      </c>
      <c r="C105" s="75">
        <f>片倉!C105+西長者原!C105+比田井!C105+天神!C105+協東!C105+高呂!C105+大谷地!C105+協西!C105+小平!C105+三井!C105</f>
        <v>10</v>
      </c>
      <c r="D105" s="75">
        <f>片倉!D105+西長者原!D105+比田井!D105+天神!D105+協東!D105+高呂!D105+大谷地!D105+協西!D105+小平!D105+三井!D105</f>
        <v>9</v>
      </c>
      <c r="E105" s="10">
        <f>片倉!E105+西長者原!E105+比田井!E105+天神!E105+協東!E105+高呂!E105+大谷地!E105+協西!E105+小平!E105+三井!E105</f>
        <v>19</v>
      </c>
      <c r="F105" s="32"/>
    </row>
    <row r="106" spans="1:6" ht="15" customHeight="1" x14ac:dyDescent="0.15">
      <c r="A106" s="12"/>
      <c r="B106" s="35">
        <v>86</v>
      </c>
      <c r="C106" s="75">
        <f>片倉!C106+西長者原!C106+比田井!C106+天神!C106+協東!C106+高呂!C106+大谷地!C106+協西!C106+小平!C106+三井!C106</f>
        <v>10</v>
      </c>
      <c r="D106" s="75">
        <f>片倉!D106+西長者原!D106+比田井!D106+天神!D106+協東!D106+高呂!D106+大谷地!D106+協西!D106+小平!D106+三井!D106</f>
        <v>20</v>
      </c>
      <c r="E106" s="10">
        <f>片倉!E106+西長者原!E106+比田井!E106+天神!E106+協東!E106+高呂!E106+大谷地!E106+協西!E106+小平!E106+三井!E106</f>
        <v>30</v>
      </c>
      <c r="F106" s="32"/>
    </row>
    <row r="107" spans="1:6" ht="15" customHeight="1" x14ac:dyDescent="0.15">
      <c r="A107" s="12"/>
      <c r="B107" s="35">
        <v>87</v>
      </c>
      <c r="C107" s="75">
        <f>片倉!C107+西長者原!C107+比田井!C107+天神!C107+協東!C107+高呂!C107+大谷地!C107+協西!C107+小平!C107+三井!C107</f>
        <v>11</v>
      </c>
      <c r="D107" s="75">
        <f>片倉!D107+西長者原!D107+比田井!D107+天神!D107+協東!D107+高呂!D107+大谷地!D107+協西!D107+小平!D107+三井!D107</f>
        <v>13</v>
      </c>
      <c r="E107" s="10">
        <f>片倉!E107+西長者原!E107+比田井!E107+天神!E107+協東!E107+高呂!E107+大谷地!E107+協西!E107+小平!E107+三井!E107</f>
        <v>24</v>
      </c>
      <c r="F107" s="32"/>
    </row>
    <row r="108" spans="1:6" ht="15" customHeight="1" x14ac:dyDescent="0.15">
      <c r="A108" s="12"/>
      <c r="B108" s="35">
        <v>88</v>
      </c>
      <c r="C108" s="75">
        <f>片倉!C108+西長者原!C108+比田井!C108+天神!C108+協東!C108+高呂!C108+大谷地!C108+協西!C108+小平!C108+三井!C108</f>
        <v>13</v>
      </c>
      <c r="D108" s="75">
        <f>片倉!D108+西長者原!D108+比田井!D108+天神!D108+協東!D108+高呂!D108+大谷地!D108+協西!D108+小平!D108+三井!D108</f>
        <v>12</v>
      </c>
      <c r="E108" s="10">
        <f>片倉!E108+西長者原!E108+比田井!E108+天神!E108+協東!E108+高呂!E108+大谷地!E108+協西!E108+小平!E108+三井!E108</f>
        <v>25</v>
      </c>
      <c r="F108" s="32"/>
    </row>
    <row r="109" spans="1:6" ht="15" customHeight="1" x14ac:dyDescent="0.15">
      <c r="A109" s="12"/>
      <c r="B109" s="35">
        <v>89</v>
      </c>
      <c r="C109" s="75">
        <f>片倉!C109+西長者原!C109+比田井!C109+天神!C109+協東!C109+高呂!C109+大谷地!C109+協西!C109+小平!C109+三井!C109</f>
        <v>5</v>
      </c>
      <c r="D109" s="75">
        <f>片倉!D109+西長者原!D109+比田井!D109+天神!D109+協東!D109+高呂!D109+大谷地!D109+協西!D109+小平!D109+三井!D109</f>
        <v>14</v>
      </c>
      <c r="E109" s="10">
        <f>片倉!E109+西長者原!E109+比田井!E109+天神!E109+協東!E109+高呂!E109+大谷地!E109+協西!E109+小平!E109+三井!E109</f>
        <v>19</v>
      </c>
      <c r="F109" s="32"/>
    </row>
    <row r="110" spans="1:6" ht="15" customHeight="1" x14ac:dyDescent="0.15">
      <c r="A110" s="12"/>
      <c r="B110" s="43" t="s">
        <v>67</v>
      </c>
      <c r="C110" s="71">
        <f>片倉!C110+西長者原!C110+比田井!C110+天神!C110+協東!C110+高呂!C110+大谷地!C110+協西!C110+小平!C110+三井!C110</f>
        <v>49</v>
      </c>
      <c r="D110" s="71">
        <f>片倉!D110+西長者原!D110+比田井!D110+天神!D110+協東!D110+高呂!D110+大谷地!D110+協西!D110+小平!D110+三井!D110</f>
        <v>68</v>
      </c>
      <c r="E110" s="44">
        <f>片倉!E110+西長者原!E110+比田井!E110+天神!E110+協東!E110+高呂!E110+大谷地!E110+協西!E110+小平!E110+三井!E110</f>
        <v>117</v>
      </c>
      <c r="F110" s="45">
        <f>E110/E147</f>
        <v>4.5331266950794265E-2</v>
      </c>
    </row>
    <row r="111" spans="1:6" ht="15" customHeight="1" x14ac:dyDescent="0.15">
      <c r="A111" s="12"/>
      <c r="B111" s="35">
        <v>90</v>
      </c>
      <c r="C111" s="75">
        <f>片倉!C111+西長者原!C111+比田井!C111+天神!C111+協東!C111+高呂!C111+大谷地!C111+協西!C111+小平!C111+三井!C111</f>
        <v>10</v>
      </c>
      <c r="D111" s="75">
        <f>片倉!D111+西長者原!D111+比田井!D111+天神!D111+協東!D111+高呂!D111+大谷地!D111+協西!D111+小平!D111+三井!D111</f>
        <v>10</v>
      </c>
      <c r="E111" s="10">
        <f>片倉!E111+西長者原!E111+比田井!E111+天神!E111+協東!E111+高呂!E111+大谷地!E111+協西!E111+小平!E111+三井!E111</f>
        <v>20</v>
      </c>
      <c r="F111" s="32"/>
    </row>
    <row r="112" spans="1:6" ht="15" customHeight="1" x14ac:dyDescent="0.15">
      <c r="A112" s="12"/>
      <c r="B112" s="35">
        <v>91</v>
      </c>
      <c r="C112" s="75">
        <f>片倉!C112+西長者原!C112+比田井!C112+天神!C112+協東!C112+高呂!C112+大谷地!C112+協西!C112+小平!C112+三井!C112</f>
        <v>5</v>
      </c>
      <c r="D112" s="75">
        <f>片倉!D112+西長者原!D112+比田井!D112+天神!D112+協東!D112+高呂!D112+大谷地!D112+協西!D112+小平!D112+三井!D112</f>
        <v>8</v>
      </c>
      <c r="E112" s="10">
        <f>片倉!E112+西長者原!E112+比田井!E112+天神!E112+協東!E112+高呂!E112+大谷地!E112+協西!E112+小平!E112+三井!E112</f>
        <v>13</v>
      </c>
      <c r="F112" s="32"/>
    </row>
    <row r="113" spans="1:6" ht="15" customHeight="1" x14ac:dyDescent="0.15">
      <c r="A113" s="12"/>
      <c r="B113" s="35">
        <v>92</v>
      </c>
      <c r="C113" s="75">
        <f>片倉!C113+西長者原!C113+比田井!C113+天神!C113+協東!C113+高呂!C113+大谷地!C113+協西!C113+小平!C113+三井!C113</f>
        <v>6</v>
      </c>
      <c r="D113" s="75">
        <f>片倉!D113+西長者原!D113+比田井!D113+天神!D113+協東!D113+高呂!D113+大谷地!D113+協西!D113+小平!D113+三井!D113</f>
        <v>13</v>
      </c>
      <c r="E113" s="10">
        <f>片倉!E113+西長者原!E113+比田井!E113+天神!E113+協東!E113+高呂!E113+大谷地!E113+協西!E113+小平!E113+三井!E113</f>
        <v>19</v>
      </c>
      <c r="F113" s="32"/>
    </row>
    <row r="114" spans="1:6" ht="15" customHeight="1" x14ac:dyDescent="0.15">
      <c r="A114" s="12"/>
      <c r="B114" s="35">
        <v>93</v>
      </c>
      <c r="C114" s="75">
        <f>片倉!C114+西長者原!C114+比田井!C114+天神!C114+協東!C114+高呂!C114+大谷地!C114+協西!C114+小平!C114+三井!C114</f>
        <v>4</v>
      </c>
      <c r="D114" s="75">
        <f>片倉!D114+西長者原!D114+比田井!D114+天神!D114+協東!D114+高呂!D114+大谷地!D114+協西!D114+小平!D114+三井!D114</f>
        <v>9</v>
      </c>
      <c r="E114" s="10">
        <f>片倉!E114+西長者原!E114+比田井!E114+天神!E114+協東!E114+高呂!E114+大谷地!E114+協西!E114+小平!E114+三井!E114</f>
        <v>13</v>
      </c>
      <c r="F114" s="32"/>
    </row>
    <row r="115" spans="1:6" ht="15" customHeight="1" x14ac:dyDescent="0.15">
      <c r="A115" s="12"/>
      <c r="B115" s="35">
        <v>94</v>
      </c>
      <c r="C115" s="75">
        <f>片倉!C115+西長者原!C115+比田井!C115+天神!C115+協東!C115+高呂!C115+大谷地!C115+協西!C115+小平!C115+三井!C115</f>
        <v>1</v>
      </c>
      <c r="D115" s="75">
        <f>片倉!D115+西長者原!D115+比田井!D115+天神!D115+協東!D115+高呂!D115+大谷地!D115+協西!D115+小平!D115+三井!D115</f>
        <v>11</v>
      </c>
      <c r="E115" s="10">
        <f>片倉!E115+西長者原!E115+比田井!E115+天神!E115+協東!E115+高呂!E115+大谷地!E115+協西!E115+小平!E115+三井!E115</f>
        <v>12</v>
      </c>
      <c r="F115" s="32"/>
    </row>
    <row r="116" spans="1:6" ht="15" customHeight="1" x14ac:dyDescent="0.15">
      <c r="A116" s="12"/>
      <c r="B116" s="43" t="s">
        <v>68</v>
      </c>
      <c r="C116" s="71">
        <f>片倉!C116+西長者原!C116+比田井!C116+天神!C116+協東!C116+高呂!C116+大谷地!C116+協西!C116+小平!C116+三井!C116</f>
        <v>26</v>
      </c>
      <c r="D116" s="71">
        <f>片倉!D116+西長者原!D116+比田井!D116+天神!D116+協東!D116+高呂!D116+大谷地!D116+協西!D116+小平!D116+三井!D116</f>
        <v>51</v>
      </c>
      <c r="E116" s="44">
        <f>片倉!E116+西長者原!E116+比田井!E116+天神!E116+協東!E116+高呂!E116+大谷地!E116+協西!E116+小平!E116+三井!E116</f>
        <v>77</v>
      </c>
      <c r="F116" s="45">
        <f>E116/E147</f>
        <v>2.9833397907787679E-2</v>
      </c>
    </row>
    <row r="117" spans="1:6" ht="15" customHeight="1" x14ac:dyDescent="0.15">
      <c r="A117" s="12"/>
      <c r="B117" s="35">
        <v>95</v>
      </c>
      <c r="C117" s="75">
        <f>片倉!C117+西長者原!C117+比田井!C117+天神!C117+協東!C117+高呂!C117+大谷地!C117+協西!C117+小平!C117+三井!C117</f>
        <v>0</v>
      </c>
      <c r="D117" s="75">
        <f>片倉!D117+西長者原!D117+比田井!D117+天神!D117+協東!D117+高呂!D117+大谷地!D117+協西!D117+小平!D117+三井!D117</f>
        <v>6</v>
      </c>
      <c r="E117" s="10">
        <f>片倉!E117+西長者原!E117+比田井!E117+天神!E117+協東!E117+高呂!E117+大谷地!E117+協西!E117+小平!E117+三井!E117</f>
        <v>6</v>
      </c>
      <c r="F117" s="32"/>
    </row>
    <row r="118" spans="1:6" ht="15" customHeight="1" x14ac:dyDescent="0.15">
      <c r="A118" s="12"/>
      <c r="B118" s="35">
        <v>96</v>
      </c>
      <c r="C118" s="75">
        <f>片倉!C118+西長者原!C118+比田井!C118+天神!C118+協東!C118+高呂!C118+大谷地!C118+協西!C118+小平!C118+三井!C118</f>
        <v>5</v>
      </c>
      <c r="D118" s="75">
        <f>片倉!D118+西長者原!D118+比田井!D118+天神!D118+協東!D118+高呂!D118+大谷地!D118+協西!D118+小平!D118+三井!D118</f>
        <v>6</v>
      </c>
      <c r="E118" s="10">
        <f>片倉!E118+西長者原!E118+比田井!E118+天神!E118+協東!E118+高呂!E118+大谷地!E118+協西!E118+小平!E118+三井!E118</f>
        <v>11</v>
      </c>
      <c r="F118" s="32"/>
    </row>
    <row r="119" spans="1:6" ht="15" customHeight="1" x14ac:dyDescent="0.15">
      <c r="A119" s="12"/>
      <c r="B119" s="35">
        <v>97</v>
      </c>
      <c r="C119" s="75">
        <f>片倉!C119+西長者原!C119+比田井!C119+天神!C119+協東!C119+高呂!C119+大谷地!C119+協西!C119+小平!C119+三井!C119</f>
        <v>3</v>
      </c>
      <c r="D119" s="75">
        <f>片倉!D119+西長者原!D119+比田井!D119+天神!D119+協東!D119+高呂!D119+大谷地!D119+協西!D119+小平!D119+三井!D119</f>
        <v>2</v>
      </c>
      <c r="E119" s="10">
        <f>片倉!E119+西長者原!E119+比田井!E119+天神!E119+協東!E119+高呂!E119+大谷地!E119+協西!E119+小平!E119+三井!E119</f>
        <v>5</v>
      </c>
      <c r="F119" s="32"/>
    </row>
    <row r="120" spans="1:6" ht="15" customHeight="1" x14ac:dyDescent="0.15">
      <c r="A120" s="12"/>
      <c r="B120" s="35">
        <v>98</v>
      </c>
      <c r="C120" s="75">
        <f>片倉!C120+西長者原!C120+比田井!C120+天神!C120+協東!C120+高呂!C120+大谷地!C120+協西!C120+小平!C120+三井!C120</f>
        <v>1</v>
      </c>
      <c r="D120" s="75">
        <f>片倉!D120+西長者原!D120+比田井!D120+天神!D120+協東!D120+高呂!D120+大谷地!D120+協西!D120+小平!D120+三井!D120</f>
        <v>2</v>
      </c>
      <c r="E120" s="10">
        <f>片倉!E120+西長者原!E120+比田井!E120+天神!E120+協東!E120+高呂!E120+大谷地!E120+協西!E120+小平!E120+三井!E120</f>
        <v>3</v>
      </c>
      <c r="F120" s="32"/>
    </row>
    <row r="121" spans="1:6" ht="15" customHeight="1" x14ac:dyDescent="0.15">
      <c r="A121" s="12"/>
      <c r="B121" s="35">
        <v>99</v>
      </c>
      <c r="C121" s="75">
        <f>片倉!C121+西長者原!C121+比田井!C121+天神!C121+協東!C121+高呂!C121+大谷地!C121+協西!C121+小平!C121+三井!C121</f>
        <v>0</v>
      </c>
      <c r="D121" s="75">
        <f>片倉!D121+西長者原!D121+比田井!D121+天神!D121+協東!D121+高呂!D121+大谷地!D121+協西!D121+小平!D121+三井!D121</f>
        <v>0</v>
      </c>
      <c r="E121" s="10">
        <f>片倉!E121+西長者原!E121+比田井!E121+天神!E121+協東!E121+高呂!E121+大谷地!E121+協西!E121+小平!E121+三井!E121</f>
        <v>0</v>
      </c>
      <c r="F121" s="32"/>
    </row>
    <row r="122" spans="1:6" ht="15" customHeight="1" x14ac:dyDescent="0.15">
      <c r="A122" s="12"/>
      <c r="B122" s="43" t="s">
        <v>69</v>
      </c>
      <c r="C122" s="71">
        <f>片倉!C122+西長者原!C122+比田井!C122+天神!C122+協東!C122+高呂!C122+大谷地!C122+協西!C122+小平!C122+三井!C122</f>
        <v>9</v>
      </c>
      <c r="D122" s="71">
        <f>片倉!D122+西長者原!D122+比田井!D122+天神!D122+協東!D122+高呂!D122+大谷地!D122+協西!D122+小平!D122+三井!D122</f>
        <v>16</v>
      </c>
      <c r="E122" s="44">
        <f>片倉!E122+西長者原!E122+比田井!E122+天神!E122+協東!E122+高呂!E122+大谷地!E122+協西!E122+小平!E122+三井!E122</f>
        <v>25</v>
      </c>
      <c r="F122" s="45">
        <f>E122/E147</f>
        <v>9.6861681518791171E-3</v>
      </c>
    </row>
    <row r="123" spans="1:6" ht="15" customHeight="1" x14ac:dyDescent="0.15">
      <c r="A123" s="12"/>
      <c r="B123" s="35">
        <v>100</v>
      </c>
      <c r="C123" s="75">
        <f>片倉!C123+西長者原!C123+比田井!C123+天神!C123+協東!C123+高呂!C123+大谷地!C123+協西!C123+小平!C123+三井!C123</f>
        <v>0</v>
      </c>
      <c r="D123" s="75">
        <f>片倉!D123+西長者原!D123+比田井!D123+天神!D123+協東!D123+高呂!D123+大谷地!D123+協西!D123+小平!D123+三井!D123</f>
        <v>0</v>
      </c>
      <c r="E123" s="10">
        <f>片倉!E123+西長者原!E123+比田井!E123+天神!E123+協東!E123+高呂!E123+大谷地!E123+協西!E123+小平!E123+三井!E123</f>
        <v>0</v>
      </c>
      <c r="F123" s="32"/>
    </row>
    <row r="124" spans="1:6" ht="15" customHeight="1" x14ac:dyDescent="0.15">
      <c r="A124" s="12"/>
      <c r="B124" s="35">
        <v>101</v>
      </c>
      <c r="C124" s="75">
        <f>片倉!C124+西長者原!C124+比田井!C124+天神!C124+協東!C124+高呂!C124+大谷地!C124+協西!C124+小平!C124+三井!C124</f>
        <v>1</v>
      </c>
      <c r="D124" s="75">
        <f>片倉!D124+西長者原!D124+比田井!D124+天神!D124+協東!D124+高呂!D124+大谷地!D124+協西!D124+小平!D124+三井!D124</f>
        <v>2</v>
      </c>
      <c r="E124" s="10">
        <f>片倉!E124+西長者原!E124+比田井!E124+天神!E124+協東!E124+高呂!E124+大谷地!E124+協西!E124+小平!E124+三井!E124</f>
        <v>3</v>
      </c>
      <c r="F124" s="32"/>
    </row>
    <row r="125" spans="1:6" ht="15" customHeight="1" x14ac:dyDescent="0.15">
      <c r="A125" s="12"/>
      <c r="B125" s="35">
        <v>102</v>
      </c>
      <c r="C125" s="75">
        <f>片倉!C125+西長者原!C125+比田井!C125+天神!C125+協東!C125+高呂!C125+大谷地!C125+協西!C125+小平!C125+三井!C125</f>
        <v>0</v>
      </c>
      <c r="D125" s="75">
        <f>片倉!D125+西長者原!D125+比田井!D125+天神!D125+協東!D125+高呂!D125+大谷地!D125+協西!D125+小平!D125+三井!D125</f>
        <v>0</v>
      </c>
      <c r="E125" s="10">
        <f>片倉!E125+西長者原!E125+比田井!E125+天神!E125+協東!E125+高呂!E125+大谷地!E125+協西!E125+小平!E125+三井!E125</f>
        <v>0</v>
      </c>
      <c r="F125" s="32"/>
    </row>
    <row r="126" spans="1:6" ht="15" customHeight="1" x14ac:dyDescent="0.15">
      <c r="A126" s="12"/>
      <c r="B126" s="35">
        <v>103</v>
      </c>
      <c r="C126" s="75">
        <f>片倉!C126+西長者原!C126+比田井!C126+天神!C126+協東!C126+高呂!C126+大谷地!C126+協西!C126+小平!C126+三井!C126</f>
        <v>0</v>
      </c>
      <c r="D126" s="75">
        <f>片倉!D126+西長者原!D126+比田井!D126+天神!D126+協東!D126+高呂!D126+大谷地!D126+協西!D126+小平!D126+三井!D126</f>
        <v>1</v>
      </c>
      <c r="E126" s="10">
        <f>片倉!E126+西長者原!E126+比田井!E126+天神!E126+協東!E126+高呂!E126+大谷地!E126+協西!E126+小平!E126+三井!E126</f>
        <v>1</v>
      </c>
      <c r="F126" s="32"/>
    </row>
    <row r="127" spans="1:6" ht="15" customHeight="1" x14ac:dyDescent="0.15">
      <c r="A127" s="12"/>
      <c r="B127" s="35">
        <v>104</v>
      </c>
      <c r="C127" s="75">
        <f>片倉!C127+西長者原!C127+比田井!C127+天神!C127+協東!C127+高呂!C127+大谷地!C127+協西!C127+小平!C127+三井!C127</f>
        <v>0</v>
      </c>
      <c r="D127" s="75">
        <f>片倉!D127+西長者原!D127+比田井!D127+天神!D127+協東!D127+高呂!D127+大谷地!D127+協西!D127+小平!D127+三井!D127</f>
        <v>1</v>
      </c>
      <c r="E127" s="10">
        <f>片倉!E127+西長者原!E127+比田井!E127+天神!E127+協東!E127+高呂!E127+大谷地!E127+協西!E127+小平!E127+三井!E127</f>
        <v>1</v>
      </c>
      <c r="F127" s="32"/>
    </row>
    <row r="128" spans="1:6" ht="15" customHeight="1" x14ac:dyDescent="0.15">
      <c r="A128" s="12"/>
      <c r="B128" s="43" t="s">
        <v>70</v>
      </c>
      <c r="C128" s="71">
        <f>片倉!C128+西長者原!C128+比田井!C128+天神!C128+協東!C128+高呂!C128+大谷地!C128+協西!C128+小平!C128+三井!C128</f>
        <v>1</v>
      </c>
      <c r="D128" s="71">
        <f>片倉!D128+西長者原!D128+比田井!D128+天神!D128+協東!D128+高呂!D128+大谷地!D128+協西!D128+小平!D128+三井!D128</f>
        <v>4</v>
      </c>
      <c r="E128" s="44">
        <f>片倉!E128+西長者原!E128+比田井!E128+天神!E128+協東!E128+高呂!E128+大谷地!E128+協西!E128+小平!E128+三井!E128</f>
        <v>5</v>
      </c>
      <c r="F128" s="45">
        <f>E128/E147</f>
        <v>1.9372336303758234E-3</v>
      </c>
    </row>
    <row r="129" spans="1:6" ht="15" customHeight="1" x14ac:dyDescent="0.15">
      <c r="A129" s="12"/>
      <c r="B129" s="35">
        <v>105</v>
      </c>
      <c r="C129" s="75">
        <f>片倉!C129+西長者原!C129+比田井!C129+天神!C129+協東!C129+高呂!C129+大谷地!C129+協西!C129+小平!C129+三井!C129</f>
        <v>0</v>
      </c>
      <c r="D129" s="75">
        <f>片倉!D129+西長者原!D129+比田井!D129+天神!D129+協東!D129+高呂!D129+大谷地!D129+協西!D129+小平!D129+三井!D129</f>
        <v>0</v>
      </c>
      <c r="E129" s="10">
        <f>片倉!E129+西長者原!E129+比田井!E129+天神!E129+協東!E129+高呂!E129+大谷地!E129+協西!E129+小平!E129+三井!E129</f>
        <v>0</v>
      </c>
      <c r="F129" s="32"/>
    </row>
    <row r="130" spans="1:6" ht="15" customHeight="1" x14ac:dyDescent="0.15">
      <c r="A130" s="12"/>
      <c r="B130" s="35">
        <v>106</v>
      </c>
      <c r="C130" s="75">
        <f>片倉!C130+西長者原!C130+比田井!C130+天神!C130+協東!C130+高呂!C130+大谷地!C130+協西!C130+小平!C130+三井!C130</f>
        <v>0</v>
      </c>
      <c r="D130" s="75">
        <f>片倉!D130+西長者原!D130+比田井!D130+天神!D130+協東!D130+高呂!D130+大谷地!D130+協西!D130+小平!D130+三井!D130</f>
        <v>0</v>
      </c>
      <c r="E130" s="10">
        <f>片倉!E130+西長者原!E130+比田井!E130+天神!E130+協東!E130+高呂!E130+大谷地!E130+協西!E130+小平!E130+三井!E130</f>
        <v>0</v>
      </c>
      <c r="F130" s="32"/>
    </row>
    <row r="131" spans="1:6" ht="15" customHeight="1" x14ac:dyDescent="0.15">
      <c r="A131" s="12"/>
      <c r="B131" s="35">
        <v>107</v>
      </c>
      <c r="C131" s="75">
        <f>片倉!C131+西長者原!C131+比田井!C131+天神!C131+協東!C131+高呂!C131+大谷地!C131+協西!C131+小平!C131+三井!C131</f>
        <v>0</v>
      </c>
      <c r="D131" s="75">
        <f>片倉!D131+西長者原!D131+比田井!D131+天神!D131+協東!D131+高呂!D131+大谷地!D131+協西!D131+小平!D131+三井!D131</f>
        <v>0</v>
      </c>
      <c r="E131" s="10">
        <f>片倉!E131+西長者原!E131+比田井!E131+天神!E131+協東!E131+高呂!E131+大谷地!E131+協西!E131+小平!E131+三井!E131</f>
        <v>0</v>
      </c>
      <c r="F131" s="32"/>
    </row>
    <row r="132" spans="1:6" ht="15" customHeight="1" x14ac:dyDescent="0.15">
      <c r="A132" s="12"/>
      <c r="B132" s="35">
        <v>108</v>
      </c>
      <c r="C132" s="75">
        <f>片倉!C132+西長者原!C132+比田井!C132+天神!C132+協東!C132+高呂!C132+大谷地!C132+協西!C132+小平!C132+三井!C132</f>
        <v>0</v>
      </c>
      <c r="D132" s="75">
        <f>片倉!D132+西長者原!D132+比田井!D132+天神!D132+協東!D132+高呂!D132+大谷地!D132+協西!D132+小平!D132+三井!D132</f>
        <v>0</v>
      </c>
      <c r="E132" s="10">
        <f>片倉!E132+西長者原!E132+比田井!E132+天神!E132+協東!E132+高呂!E132+大谷地!E132+協西!E132+小平!E132+三井!E132</f>
        <v>0</v>
      </c>
      <c r="F132" s="32"/>
    </row>
    <row r="133" spans="1:6" ht="15" customHeight="1" x14ac:dyDescent="0.15">
      <c r="A133" s="12"/>
      <c r="B133" s="35">
        <v>109</v>
      </c>
      <c r="C133" s="75">
        <f>片倉!C133+西長者原!C133+比田井!C133+天神!C133+協東!C133+高呂!C133+大谷地!C133+協西!C133+小平!C133+三井!C133</f>
        <v>0</v>
      </c>
      <c r="D133" s="75">
        <f>片倉!D133+西長者原!D133+比田井!D133+天神!D133+協東!D133+高呂!D133+大谷地!D133+協西!D133+小平!D133+三井!D133</f>
        <v>0</v>
      </c>
      <c r="E133" s="10">
        <f>片倉!E133+西長者原!E133+比田井!E133+天神!E133+協東!E133+高呂!E133+大谷地!E133+協西!E133+小平!E133+三井!E133</f>
        <v>0</v>
      </c>
      <c r="F133" s="32"/>
    </row>
    <row r="134" spans="1:6" ht="15" customHeight="1" x14ac:dyDescent="0.15">
      <c r="A134" s="36"/>
      <c r="B134" s="46" t="s">
        <v>71</v>
      </c>
      <c r="C134" s="76">
        <f>片倉!C134+西長者原!C134+比田井!C134+天神!C134+協東!C134+高呂!C134+大谷地!C134+協西!C134+小平!C134+三井!C134</f>
        <v>0</v>
      </c>
      <c r="D134" s="76">
        <f>片倉!D134+西長者原!D134+比田井!D134+天神!D134+協東!D134+高呂!D134+大谷地!D134+協西!D134+小平!D134+三井!D134</f>
        <v>0</v>
      </c>
      <c r="E134" s="47">
        <f>片倉!E134+西長者原!E134+比田井!E134+天神!E134+協東!E134+高呂!E134+大谷地!E134+協西!E134+小平!E134+三井!E134</f>
        <v>0</v>
      </c>
      <c r="F134" s="45">
        <f>E134/E147</f>
        <v>0</v>
      </c>
    </row>
    <row r="135" spans="1:6" ht="15" customHeight="1" x14ac:dyDescent="0.15">
      <c r="A135" s="36"/>
      <c r="B135" s="35">
        <v>110</v>
      </c>
      <c r="C135" s="75">
        <f>片倉!C135+西長者原!C135+比田井!C135+天神!C135+協東!C135+高呂!C135+大谷地!C135+協西!C135+小平!C135+三井!C135</f>
        <v>0</v>
      </c>
      <c r="D135" s="75">
        <f>片倉!D135+西長者原!D135+比田井!D135+天神!D135+協東!D135+高呂!D135+大谷地!D135+協西!D135+小平!D135+三井!D135</f>
        <v>0</v>
      </c>
      <c r="E135" s="10">
        <f>片倉!E135+西長者原!E135+比田井!E135+天神!E135+協東!E135+高呂!E135+大谷地!E135+協西!E135+小平!E135+三井!E135</f>
        <v>0</v>
      </c>
      <c r="F135" s="32"/>
    </row>
    <row r="136" spans="1:6" ht="15" customHeight="1" x14ac:dyDescent="0.15">
      <c r="A136" s="36"/>
      <c r="B136" s="35">
        <v>111</v>
      </c>
      <c r="C136" s="75">
        <f>片倉!C136+西長者原!C136+比田井!C136+天神!C136+協東!C136+高呂!C136+大谷地!C136+協西!C136+小平!C136+三井!C136</f>
        <v>0</v>
      </c>
      <c r="D136" s="75">
        <f>片倉!D136+西長者原!D136+比田井!D136+天神!D136+協東!D136+高呂!D136+大谷地!D136+協西!D136+小平!D136+三井!D136</f>
        <v>0</v>
      </c>
      <c r="E136" s="10">
        <f>片倉!E136+西長者原!E136+比田井!E136+天神!E136+協東!E136+高呂!E136+大谷地!E136+協西!E136+小平!E136+三井!E136</f>
        <v>0</v>
      </c>
      <c r="F136" s="32"/>
    </row>
    <row r="137" spans="1:6" ht="15" customHeight="1" x14ac:dyDescent="0.15">
      <c r="A137" s="36"/>
      <c r="B137" s="35">
        <v>112</v>
      </c>
      <c r="C137" s="75">
        <f>片倉!C137+西長者原!C137+比田井!C137+天神!C137+協東!C137+高呂!C137+大谷地!C137+協西!C137+小平!C137+三井!C137</f>
        <v>0</v>
      </c>
      <c r="D137" s="75">
        <f>片倉!D137+西長者原!D137+比田井!D137+天神!D137+協東!D137+高呂!D137+大谷地!D137+協西!D137+小平!D137+三井!D137</f>
        <v>0</v>
      </c>
      <c r="E137" s="10">
        <f>片倉!E137+西長者原!E137+比田井!E137+天神!E137+協東!E137+高呂!E137+大谷地!E137+協西!E137+小平!E137+三井!E137</f>
        <v>0</v>
      </c>
      <c r="F137" s="32"/>
    </row>
    <row r="138" spans="1:6" ht="15" customHeight="1" x14ac:dyDescent="0.15">
      <c r="A138" s="36"/>
      <c r="B138" s="35">
        <v>113</v>
      </c>
      <c r="C138" s="75">
        <f>片倉!C138+西長者原!C138+比田井!C138+天神!C138+協東!C138+高呂!C138+大谷地!C138+協西!C138+小平!C138+三井!C138</f>
        <v>0</v>
      </c>
      <c r="D138" s="75">
        <f>片倉!D138+西長者原!D138+比田井!D138+天神!D138+協東!D138+高呂!D138+大谷地!D138+協西!D138+小平!D138+三井!D138</f>
        <v>0</v>
      </c>
      <c r="E138" s="10">
        <f>片倉!E138+西長者原!E138+比田井!E138+天神!E138+協東!E138+高呂!E138+大谷地!E138+協西!E138+小平!E138+三井!E138</f>
        <v>0</v>
      </c>
      <c r="F138" s="32"/>
    </row>
    <row r="139" spans="1:6" ht="15" customHeight="1" x14ac:dyDescent="0.15">
      <c r="A139" s="36"/>
      <c r="B139" s="35">
        <v>114</v>
      </c>
      <c r="C139" s="75">
        <f>片倉!C139+西長者原!C139+比田井!C139+天神!C139+協東!C139+高呂!C139+大谷地!C139+協西!C139+小平!C139+三井!C139</f>
        <v>0</v>
      </c>
      <c r="D139" s="75">
        <f>片倉!D139+西長者原!D139+比田井!D139+天神!D139+協東!D139+高呂!D139+大谷地!D139+協西!D139+小平!D139+三井!D139</f>
        <v>0</v>
      </c>
      <c r="E139" s="10">
        <f>片倉!E139+西長者原!E139+比田井!E139+天神!E139+協東!E139+高呂!E139+大谷地!E139+協西!E139+小平!E139+三井!E139</f>
        <v>0</v>
      </c>
      <c r="F139" s="32"/>
    </row>
    <row r="140" spans="1:6" ht="15" customHeight="1" x14ac:dyDescent="0.15">
      <c r="A140" s="36"/>
      <c r="B140" s="43" t="s">
        <v>378</v>
      </c>
      <c r="C140" s="71">
        <f>片倉!C140+西長者原!C140+比田井!C140+天神!C140+協東!C140+高呂!C140+大谷地!C140+協西!C140+小平!C140+三井!C140</f>
        <v>0</v>
      </c>
      <c r="D140" s="71">
        <f>片倉!D140+西長者原!D140+比田井!D140+天神!D140+協東!D140+高呂!D140+大谷地!D140+協西!D140+小平!D140+三井!D140</f>
        <v>0</v>
      </c>
      <c r="E140" s="44">
        <f>片倉!E140+西長者原!E140+比田井!E140+天神!E140+協東!E140+高呂!E140+大谷地!E140+協西!E140+小平!E140+三井!E140</f>
        <v>0</v>
      </c>
      <c r="F140" s="45">
        <f>E140/E147</f>
        <v>0</v>
      </c>
    </row>
    <row r="141" spans="1:6" ht="15" customHeight="1" x14ac:dyDescent="0.15">
      <c r="A141" s="36"/>
      <c r="B141" s="35">
        <v>115</v>
      </c>
      <c r="C141" s="75">
        <f>片倉!C141+西長者原!C141+比田井!C141+天神!C141+協東!C141+高呂!C141+大谷地!C141+協西!C141+小平!C141+三井!C141</f>
        <v>0</v>
      </c>
      <c r="D141" s="75">
        <f>片倉!D141+西長者原!D141+比田井!D141+天神!D141+協東!D141+高呂!D141+大谷地!D141+協西!D141+小平!D141+三井!D141</f>
        <v>0</v>
      </c>
      <c r="E141" s="10">
        <f>片倉!E141+西長者原!E141+比田井!E141+天神!E141+協東!E141+高呂!E141+大谷地!E141+協西!E141+小平!E141+三井!E141</f>
        <v>0</v>
      </c>
      <c r="F141" s="32"/>
    </row>
    <row r="142" spans="1:6" ht="15" customHeight="1" x14ac:dyDescent="0.15">
      <c r="A142" s="36"/>
      <c r="B142" s="35">
        <v>116</v>
      </c>
      <c r="C142" s="75">
        <f>片倉!C142+西長者原!C142+比田井!C142+天神!C142+協東!C142+高呂!C142+大谷地!C142+協西!C142+小平!C142+三井!C142</f>
        <v>0</v>
      </c>
      <c r="D142" s="75">
        <f>片倉!D142+西長者原!D142+比田井!D142+天神!D142+協東!D142+高呂!D142+大谷地!D142+協西!D142+小平!D142+三井!D142</f>
        <v>0</v>
      </c>
      <c r="E142" s="10">
        <f>片倉!E142+西長者原!E142+比田井!E142+天神!E142+協東!E142+高呂!E142+大谷地!E142+協西!E142+小平!E142+三井!E142</f>
        <v>0</v>
      </c>
      <c r="F142" s="32"/>
    </row>
    <row r="143" spans="1:6" ht="15" customHeight="1" x14ac:dyDescent="0.15">
      <c r="A143" s="36"/>
      <c r="B143" s="35">
        <v>117</v>
      </c>
      <c r="C143" s="75">
        <f>片倉!C143+西長者原!C143+比田井!C143+天神!C143+協東!C143+高呂!C143+大谷地!C143+協西!C143+小平!C143+三井!C143</f>
        <v>0</v>
      </c>
      <c r="D143" s="75">
        <f>片倉!D143+西長者原!D143+比田井!D143+天神!D143+協東!D143+高呂!D143+大谷地!D143+協西!D143+小平!D143+三井!D143</f>
        <v>0</v>
      </c>
      <c r="E143" s="10">
        <f>片倉!E143+西長者原!E143+比田井!E143+天神!E143+協東!E143+高呂!E143+大谷地!E143+協西!E143+小平!E143+三井!E143</f>
        <v>0</v>
      </c>
      <c r="F143" s="32"/>
    </row>
    <row r="144" spans="1:6" ht="15" customHeight="1" x14ac:dyDescent="0.15">
      <c r="A144" s="36"/>
      <c r="B144" s="35">
        <v>118</v>
      </c>
      <c r="C144" s="75">
        <f>片倉!C144+西長者原!C144+比田井!C144+天神!C144+協東!C144+高呂!C144+大谷地!C144+協西!C144+小平!C144+三井!C144</f>
        <v>0</v>
      </c>
      <c r="D144" s="75">
        <f>片倉!D144+西長者原!D144+比田井!D144+天神!D144+協東!D144+高呂!D144+大谷地!D144+協西!D144+小平!D144+三井!D144</f>
        <v>0</v>
      </c>
      <c r="E144" s="10">
        <f>片倉!E144+西長者原!E144+比田井!E144+天神!E144+協東!E144+高呂!E144+大谷地!E144+協西!E144+小平!E144+三井!E144</f>
        <v>0</v>
      </c>
      <c r="F144" s="32"/>
    </row>
    <row r="145" spans="1:6" ht="15" customHeight="1" x14ac:dyDescent="0.15">
      <c r="A145" s="36"/>
      <c r="B145" s="35">
        <v>119</v>
      </c>
      <c r="C145" s="75">
        <f>片倉!C145+西長者原!C145+比田井!C145+天神!C145+協東!C145+高呂!C145+大谷地!C145+協西!C145+小平!C145+三井!C145</f>
        <v>0</v>
      </c>
      <c r="D145" s="75">
        <f>片倉!D145+西長者原!D145+比田井!D145+天神!D145+協東!D145+高呂!D145+大谷地!D145+協西!D145+小平!D145+三井!D145</f>
        <v>0</v>
      </c>
      <c r="E145" s="10">
        <f>片倉!E145+西長者原!E145+比田井!E145+天神!E145+協東!E145+高呂!E145+大谷地!E145+協西!E145+小平!E145+三井!E145</f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f>片倉!C146+西長者原!C146+比田井!C146+天神!C146+協東!C146+高呂!C146+大谷地!C146+協西!C146+小平!C146+三井!C146</f>
        <v>0</v>
      </c>
      <c r="D146" s="76">
        <f>片倉!D146+西長者原!D146+比田井!D146+天神!D146+協東!D146+高呂!D146+大谷地!D146+協西!D146+小平!D146+三井!D146</f>
        <v>0</v>
      </c>
      <c r="E146" s="47">
        <f>片倉!E146+西長者原!E146+比田井!E146+天神!E146+協東!E146+高呂!E146+大谷地!E146+協西!E146+小平!E146+三井!E146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7">
        <f>片倉!C147+西長者原!C147+比田井!C147+天神!C147+協東!C147+高呂!C147+大谷地!C147+協西!C147+小平!C147+三井!C147</f>
        <v>1282</v>
      </c>
      <c r="D147" s="77">
        <f>片倉!D147+西長者原!D147+比田井!D147+天神!D147+協東!D147+高呂!D147+大谷地!D147+協西!D147+小平!D147+三井!D147</f>
        <v>1299</v>
      </c>
      <c r="E147" s="8">
        <f>片倉!E147+西長者原!E147+比田井!E147+天神!E147+協東!E147+高呂!E147+大谷地!E147+協西!E147+小平!E147+三井!E147</f>
        <v>2581</v>
      </c>
      <c r="F147" s="32">
        <f>SUM(F3:F134)</f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15">
      <c r="A150" s="16"/>
      <c r="B150" s="16" t="s">
        <v>7</v>
      </c>
      <c r="C150" s="17">
        <f>C8+C14+C20</f>
        <v>133</v>
      </c>
      <c r="D150" s="17">
        <f>D8+D14+D20</f>
        <v>127</v>
      </c>
      <c r="E150" s="17">
        <f>E8+E14+E20</f>
        <v>260</v>
      </c>
      <c r="F150" s="32">
        <f>E150/E153</f>
        <v>0.10073614877954282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674</v>
      </c>
      <c r="D151" s="19">
        <f>D26+D32+D38+D44+D50+D56+D62+D68+D74+D80</f>
        <v>629</v>
      </c>
      <c r="E151" s="19">
        <f>E26+E32+E38+E44+E50+E56+E62+E68+E74+E80</f>
        <v>1303</v>
      </c>
      <c r="F151" s="32">
        <f>E151/E153</f>
        <v>0.50484308407593959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475</v>
      </c>
      <c r="D152" s="21">
        <f t="shared" ref="D152:E152" si="0">D86+D92+D98+D104+D110+D116+D122+D128+D134+D140+D146</f>
        <v>543</v>
      </c>
      <c r="E152" s="21">
        <f t="shared" si="0"/>
        <v>1018</v>
      </c>
      <c r="F152" s="32">
        <f>E152/E153</f>
        <v>0.39442076714451763</v>
      </c>
    </row>
    <row r="153" spans="1:6" ht="15" customHeight="1" x14ac:dyDescent="0.15">
      <c r="B153" s="2" t="s">
        <v>8</v>
      </c>
      <c r="C153" s="1">
        <f>SUM(C150:C152)</f>
        <v>1282</v>
      </c>
      <c r="D153" s="1">
        <f>SUM(D150:D152)</f>
        <v>1299</v>
      </c>
      <c r="E153" s="1">
        <f>SUM(E150:E152)</f>
        <v>2581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133</v>
      </c>
      <c r="D155" s="17">
        <f>D8+D14+D20</f>
        <v>127</v>
      </c>
      <c r="E155" s="17">
        <f>E8+E14+E20</f>
        <v>260</v>
      </c>
      <c r="F155" s="32">
        <f>E155/E159</f>
        <v>0.10073614877954282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674</v>
      </c>
      <c r="D156" s="19">
        <f>D26+D32+D38+D44+D50+D56+D62+D68+D74+D80</f>
        <v>629</v>
      </c>
      <c r="E156" s="19">
        <f>E26+E32+E38+E44+E50+E56+E62+E68+E74+E80</f>
        <v>1303</v>
      </c>
      <c r="F156" s="32">
        <f>E156/E159</f>
        <v>0.50484308407593959</v>
      </c>
    </row>
    <row r="157" spans="1:6" ht="15" customHeight="1" x14ac:dyDescent="0.15">
      <c r="A157" s="25"/>
      <c r="B157" s="20" t="s">
        <v>10</v>
      </c>
      <c r="C157" s="21">
        <f>C86+C92</f>
        <v>224</v>
      </c>
      <c r="D157" s="21">
        <f>D86+D92</f>
        <v>228</v>
      </c>
      <c r="E157" s="21">
        <f>E86+E92</f>
        <v>452</v>
      </c>
      <c r="F157" s="32">
        <f>E157/E159</f>
        <v>0.17512592018597442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251</v>
      </c>
      <c r="D158" s="27">
        <f t="shared" ref="D158:E158" si="1">D98+D104+D110+D116+D122+D128+D134+D140+D146</f>
        <v>315</v>
      </c>
      <c r="E158" s="27">
        <f t="shared" si="1"/>
        <v>566</v>
      </c>
      <c r="F158" s="32">
        <f>E158/E159</f>
        <v>0.2192948469585432</v>
      </c>
    </row>
    <row r="159" spans="1:6" ht="15" customHeight="1" x14ac:dyDescent="0.15">
      <c r="B159" s="2" t="s">
        <v>8</v>
      </c>
      <c r="C159" s="1">
        <f>SUM(C155:C158)</f>
        <v>1282</v>
      </c>
      <c r="D159" s="1">
        <f>SUM(D155:D158)</f>
        <v>1299</v>
      </c>
      <c r="E159" s="1">
        <f>SUM(E155:E158)</f>
        <v>2581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85</v>
      </c>
      <c r="D161" s="31">
        <f t="shared" ref="D161:E161" si="2">D110+D116+D122+D128+D134+D140+D146</f>
        <v>139</v>
      </c>
      <c r="E161" s="31">
        <f t="shared" si="2"/>
        <v>224</v>
      </c>
      <c r="F161" s="32">
        <f>E161/E159</f>
        <v>8.6788066640836881E-2</v>
      </c>
    </row>
    <row r="162" spans="1:6" ht="15" customHeight="1" x14ac:dyDescent="0.15">
      <c r="A162" s="30"/>
      <c r="B162" s="23" t="s">
        <v>15</v>
      </c>
      <c r="C162" s="31">
        <f>C116+C122+C128+C134+C140+C146</f>
        <v>36</v>
      </c>
      <c r="D162" s="31">
        <f t="shared" ref="D162:E162" si="3">D116+D122+D128+D134+D140+D146</f>
        <v>71</v>
      </c>
      <c r="E162" s="31">
        <f t="shared" si="3"/>
        <v>107</v>
      </c>
      <c r="F162" s="32">
        <f>E162/E159</f>
        <v>4.1456799690042616E-2</v>
      </c>
    </row>
    <row r="163" spans="1:6" ht="15" customHeight="1" x14ac:dyDescent="0.15">
      <c r="A163" s="30"/>
      <c r="B163" s="23" t="s">
        <v>13</v>
      </c>
      <c r="C163" s="31">
        <f>C122+C128+C134+C140+C146</f>
        <v>10</v>
      </c>
      <c r="D163" s="31">
        <f t="shared" ref="D163:E163" si="4">D122+D128+D134+D140+D146</f>
        <v>20</v>
      </c>
      <c r="E163" s="31">
        <f t="shared" si="4"/>
        <v>30</v>
      </c>
      <c r="F163" s="32">
        <f>E163/E159</f>
        <v>1.162340178225494E-2</v>
      </c>
    </row>
    <row r="164" spans="1:6" ht="15" customHeight="1" x14ac:dyDescent="0.15">
      <c r="B164" s="4" t="s">
        <v>14</v>
      </c>
      <c r="C164" s="1">
        <f>C128+C134+C140+C146</f>
        <v>1</v>
      </c>
      <c r="D164" s="1">
        <f t="shared" ref="D164:E164" si="5">D128+D134+D140+D146</f>
        <v>4</v>
      </c>
      <c r="E164" s="1">
        <f t="shared" si="5"/>
        <v>5</v>
      </c>
      <c r="F164" s="32">
        <f>E164/E159</f>
        <v>1.9372336303758234E-3</v>
      </c>
    </row>
    <row r="165" spans="1:6" ht="15" customHeight="1" x14ac:dyDescent="0.15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15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1-000000000000}">
  <sheetPr codeName="Sheet246">
    <tabColor rgb="FF3333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357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3</v>
      </c>
      <c r="E8" s="38">
        <v>6</v>
      </c>
      <c r="F8" s="39">
        <v>1.662049861495845E-2</v>
      </c>
    </row>
    <row r="9" spans="1:6" ht="15" customHeight="1" x14ac:dyDescent="0.15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v>8</v>
      </c>
      <c r="D14" s="70">
        <v>5</v>
      </c>
      <c r="E14" s="48">
        <v>13</v>
      </c>
      <c r="F14" s="39">
        <v>3.6011080332409975E-2</v>
      </c>
    </row>
    <row r="15" spans="1:6" ht="15" customHeight="1" x14ac:dyDescent="0.15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4</v>
      </c>
      <c r="E19" s="95">
        <v>4</v>
      </c>
      <c r="F19" s="32"/>
    </row>
    <row r="20" spans="1:6" ht="15" customHeight="1" x14ac:dyDescent="0.15">
      <c r="A20" s="12"/>
      <c r="B20" s="37" t="s">
        <v>29</v>
      </c>
      <c r="C20" s="70">
        <v>3</v>
      </c>
      <c r="D20" s="70">
        <v>9</v>
      </c>
      <c r="E20" s="48">
        <v>12</v>
      </c>
      <c r="F20" s="39">
        <v>3.3240997229916899E-2</v>
      </c>
    </row>
    <row r="21" spans="1:6" ht="15" customHeight="1" x14ac:dyDescent="0.15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8</v>
      </c>
      <c r="D26" s="49">
        <v>5</v>
      </c>
      <c r="E26" s="41">
        <v>13</v>
      </c>
      <c r="F26" s="42">
        <v>3.6011080332409975E-2</v>
      </c>
    </row>
    <row r="27" spans="1:6" ht="15" customHeight="1" x14ac:dyDescent="0.15">
      <c r="A27" s="12"/>
      <c r="B27" s="35">
        <v>20</v>
      </c>
      <c r="C27" s="94">
        <v>2</v>
      </c>
      <c r="D27" s="94">
        <v>3</v>
      </c>
      <c r="E27" s="95">
        <v>5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7</v>
      </c>
      <c r="D32" s="49">
        <v>7</v>
      </c>
      <c r="E32" s="41">
        <v>14</v>
      </c>
      <c r="F32" s="42">
        <v>3.8781163434903045E-2</v>
      </c>
    </row>
    <row r="33" spans="1:6" ht="15" customHeight="1" x14ac:dyDescent="0.15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5</v>
      </c>
      <c r="D38" s="49">
        <v>2</v>
      </c>
      <c r="E38" s="41">
        <v>7</v>
      </c>
      <c r="F38" s="42">
        <v>1.9390581717451522E-2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0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8</v>
      </c>
      <c r="D44" s="49">
        <v>5</v>
      </c>
      <c r="E44" s="41">
        <v>13</v>
      </c>
      <c r="F44" s="42">
        <v>3.6011080332409975E-2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0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4</v>
      </c>
      <c r="D49" s="94">
        <v>1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v>10</v>
      </c>
      <c r="D50" s="49">
        <v>4</v>
      </c>
      <c r="E50" s="41">
        <v>14</v>
      </c>
      <c r="F50" s="42">
        <v>3.8781163434903045E-2</v>
      </c>
    </row>
    <row r="51" spans="1:6" ht="15" customHeight="1" x14ac:dyDescent="0.15">
      <c r="A51" s="12"/>
      <c r="B51" s="35">
        <v>40</v>
      </c>
      <c r="C51" s="94">
        <v>0</v>
      </c>
      <c r="D51" s="94">
        <v>3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15">
      <c r="A53" s="12"/>
      <c r="B53" s="35">
        <v>42</v>
      </c>
      <c r="C53" s="94">
        <v>5</v>
      </c>
      <c r="D53" s="94">
        <v>5</v>
      </c>
      <c r="E53" s="95">
        <v>10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11</v>
      </c>
      <c r="D56" s="49">
        <v>11</v>
      </c>
      <c r="E56" s="41">
        <v>22</v>
      </c>
      <c r="F56" s="42">
        <v>6.0941828254847646E-2</v>
      </c>
    </row>
    <row r="57" spans="1:6" ht="15" customHeight="1" x14ac:dyDescent="0.15">
      <c r="A57" s="12"/>
      <c r="B57" s="35">
        <v>45</v>
      </c>
      <c r="C57" s="94">
        <v>1</v>
      </c>
      <c r="D57" s="94">
        <v>3</v>
      </c>
      <c r="E57" s="95">
        <v>4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10</v>
      </c>
      <c r="D62" s="49">
        <v>8</v>
      </c>
      <c r="E62" s="41">
        <v>18</v>
      </c>
      <c r="F62" s="42">
        <v>4.9861495844875349E-2</v>
      </c>
    </row>
    <row r="63" spans="1:6" ht="15" customHeight="1" x14ac:dyDescent="0.15">
      <c r="A63" s="12"/>
      <c r="B63" s="35">
        <v>50</v>
      </c>
      <c r="C63" s="94">
        <v>4</v>
      </c>
      <c r="D63" s="94">
        <v>5</v>
      </c>
      <c r="E63" s="95">
        <v>9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2</v>
      </c>
      <c r="E66" s="95">
        <v>6</v>
      </c>
      <c r="F66" s="32"/>
    </row>
    <row r="67" spans="1:6" ht="15" customHeight="1" x14ac:dyDescent="0.15">
      <c r="A67" s="12"/>
      <c r="B67" s="35">
        <v>54</v>
      </c>
      <c r="C67" s="94">
        <v>6</v>
      </c>
      <c r="D67" s="94">
        <v>1</v>
      </c>
      <c r="E67" s="95">
        <v>7</v>
      </c>
      <c r="F67" s="32"/>
    </row>
    <row r="68" spans="1:6" ht="15" customHeight="1" x14ac:dyDescent="0.15">
      <c r="A68" s="12"/>
      <c r="B68" s="40" t="s">
        <v>37</v>
      </c>
      <c r="C68" s="49">
        <v>16</v>
      </c>
      <c r="D68" s="49">
        <v>13</v>
      </c>
      <c r="E68" s="41">
        <v>29</v>
      </c>
      <c r="F68" s="42">
        <v>8.0332409972299165E-2</v>
      </c>
    </row>
    <row r="69" spans="1:6" ht="15" customHeight="1" x14ac:dyDescent="0.15">
      <c r="A69" s="12"/>
      <c r="B69" s="35">
        <v>55</v>
      </c>
      <c r="C69" s="94">
        <v>4</v>
      </c>
      <c r="D69" s="94">
        <v>0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4</v>
      </c>
      <c r="E73" s="95">
        <v>5</v>
      </c>
      <c r="F73" s="32"/>
    </row>
    <row r="74" spans="1:6" ht="15" customHeight="1" x14ac:dyDescent="0.15">
      <c r="A74" s="12"/>
      <c r="B74" s="40" t="s">
        <v>38</v>
      </c>
      <c r="C74" s="49">
        <v>11</v>
      </c>
      <c r="D74" s="49">
        <v>10</v>
      </c>
      <c r="E74" s="41">
        <v>21</v>
      </c>
      <c r="F74" s="42">
        <v>5.817174515235457E-2</v>
      </c>
    </row>
    <row r="75" spans="1:6" ht="15" customHeight="1" x14ac:dyDescent="0.15">
      <c r="A75" s="12"/>
      <c r="B75" s="35">
        <v>60</v>
      </c>
      <c r="C75" s="94">
        <v>4</v>
      </c>
      <c r="D75" s="94">
        <v>1</v>
      </c>
      <c r="E75" s="95">
        <v>5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15">
      <c r="A80" s="12"/>
      <c r="B80" s="40" t="s">
        <v>39</v>
      </c>
      <c r="C80" s="49">
        <v>15</v>
      </c>
      <c r="D80" s="49">
        <v>11</v>
      </c>
      <c r="E80" s="41">
        <v>26</v>
      </c>
      <c r="F80" s="42">
        <v>7.2022160664819951E-2</v>
      </c>
    </row>
    <row r="81" spans="1:6" ht="15" customHeight="1" x14ac:dyDescent="0.15">
      <c r="A81" s="12"/>
      <c r="B81" s="35">
        <v>65</v>
      </c>
      <c r="C81" s="94">
        <v>3</v>
      </c>
      <c r="D81" s="94">
        <v>5</v>
      </c>
      <c r="E81" s="95">
        <v>8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4</v>
      </c>
      <c r="E82" s="95">
        <v>7</v>
      </c>
      <c r="F82" s="32"/>
    </row>
    <row r="83" spans="1:6" ht="15" customHeight="1" x14ac:dyDescent="0.15">
      <c r="A83" s="12"/>
      <c r="B83" s="35">
        <v>67</v>
      </c>
      <c r="C83" s="94">
        <v>8</v>
      </c>
      <c r="D83" s="94">
        <v>1</v>
      </c>
      <c r="E83" s="95">
        <v>9</v>
      </c>
      <c r="F83" s="32"/>
    </row>
    <row r="84" spans="1:6" ht="15" customHeight="1" x14ac:dyDescent="0.15">
      <c r="A84" s="12"/>
      <c r="B84" s="35">
        <v>68</v>
      </c>
      <c r="C84" s="94">
        <v>6</v>
      </c>
      <c r="D84" s="94">
        <v>2</v>
      </c>
      <c r="E84" s="95">
        <v>8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21</v>
      </c>
      <c r="D86" s="71">
        <v>14</v>
      </c>
      <c r="E86" s="44">
        <v>35</v>
      </c>
      <c r="F86" s="45">
        <v>9.6952908587257622E-2</v>
      </c>
    </row>
    <row r="87" spans="1:6" ht="15" customHeight="1" x14ac:dyDescent="0.15">
      <c r="A87" s="12"/>
      <c r="B87" s="35">
        <v>70</v>
      </c>
      <c r="C87" s="94">
        <v>2</v>
      </c>
      <c r="D87" s="94">
        <v>6</v>
      </c>
      <c r="E87" s="95">
        <v>8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6</v>
      </c>
      <c r="E89" s="95">
        <v>7</v>
      </c>
      <c r="F89" s="32"/>
    </row>
    <row r="90" spans="1:6" ht="15" customHeight="1" x14ac:dyDescent="0.15">
      <c r="A90" s="12"/>
      <c r="B90" s="35">
        <v>73</v>
      </c>
      <c r="C90" s="94">
        <v>9</v>
      </c>
      <c r="D90" s="94">
        <v>0</v>
      </c>
      <c r="E90" s="95">
        <v>9</v>
      </c>
      <c r="F90" s="32"/>
    </row>
    <row r="91" spans="1:6" ht="15" customHeight="1" x14ac:dyDescent="0.15">
      <c r="A91" s="12"/>
      <c r="B91" s="35">
        <v>74</v>
      </c>
      <c r="C91" s="94">
        <v>8</v>
      </c>
      <c r="D91" s="94">
        <v>4</v>
      </c>
      <c r="E91" s="95">
        <v>12</v>
      </c>
      <c r="F91" s="32"/>
    </row>
    <row r="92" spans="1:6" ht="15" customHeight="1" x14ac:dyDescent="0.15">
      <c r="A92" s="12"/>
      <c r="B92" s="43" t="s">
        <v>41</v>
      </c>
      <c r="C92" s="71">
        <v>23</v>
      </c>
      <c r="D92" s="71">
        <v>19</v>
      </c>
      <c r="E92" s="44">
        <v>42</v>
      </c>
      <c r="F92" s="45">
        <v>0.11634349030470914</v>
      </c>
    </row>
    <row r="93" spans="1:6" ht="15" customHeight="1" x14ac:dyDescent="0.15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5</v>
      </c>
      <c r="E94" s="95">
        <v>7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v>12</v>
      </c>
      <c r="D98" s="71">
        <v>16</v>
      </c>
      <c r="E98" s="44">
        <v>28</v>
      </c>
      <c r="F98" s="45">
        <v>7.7562326869806089E-2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0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6</v>
      </c>
      <c r="D101" s="94">
        <v>2</v>
      </c>
      <c r="E101" s="95">
        <v>8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13</v>
      </c>
      <c r="D104" s="71">
        <v>5</v>
      </c>
      <c r="E104" s="44">
        <v>18</v>
      </c>
      <c r="F104" s="45">
        <v>4.9861495844875349E-2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9</v>
      </c>
      <c r="E110" s="44">
        <v>14</v>
      </c>
      <c r="F110" s="45">
        <v>3.8781163434903045E-2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3</v>
      </c>
      <c r="D112" s="94">
        <v>0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v>6</v>
      </c>
      <c r="D116" s="71">
        <v>6</v>
      </c>
      <c r="E116" s="44">
        <v>12</v>
      </c>
      <c r="F116" s="45">
        <v>3.3240997229916899E-2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8.3102493074792248E-3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2.7700831024930748E-3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196</v>
      </c>
      <c r="D147" s="77">
        <v>165</v>
      </c>
      <c r="E147" s="62">
        <v>361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14</v>
      </c>
      <c r="D150" s="17">
        <v>17</v>
      </c>
      <c r="E150" s="17">
        <v>31</v>
      </c>
      <c r="F150" s="32">
        <v>8.5872576177285317E-2</v>
      </c>
    </row>
    <row r="151" spans="1:6" ht="15" customHeight="1" x14ac:dyDescent="0.15">
      <c r="A151" s="18"/>
      <c r="B151" s="18" t="s">
        <v>49</v>
      </c>
      <c r="C151" s="19">
        <v>101</v>
      </c>
      <c r="D151" s="19">
        <v>76</v>
      </c>
      <c r="E151" s="19">
        <v>177</v>
      </c>
      <c r="F151" s="32">
        <v>0.49030470914127422</v>
      </c>
    </row>
    <row r="152" spans="1:6" ht="15" customHeight="1" x14ac:dyDescent="0.15">
      <c r="A152" s="33"/>
      <c r="B152" s="20" t="s">
        <v>6</v>
      </c>
      <c r="C152" s="21">
        <v>81</v>
      </c>
      <c r="D152" s="21">
        <v>72</v>
      </c>
      <c r="E152" s="21">
        <v>153</v>
      </c>
      <c r="F152" s="32">
        <v>0.42382271468144045</v>
      </c>
    </row>
    <row r="153" spans="1:6" ht="15" customHeight="1" x14ac:dyDescent="0.15">
      <c r="B153" s="2" t="s">
        <v>8</v>
      </c>
      <c r="C153" s="1">
        <v>196</v>
      </c>
      <c r="D153" s="1">
        <v>165</v>
      </c>
      <c r="E153" s="1">
        <v>361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14</v>
      </c>
      <c r="D155" s="17">
        <v>17</v>
      </c>
      <c r="E155" s="17">
        <v>31</v>
      </c>
      <c r="F155" s="32">
        <v>8.5872576177285317E-2</v>
      </c>
    </row>
    <row r="156" spans="1:6" ht="15" customHeight="1" x14ac:dyDescent="0.15">
      <c r="A156" s="28"/>
      <c r="B156" s="18" t="s">
        <v>49</v>
      </c>
      <c r="C156" s="19">
        <v>101</v>
      </c>
      <c r="D156" s="19">
        <v>76</v>
      </c>
      <c r="E156" s="19">
        <v>177</v>
      </c>
      <c r="F156" s="32">
        <v>0.49030470914127422</v>
      </c>
    </row>
    <row r="157" spans="1:6" ht="15" customHeight="1" x14ac:dyDescent="0.15">
      <c r="A157" s="25"/>
      <c r="B157" s="20" t="s">
        <v>10</v>
      </c>
      <c r="C157" s="21">
        <v>44</v>
      </c>
      <c r="D157" s="21">
        <v>33</v>
      </c>
      <c r="E157" s="21">
        <v>77</v>
      </c>
      <c r="F157" s="32">
        <v>0.21329639889196675</v>
      </c>
    </row>
    <row r="158" spans="1:6" ht="15" customHeight="1" x14ac:dyDescent="0.15">
      <c r="A158" s="26"/>
      <c r="B158" s="29" t="s">
        <v>11</v>
      </c>
      <c r="C158" s="27">
        <v>37</v>
      </c>
      <c r="D158" s="27">
        <v>39</v>
      </c>
      <c r="E158" s="27">
        <v>76</v>
      </c>
      <c r="F158" s="32">
        <v>0.21052631578947367</v>
      </c>
    </row>
    <row r="159" spans="1:6" ht="15" customHeight="1" x14ac:dyDescent="0.15">
      <c r="B159" s="2" t="s">
        <v>8</v>
      </c>
      <c r="C159" s="1">
        <v>196</v>
      </c>
      <c r="D159" s="1">
        <v>165</v>
      </c>
      <c r="E159" s="1">
        <v>361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12</v>
      </c>
      <c r="D161" s="31">
        <v>18</v>
      </c>
      <c r="E161" s="31">
        <v>30</v>
      </c>
      <c r="F161" s="32">
        <v>8.3102493074792241E-2</v>
      </c>
    </row>
    <row r="162" spans="1:6" ht="15" customHeight="1" x14ac:dyDescent="0.15">
      <c r="A162" s="30"/>
      <c r="B162" s="23" t="s">
        <v>15</v>
      </c>
      <c r="C162" s="31">
        <v>7</v>
      </c>
      <c r="D162" s="31">
        <v>9</v>
      </c>
      <c r="E162" s="31">
        <v>16</v>
      </c>
      <c r="F162" s="32">
        <v>4.4321329639889197E-2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1.1080332409972299E-2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2.7700831024930748E-3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1-000000000000}">
  <sheetPr codeName="Sheet247">
    <tabColor rgb="FF3333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358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0</v>
      </c>
      <c r="E8" s="38">
        <v>1</v>
      </c>
      <c r="F8" s="39">
        <v>4.3478260869565216E-2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4.3478260869565216E-2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4.3478260869565216E-2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8.6956521739130432E-2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8.6956521739130432E-2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4.3478260869565216E-2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1</v>
      </c>
      <c r="D74" s="49">
        <v>1</v>
      </c>
      <c r="E74" s="41">
        <v>2</v>
      </c>
      <c r="F74" s="42">
        <v>8.6956521739130432E-2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2</v>
      </c>
      <c r="D86" s="71">
        <v>2</v>
      </c>
      <c r="E86" s="44">
        <v>4</v>
      </c>
      <c r="F86" s="45">
        <v>0.17391304347826086</v>
      </c>
    </row>
    <row r="87" spans="1:6" ht="15" customHeight="1" x14ac:dyDescent="0.15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v>3</v>
      </c>
      <c r="D92" s="71">
        <v>0</v>
      </c>
      <c r="E92" s="44">
        <v>3</v>
      </c>
      <c r="F92" s="45">
        <v>0.13043478260869565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0</v>
      </c>
      <c r="D98" s="71">
        <v>0</v>
      </c>
      <c r="E98" s="44">
        <v>0</v>
      </c>
      <c r="F98" s="45">
        <v>0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0.13043478260869565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0</v>
      </c>
      <c r="D110" s="71">
        <v>0</v>
      </c>
      <c r="E110" s="44">
        <v>0</v>
      </c>
      <c r="F110" s="45">
        <v>0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8.6956521739130432E-2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4.3478260869565216E-2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14</v>
      </c>
      <c r="D147" s="77">
        <v>9</v>
      </c>
      <c r="E147" s="62">
        <v>23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</v>
      </c>
      <c r="D150" s="17">
        <v>1</v>
      </c>
      <c r="E150" s="17">
        <v>3</v>
      </c>
      <c r="F150" s="32">
        <v>0.13043478260869565</v>
      </c>
    </row>
    <row r="151" spans="1:6" ht="15" customHeight="1" x14ac:dyDescent="0.15">
      <c r="A151" s="18"/>
      <c r="B151" s="18" t="s">
        <v>49</v>
      </c>
      <c r="C151" s="19">
        <v>5</v>
      </c>
      <c r="D151" s="19">
        <v>2</v>
      </c>
      <c r="E151" s="19">
        <v>7</v>
      </c>
      <c r="F151" s="32">
        <v>0.30434782608695654</v>
      </c>
    </row>
    <row r="152" spans="1:6" ht="15" customHeight="1" x14ac:dyDescent="0.15">
      <c r="A152" s="33"/>
      <c r="B152" s="20" t="s">
        <v>6</v>
      </c>
      <c r="C152" s="21">
        <v>7</v>
      </c>
      <c r="D152" s="21">
        <v>6</v>
      </c>
      <c r="E152" s="21">
        <v>13</v>
      </c>
      <c r="F152" s="32">
        <v>0.56521739130434778</v>
      </c>
    </row>
    <row r="153" spans="1:6" ht="15" customHeight="1" x14ac:dyDescent="0.15">
      <c r="B153" s="2" t="s">
        <v>8</v>
      </c>
      <c r="C153" s="1">
        <v>14</v>
      </c>
      <c r="D153" s="1">
        <v>9</v>
      </c>
      <c r="E153" s="1">
        <v>23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</v>
      </c>
      <c r="D155" s="17">
        <v>1</v>
      </c>
      <c r="E155" s="17">
        <v>3</v>
      </c>
      <c r="F155" s="32">
        <v>0.13043478260869565</v>
      </c>
    </row>
    <row r="156" spans="1:6" ht="15" customHeight="1" x14ac:dyDescent="0.15">
      <c r="A156" s="28"/>
      <c r="B156" s="18" t="s">
        <v>49</v>
      </c>
      <c r="C156" s="19">
        <v>5</v>
      </c>
      <c r="D156" s="19">
        <v>2</v>
      </c>
      <c r="E156" s="19">
        <v>7</v>
      </c>
      <c r="F156" s="32">
        <v>0.30434782608695654</v>
      </c>
    </row>
    <row r="157" spans="1:6" ht="15" customHeight="1" x14ac:dyDescent="0.15">
      <c r="A157" s="25"/>
      <c r="B157" s="20" t="s">
        <v>10</v>
      </c>
      <c r="C157" s="21">
        <v>5</v>
      </c>
      <c r="D157" s="21">
        <v>2</v>
      </c>
      <c r="E157" s="21">
        <v>7</v>
      </c>
      <c r="F157" s="32">
        <v>0.30434782608695654</v>
      </c>
    </row>
    <row r="158" spans="1:6" ht="15" customHeight="1" x14ac:dyDescent="0.15">
      <c r="A158" s="26"/>
      <c r="B158" s="29" t="s">
        <v>11</v>
      </c>
      <c r="C158" s="27">
        <v>2</v>
      </c>
      <c r="D158" s="27">
        <v>4</v>
      </c>
      <c r="E158" s="27">
        <v>6</v>
      </c>
      <c r="F158" s="32">
        <v>0.2608695652173913</v>
      </c>
    </row>
    <row r="159" spans="1:6" ht="15" customHeight="1" x14ac:dyDescent="0.15">
      <c r="B159" s="2" t="s">
        <v>8</v>
      </c>
      <c r="C159" s="1">
        <v>14</v>
      </c>
      <c r="D159" s="1">
        <v>9</v>
      </c>
      <c r="E159" s="1">
        <v>23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</v>
      </c>
      <c r="D161" s="31">
        <v>2</v>
      </c>
      <c r="E161" s="31">
        <v>3</v>
      </c>
      <c r="F161" s="32">
        <v>0.13043478260869565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2</v>
      </c>
      <c r="E162" s="31">
        <v>3</v>
      </c>
      <c r="F162" s="32">
        <v>0.13043478260869565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4.3478260869565216E-2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1-000000000000}">
  <sheetPr codeName="Sheet248">
    <tabColor rgb="FF3333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359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5</v>
      </c>
      <c r="D8" s="70">
        <v>4</v>
      </c>
      <c r="E8" s="38">
        <v>9</v>
      </c>
      <c r="F8" s="39">
        <v>2.0454545454545454E-2</v>
      </c>
    </row>
    <row r="9" spans="1:6" ht="15" customHeight="1" x14ac:dyDescent="0.15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5</v>
      </c>
      <c r="E13" s="95">
        <v>5</v>
      </c>
      <c r="F13" s="32"/>
    </row>
    <row r="14" spans="1:6" ht="15" customHeight="1" x14ac:dyDescent="0.15">
      <c r="A14" s="12"/>
      <c r="B14" s="37" t="s">
        <v>28</v>
      </c>
      <c r="C14" s="70">
        <v>5</v>
      </c>
      <c r="D14" s="70">
        <v>9</v>
      </c>
      <c r="E14" s="48">
        <v>14</v>
      </c>
      <c r="F14" s="39">
        <v>3.1818181818181815E-2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3</v>
      </c>
      <c r="E16" s="95">
        <v>6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3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6</v>
      </c>
      <c r="D20" s="70">
        <v>8</v>
      </c>
      <c r="E20" s="48">
        <v>14</v>
      </c>
      <c r="F20" s="39">
        <v>3.1818181818181815E-2</v>
      </c>
    </row>
    <row r="21" spans="1:6" ht="15" customHeight="1" x14ac:dyDescent="0.15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2</v>
      </c>
      <c r="E23" s="95">
        <v>5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0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v>11</v>
      </c>
      <c r="D26" s="49">
        <v>6</v>
      </c>
      <c r="E26" s="41">
        <v>17</v>
      </c>
      <c r="F26" s="42">
        <v>3.8636363636363635E-2</v>
      </c>
    </row>
    <row r="27" spans="1:6" ht="15" customHeight="1" x14ac:dyDescent="0.15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3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4</v>
      </c>
      <c r="E30" s="95">
        <v>6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15">
      <c r="A32" s="12"/>
      <c r="B32" s="40" t="s">
        <v>31</v>
      </c>
      <c r="C32" s="49">
        <v>8</v>
      </c>
      <c r="D32" s="49">
        <v>13</v>
      </c>
      <c r="E32" s="41">
        <v>21</v>
      </c>
      <c r="F32" s="42">
        <v>4.7727272727272729E-2</v>
      </c>
    </row>
    <row r="33" spans="1:6" ht="15" customHeight="1" x14ac:dyDescent="0.15">
      <c r="A33" s="12"/>
      <c r="B33" s="35">
        <v>25</v>
      </c>
      <c r="C33" s="94">
        <v>2</v>
      </c>
      <c r="D33" s="94">
        <v>5</v>
      </c>
      <c r="E33" s="95">
        <v>7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2</v>
      </c>
      <c r="E34" s="95">
        <v>5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4</v>
      </c>
      <c r="E35" s="95">
        <v>5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4</v>
      </c>
      <c r="D37" s="94">
        <v>4</v>
      </c>
      <c r="E37" s="95">
        <v>8</v>
      </c>
      <c r="F37" s="32"/>
    </row>
    <row r="38" spans="1:6" ht="15" customHeight="1" x14ac:dyDescent="0.15">
      <c r="A38" s="12"/>
      <c r="B38" s="40" t="s">
        <v>32</v>
      </c>
      <c r="C38" s="49">
        <v>11</v>
      </c>
      <c r="D38" s="49">
        <v>17</v>
      </c>
      <c r="E38" s="41">
        <v>28</v>
      </c>
      <c r="F38" s="42">
        <v>6.363636363636363E-2</v>
      </c>
    </row>
    <row r="39" spans="1:6" ht="15" customHeight="1" x14ac:dyDescent="0.15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3</v>
      </c>
      <c r="E40" s="95">
        <v>5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6</v>
      </c>
      <c r="D44" s="49">
        <v>5</v>
      </c>
      <c r="E44" s="41">
        <v>11</v>
      </c>
      <c r="F44" s="42">
        <v>2.5000000000000001E-2</v>
      </c>
    </row>
    <row r="45" spans="1:6" ht="15" customHeight="1" x14ac:dyDescent="0.15">
      <c r="A45" s="12"/>
      <c r="B45" s="35">
        <v>35</v>
      </c>
      <c r="C45" s="94">
        <v>5</v>
      </c>
      <c r="D45" s="94">
        <v>3</v>
      </c>
      <c r="E45" s="95">
        <v>8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3</v>
      </c>
      <c r="E46" s="95">
        <v>6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3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10</v>
      </c>
      <c r="D50" s="49">
        <v>11</v>
      </c>
      <c r="E50" s="41">
        <v>21</v>
      </c>
      <c r="F50" s="42">
        <v>4.7727272727272729E-2</v>
      </c>
    </row>
    <row r="51" spans="1:6" ht="15" customHeight="1" x14ac:dyDescent="0.15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4</v>
      </c>
      <c r="D53" s="94">
        <v>4</v>
      </c>
      <c r="E53" s="95">
        <v>8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3</v>
      </c>
      <c r="E54" s="95">
        <v>6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15">
      <c r="A56" s="12"/>
      <c r="B56" s="40" t="s">
        <v>35</v>
      </c>
      <c r="C56" s="49">
        <v>12</v>
      </c>
      <c r="D56" s="49">
        <v>14</v>
      </c>
      <c r="E56" s="41">
        <v>26</v>
      </c>
      <c r="F56" s="42">
        <v>5.909090909090909E-2</v>
      </c>
    </row>
    <row r="57" spans="1:6" ht="15" customHeight="1" x14ac:dyDescent="0.15">
      <c r="A57" s="12"/>
      <c r="B57" s="35">
        <v>45</v>
      </c>
      <c r="C57" s="94">
        <v>3</v>
      </c>
      <c r="D57" s="94">
        <v>0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5</v>
      </c>
      <c r="E60" s="95">
        <v>8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8</v>
      </c>
      <c r="D62" s="49">
        <v>10</v>
      </c>
      <c r="E62" s="41">
        <v>18</v>
      </c>
      <c r="F62" s="42">
        <v>4.0909090909090909E-2</v>
      </c>
    </row>
    <row r="63" spans="1:6" ht="15" customHeight="1" x14ac:dyDescent="0.15">
      <c r="A63" s="12"/>
      <c r="B63" s="35">
        <v>50</v>
      </c>
      <c r="C63" s="94">
        <v>4</v>
      </c>
      <c r="D63" s="94">
        <v>5</v>
      </c>
      <c r="E63" s="95">
        <v>9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3</v>
      </c>
      <c r="E64" s="95">
        <v>7</v>
      </c>
      <c r="F64" s="32"/>
    </row>
    <row r="65" spans="1:6" ht="15" customHeight="1" x14ac:dyDescent="0.15">
      <c r="A65" s="12"/>
      <c r="B65" s="35">
        <v>52</v>
      </c>
      <c r="C65" s="94">
        <v>4</v>
      </c>
      <c r="D65" s="94">
        <v>2</v>
      </c>
      <c r="E65" s="95">
        <v>6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3</v>
      </c>
      <c r="E66" s="95">
        <v>7</v>
      </c>
      <c r="F66" s="32"/>
    </row>
    <row r="67" spans="1:6" ht="15" customHeight="1" x14ac:dyDescent="0.15">
      <c r="A67" s="12"/>
      <c r="B67" s="35">
        <v>54</v>
      </c>
      <c r="C67" s="94">
        <v>5</v>
      </c>
      <c r="D67" s="94">
        <v>5</v>
      </c>
      <c r="E67" s="95">
        <v>10</v>
      </c>
      <c r="F67" s="32"/>
    </row>
    <row r="68" spans="1:6" ht="15" customHeight="1" x14ac:dyDescent="0.15">
      <c r="A68" s="12"/>
      <c r="B68" s="40" t="s">
        <v>37</v>
      </c>
      <c r="C68" s="49">
        <v>21</v>
      </c>
      <c r="D68" s="49">
        <v>18</v>
      </c>
      <c r="E68" s="41">
        <v>39</v>
      </c>
      <c r="F68" s="42">
        <v>8.8636363636363638E-2</v>
      </c>
    </row>
    <row r="69" spans="1:6" ht="15" customHeight="1" x14ac:dyDescent="0.15">
      <c r="A69" s="12"/>
      <c r="B69" s="35">
        <v>55</v>
      </c>
      <c r="C69" s="94">
        <v>1</v>
      </c>
      <c r="D69" s="94">
        <v>4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5</v>
      </c>
      <c r="D71" s="94">
        <v>1</v>
      </c>
      <c r="E71" s="95">
        <v>6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4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9</v>
      </c>
      <c r="D74" s="49">
        <v>12</v>
      </c>
      <c r="E74" s="41">
        <v>21</v>
      </c>
      <c r="F74" s="42">
        <v>4.7727272727272729E-2</v>
      </c>
    </row>
    <row r="75" spans="1:6" ht="15" customHeight="1" x14ac:dyDescent="0.15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3</v>
      </c>
      <c r="E76" s="95">
        <v>7</v>
      </c>
      <c r="F76" s="32"/>
    </row>
    <row r="77" spans="1:6" ht="15" customHeight="1" x14ac:dyDescent="0.15">
      <c r="A77" s="12"/>
      <c r="B77" s="35">
        <v>62</v>
      </c>
      <c r="C77" s="94">
        <v>5</v>
      </c>
      <c r="D77" s="94">
        <v>3</v>
      </c>
      <c r="E77" s="95">
        <v>8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5</v>
      </c>
      <c r="E78" s="95">
        <v>7</v>
      </c>
      <c r="F78" s="32"/>
    </row>
    <row r="79" spans="1:6" ht="15" customHeight="1" x14ac:dyDescent="0.15">
      <c r="A79" s="12"/>
      <c r="B79" s="35">
        <v>64</v>
      </c>
      <c r="C79" s="94">
        <v>5</v>
      </c>
      <c r="D79" s="94">
        <v>4</v>
      </c>
      <c r="E79" s="95">
        <v>9</v>
      </c>
      <c r="F79" s="32"/>
    </row>
    <row r="80" spans="1:6" ht="15" customHeight="1" x14ac:dyDescent="0.15">
      <c r="A80" s="12"/>
      <c r="B80" s="40" t="s">
        <v>39</v>
      </c>
      <c r="C80" s="49">
        <v>17</v>
      </c>
      <c r="D80" s="49">
        <v>17</v>
      </c>
      <c r="E80" s="41">
        <v>34</v>
      </c>
      <c r="F80" s="42">
        <v>7.7272727272727271E-2</v>
      </c>
    </row>
    <row r="81" spans="1:6" ht="15" customHeight="1" x14ac:dyDescent="0.15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6</v>
      </c>
      <c r="D82" s="94">
        <v>3</v>
      </c>
      <c r="E82" s="95">
        <v>9</v>
      </c>
      <c r="F82" s="32"/>
    </row>
    <row r="83" spans="1:6" ht="15" customHeight="1" x14ac:dyDescent="0.15">
      <c r="A83" s="12"/>
      <c r="B83" s="35">
        <v>67</v>
      </c>
      <c r="C83" s="94">
        <v>5</v>
      </c>
      <c r="D83" s="94">
        <v>7</v>
      </c>
      <c r="E83" s="95">
        <v>12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15</v>
      </c>
      <c r="D86" s="71">
        <v>14</v>
      </c>
      <c r="E86" s="44">
        <v>29</v>
      </c>
      <c r="F86" s="45">
        <v>6.5909090909090903E-2</v>
      </c>
    </row>
    <row r="87" spans="1:6" ht="15" customHeight="1" x14ac:dyDescent="0.15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6</v>
      </c>
      <c r="E88" s="95">
        <v>10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9</v>
      </c>
      <c r="E89" s="95">
        <v>11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5</v>
      </c>
      <c r="E91" s="95">
        <v>8</v>
      </c>
      <c r="F91" s="32"/>
    </row>
    <row r="92" spans="1:6" ht="15" customHeight="1" x14ac:dyDescent="0.15">
      <c r="A92" s="12"/>
      <c r="B92" s="43" t="s">
        <v>41</v>
      </c>
      <c r="C92" s="71">
        <v>15</v>
      </c>
      <c r="D92" s="71">
        <v>24</v>
      </c>
      <c r="E92" s="44">
        <v>39</v>
      </c>
      <c r="F92" s="45">
        <v>8.8636363636363638E-2</v>
      </c>
    </row>
    <row r="93" spans="1:6" ht="15" customHeight="1" x14ac:dyDescent="0.15">
      <c r="A93" s="12"/>
      <c r="B93" s="35">
        <v>75</v>
      </c>
      <c r="C93" s="94">
        <v>4</v>
      </c>
      <c r="D93" s="94">
        <v>2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6</v>
      </c>
      <c r="D95" s="94">
        <v>2</v>
      </c>
      <c r="E95" s="95">
        <v>8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v>16</v>
      </c>
      <c r="D98" s="71">
        <v>15</v>
      </c>
      <c r="E98" s="44">
        <v>31</v>
      </c>
      <c r="F98" s="45">
        <v>7.045454545454545E-2</v>
      </c>
    </row>
    <row r="99" spans="1:6" ht="15" customHeight="1" x14ac:dyDescent="0.15">
      <c r="A99" s="12"/>
      <c r="B99" s="35">
        <v>80</v>
      </c>
      <c r="C99" s="94">
        <v>4</v>
      </c>
      <c r="D99" s="94">
        <v>4</v>
      </c>
      <c r="E99" s="95">
        <v>8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6</v>
      </c>
      <c r="E101" s="95">
        <v>7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4</v>
      </c>
      <c r="E102" s="95">
        <v>5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2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v>12</v>
      </c>
      <c r="D104" s="71">
        <v>18</v>
      </c>
      <c r="E104" s="44">
        <v>30</v>
      </c>
      <c r="F104" s="45">
        <v>6.8181818181818177E-2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0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3</v>
      </c>
      <c r="D108" s="94">
        <v>5</v>
      </c>
      <c r="E108" s="95">
        <v>8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8</v>
      </c>
      <c r="D110" s="71">
        <v>10</v>
      </c>
      <c r="E110" s="44">
        <v>18</v>
      </c>
      <c r="F110" s="45">
        <v>4.0909090909090909E-2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3</v>
      </c>
      <c r="E114" s="95">
        <v>5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6</v>
      </c>
      <c r="D116" s="71">
        <v>7</v>
      </c>
      <c r="E116" s="44">
        <v>13</v>
      </c>
      <c r="F116" s="45">
        <v>2.9545454545454545E-2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3</v>
      </c>
      <c r="D122" s="71">
        <v>4</v>
      </c>
      <c r="E122" s="44">
        <v>7</v>
      </c>
      <c r="F122" s="45">
        <v>1.5909090909090907E-2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204</v>
      </c>
      <c r="D147" s="77">
        <v>236</v>
      </c>
      <c r="E147" s="62">
        <v>440</v>
      </c>
      <c r="F147" s="32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16</v>
      </c>
      <c r="D150" s="17">
        <v>21</v>
      </c>
      <c r="E150" s="17">
        <v>37</v>
      </c>
      <c r="F150" s="32">
        <v>8.4090909090909091E-2</v>
      </c>
    </row>
    <row r="151" spans="1:6" ht="15" customHeight="1" x14ac:dyDescent="0.15">
      <c r="A151" s="18"/>
      <c r="B151" s="18" t="s">
        <v>49</v>
      </c>
      <c r="C151" s="19">
        <v>113</v>
      </c>
      <c r="D151" s="19">
        <v>123</v>
      </c>
      <c r="E151" s="19">
        <v>236</v>
      </c>
      <c r="F151" s="32">
        <v>0.53636363636363638</v>
      </c>
    </row>
    <row r="152" spans="1:6" ht="15" customHeight="1" x14ac:dyDescent="0.15">
      <c r="A152" s="33"/>
      <c r="B152" s="20" t="s">
        <v>6</v>
      </c>
      <c r="C152" s="21">
        <v>75</v>
      </c>
      <c r="D152" s="21">
        <v>92</v>
      </c>
      <c r="E152" s="21">
        <v>167</v>
      </c>
      <c r="F152" s="32">
        <v>0.37954545454545452</v>
      </c>
    </row>
    <row r="153" spans="1:6" ht="15" customHeight="1" x14ac:dyDescent="0.15">
      <c r="B153" s="2" t="s">
        <v>8</v>
      </c>
      <c r="C153" s="1">
        <v>204</v>
      </c>
      <c r="D153" s="1">
        <v>236</v>
      </c>
      <c r="E153" s="1">
        <v>440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16</v>
      </c>
      <c r="D155" s="17">
        <v>21</v>
      </c>
      <c r="E155" s="17">
        <v>37</v>
      </c>
      <c r="F155" s="32">
        <v>8.4090909090909091E-2</v>
      </c>
    </row>
    <row r="156" spans="1:6" ht="15" customHeight="1" x14ac:dyDescent="0.15">
      <c r="A156" s="28"/>
      <c r="B156" s="18" t="s">
        <v>49</v>
      </c>
      <c r="C156" s="19">
        <v>113</v>
      </c>
      <c r="D156" s="19">
        <v>123</v>
      </c>
      <c r="E156" s="19">
        <v>236</v>
      </c>
      <c r="F156" s="32">
        <v>0.53636363636363638</v>
      </c>
    </row>
    <row r="157" spans="1:6" ht="15" customHeight="1" x14ac:dyDescent="0.15">
      <c r="A157" s="25"/>
      <c r="B157" s="20" t="s">
        <v>10</v>
      </c>
      <c r="C157" s="21">
        <v>30</v>
      </c>
      <c r="D157" s="21">
        <v>38</v>
      </c>
      <c r="E157" s="21">
        <v>68</v>
      </c>
      <c r="F157" s="32">
        <v>0.15454545454545454</v>
      </c>
    </row>
    <row r="158" spans="1:6" ht="15" customHeight="1" x14ac:dyDescent="0.15">
      <c r="A158" s="26"/>
      <c r="B158" s="29" t="s">
        <v>11</v>
      </c>
      <c r="C158" s="27">
        <v>45</v>
      </c>
      <c r="D158" s="27">
        <v>54</v>
      </c>
      <c r="E158" s="27">
        <v>99</v>
      </c>
      <c r="F158" s="32">
        <v>0.22500000000000001</v>
      </c>
    </row>
    <row r="159" spans="1:6" ht="15" customHeight="1" x14ac:dyDescent="0.15">
      <c r="B159" s="2" t="s">
        <v>8</v>
      </c>
      <c r="C159" s="1">
        <v>204</v>
      </c>
      <c r="D159" s="1">
        <v>236</v>
      </c>
      <c r="E159" s="1">
        <v>440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17</v>
      </c>
      <c r="D161" s="31">
        <v>21</v>
      </c>
      <c r="E161" s="31">
        <v>38</v>
      </c>
      <c r="F161" s="32">
        <v>8.6363636363636365E-2</v>
      </c>
    </row>
    <row r="162" spans="1:6" ht="15" customHeight="1" x14ac:dyDescent="0.15">
      <c r="A162" s="30"/>
      <c r="B162" s="23" t="s">
        <v>15</v>
      </c>
      <c r="C162" s="31">
        <v>9</v>
      </c>
      <c r="D162" s="31">
        <v>11</v>
      </c>
      <c r="E162" s="31">
        <v>20</v>
      </c>
      <c r="F162" s="32">
        <v>4.5454545454545456E-2</v>
      </c>
    </row>
    <row r="163" spans="1:6" ht="15" customHeight="1" x14ac:dyDescent="0.15">
      <c r="A163" s="30"/>
      <c r="B163" s="23" t="s">
        <v>13</v>
      </c>
      <c r="C163" s="31">
        <v>3</v>
      </c>
      <c r="D163" s="31">
        <v>4</v>
      </c>
      <c r="E163" s="31">
        <v>7</v>
      </c>
      <c r="F163" s="32">
        <v>1.5909090909090907E-2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1-000000000000}">
  <sheetPr codeName="Sheet249">
    <tabColor rgb="FF3333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360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3</v>
      </c>
      <c r="E8" s="38">
        <v>3</v>
      </c>
      <c r="F8" s="39">
        <v>2.0134228187919462E-2</v>
      </c>
    </row>
    <row r="9" spans="1:6" ht="15" customHeight="1" x14ac:dyDescent="0.15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4</v>
      </c>
      <c r="D14" s="70">
        <v>4</v>
      </c>
      <c r="E14" s="48">
        <v>8</v>
      </c>
      <c r="F14" s="39">
        <v>5.3691275167785234E-2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1.3422818791946308E-2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4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5</v>
      </c>
      <c r="E26" s="41">
        <v>7</v>
      </c>
      <c r="F26" s="42">
        <v>4.6979865771812082E-2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1.3422818791946308E-2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4</v>
      </c>
      <c r="E38" s="41">
        <v>6</v>
      </c>
      <c r="F38" s="42">
        <v>4.0268456375838924E-2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3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3</v>
      </c>
      <c r="D50" s="49">
        <v>5</v>
      </c>
      <c r="E50" s="41">
        <v>8</v>
      </c>
      <c r="F50" s="42">
        <v>5.3691275167785234E-2</v>
      </c>
    </row>
    <row r="51" spans="1:6" ht="15" customHeight="1" x14ac:dyDescent="0.15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6</v>
      </c>
      <c r="D56" s="49">
        <v>3</v>
      </c>
      <c r="E56" s="41">
        <v>9</v>
      </c>
      <c r="F56" s="42">
        <v>6.0402684563758392E-2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2</v>
      </c>
      <c r="E59" s="95">
        <v>6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7</v>
      </c>
      <c r="D62" s="49">
        <v>4</v>
      </c>
      <c r="E62" s="41">
        <v>11</v>
      </c>
      <c r="F62" s="42">
        <v>7.3825503355704702E-2</v>
      </c>
    </row>
    <row r="63" spans="1:6" ht="15" customHeight="1" x14ac:dyDescent="0.15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4</v>
      </c>
      <c r="D68" s="49">
        <v>3</v>
      </c>
      <c r="E68" s="41">
        <v>7</v>
      </c>
      <c r="F68" s="42">
        <v>4.6979865771812082E-2</v>
      </c>
    </row>
    <row r="69" spans="1:6" ht="15" customHeight="1" x14ac:dyDescent="0.15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2.6845637583892617E-2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7</v>
      </c>
      <c r="D80" s="49">
        <v>6</v>
      </c>
      <c r="E80" s="41">
        <v>13</v>
      </c>
      <c r="F80" s="42">
        <v>8.7248322147651006E-2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1</v>
      </c>
      <c r="E82" s="95">
        <v>5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6</v>
      </c>
      <c r="D86" s="71">
        <v>3</v>
      </c>
      <c r="E86" s="44">
        <v>9</v>
      </c>
      <c r="F86" s="45">
        <v>6.0402684563758392E-2</v>
      </c>
    </row>
    <row r="87" spans="1:6" ht="15" customHeight="1" x14ac:dyDescent="0.15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5</v>
      </c>
      <c r="E91" s="95">
        <v>6</v>
      </c>
      <c r="F91" s="32"/>
    </row>
    <row r="92" spans="1:6" ht="15" customHeight="1" x14ac:dyDescent="0.15">
      <c r="A92" s="12"/>
      <c r="B92" s="43" t="s">
        <v>41</v>
      </c>
      <c r="C92" s="71">
        <v>6</v>
      </c>
      <c r="D92" s="71">
        <v>12</v>
      </c>
      <c r="E92" s="44">
        <v>18</v>
      </c>
      <c r="F92" s="45">
        <v>0.12080536912751678</v>
      </c>
    </row>
    <row r="93" spans="1:6" ht="15" customHeight="1" x14ac:dyDescent="0.15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v>5</v>
      </c>
      <c r="D98" s="71">
        <v>7</v>
      </c>
      <c r="E98" s="44">
        <v>12</v>
      </c>
      <c r="F98" s="45">
        <v>8.0536912751677847E-2</v>
      </c>
    </row>
    <row r="99" spans="1:6" ht="15" customHeight="1" x14ac:dyDescent="0.15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8</v>
      </c>
      <c r="D104" s="71">
        <v>6</v>
      </c>
      <c r="E104" s="44">
        <v>14</v>
      </c>
      <c r="F104" s="45">
        <v>9.3959731543624164E-2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7</v>
      </c>
      <c r="E110" s="44">
        <v>10</v>
      </c>
      <c r="F110" s="45">
        <v>6.7114093959731544E-2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3.3557046979865772E-2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6.7114093959731542E-3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71</v>
      </c>
      <c r="D147" s="77">
        <v>78</v>
      </c>
      <c r="E147" s="62">
        <v>149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6</v>
      </c>
      <c r="D150" s="17">
        <v>7</v>
      </c>
      <c r="E150" s="17">
        <v>13</v>
      </c>
      <c r="F150" s="32">
        <v>8.7248322147651006E-2</v>
      </c>
    </row>
    <row r="151" spans="1:6" ht="15" customHeight="1" x14ac:dyDescent="0.15">
      <c r="A151" s="18"/>
      <c r="B151" s="18" t="s">
        <v>49</v>
      </c>
      <c r="C151" s="19">
        <v>35</v>
      </c>
      <c r="D151" s="19">
        <v>32</v>
      </c>
      <c r="E151" s="19">
        <v>67</v>
      </c>
      <c r="F151" s="32">
        <v>0.44966442953020136</v>
      </c>
    </row>
    <row r="152" spans="1:6" ht="15" customHeight="1" x14ac:dyDescent="0.15">
      <c r="A152" s="33"/>
      <c r="B152" s="20" t="s">
        <v>6</v>
      </c>
      <c r="C152" s="21">
        <v>30</v>
      </c>
      <c r="D152" s="21">
        <v>39</v>
      </c>
      <c r="E152" s="21">
        <v>69</v>
      </c>
      <c r="F152" s="32">
        <v>0.46308724832214765</v>
      </c>
    </row>
    <row r="153" spans="1:6" ht="15" customHeight="1" x14ac:dyDescent="0.15">
      <c r="B153" s="2" t="s">
        <v>8</v>
      </c>
      <c r="C153" s="1">
        <v>71</v>
      </c>
      <c r="D153" s="1">
        <v>78</v>
      </c>
      <c r="E153" s="1">
        <v>149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6</v>
      </c>
      <c r="D155" s="17">
        <v>7</v>
      </c>
      <c r="E155" s="17">
        <v>13</v>
      </c>
      <c r="F155" s="32">
        <v>8.7248322147651006E-2</v>
      </c>
    </row>
    <row r="156" spans="1:6" ht="15" customHeight="1" x14ac:dyDescent="0.15">
      <c r="A156" s="28"/>
      <c r="B156" s="18" t="s">
        <v>49</v>
      </c>
      <c r="C156" s="19">
        <v>35</v>
      </c>
      <c r="D156" s="19">
        <v>32</v>
      </c>
      <c r="E156" s="19">
        <v>67</v>
      </c>
      <c r="F156" s="32">
        <v>0.44966442953020136</v>
      </c>
    </row>
    <row r="157" spans="1:6" ht="15" customHeight="1" x14ac:dyDescent="0.15">
      <c r="A157" s="25"/>
      <c r="B157" s="20" t="s">
        <v>10</v>
      </c>
      <c r="C157" s="21">
        <v>12</v>
      </c>
      <c r="D157" s="21">
        <v>15</v>
      </c>
      <c r="E157" s="21">
        <v>27</v>
      </c>
      <c r="F157" s="32">
        <v>0.18120805369127516</v>
      </c>
    </row>
    <row r="158" spans="1:6" ht="15" customHeight="1" x14ac:dyDescent="0.15">
      <c r="A158" s="26"/>
      <c r="B158" s="29" t="s">
        <v>11</v>
      </c>
      <c r="C158" s="27">
        <v>18</v>
      </c>
      <c r="D158" s="27">
        <v>24</v>
      </c>
      <c r="E158" s="27">
        <v>42</v>
      </c>
      <c r="F158" s="32">
        <v>0.28187919463087246</v>
      </c>
    </row>
    <row r="159" spans="1:6" ht="15" customHeight="1" x14ac:dyDescent="0.15">
      <c r="B159" s="2" t="s">
        <v>8</v>
      </c>
      <c r="C159" s="1">
        <v>71</v>
      </c>
      <c r="D159" s="1">
        <v>78</v>
      </c>
      <c r="E159" s="1">
        <v>149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5</v>
      </c>
      <c r="D161" s="31">
        <v>11</v>
      </c>
      <c r="E161" s="31">
        <v>16</v>
      </c>
      <c r="F161" s="32">
        <v>0.10738255033557047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4</v>
      </c>
      <c r="E162" s="31">
        <v>6</v>
      </c>
      <c r="F162" s="32">
        <v>4.0268456375838924E-2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6.7114093959731542E-3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5">
    <tabColor rgb="FFCCFFCC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142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10</v>
      </c>
      <c r="D3" s="94">
        <v>9</v>
      </c>
      <c r="E3" s="95">
        <v>19</v>
      </c>
      <c r="F3" s="32"/>
    </row>
    <row r="4" spans="1:6" ht="15" customHeight="1" x14ac:dyDescent="0.15">
      <c r="A4" s="12"/>
      <c r="B4" s="35">
        <v>1</v>
      </c>
      <c r="C4" s="94">
        <v>3</v>
      </c>
      <c r="D4" s="94">
        <v>5</v>
      </c>
      <c r="E4" s="95">
        <v>8</v>
      </c>
      <c r="F4" s="32"/>
    </row>
    <row r="5" spans="1:6" ht="15" customHeight="1" x14ac:dyDescent="0.15">
      <c r="A5" s="12"/>
      <c r="B5" s="35">
        <v>2</v>
      </c>
      <c r="C5" s="94">
        <v>7</v>
      </c>
      <c r="D5" s="94">
        <v>5</v>
      </c>
      <c r="E5" s="95">
        <v>12</v>
      </c>
      <c r="F5" s="32"/>
    </row>
    <row r="6" spans="1:6" ht="15" customHeight="1" x14ac:dyDescent="0.15">
      <c r="A6" s="12"/>
      <c r="B6" s="35">
        <v>3</v>
      </c>
      <c r="C6" s="94">
        <v>13</v>
      </c>
      <c r="D6" s="94">
        <v>3</v>
      </c>
      <c r="E6" s="95">
        <v>16</v>
      </c>
      <c r="F6" s="32"/>
    </row>
    <row r="7" spans="1:6" ht="15" customHeight="1" x14ac:dyDescent="0.15">
      <c r="A7" s="12"/>
      <c r="B7" s="35">
        <v>4</v>
      </c>
      <c r="C7" s="94">
        <v>6</v>
      </c>
      <c r="D7" s="94">
        <v>9</v>
      </c>
      <c r="E7" s="95">
        <v>15</v>
      </c>
      <c r="F7" s="32"/>
    </row>
    <row r="8" spans="1:6" ht="15" customHeight="1" x14ac:dyDescent="0.15">
      <c r="A8" s="12"/>
      <c r="B8" s="37" t="s">
        <v>27</v>
      </c>
      <c r="C8" s="70">
        <v>39</v>
      </c>
      <c r="D8" s="70">
        <v>31</v>
      </c>
      <c r="E8" s="38">
        <v>70</v>
      </c>
      <c r="F8" s="39">
        <v>5.551149881046788E-2</v>
      </c>
    </row>
    <row r="9" spans="1:6" ht="15" customHeight="1" x14ac:dyDescent="0.15">
      <c r="A9" s="12"/>
      <c r="B9" s="35">
        <v>5</v>
      </c>
      <c r="C9" s="94">
        <v>5</v>
      </c>
      <c r="D9" s="94">
        <v>6</v>
      </c>
      <c r="E9" s="95">
        <v>11</v>
      </c>
      <c r="F9" s="32"/>
    </row>
    <row r="10" spans="1:6" ht="15" customHeight="1" x14ac:dyDescent="0.15">
      <c r="A10" s="12"/>
      <c r="B10" s="35">
        <v>6</v>
      </c>
      <c r="C10" s="94">
        <v>6</v>
      </c>
      <c r="D10" s="94">
        <v>6</v>
      </c>
      <c r="E10" s="95">
        <v>12</v>
      </c>
      <c r="F10" s="32"/>
    </row>
    <row r="11" spans="1:6" ht="15" customHeight="1" x14ac:dyDescent="0.15">
      <c r="A11" s="12"/>
      <c r="B11" s="35">
        <v>7</v>
      </c>
      <c r="C11" s="94">
        <v>10</v>
      </c>
      <c r="D11" s="94">
        <v>6</v>
      </c>
      <c r="E11" s="95">
        <v>16</v>
      </c>
      <c r="F11" s="32"/>
    </row>
    <row r="12" spans="1:6" ht="15" customHeight="1" x14ac:dyDescent="0.15">
      <c r="A12" s="12"/>
      <c r="B12" s="35">
        <v>8</v>
      </c>
      <c r="C12" s="94">
        <v>9</v>
      </c>
      <c r="D12" s="94">
        <v>8</v>
      </c>
      <c r="E12" s="95">
        <v>17</v>
      </c>
      <c r="F12" s="32"/>
    </row>
    <row r="13" spans="1:6" ht="15" customHeight="1" x14ac:dyDescent="0.15">
      <c r="A13" s="12"/>
      <c r="B13" s="35">
        <v>9</v>
      </c>
      <c r="C13" s="94">
        <v>4</v>
      </c>
      <c r="D13" s="94">
        <v>9</v>
      </c>
      <c r="E13" s="95">
        <v>13</v>
      </c>
      <c r="F13" s="32"/>
    </row>
    <row r="14" spans="1:6" ht="15" customHeight="1" x14ac:dyDescent="0.15">
      <c r="A14" s="12"/>
      <c r="B14" s="37" t="s">
        <v>28</v>
      </c>
      <c r="C14" s="70">
        <v>34</v>
      </c>
      <c r="D14" s="70">
        <v>35</v>
      </c>
      <c r="E14" s="48">
        <v>69</v>
      </c>
      <c r="F14" s="39">
        <v>5.471847739888977E-2</v>
      </c>
    </row>
    <row r="15" spans="1:6" ht="15" customHeight="1" x14ac:dyDescent="0.15">
      <c r="A15" s="12"/>
      <c r="B15" s="35">
        <v>10</v>
      </c>
      <c r="C15" s="94">
        <v>8</v>
      </c>
      <c r="D15" s="94">
        <v>5</v>
      </c>
      <c r="E15" s="95">
        <v>13</v>
      </c>
      <c r="F15" s="32"/>
    </row>
    <row r="16" spans="1:6" ht="15" customHeight="1" x14ac:dyDescent="0.15">
      <c r="A16" s="12"/>
      <c r="B16" s="35">
        <v>11</v>
      </c>
      <c r="C16" s="94">
        <v>8</v>
      </c>
      <c r="D16" s="94">
        <v>11</v>
      </c>
      <c r="E16" s="95">
        <v>19</v>
      </c>
      <c r="F16" s="32"/>
    </row>
    <row r="17" spans="1:6" ht="15" customHeight="1" x14ac:dyDescent="0.15">
      <c r="A17" s="12"/>
      <c r="B17" s="35">
        <v>12</v>
      </c>
      <c r="C17" s="94">
        <v>4</v>
      </c>
      <c r="D17" s="94">
        <v>6</v>
      </c>
      <c r="E17" s="95">
        <v>10</v>
      </c>
      <c r="F17" s="32"/>
    </row>
    <row r="18" spans="1:6" ht="15" customHeight="1" x14ac:dyDescent="0.15">
      <c r="A18" s="12"/>
      <c r="B18" s="35">
        <v>13</v>
      </c>
      <c r="C18" s="94">
        <v>7</v>
      </c>
      <c r="D18" s="94">
        <v>9</v>
      </c>
      <c r="E18" s="95">
        <v>16</v>
      </c>
      <c r="F18" s="32"/>
    </row>
    <row r="19" spans="1:6" ht="15" customHeight="1" x14ac:dyDescent="0.15">
      <c r="A19" s="12"/>
      <c r="B19" s="35">
        <v>14</v>
      </c>
      <c r="C19" s="94">
        <v>10</v>
      </c>
      <c r="D19" s="94">
        <v>5</v>
      </c>
      <c r="E19" s="95">
        <v>15</v>
      </c>
      <c r="F19" s="32"/>
    </row>
    <row r="20" spans="1:6" ht="15" customHeight="1" x14ac:dyDescent="0.15">
      <c r="A20" s="12"/>
      <c r="B20" s="37" t="s">
        <v>29</v>
      </c>
      <c r="C20" s="70">
        <v>37</v>
      </c>
      <c r="D20" s="70">
        <v>36</v>
      </c>
      <c r="E20" s="48">
        <v>73</v>
      </c>
      <c r="F20" s="39">
        <v>5.7890563045202223E-2</v>
      </c>
    </row>
    <row r="21" spans="1:6" ht="15" customHeight="1" x14ac:dyDescent="0.15">
      <c r="A21" s="12"/>
      <c r="B21" s="35">
        <v>15</v>
      </c>
      <c r="C21" s="94">
        <v>2</v>
      </c>
      <c r="D21" s="94">
        <v>4</v>
      </c>
      <c r="E21" s="95">
        <v>6</v>
      </c>
      <c r="F21" s="32"/>
    </row>
    <row r="22" spans="1:6" ht="15" customHeight="1" x14ac:dyDescent="0.15">
      <c r="A22" s="12"/>
      <c r="B22" s="35">
        <v>16</v>
      </c>
      <c r="C22" s="94">
        <v>6</v>
      </c>
      <c r="D22" s="94">
        <v>3</v>
      </c>
      <c r="E22" s="95">
        <v>9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4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4</v>
      </c>
      <c r="D24" s="94">
        <v>3</v>
      </c>
      <c r="E24" s="95">
        <v>7</v>
      </c>
      <c r="F24" s="32"/>
    </row>
    <row r="25" spans="1:6" ht="15" customHeight="1" x14ac:dyDescent="0.15">
      <c r="A25" s="12"/>
      <c r="B25" s="35">
        <v>19</v>
      </c>
      <c r="C25" s="94">
        <v>4</v>
      </c>
      <c r="D25" s="94">
        <v>2</v>
      </c>
      <c r="E25" s="95">
        <v>6</v>
      </c>
      <c r="F25" s="32"/>
    </row>
    <row r="26" spans="1:6" ht="15" customHeight="1" x14ac:dyDescent="0.15">
      <c r="A26" s="12"/>
      <c r="B26" s="40" t="s">
        <v>30</v>
      </c>
      <c r="C26" s="49">
        <v>16</v>
      </c>
      <c r="D26" s="49">
        <v>16</v>
      </c>
      <c r="E26" s="41">
        <v>32</v>
      </c>
      <c r="F26" s="42">
        <v>2.5376685170499604E-2</v>
      </c>
    </row>
    <row r="27" spans="1:6" ht="15" customHeight="1" x14ac:dyDescent="0.15">
      <c r="A27" s="12"/>
      <c r="B27" s="35">
        <v>20</v>
      </c>
      <c r="C27" s="94">
        <v>2</v>
      </c>
      <c r="D27" s="94">
        <v>4</v>
      </c>
      <c r="E27" s="95">
        <v>6</v>
      </c>
      <c r="F27" s="32"/>
    </row>
    <row r="28" spans="1:6" ht="15" customHeight="1" x14ac:dyDescent="0.15">
      <c r="A28" s="12"/>
      <c r="B28" s="35">
        <v>21</v>
      </c>
      <c r="C28" s="94">
        <v>7</v>
      </c>
      <c r="D28" s="94">
        <v>1</v>
      </c>
      <c r="E28" s="95">
        <v>8</v>
      </c>
      <c r="F28" s="32"/>
    </row>
    <row r="29" spans="1:6" ht="15" customHeight="1" x14ac:dyDescent="0.15">
      <c r="A29" s="12"/>
      <c r="B29" s="35">
        <v>22</v>
      </c>
      <c r="C29" s="94">
        <v>6</v>
      </c>
      <c r="D29" s="94">
        <v>3</v>
      </c>
      <c r="E29" s="95">
        <v>9</v>
      </c>
      <c r="F29" s="32"/>
    </row>
    <row r="30" spans="1:6" ht="15" customHeight="1" x14ac:dyDescent="0.15">
      <c r="A30" s="12"/>
      <c r="B30" s="35">
        <v>23</v>
      </c>
      <c r="C30" s="94">
        <v>4</v>
      </c>
      <c r="D30" s="94">
        <v>8</v>
      </c>
      <c r="E30" s="95">
        <v>12</v>
      </c>
      <c r="F30" s="32"/>
    </row>
    <row r="31" spans="1:6" ht="15" customHeight="1" x14ac:dyDescent="0.15">
      <c r="A31" s="12"/>
      <c r="B31" s="35">
        <v>24</v>
      </c>
      <c r="C31" s="94">
        <v>9</v>
      </c>
      <c r="D31" s="94">
        <v>6</v>
      </c>
      <c r="E31" s="95">
        <v>15</v>
      </c>
      <c r="F31" s="32"/>
    </row>
    <row r="32" spans="1:6" ht="15" customHeight="1" x14ac:dyDescent="0.15">
      <c r="A32" s="12"/>
      <c r="B32" s="40" t="s">
        <v>31</v>
      </c>
      <c r="C32" s="49">
        <v>28</v>
      </c>
      <c r="D32" s="49">
        <v>22</v>
      </c>
      <c r="E32" s="41">
        <v>50</v>
      </c>
      <c r="F32" s="42">
        <v>3.9651070578905628E-2</v>
      </c>
    </row>
    <row r="33" spans="1:6" ht="15" customHeight="1" x14ac:dyDescent="0.15">
      <c r="A33" s="12"/>
      <c r="B33" s="35">
        <v>25</v>
      </c>
      <c r="C33" s="94">
        <v>10</v>
      </c>
      <c r="D33" s="94">
        <v>5</v>
      </c>
      <c r="E33" s="95">
        <v>15</v>
      </c>
      <c r="F33" s="32"/>
    </row>
    <row r="34" spans="1:6" ht="15" customHeight="1" x14ac:dyDescent="0.15">
      <c r="A34" s="12"/>
      <c r="B34" s="35">
        <v>26</v>
      </c>
      <c r="C34" s="94">
        <v>9</v>
      </c>
      <c r="D34" s="94">
        <v>9</v>
      </c>
      <c r="E34" s="95">
        <v>18</v>
      </c>
      <c r="F34" s="32"/>
    </row>
    <row r="35" spans="1:6" ht="15" customHeight="1" x14ac:dyDescent="0.15">
      <c r="A35" s="12"/>
      <c r="B35" s="35">
        <v>27</v>
      </c>
      <c r="C35" s="94">
        <v>11</v>
      </c>
      <c r="D35" s="94">
        <v>5</v>
      </c>
      <c r="E35" s="95">
        <v>16</v>
      </c>
      <c r="F35" s="32"/>
    </row>
    <row r="36" spans="1:6" ht="15" customHeight="1" x14ac:dyDescent="0.15">
      <c r="A36" s="12"/>
      <c r="B36" s="35">
        <v>28</v>
      </c>
      <c r="C36" s="94">
        <v>5</v>
      </c>
      <c r="D36" s="94">
        <v>7</v>
      </c>
      <c r="E36" s="95">
        <v>12</v>
      </c>
      <c r="F36" s="32"/>
    </row>
    <row r="37" spans="1:6" ht="15" customHeight="1" x14ac:dyDescent="0.15">
      <c r="A37" s="12"/>
      <c r="B37" s="35">
        <v>29</v>
      </c>
      <c r="C37" s="94">
        <v>5</v>
      </c>
      <c r="D37" s="94">
        <v>11</v>
      </c>
      <c r="E37" s="95">
        <v>16</v>
      </c>
      <c r="F37" s="32"/>
    </row>
    <row r="38" spans="1:6" ht="15" customHeight="1" x14ac:dyDescent="0.15">
      <c r="A38" s="12"/>
      <c r="B38" s="40" t="s">
        <v>32</v>
      </c>
      <c r="C38" s="49">
        <v>40</v>
      </c>
      <c r="D38" s="49">
        <v>37</v>
      </c>
      <c r="E38" s="41">
        <v>77</v>
      </c>
      <c r="F38" s="42">
        <v>6.1062648691514669E-2</v>
      </c>
    </row>
    <row r="39" spans="1:6" ht="15" customHeight="1" x14ac:dyDescent="0.15">
      <c r="A39" s="12"/>
      <c r="B39" s="35">
        <v>30</v>
      </c>
      <c r="C39" s="94">
        <v>11</v>
      </c>
      <c r="D39" s="94">
        <v>8</v>
      </c>
      <c r="E39" s="95">
        <v>19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7</v>
      </c>
      <c r="E40" s="95">
        <v>10</v>
      </c>
      <c r="F40" s="32"/>
    </row>
    <row r="41" spans="1:6" ht="15" customHeight="1" x14ac:dyDescent="0.15">
      <c r="A41" s="12"/>
      <c r="B41" s="35">
        <v>32</v>
      </c>
      <c r="C41" s="94">
        <v>4</v>
      </c>
      <c r="D41" s="94">
        <v>6</v>
      </c>
      <c r="E41" s="95">
        <v>10</v>
      </c>
      <c r="F41" s="32"/>
    </row>
    <row r="42" spans="1:6" ht="15" customHeight="1" x14ac:dyDescent="0.15">
      <c r="A42" s="12"/>
      <c r="B42" s="35">
        <v>33</v>
      </c>
      <c r="C42" s="94">
        <v>7</v>
      </c>
      <c r="D42" s="94">
        <v>8</v>
      </c>
      <c r="E42" s="95">
        <v>15</v>
      </c>
      <c r="F42" s="32"/>
    </row>
    <row r="43" spans="1:6" ht="15" customHeight="1" x14ac:dyDescent="0.15">
      <c r="A43" s="12"/>
      <c r="B43" s="35">
        <v>34</v>
      </c>
      <c r="C43" s="94">
        <v>8</v>
      </c>
      <c r="D43" s="94">
        <v>11</v>
      </c>
      <c r="E43" s="95">
        <v>19</v>
      </c>
      <c r="F43" s="32"/>
    </row>
    <row r="44" spans="1:6" ht="15" customHeight="1" x14ac:dyDescent="0.15">
      <c r="A44" s="12"/>
      <c r="B44" s="40" t="s">
        <v>33</v>
      </c>
      <c r="C44" s="49">
        <v>33</v>
      </c>
      <c r="D44" s="49">
        <v>40</v>
      </c>
      <c r="E44" s="41">
        <v>73</v>
      </c>
      <c r="F44" s="42">
        <v>5.7890563045202223E-2</v>
      </c>
    </row>
    <row r="45" spans="1:6" ht="15" customHeight="1" x14ac:dyDescent="0.15">
      <c r="A45" s="12"/>
      <c r="B45" s="35">
        <v>35</v>
      </c>
      <c r="C45" s="94">
        <v>7</v>
      </c>
      <c r="D45" s="94">
        <v>12</v>
      </c>
      <c r="E45" s="95">
        <v>19</v>
      </c>
      <c r="F45" s="32"/>
    </row>
    <row r="46" spans="1:6" ht="15" customHeight="1" x14ac:dyDescent="0.15">
      <c r="A46" s="12"/>
      <c r="B46" s="35">
        <v>36</v>
      </c>
      <c r="C46" s="94">
        <v>12</v>
      </c>
      <c r="D46" s="94">
        <v>7</v>
      </c>
      <c r="E46" s="95">
        <v>19</v>
      </c>
      <c r="F46" s="32"/>
    </row>
    <row r="47" spans="1:6" ht="15" customHeight="1" x14ac:dyDescent="0.15">
      <c r="A47" s="12"/>
      <c r="B47" s="35">
        <v>37</v>
      </c>
      <c r="C47" s="94">
        <v>11</v>
      </c>
      <c r="D47" s="94">
        <v>5</v>
      </c>
      <c r="E47" s="95">
        <v>16</v>
      </c>
      <c r="F47" s="32"/>
    </row>
    <row r="48" spans="1:6" ht="15" customHeight="1" x14ac:dyDescent="0.15">
      <c r="A48" s="12"/>
      <c r="B48" s="35">
        <v>38</v>
      </c>
      <c r="C48" s="94">
        <v>7</v>
      </c>
      <c r="D48" s="94">
        <v>8</v>
      </c>
      <c r="E48" s="95">
        <v>15</v>
      </c>
      <c r="F48" s="32"/>
    </row>
    <row r="49" spans="1:6" ht="15" customHeight="1" x14ac:dyDescent="0.15">
      <c r="A49" s="12"/>
      <c r="B49" s="35">
        <v>39</v>
      </c>
      <c r="C49" s="94">
        <v>11</v>
      </c>
      <c r="D49" s="94">
        <v>11</v>
      </c>
      <c r="E49" s="95">
        <v>22</v>
      </c>
      <c r="F49" s="32"/>
    </row>
    <row r="50" spans="1:6" ht="15" customHeight="1" x14ac:dyDescent="0.15">
      <c r="A50" s="12"/>
      <c r="B50" s="40" t="s">
        <v>34</v>
      </c>
      <c r="C50" s="49">
        <v>48</v>
      </c>
      <c r="D50" s="49">
        <v>43</v>
      </c>
      <c r="E50" s="41">
        <v>91</v>
      </c>
      <c r="F50" s="42">
        <v>7.2164948453608241E-2</v>
      </c>
    </row>
    <row r="51" spans="1:6" ht="15" customHeight="1" x14ac:dyDescent="0.15">
      <c r="A51" s="12"/>
      <c r="B51" s="35">
        <v>40</v>
      </c>
      <c r="C51" s="94">
        <v>7</v>
      </c>
      <c r="D51" s="94">
        <v>11</v>
      </c>
      <c r="E51" s="95">
        <v>18</v>
      </c>
      <c r="F51" s="32"/>
    </row>
    <row r="52" spans="1:6" ht="15" customHeight="1" x14ac:dyDescent="0.15">
      <c r="A52" s="12"/>
      <c r="B52" s="35">
        <v>41</v>
      </c>
      <c r="C52" s="94">
        <v>10</v>
      </c>
      <c r="D52" s="94">
        <v>4</v>
      </c>
      <c r="E52" s="95">
        <v>14</v>
      </c>
      <c r="F52" s="32"/>
    </row>
    <row r="53" spans="1:6" ht="15" customHeight="1" x14ac:dyDescent="0.15">
      <c r="A53" s="12"/>
      <c r="B53" s="35">
        <v>42</v>
      </c>
      <c r="C53" s="94">
        <v>12</v>
      </c>
      <c r="D53" s="94">
        <v>11</v>
      </c>
      <c r="E53" s="95">
        <v>23</v>
      </c>
      <c r="F53" s="32"/>
    </row>
    <row r="54" spans="1:6" ht="15" customHeight="1" x14ac:dyDescent="0.15">
      <c r="A54" s="12"/>
      <c r="B54" s="35">
        <v>43</v>
      </c>
      <c r="C54" s="94">
        <v>7</v>
      </c>
      <c r="D54" s="94">
        <v>6</v>
      </c>
      <c r="E54" s="95">
        <v>13</v>
      </c>
      <c r="F54" s="32"/>
    </row>
    <row r="55" spans="1:6" ht="15" customHeight="1" x14ac:dyDescent="0.15">
      <c r="A55" s="12"/>
      <c r="B55" s="35">
        <v>44</v>
      </c>
      <c r="C55" s="94">
        <v>9</v>
      </c>
      <c r="D55" s="94">
        <v>9</v>
      </c>
      <c r="E55" s="95">
        <v>18</v>
      </c>
      <c r="F55" s="32"/>
    </row>
    <row r="56" spans="1:6" ht="15" customHeight="1" x14ac:dyDescent="0.15">
      <c r="A56" s="12"/>
      <c r="B56" s="40" t="s">
        <v>35</v>
      </c>
      <c r="C56" s="49">
        <v>45</v>
      </c>
      <c r="D56" s="49">
        <v>41</v>
      </c>
      <c r="E56" s="41">
        <v>86</v>
      </c>
      <c r="F56" s="42">
        <v>6.8199841395717678E-2</v>
      </c>
    </row>
    <row r="57" spans="1:6" ht="15" customHeight="1" x14ac:dyDescent="0.15">
      <c r="A57" s="12"/>
      <c r="B57" s="35">
        <v>45</v>
      </c>
      <c r="C57" s="94">
        <v>5</v>
      </c>
      <c r="D57" s="94">
        <v>6</v>
      </c>
      <c r="E57" s="95">
        <v>11</v>
      </c>
      <c r="F57" s="32"/>
    </row>
    <row r="58" spans="1:6" ht="15" customHeight="1" x14ac:dyDescent="0.15">
      <c r="A58" s="12"/>
      <c r="B58" s="35">
        <v>46</v>
      </c>
      <c r="C58" s="94">
        <v>14</v>
      </c>
      <c r="D58" s="94">
        <v>7</v>
      </c>
      <c r="E58" s="95">
        <v>21</v>
      </c>
      <c r="F58" s="32"/>
    </row>
    <row r="59" spans="1:6" ht="15" customHeight="1" x14ac:dyDescent="0.15">
      <c r="A59" s="12"/>
      <c r="B59" s="35">
        <v>47</v>
      </c>
      <c r="C59" s="94">
        <v>18</v>
      </c>
      <c r="D59" s="94">
        <v>12</v>
      </c>
      <c r="E59" s="95">
        <v>30</v>
      </c>
      <c r="F59" s="32"/>
    </row>
    <row r="60" spans="1:6" ht="15" customHeight="1" x14ac:dyDescent="0.15">
      <c r="A60" s="12"/>
      <c r="B60" s="35">
        <v>48</v>
      </c>
      <c r="C60" s="94">
        <v>7</v>
      </c>
      <c r="D60" s="94">
        <v>4</v>
      </c>
      <c r="E60" s="95">
        <v>11</v>
      </c>
      <c r="F60" s="32"/>
    </row>
    <row r="61" spans="1:6" ht="15" customHeight="1" x14ac:dyDescent="0.15">
      <c r="A61" s="12"/>
      <c r="B61" s="35">
        <v>49</v>
      </c>
      <c r="C61" s="94">
        <v>9</v>
      </c>
      <c r="D61" s="94">
        <v>11</v>
      </c>
      <c r="E61" s="95">
        <v>20</v>
      </c>
      <c r="F61" s="32"/>
    </row>
    <row r="62" spans="1:6" ht="15" customHeight="1" x14ac:dyDescent="0.15">
      <c r="A62" s="12"/>
      <c r="B62" s="40" t="s">
        <v>36</v>
      </c>
      <c r="C62" s="49">
        <v>53</v>
      </c>
      <c r="D62" s="49">
        <v>40</v>
      </c>
      <c r="E62" s="41">
        <v>93</v>
      </c>
      <c r="F62" s="42">
        <v>7.3750991276764474E-2</v>
      </c>
    </row>
    <row r="63" spans="1:6" ht="15" customHeight="1" x14ac:dyDescent="0.15">
      <c r="A63" s="12"/>
      <c r="B63" s="35">
        <v>50</v>
      </c>
      <c r="C63" s="94">
        <v>6</v>
      </c>
      <c r="D63" s="94">
        <v>10</v>
      </c>
      <c r="E63" s="95">
        <v>16</v>
      </c>
      <c r="F63" s="32"/>
    </row>
    <row r="64" spans="1:6" ht="15" customHeight="1" x14ac:dyDescent="0.15">
      <c r="A64" s="12"/>
      <c r="B64" s="35">
        <v>51</v>
      </c>
      <c r="C64" s="94">
        <v>11</v>
      </c>
      <c r="D64" s="94">
        <v>11</v>
      </c>
      <c r="E64" s="95">
        <v>22</v>
      </c>
      <c r="F64" s="32"/>
    </row>
    <row r="65" spans="1:6" ht="15" customHeight="1" x14ac:dyDescent="0.15">
      <c r="A65" s="12"/>
      <c r="B65" s="35">
        <v>52</v>
      </c>
      <c r="C65" s="94">
        <v>6</v>
      </c>
      <c r="D65" s="94">
        <v>13</v>
      </c>
      <c r="E65" s="95">
        <v>19</v>
      </c>
      <c r="F65" s="32"/>
    </row>
    <row r="66" spans="1:6" ht="15" customHeight="1" x14ac:dyDescent="0.15">
      <c r="A66" s="12"/>
      <c r="B66" s="35">
        <v>53</v>
      </c>
      <c r="C66" s="94">
        <v>8</v>
      </c>
      <c r="D66" s="94">
        <v>7</v>
      </c>
      <c r="E66" s="95">
        <v>15</v>
      </c>
      <c r="F66" s="32"/>
    </row>
    <row r="67" spans="1:6" ht="15" customHeight="1" x14ac:dyDescent="0.15">
      <c r="A67" s="12"/>
      <c r="B67" s="35">
        <v>54</v>
      </c>
      <c r="C67" s="94">
        <v>4</v>
      </c>
      <c r="D67" s="94">
        <v>6</v>
      </c>
      <c r="E67" s="95">
        <v>10</v>
      </c>
      <c r="F67" s="32"/>
    </row>
    <row r="68" spans="1:6" ht="15" customHeight="1" x14ac:dyDescent="0.15">
      <c r="A68" s="12"/>
      <c r="B68" s="40" t="s">
        <v>37</v>
      </c>
      <c r="C68" s="49">
        <v>35</v>
      </c>
      <c r="D68" s="49">
        <v>47</v>
      </c>
      <c r="E68" s="41">
        <v>82</v>
      </c>
      <c r="F68" s="42">
        <v>6.5027755749405239E-2</v>
      </c>
    </row>
    <row r="69" spans="1:6" ht="15" customHeight="1" x14ac:dyDescent="0.15">
      <c r="A69" s="12"/>
      <c r="B69" s="35">
        <v>55</v>
      </c>
      <c r="C69" s="94">
        <v>6</v>
      </c>
      <c r="D69" s="94">
        <v>8</v>
      </c>
      <c r="E69" s="95">
        <v>14</v>
      </c>
      <c r="F69" s="32"/>
    </row>
    <row r="70" spans="1:6" ht="15" customHeight="1" x14ac:dyDescent="0.15">
      <c r="A70" s="12"/>
      <c r="B70" s="35">
        <v>56</v>
      </c>
      <c r="C70" s="94">
        <v>6</v>
      </c>
      <c r="D70" s="94">
        <v>5</v>
      </c>
      <c r="E70" s="95">
        <v>11</v>
      </c>
      <c r="F70" s="32"/>
    </row>
    <row r="71" spans="1:6" ht="15" customHeight="1" x14ac:dyDescent="0.15">
      <c r="A71" s="12"/>
      <c r="B71" s="35">
        <v>57</v>
      </c>
      <c r="C71" s="94">
        <v>5</v>
      </c>
      <c r="D71" s="94">
        <v>7</v>
      </c>
      <c r="E71" s="95">
        <v>12</v>
      </c>
      <c r="F71" s="32"/>
    </row>
    <row r="72" spans="1:6" ht="15" customHeight="1" x14ac:dyDescent="0.15">
      <c r="A72" s="12"/>
      <c r="B72" s="35">
        <v>58</v>
      </c>
      <c r="C72" s="94">
        <v>5</v>
      </c>
      <c r="D72" s="94">
        <v>4</v>
      </c>
      <c r="E72" s="95">
        <v>9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9</v>
      </c>
      <c r="E73" s="95">
        <v>13</v>
      </c>
      <c r="F73" s="32"/>
    </row>
    <row r="74" spans="1:6" ht="15" customHeight="1" x14ac:dyDescent="0.15">
      <c r="A74" s="12"/>
      <c r="B74" s="40" t="s">
        <v>38</v>
      </c>
      <c r="C74" s="49">
        <v>26</v>
      </c>
      <c r="D74" s="49">
        <v>33</v>
      </c>
      <c r="E74" s="41">
        <v>59</v>
      </c>
      <c r="F74" s="42">
        <v>4.6788263283108644E-2</v>
      </c>
    </row>
    <row r="75" spans="1:6" ht="15" customHeight="1" x14ac:dyDescent="0.15">
      <c r="A75" s="12"/>
      <c r="B75" s="35">
        <v>60</v>
      </c>
      <c r="C75" s="94">
        <v>8</v>
      </c>
      <c r="D75" s="94">
        <v>5</v>
      </c>
      <c r="E75" s="95">
        <v>13</v>
      </c>
      <c r="F75" s="32"/>
    </row>
    <row r="76" spans="1:6" ht="15" customHeight="1" x14ac:dyDescent="0.15">
      <c r="A76" s="12"/>
      <c r="B76" s="35">
        <v>61</v>
      </c>
      <c r="C76" s="94">
        <v>9</v>
      </c>
      <c r="D76" s="94">
        <v>7</v>
      </c>
      <c r="E76" s="95">
        <v>16</v>
      </c>
      <c r="F76" s="32"/>
    </row>
    <row r="77" spans="1:6" ht="15" customHeight="1" x14ac:dyDescent="0.15">
      <c r="A77" s="12"/>
      <c r="B77" s="35">
        <v>62</v>
      </c>
      <c r="C77" s="94">
        <v>7</v>
      </c>
      <c r="D77" s="94">
        <v>6</v>
      </c>
      <c r="E77" s="95">
        <v>13</v>
      </c>
      <c r="F77" s="32"/>
    </row>
    <row r="78" spans="1:6" ht="15" customHeight="1" x14ac:dyDescent="0.15">
      <c r="A78" s="12"/>
      <c r="B78" s="35">
        <v>63</v>
      </c>
      <c r="C78" s="94">
        <v>10</v>
      </c>
      <c r="D78" s="94">
        <v>10</v>
      </c>
      <c r="E78" s="95">
        <v>20</v>
      </c>
      <c r="F78" s="32"/>
    </row>
    <row r="79" spans="1:6" ht="15" customHeight="1" x14ac:dyDescent="0.15">
      <c r="A79" s="12"/>
      <c r="B79" s="35">
        <v>64</v>
      </c>
      <c r="C79" s="94">
        <v>7</v>
      </c>
      <c r="D79" s="94">
        <v>9</v>
      </c>
      <c r="E79" s="95">
        <v>16</v>
      </c>
      <c r="F79" s="32"/>
    </row>
    <row r="80" spans="1:6" ht="15" customHeight="1" x14ac:dyDescent="0.15">
      <c r="A80" s="12"/>
      <c r="B80" s="40" t="s">
        <v>39</v>
      </c>
      <c r="C80" s="49">
        <v>41</v>
      </c>
      <c r="D80" s="49">
        <v>37</v>
      </c>
      <c r="E80" s="41">
        <v>78</v>
      </c>
      <c r="F80" s="42">
        <v>6.1855670103092786E-2</v>
      </c>
    </row>
    <row r="81" spans="1:6" ht="15" customHeight="1" x14ac:dyDescent="0.15">
      <c r="A81" s="12"/>
      <c r="B81" s="35">
        <v>65</v>
      </c>
      <c r="C81" s="94">
        <v>5</v>
      </c>
      <c r="D81" s="94">
        <v>6</v>
      </c>
      <c r="E81" s="95">
        <v>11</v>
      </c>
      <c r="F81" s="32"/>
    </row>
    <row r="82" spans="1:6" ht="15" customHeight="1" x14ac:dyDescent="0.15">
      <c r="A82" s="12"/>
      <c r="B82" s="35">
        <v>66</v>
      </c>
      <c r="C82" s="94">
        <v>6</v>
      </c>
      <c r="D82" s="94">
        <v>6</v>
      </c>
      <c r="E82" s="95">
        <v>12</v>
      </c>
      <c r="F82" s="32"/>
    </row>
    <row r="83" spans="1:6" ht="15" customHeight="1" x14ac:dyDescent="0.15">
      <c r="A83" s="12"/>
      <c r="B83" s="35">
        <v>67</v>
      </c>
      <c r="C83" s="94">
        <v>9</v>
      </c>
      <c r="D83" s="94">
        <v>13</v>
      </c>
      <c r="E83" s="95">
        <v>22</v>
      </c>
      <c r="F83" s="32"/>
    </row>
    <row r="84" spans="1:6" ht="15" customHeight="1" x14ac:dyDescent="0.15">
      <c r="A84" s="12"/>
      <c r="B84" s="35">
        <v>68</v>
      </c>
      <c r="C84" s="94">
        <v>9</v>
      </c>
      <c r="D84" s="94">
        <v>4</v>
      </c>
      <c r="E84" s="95">
        <v>13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3</v>
      </c>
      <c r="E85" s="95">
        <v>8</v>
      </c>
      <c r="F85" s="32"/>
    </row>
    <row r="86" spans="1:6" ht="15" customHeight="1" x14ac:dyDescent="0.15">
      <c r="A86" s="12"/>
      <c r="B86" s="43" t="s">
        <v>40</v>
      </c>
      <c r="C86" s="71">
        <v>34</v>
      </c>
      <c r="D86" s="71">
        <v>32</v>
      </c>
      <c r="E86" s="44">
        <v>66</v>
      </c>
      <c r="F86" s="45">
        <v>5.2339413164155434E-2</v>
      </c>
    </row>
    <row r="87" spans="1:6" ht="15" customHeight="1" x14ac:dyDescent="0.15">
      <c r="A87" s="12"/>
      <c r="B87" s="35">
        <v>70</v>
      </c>
      <c r="C87" s="94">
        <v>7</v>
      </c>
      <c r="D87" s="94">
        <v>5</v>
      </c>
      <c r="E87" s="95">
        <v>12</v>
      </c>
      <c r="F87" s="32"/>
    </row>
    <row r="88" spans="1:6" ht="15" customHeight="1" x14ac:dyDescent="0.15">
      <c r="A88" s="12"/>
      <c r="B88" s="35">
        <v>71</v>
      </c>
      <c r="C88" s="94">
        <v>9</v>
      </c>
      <c r="D88" s="94">
        <v>3</v>
      </c>
      <c r="E88" s="95">
        <v>12</v>
      </c>
      <c r="F88" s="32"/>
    </row>
    <row r="89" spans="1:6" ht="15" customHeight="1" x14ac:dyDescent="0.15">
      <c r="A89" s="12"/>
      <c r="B89" s="35">
        <v>72</v>
      </c>
      <c r="C89" s="94">
        <v>9</v>
      </c>
      <c r="D89" s="94">
        <v>10</v>
      </c>
      <c r="E89" s="95">
        <v>19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11</v>
      </c>
      <c r="E90" s="95">
        <v>14</v>
      </c>
      <c r="F90" s="32"/>
    </row>
    <row r="91" spans="1:6" ht="15" customHeight="1" x14ac:dyDescent="0.15">
      <c r="A91" s="12"/>
      <c r="B91" s="35">
        <v>74</v>
      </c>
      <c r="C91" s="94">
        <v>11</v>
      </c>
      <c r="D91" s="94">
        <v>8</v>
      </c>
      <c r="E91" s="95">
        <v>19</v>
      </c>
      <c r="F91" s="32"/>
    </row>
    <row r="92" spans="1:6" ht="15" customHeight="1" x14ac:dyDescent="0.15">
      <c r="A92" s="12"/>
      <c r="B92" s="43" t="s">
        <v>41</v>
      </c>
      <c r="C92" s="71">
        <v>39</v>
      </c>
      <c r="D92" s="71">
        <v>37</v>
      </c>
      <c r="E92" s="44">
        <v>76</v>
      </c>
      <c r="F92" s="45">
        <v>6.0269627279936559E-2</v>
      </c>
    </row>
    <row r="93" spans="1:6" ht="15" customHeight="1" x14ac:dyDescent="0.15">
      <c r="A93" s="12"/>
      <c r="B93" s="35">
        <v>75</v>
      </c>
      <c r="C93" s="94">
        <v>9</v>
      </c>
      <c r="D93" s="94">
        <v>8</v>
      </c>
      <c r="E93" s="95">
        <v>17</v>
      </c>
      <c r="F93" s="32"/>
    </row>
    <row r="94" spans="1:6" ht="15" customHeight="1" x14ac:dyDescent="0.15">
      <c r="A94" s="12"/>
      <c r="B94" s="35">
        <v>76</v>
      </c>
      <c r="C94" s="94">
        <v>6</v>
      </c>
      <c r="D94" s="94">
        <v>6</v>
      </c>
      <c r="E94" s="95">
        <v>12</v>
      </c>
      <c r="F94" s="32"/>
    </row>
    <row r="95" spans="1:6" ht="15" customHeight="1" x14ac:dyDescent="0.15">
      <c r="A95" s="12"/>
      <c r="B95" s="35">
        <v>77</v>
      </c>
      <c r="C95" s="94">
        <v>5</v>
      </c>
      <c r="D95" s="94">
        <v>5</v>
      </c>
      <c r="E95" s="95">
        <v>10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7</v>
      </c>
      <c r="E96" s="95">
        <v>7</v>
      </c>
      <c r="F96" s="32"/>
    </row>
    <row r="97" spans="1:6" ht="15" customHeight="1" x14ac:dyDescent="0.15">
      <c r="A97" s="12"/>
      <c r="B97" s="35">
        <v>79</v>
      </c>
      <c r="C97" s="94">
        <v>6</v>
      </c>
      <c r="D97" s="94">
        <v>11</v>
      </c>
      <c r="E97" s="95">
        <v>17</v>
      </c>
      <c r="F97" s="32"/>
    </row>
    <row r="98" spans="1:6" ht="15" customHeight="1" x14ac:dyDescent="0.15">
      <c r="A98" s="12"/>
      <c r="B98" s="43" t="s">
        <v>42</v>
      </c>
      <c r="C98" s="71">
        <v>26</v>
      </c>
      <c r="D98" s="71">
        <v>37</v>
      </c>
      <c r="E98" s="44">
        <v>63</v>
      </c>
      <c r="F98" s="45">
        <v>4.9960348929421097E-2</v>
      </c>
    </row>
    <row r="99" spans="1:6" ht="15" customHeight="1" x14ac:dyDescent="0.15">
      <c r="A99" s="12"/>
      <c r="B99" s="35">
        <v>80</v>
      </c>
      <c r="C99" s="94">
        <v>3</v>
      </c>
      <c r="D99" s="94">
        <v>8</v>
      </c>
      <c r="E99" s="95">
        <v>11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5</v>
      </c>
      <c r="E100" s="95">
        <v>7</v>
      </c>
      <c r="F100" s="32"/>
    </row>
    <row r="101" spans="1:6" ht="15" customHeight="1" x14ac:dyDescent="0.15">
      <c r="A101" s="12"/>
      <c r="B101" s="35">
        <v>82</v>
      </c>
      <c r="C101" s="94">
        <v>6</v>
      </c>
      <c r="D101" s="94">
        <v>4</v>
      </c>
      <c r="E101" s="95">
        <v>10</v>
      </c>
      <c r="F101" s="32"/>
    </row>
    <row r="102" spans="1:6" ht="15" customHeight="1" x14ac:dyDescent="0.15">
      <c r="A102" s="12"/>
      <c r="B102" s="35">
        <v>83</v>
      </c>
      <c r="C102" s="94">
        <v>5</v>
      </c>
      <c r="D102" s="94">
        <v>9</v>
      </c>
      <c r="E102" s="95">
        <v>14</v>
      </c>
      <c r="F102" s="32"/>
    </row>
    <row r="103" spans="1:6" ht="15" customHeight="1" x14ac:dyDescent="0.15">
      <c r="A103" s="12"/>
      <c r="B103" s="35">
        <v>84</v>
      </c>
      <c r="C103" s="94">
        <v>6</v>
      </c>
      <c r="D103" s="94">
        <v>4</v>
      </c>
      <c r="E103" s="95">
        <v>10</v>
      </c>
      <c r="F103" s="32"/>
    </row>
    <row r="104" spans="1:6" ht="15" customHeight="1" x14ac:dyDescent="0.15">
      <c r="A104" s="12"/>
      <c r="B104" s="43" t="s">
        <v>43</v>
      </c>
      <c r="C104" s="71">
        <v>22</v>
      </c>
      <c r="D104" s="71">
        <v>30</v>
      </c>
      <c r="E104" s="44">
        <v>52</v>
      </c>
      <c r="F104" s="45">
        <v>4.1237113402061855E-2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5</v>
      </c>
      <c r="E106" s="95">
        <v>7</v>
      </c>
      <c r="F106" s="32"/>
    </row>
    <row r="107" spans="1:6" ht="15" customHeight="1" x14ac:dyDescent="0.15">
      <c r="A107" s="12"/>
      <c r="B107" s="35">
        <v>87</v>
      </c>
      <c r="C107" s="94">
        <v>4</v>
      </c>
      <c r="D107" s="94">
        <v>4</v>
      </c>
      <c r="E107" s="95">
        <v>8</v>
      </c>
      <c r="F107" s="32"/>
    </row>
    <row r="108" spans="1:6" ht="15" customHeight="1" x14ac:dyDescent="0.15">
      <c r="A108" s="12"/>
      <c r="B108" s="35">
        <v>88</v>
      </c>
      <c r="C108" s="94">
        <v>4</v>
      </c>
      <c r="D108" s="94">
        <v>6</v>
      </c>
      <c r="E108" s="95">
        <v>10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6</v>
      </c>
      <c r="E109" s="95">
        <v>6</v>
      </c>
      <c r="F109" s="32"/>
    </row>
    <row r="110" spans="1:6" ht="15" customHeight="1" x14ac:dyDescent="0.15">
      <c r="A110" s="12"/>
      <c r="B110" s="43" t="s">
        <v>44</v>
      </c>
      <c r="C110" s="71">
        <v>12</v>
      </c>
      <c r="D110" s="71">
        <v>23</v>
      </c>
      <c r="E110" s="44">
        <v>35</v>
      </c>
      <c r="F110" s="45">
        <v>2.775574940523394E-2</v>
      </c>
    </row>
    <row r="111" spans="1:6" ht="15" customHeight="1" x14ac:dyDescent="0.15">
      <c r="A111" s="12"/>
      <c r="B111" s="35">
        <v>90</v>
      </c>
      <c r="C111" s="94">
        <v>3</v>
      </c>
      <c r="D111" s="94">
        <v>2</v>
      </c>
      <c r="E111" s="95">
        <v>5</v>
      </c>
      <c r="F111" s="32"/>
    </row>
    <row r="112" spans="1:6" ht="15" customHeight="1" x14ac:dyDescent="0.15">
      <c r="A112" s="12"/>
      <c r="B112" s="35">
        <v>91</v>
      </c>
      <c r="C112" s="94">
        <v>3</v>
      </c>
      <c r="D112" s="94">
        <v>5</v>
      </c>
      <c r="E112" s="95">
        <v>8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7</v>
      </c>
      <c r="E113" s="95">
        <v>8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2</v>
      </c>
      <c r="E114" s="95">
        <v>4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9</v>
      </c>
      <c r="D116" s="71">
        <v>18</v>
      </c>
      <c r="E116" s="44">
        <v>27</v>
      </c>
      <c r="F116" s="45">
        <v>2.1411578112609041E-2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2</v>
      </c>
      <c r="D119" s="94">
        <v>3</v>
      </c>
      <c r="E119" s="95">
        <v>5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3</v>
      </c>
      <c r="E121" s="95">
        <v>3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6</v>
      </c>
      <c r="E122" s="44">
        <v>8</v>
      </c>
      <c r="F122" s="45">
        <v>6.3441712926249009E-3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7.9302141157811261E-4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619</v>
      </c>
      <c r="D147" s="77">
        <v>642</v>
      </c>
      <c r="E147" s="77">
        <v>1261</v>
      </c>
      <c r="F147" s="97"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110</v>
      </c>
      <c r="D150" s="17">
        <v>102</v>
      </c>
      <c r="E150" s="17">
        <v>212</v>
      </c>
      <c r="F150" s="32">
        <v>0.16812053925455989</v>
      </c>
    </row>
    <row r="151" spans="1:6" ht="15" customHeight="1" x14ac:dyDescent="0.15">
      <c r="A151" s="18"/>
      <c r="B151" s="18" t="s">
        <v>49</v>
      </c>
      <c r="C151" s="19">
        <v>365</v>
      </c>
      <c r="D151" s="19">
        <v>356</v>
      </c>
      <c r="E151" s="19">
        <v>721</v>
      </c>
      <c r="F151" s="32">
        <v>0.57176843774781916</v>
      </c>
    </row>
    <row r="152" spans="1:6" ht="15" customHeight="1" x14ac:dyDescent="0.15">
      <c r="A152" s="33"/>
      <c r="B152" s="20" t="s">
        <v>6</v>
      </c>
      <c r="C152" s="21">
        <v>144</v>
      </c>
      <c r="D152" s="21">
        <v>184</v>
      </c>
      <c r="E152" s="21">
        <v>328</v>
      </c>
      <c r="F152" s="32">
        <v>0.26011102299762096</v>
      </c>
    </row>
    <row r="153" spans="1:6" ht="15" customHeight="1" x14ac:dyDescent="0.15">
      <c r="B153" s="2" t="s">
        <v>8</v>
      </c>
      <c r="C153" s="1">
        <v>619</v>
      </c>
      <c r="D153" s="1">
        <v>642</v>
      </c>
      <c r="E153" s="1">
        <v>1261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110</v>
      </c>
      <c r="D155" s="17">
        <v>102</v>
      </c>
      <c r="E155" s="17">
        <v>212</v>
      </c>
      <c r="F155" s="32">
        <v>0.16812053925455989</v>
      </c>
    </row>
    <row r="156" spans="1:6" ht="15" customHeight="1" x14ac:dyDescent="0.15">
      <c r="A156" s="28"/>
      <c r="B156" s="18" t="s">
        <v>49</v>
      </c>
      <c r="C156" s="19">
        <v>365</v>
      </c>
      <c r="D156" s="19">
        <v>356</v>
      </c>
      <c r="E156" s="19">
        <v>721</v>
      </c>
      <c r="F156" s="32">
        <v>0.57176843774781916</v>
      </c>
    </row>
    <row r="157" spans="1:6" ht="15" customHeight="1" x14ac:dyDescent="0.15">
      <c r="A157" s="25"/>
      <c r="B157" s="20" t="s">
        <v>10</v>
      </c>
      <c r="C157" s="21">
        <v>73</v>
      </c>
      <c r="D157" s="21">
        <v>69</v>
      </c>
      <c r="E157" s="21">
        <v>142</v>
      </c>
      <c r="F157" s="32">
        <v>0.11260904044409199</v>
      </c>
    </row>
    <row r="158" spans="1:6" ht="15" customHeight="1" x14ac:dyDescent="0.15">
      <c r="A158" s="26"/>
      <c r="B158" s="29" t="s">
        <v>11</v>
      </c>
      <c r="C158" s="27">
        <v>71</v>
      </c>
      <c r="D158" s="27">
        <v>115</v>
      </c>
      <c r="E158" s="27">
        <v>186</v>
      </c>
      <c r="F158" s="32">
        <v>0.14750198255352895</v>
      </c>
    </row>
    <row r="159" spans="1:6" ht="15" customHeight="1" x14ac:dyDescent="0.15">
      <c r="B159" s="2" t="s">
        <v>8</v>
      </c>
      <c r="C159" s="1">
        <v>619</v>
      </c>
      <c r="D159" s="1">
        <v>642</v>
      </c>
      <c r="E159" s="1">
        <v>1261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23</v>
      </c>
      <c r="D161" s="31">
        <v>48</v>
      </c>
      <c r="E161" s="31">
        <v>71</v>
      </c>
      <c r="F161" s="32">
        <v>5.6304520222045996E-2</v>
      </c>
    </row>
    <row r="162" spans="1:6" ht="15" customHeight="1" x14ac:dyDescent="0.15">
      <c r="A162" s="30"/>
      <c r="B162" s="23" t="s">
        <v>15</v>
      </c>
      <c r="C162" s="31">
        <v>11</v>
      </c>
      <c r="D162" s="31">
        <v>25</v>
      </c>
      <c r="E162" s="31">
        <v>36</v>
      </c>
      <c r="F162" s="32">
        <v>2.8548770816812053E-2</v>
      </c>
    </row>
    <row r="163" spans="1:6" ht="15" customHeight="1" x14ac:dyDescent="0.15">
      <c r="A163" s="30"/>
      <c r="B163" s="23" t="s">
        <v>13</v>
      </c>
      <c r="C163" s="31">
        <v>2</v>
      </c>
      <c r="D163" s="31">
        <v>7</v>
      </c>
      <c r="E163" s="31">
        <v>9</v>
      </c>
      <c r="F163" s="32">
        <v>7.1371927042030133E-3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7.9302141157811261E-4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1-000000000000}">
  <sheetPr codeName="Sheet250">
    <tabColor rgb="FF3333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361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3</v>
      </c>
      <c r="E6" s="95">
        <v>5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v>6</v>
      </c>
      <c r="D8" s="70">
        <v>6</v>
      </c>
      <c r="E8" s="38">
        <v>12</v>
      </c>
      <c r="F8" s="39">
        <v>3.6253776435045321E-2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6</v>
      </c>
      <c r="D14" s="70">
        <v>4</v>
      </c>
      <c r="E14" s="48">
        <v>10</v>
      </c>
      <c r="F14" s="39">
        <v>3.0211480362537766E-2</v>
      </c>
    </row>
    <row r="15" spans="1:6" ht="15" customHeight="1" x14ac:dyDescent="0.15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4</v>
      </c>
      <c r="D18" s="94">
        <v>2</v>
      </c>
      <c r="E18" s="95">
        <v>6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7</v>
      </c>
      <c r="D20" s="70">
        <v>8</v>
      </c>
      <c r="E20" s="48">
        <v>15</v>
      </c>
      <c r="F20" s="39">
        <v>4.5317220543806644E-2</v>
      </c>
    </row>
    <row r="21" spans="1:6" ht="15" customHeight="1" x14ac:dyDescent="0.15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15">
      <c r="A26" s="12"/>
      <c r="B26" s="40" t="s">
        <v>30</v>
      </c>
      <c r="C26" s="49">
        <v>3</v>
      </c>
      <c r="D26" s="49">
        <v>8</v>
      </c>
      <c r="E26" s="41">
        <v>11</v>
      </c>
      <c r="F26" s="42">
        <v>3.3232628398791542E-2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3</v>
      </c>
      <c r="E30" s="95">
        <v>5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4</v>
      </c>
      <c r="E32" s="41">
        <v>7</v>
      </c>
      <c r="F32" s="42">
        <v>2.1148036253776436E-2</v>
      </c>
    </row>
    <row r="33" spans="1:6" ht="15" customHeight="1" x14ac:dyDescent="0.15">
      <c r="A33" s="12"/>
      <c r="B33" s="35">
        <v>25</v>
      </c>
      <c r="C33" s="94">
        <v>1</v>
      </c>
      <c r="D33" s="94">
        <v>4</v>
      </c>
      <c r="E33" s="95">
        <v>5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4</v>
      </c>
      <c r="D35" s="94">
        <v>6</v>
      </c>
      <c r="E35" s="95">
        <v>10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v>9</v>
      </c>
      <c r="D38" s="49">
        <v>15</v>
      </c>
      <c r="E38" s="41">
        <v>24</v>
      </c>
      <c r="F38" s="42">
        <v>7.2507552870090641E-2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v>6</v>
      </c>
      <c r="D44" s="49">
        <v>5</v>
      </c>
      <c r="E44" s="41">
        <v>11</v>
      </c>
      <c r="F44" s="42">
        <v>3.3232628398791542E-2</v>
      </c>
    </row>
    <row r="45" spans="1:6" ht="15" customHeight="1" x14ac:dyDescent="0.15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4</v>
      </c>
      <c r="D46" s="94">
        <v>2</v>
      </c>
      <c r="E46" s="95">
        <v>6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v>11</v>
      </c>
      <c r="D50" s="49">
        <v>7</v>
      </c>
      <c r="E50" s="41">
        <v>18</v>
      </c>
      <c r="F50" s="42">
        <v>5.4380664652567974E-2</v>
      </c>
    </row>
    <row r="51" spans="1:6" ht="15" customHeight="1" x14ac:dyDescent="0.15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15">
      <c r="A54" s="12"/>
      <c r="B54" s="35">
        <v>43</v>
      </c>
      <c r="C54" s="94">
        <v>6</v>
      </c>
      <c r="D54" s="94">
        <v>3</v>
      </c>
      <c r="E54" s="95">
        <v>9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14</v>
      </c>
      <c r="D56" s="49">
        <v>8</v>
      </c>
      <c r="E56" s="41">
        <v>22</v>
      </c>
      <c r="F56" s="42">
        <v>6.6465256797583083E-2</v>
      </c>
    </row>
    <row r="57" spans="1:6" ht="15" customHeight="1" x14ac:dyDescent="0.15">
      <c r="A57" s="12"/>
      <c r="B57" s="35">
        <v>45</v>
      </c>
      <c r="C57" s="94">
        <v>3</v>
      </c>
      <c r="D57" s="94">
        <v>0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1</v>
      </c>
      <c r="E59" s="95">
        <v>5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15">
      <c r="A61" s="12"/>
      <c r="B61" s="35">
        <v>49</v>
      </c>
      <c r="C61" s="94">
        <v>4</v>
      </c>
      <c r="D61" s="94">
        <v>3</v>
      </c>
      <c r="E61" s="95">
        <v>7</v>
      </c>
      <c r="F61" s="32"/>
    </row>
    <row r="62" spans="1:6" ht="15" customHeight="1" x14ac:dyDescent="0.15">
      <c r="A62" s="12"/>
      <c r="B62" s="40" t="s">
        <v>36</v>
      </c>
      <c r="C62" s="49">
        <v>16</v>
      </c>
      <c r="D62" s="49">
        <v>7</v>
      </c>
      <c r="E62" s="41">
        <v>23</v>
      </c>
      <c r="F62" s="42">
        <v>6.9486404833836862E-2</v>
      </c>
    </row>
    <row r="63" spans="1:6" ht="15" customHeight="1" x14ac:dyDescent="0.15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5</v>
      </c>
      <c r="D66" s="94">
        <v>3</v>
      </c>
      <c r="E66" s="95">
        <v>8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15">
      <c r="A68" s="12"/>
      <c r="B68" s="40" t="s">
        <v>37</v>
      </c>
      <c r="C68" s="49">
        <v>13</v>
      </c>
      <c r="D68" s="49">
        <v>14</v>
      </c>
      <c r="E68" s="41">
        <v>27</v>
      </c>
      <c r="F68" s="42">
        <v>8.1570996978851965E-2</v>
      </c>
    </row>
    <row r="69" spans="1:6" ht="15" customHeight="1" x14ac:dyDescent="0.15">
      <c r="A69" s="12"/>
      <c r="B69" s="35">
        <v>55</v>
      </c>
      <c r="C69" s="94">
        <v>4</v>
      </c>
      <c r="D69" s="94">
        <v>2</v>
      </c>
      <c r="E69" s="95">
        <v>6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5</v>
      </c>
      <c r="E70" s="95">
        <v>6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3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4</v>
      </c>
      <c r="E72" s="95">
        <v>6</v>
      </c>
      <c r="F72" s="32"/>
    </row>
    <row r="73" spans="1:6" ht="15" customHeight="1" x14ac:dyDescent="0.15">
      <c r="A73" s="12"/>
      <c r="B73" s="35">
        <v>59</v>
      </c>
      <c r="C73" s="94">
        <v>5</v>
      </c>
      <c r="D73" s="94">
        <v>4</v>
      </c>
      <c r="E73" s="95">
        <v>9</v>
      </c>
      <c r="F73" s="32"/>
    </row>
    <row r="74" spans="1:6" ht="15" customHeight="1" x14ac:dyDescent="0.15">
      <c r="A74" s="12"/>
      <c r="B74" s="40" t="s">
        <v>38</v>
      </c>
      <c r="C74" s="49">
        <v>12</v>
      </c>
      <c r="D74" s="49">
        <v>18</v>
      </c>
      <c r="E74" s="41">
        <v>30</v>
      </c>
      <c r="F74" s="42">
        <v>9.0634441087613288E-2</v>
      </c>
    </row>
    <row r="75" spans="1:6" ht="15" customHeight="1" x14ac:dyDescent="0.15">
      <c r="A75" s="12"/>
      <c r="B75" s="35">
        <v>60</v>
      </c>
      <c r="C75" s="94">
        <v>0</v>
      </c>
      <c r="D75" s="94">
        <v>3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4</v>
      </c>
      <c r="E77" s="95">
        <v>8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v>11</v>
      </c>
      <c r="D80" s="49">
        <v>14</v>
      </c>
      <c r="E80" s="41">
        <v>25</v>
      </c>
      <c r="F80" s="42">
        <v>7.5528700906344406E-2</v>
      </c>
    </row>
    <row r="81" spans="1:6" ht="15" customHeight="1" x14ac:dyDescent="0.15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9</v>
      </c>
      <c r="D86" s="71">
        <v>8</v>
      </c>
      <c r="E86" s="44">
        <v>17</v>
      </c>
      <c r="F86" s="45">
        <v>5.1359516616314202E-2</v>
      </c>
    </row>
    <row r="87" spans="1:6" ht="15" customHeight="1" x14ac:dyDescent="0.15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15">
      <c r="A92" s="12"/>
      <c r="B92" s="43" t="s">
        <v>41</v>
      </c>
      <c r="C92" s="71">
        <v>7</v>
      </c>
      <c r="D92" s="71">
        <v>12</v>
      </c>
      <c r="E92" s="44">
        <v>19</v>
      </c>
      <c r="F92" s="45">
        <v>5.7401812688821753E-2</v>
      </c>
    </row>
    <row r="93" spans="1:6" ht="15" customHeight="1" x14ac:dyDescent="0.15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5</v>
      </c>
      <c r="D97" s="94">
        <v>0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v>12</v>
      </c>
      <c r="D98" s="71">
        <v>9</v>
      </c>
      <c r="E98" s="44">
        <v>21</v>
      </c>
      <c r="F98" s="45">
        <v>6.3444108761329304E-2</v>
      </c>
    </row>
    <row r="99" spans="1:6" ht="15" customHeight="1" x14ac:dyDescent="0.15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10</v>
      </c>
      <c r="E104" s="44">
        <v>13</v>
      </c>
      <c r="F104" s="45">
        <v>3.9274924471299093E-2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11</v>
      </c>
      <c r="E110" s="44">
        <v>14</v>
      </c>
      <c r="F110" s="45">
        <v>4.2296072507552872E-2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4</v>
      </c>
      <c r="D116" s="71">
        <v>5</v>
      </c>
      <c r="E116" s="44">
        <v>9</v>
      </c>
      <c r="F116" s="45">
        <v>2.7190332326283987E-2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2</v>
      </c>
      <c r="D118" s="94">
        <v>0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1</v>
      </c>
      <c r="E122" s="44">
        <v>3</v>
      </c>
      <c r="F122" s="45">
        <v>9.0634441087613302E-3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157</v>
      </c>
      <c r="D147" s="77">
        <v>174</v>
      </c>
      <c r="E147" s="62">
        <v>331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19</v>
      </c>
      <c r="D150" s="17">
        <v>18</v>
      </c>
      <c r="E150" s="17">
        <v>37</v>
      </c>
      <c r="F150" s="32">
        <v>0.11178247734138973</v>
      </c>
    </row>
    <row r="151" spans="1:6" ht="15" customHeight="1" x14ac:dyDescent="0.15">
      <c r="A151" s="18"/>
      <c r="B151" s="18" t="s">
        <v>49</v>
      </c>
      <c r="C151" s="19">
        <v>98</v>
      </c>
      <c r="D151" s="19">
        <v>100</v>
      </c>
      <c r="E151" s="19">
        <v>198</v>
      </c>
      <c r="F151" s="32">
        <v>0.59818731117824775</v>
      </c>
    </row>
    <row r="152" spans="1:6" ht="15" customHeight="1" x14ac:dyDescent="0.15">
      <c r="A152" s="33"/>
      <c r="B152" s="20" t="s">
        <v>6</v>
      </c>
      <c r="C152" s="21">
        <v>40</v>
      </c>
      <c r="D152" s="21">
        <v>56</v>
      </c>
      <c r="E152" s="21">
        <v>96</v>
      </c>
      <c r="F152" s="32">
        <v>0.29003021148036257</v>
      </c>
    </row>
    <row r="153" spans="1:6" ht="15" customHeight="1" x14ac:dyDescent="0.15">
      <c r="B153" s="2" t="s">
        <v>8</v>
      </c>
      <c r="C153" s="1">
        <v>157</v>
      </c>
      <c r="D153" s="1">
        <v>174</v>
      </c>
      <c r="E153" s="1">
        <v>331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19</v>
      </c>
      <c r="D155" s="17">
        <v>18</v>
      </c>
      <c r="E155" s="17">
        <v>37</v>
      </c>
      <c r="F155" s="32">
        <v>0.11178247734138973</v>
      </c>
    </row>
    <row r="156" spans="1:6" ht="15" customHeight="1" x14ac:dyDescent="0.15">
      <c r="A156" s="28"/>
      <c r="B156" s="18" t="s">
        <v>49</v>
      </c>
      <c r="C156" s="19">
        <v>98</v>
      </c>
      <c r="D156" s="19">
        <v>100</v>
      </c>
      <c r="E156" s="19">
        <v>198</v>
      </c>
      <c r="F156" s="32">
        <v>0.59818731117824775</v>
      </c>
    </row>
    <row r="157" spans="1:6" ht="15" customHeight="1" x14ac:dyDescent="0.15">
      <c r="A157" s="25"/>
      <c r="B157" s="20" t="s">
        <v>10</v>
      </c>
      <c r="C157" s="21">
        <v>16</v>
      </c>
      <c r="D157" s="21">
        <v>20</v>
      </c>
      <c r="E157" s="21">
        <v>36</v>
      </c>
      <c r="F157" s="32">
        <v>0.10876132930513595</v>
      </c>
    </row>
    <row r="158" spans="1:6" ht="15" customHeight="1" x14ac:dyDescent="0.15">
      <c r="A158" s="26"/>
      <c r="B158" s="29" t="s">
        <v>11</v>
      </c>
      <c r="C158" s="27">
        <v>24</v>
      </c>
      <c r="D158" s="27">
        <v>36</v>
      </c>
      <c r="E158" s="27">
        <v>60</v>
      </c>
      <c r="F158" s="32">
        <v>0.18126888217522658</v>
      </c>
    </row>
    <row r="159" spans="1:6" ht="15" customHeight="1" x14ac:dyDescent="0.15">
      <c r="B159" s="2" t="s">
        <v>8</v>
      </c>
      <c r="C159" s="1">
        <v>157</v>
      </c>
      <c r="D159" s="1">
        <v>174</v>
      </c>
      <c r="E159" s="1">
        <v>331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9</v>
      </c>
      <c r="D161" s="31">
        <v>17</v>
      </c>
      <c r="E161" s="31">
        <v>26</v>
      </c>
      <c r="F161" s="32">
        <v>7.8549848942598186E-2</v>
      </c>
    </row>
    <row r="162" spans="1:6" ht="15" customHeight="1" x14ac:dyDescent="0.15">
      <c r="A162" s="30"/>
      <c r="B162" s="23" t="s">
        <v>15</v>
      </c>
      <c r="C162" s="31">
        <v>6</v>
      </c>
      <c r="D162" s="31">
        <v>6</v>
      </c>
      <c r="E162" s="31">
        <v>12</v>
      </c>
      <c r="F162" s="32">
        <v>3.6253776435045321E-2</v>
      </c>
    </row>
    <row r="163" spans="1:6" ht="15" customHeight="1" x14ac:dyDescent="0.15">
      <c r="A163" s="30"/>
      <c r="B163" s="23" t="s">
        <v>13</v>
      </c>
      <c r="C163" s="31">
        <v>2</v>
      </c>
      <c r="D163" s="31">
        <v>1</v>
      </c>
      <c r="E163" s="31">
        <v>3</v>
      </c>
      <c r="F163" s="32">
        <v>9.0634441087613302E-3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1-000000000000}">
  <sheetPr codeName="Sheet251">
    <tabColor rgb="FF3333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362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6</v>
      </c>
      <c r="D8" s="70">
        <v>3</v>
      </c>
      <c r="E8" s="38">
        <v>9</v>
      </c>
      <c r="F8" s="39">
        <v>2.6627218934911243E-2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6</v>
      </c>
      <c r="D14" s="70">
        <v>1</v>
      </c>
      <c r="E14" s="48">
        <v>7</v>
      </c>
      <c r="F14" s="39">
        <v>2.0710059171597635E-2</v>
      </c>
    </row>
    <row r="15" spans="1:6" ht="15" customHeight="1" x14ac:dyDescent="0.15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3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7</v>
      </c>
      <c r="D20" s="70">
        <v>9</v>
      </c>
      <c r="E20" s="48">
        <v>16</v>
      </c>
      <c r="F20" s="39">
        <v>4.7337278106508875E-2</v>
      </c>
    </row>
    <row r="21" spans="1:6" ht="15" customHeight="1" x14ac:dyDescent="0.15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4</v>
      </c>
      <c r="D23" s="94">
        <v>1</v>
      </c>
      <c r="E23" s="95">
        <v>5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7</v>
      </c>
      <c r="D26" s="49">
        <v>10</v>
      </c>
      <c r="E26" s="41">
        <v>17</v>
      </c>
      <c r="F26" s="42">
        <v>5.0295857988165681E-2</v>
      </c>
    </row>
    <row r="27" spans="1:6" ht="15" customHeight="1" x14ac:dyDescent="0.15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10</v>
      </c>
      <c r="D32" s="49">
        <v>4</v>
      </c>
      <c r="E32" s="41">
        <v>14</v>
      </c>
      <c r="F32" s="42">
        <v>4.142011834319527E-2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4</v>
      </c>
      <c r="E38" s="41">
        <v>7</v>
      </c>
      <c r="F38" s="42">
        <v>2.0710059171597635E-2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5</v>
      </c>
      <c r="D41" s="94">
        <v>0</v>
      </c>
      <c r="E41" s="95">
        <v>5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9</v>
      </c>
      <c r="D44" s="49">
        <v>2</v>
      </c>
      <c r="E44" s="41">
        <v>11</v>
      </c>
      <c r="F44" s="42">
        <v>3.2544378698224852E-2</v>
      </c>
    </row>
    <row r="45" spans="1:6" ht="15" customHeight="1" x14ac:dyDescent="0.15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15">
      <c r="A50" s="12"/>
      <c r="B50" s="40" t="s">
        <v>34</v>
      </c>
      <c r="C50" s="49">
        <v>11</v>
      </c>
      <c r="D50" s="49">
        <v>8</v>
      </c>
      <c r="E50" s="41">
        <v>19</v>
      </c>
      <c r="F50" s="42">
        <v>5.6213017751479293E-2</v>
      </c>
    </row>
    <row r="51" spans="1:6" ht="15" customHeight="1" x14ac:dyDescent="0.15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7</v>
      </c>
      <c r="D56" s="49">
        <v>8</v>
      </c>
      <c r="E56" s="41">
        <v>15</v>
      </c>
      <c r="F56" s="42">
        <v>4.4378698224852069E-2</v>
      </c>
    </row>
    <row r="57" spans="1:6" ht="15" customHeight="1" x14ac:dyDescent="0.15">
      <c r="A57" s="12"/>
      <c r="B57" s="35">
        <v>45</v>
      </c>
      <c r="C57" s="94">
        <v>2</v>
      </c>
      <c r="D57" s="94">
        <v>3</v>
      </c>
      <c r="E57" s="95">
        <v>5</v>
      </c>
      <c r="F57" s="32"/>
    </row>
    <row r="58" spans="1:6" ht="15" customHeight="1" x14ac:dyDescent="0.15">
      <c r="A58" s="12"/>
      <c r="B58" s="35">
        <v>46</v>
      </c>
      <c r="C58" s="94">
        <v>4</v>
      </c>
      <c r="D58" s="94">
        <v>2</v>
      </c>
      <c r="E58" s="95">
        <v>6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3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10</v>
      </c>
      <c r="D62" s="49">
        <v>10</v>
      </c>
      <c r="E62" s="41">
        <v>20</v>
      </c>
      <c r="F62" s="42">
        <v>5.9171597633136092E-2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0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1</v>
      </c>
      <c r="E66" s="95">
        <v>5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5</v>
      </c>
      <c r="E67" s="95">
        <v>8</v>
      </c>
      <c r="F67" s="32"/>
    </row>
    <row r="68" spans="1:6" ht="15" customHeight="1" x14ac:dyDescent="0.15">
      <c r="A68" s="12"/>
      <c r="B68" s="40" t="s">
        <v>37</v>
      </c>
      <c r="C68" s="49">
        <v>13</v>
      </c>
      <c r="D68" s="49">
        <v>8</v>
      </c>
      <c r="E68" s="41">
        <v>21</v>
      </c>
      <c r="F68" s="42">
        <v>6.2130177514792898E-2</v>
      </c>
    </row>
    <row r="69" spans="1:6" ht="15" customHeight="1" x14ac:dyDescent="0.15">
      <c r="A69" s="12"/>
      <c r="B69" s="35">
        <v>55</v>
      </c>
      <c r="C69" s="94">
        <v>1</v>
      </c>
      <c r="D69" s="94">
        <v>5</v>
      </c>
      <c r="E69" s="95">
        <v>6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4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5</v>
      </c>
      <c r="D71" s="94">
        <v>1</v>
      </c>
      <c r="E71" s="95">
        <v>6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9</v>
      </c>
      <c r="D74" s="49">
        <v>10</v>
      </c>
      <c r="E74" s="41">
        <v>19</v>
      </c>
      <c r="F74" s="42">
        <v>5.6213017751479293E-2</v>
      </c>
    </row>
    <row r="75" spans="1:6" ht="15" customHeight="1" x14ac:dyDescent="0.15">
      <c r="A75" s="12"/>
      <c r="B75" s="35">
        <v>60</v>
      </c>
      <c r="C75" s="94">
        <v>0</v>
      </c>
      <c r="D75" s="94">
        <v>3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4</v>
      </c>
      <c r="E76" s="95">
        <v>8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5</v>
      </c>
      <c r="E78" s="95">
        <v>7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8</v>
      </c>
      <c r="D80" s="49">
        <v>15</v>
      </c>
      <c r="E80" s="41">
        <v>23</v>
      </c>
      <c r="F80" s="42">
        <v>6.8047337278106509E-2</v>
      </c>
    </row>
    <row r="81" spans="1:6" ht="15" customHeight="1" x14ac:dyDescent="0.15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4</v>
      </c>
      <c r="E82" s="95">
        <v>7</v>
      </c>
      <c r="F82" s="32"/>
    </row>
    <row r="83" spans="1:6" ht="15" customHeight="1" x14ac:dyDescent="0.15">
      <c r="A83" s="12"/>
      <c r="B83" s="35">
        <v>67</v>
      </c>
      <c r="C83" s="94">
        <v>5</v>
      </c>
      <c r="D83" s="94">
        <v>3</v>
      </c>
      <c r="E83" s="95">
        <v>8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5</v>
      </c>
      <c r="E84" s="95">
        <v>7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3</v>
      </c>
      <c r="E85" s="95">
        <v>7</v>
      </c>
      <c r="F85" s="32"/>
    </row>
    <row r="86" spans="1:6" ht="15" customHeight="1" x14ac:dyDescent="0.15">
      <c r="A86" s="12"/>
      <c r="B86" s="43" t="s">
        <v>40</v>
      </c>
      <c r="C86" s="71">
        <v>17</v>
      </c>
      <c r="D86" s="71">
        <v>16</v>
      </c>
      <c r="E86" s="44">
        <v>33</v>
      </c>
      <c r="F86" s="45">
        <v>9.7633136094674555E-2</v>
      </c>
    </row>
    <row r="87" spans="1:6" ht="15" customHeight="1" x14ac:dyDescent="0.15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5</v>
      </c>
      <c r="E91" s="95">
        <v>6</v>
      </c>
      <c r="F91" s="32"/>
    </row>
    <row r="92" spans="1:6" ht="15" customHeight="1" x14ac:dyDescent="0.15">
      <c r="A92" s="12"/>
      <c r="B92" s="43" t="s">
        <v>41</v>
      </c>
      <c r="C92" s="71">
        <v>11</v>
      </c>
      <c r="D92" s="71">
        <v>12</v>
      </c>
      <c r="E92" s="44">
        <v>23</v>
      </c>
      <c r="F92" s="45">
        <v>6.8047337278106509E-2</v>
      </c>
    </row>
    <row r="93" spans="1:6" ht="15" customHeight="1" x14ac:dyDescent="0.15">
      <c r="A93" s="12"/>
      <c r="B93" s="35">
        <v>75</v>
      </c>
      <c r="C93" s="94">
        <v>4</v>
      </c>
      <c r="D93" s="94">
        <v>2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4</v>
      </c>
      <c r="E94" s="95">
        <v>8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v>12</v>
      </c>
      <c r="D98" s="71">
        <v>15</v>
      </c>
      <c r="E98" s="44">
        <v>27</v>
      </c>
      <c r="F98" s="45">
        <v>7.9881656804733733E-2</v>
      </c>
    </row>
    <row r="99" spans="1:6" ht="15" customHeight="1" x14ac:dyDescent="0.15">
      <c r="A99" s="12"/>
      <c r="B99" s="35">
        <v>80</v>
      </c>
      <c r="C99" s="94">
        <v>4</v>
      </c>
      <c r="D99" s="94">
        <v>4</v>
      </c>
      <c r="E99" s="95">
        <v>8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3</v>
      </c>
      <c r="E101" s="95">
        <v>6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10</v>
      </c>
      <c r="D104" s="71">
        <v>11</v>
      </c>
      <c r="E104" s="44">
        <v>21</v>
      </c>
      <c r="F104" s="45">
        <v>6.2130177514792898E-2</v>
      </c>
    </row>
    <row r="105" spans="1:6" ht="15" customHeight="1" x14ac:dyDescent="0.15">
      <c r="A105" s="12"/>
      <c r="B105" s="35">
        <v>85</v>
      </c>
      <c r="C105" s="94">
        <v>4</v>
      </c>
      <c r="D105" s="94">
        <v>3</v>
      </c>
      <c r="E105" s="95">
        <v>7</v>
      </c>
      <c r="F105" s="32"/>
    </row>
    <row r="106" spans="1:6" ht="15" customHeight="1" x14ac:dyDescent="0.15">
      <c r="A106" s="12"/>
      <c r="B106" s="35">
        <v>86</v>
      </c>
      <c r="C106" s="94">
        <v>4</v>
      </c>
      <c r="D106" s="94">
        <v>4</v>
      </c>
      <c r="E106" s="95">
        <v>8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12</v>
      </c>
      <c r="D110" s="71">
        <v>8</v>
      </c>
      <c r="E110" s="44">
        <v>20</v>
      </c>
      <c r="F110" s="45">
        <v>5.9171597633136092E-2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4</v>
      </c>
      <c r="E111" s="95">
        <v>5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8</v>
      </c>
      <c r="E116" s="44">
        <v>10</v>
      </c>
      <c r="F116" s="45">
        <v>2.9585798816568046E-2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1.4792899408284023E-2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2.9585798816568047E-3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171</v>
      </c>
      <c r="D147" s="77">
        <v>167</v>
      </c>
      <c r="E147" s="62">
        <v>338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19</v>
      </c>
      <c r="D150" s="17">
        <v>13</v>
      </c>
      <c r="E150" s="17">
        <v>32</v>
      </c>
      <c r="F150" s="32">
        <v>9.4674556213017749E-2</v>
      </c>
    </row>
    <row r="151" spans="1:6" ht="15" customHeight="1" x14ac:dyDescent="0.15">
      <c r="A151" s="18"/>
      <c r="B151" s="18" t="s">
        <v>49</v>
      </c>
      <c r="C151" s="19">
        <v>87</v>
      </c>
      <c r="D151" s="19">
        <v>79</v>
      </c>
      <c r="E151" s="19">
        <v>166</v>
      </c>
      <c r="F151" s="32">
        <v>0.4911242603550296</v>
      </c>
    </row>
    <row r="152" spans="1:6" ht="15" customHeight="1" x14ac:dyDescent="0.15">
      <c r="A152" s="33"/>
      <c r="B152" s="20" t="s">
        <v>6</v>
      </c>
      <c r="C152" s="21">
        <v>65</v>
      </c>
      <c r="D152" s="21">
        <v>75</v>
      </c>
      <c r="E152" s="21">
        <v>140</v>
      </c>
      <c r="F152" s="32">
        <v>0.41420118343195267</v>
      </c>
    </row>
    <row r="153" spans="1:6" ht="15" customHeight="1" x14ac:dyDescent="0.15">
      <c r="B153" s="2" t="s">
        <v>8</v>
      </c>
      <c r="C153" s="1">
        <v>171</v>
      </c>
      <c r="D153" s="1">
        <v>167</v>
      </c>
      <c r="E153" s="1">
        <v>338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19</v>
      </c>
      <c r="D155" s="17">
        <v>13</v>
      </c>
      <c r="E155" s="17">
        <v>32</v>
      </c>
      <c r="F155" s="32">
        <v>9.4674556213017749E-2</v>
      </c>
    </row>
    <row r="156" spans="1:6" ht="15" customHeight="1" x14ac:dyDescent="0.15">
      <c r="A156" s="28"/>
      <c r="B156" s="18" t="s">
        <v>49</v>
      </c>
      <c r="C156" s="19">
        <v>87</v>
      </c>
      <c r="D156" s="19">
        <v>79</v>
      </c>
      <c r="E156" s="19">
        <v>166</v>
      </c>
      <c r="F156" s="32">
        <v>0.4911242603550296</v>
      </c>
    </row>
    <row r="157" spans="1:6" ht="15" customHeight="1" x14ac:dyDescent="0.15">
      <c r="A157" s="25"/>
      <c r="B157" s="20" t="s">
        <v>10</v>
      </c>
      <c r="C157" s="21">
        <v>28</v>
      </c>
      <c r="D157" s="21">
        <v>28</v>
      </c>
      <c r="E157" s="21">
        <v>56</v>
      </c>
      <c r="F157" s="32">
        <v>0.16568047337278108</v>
      </c>
    </row>
    <row r="158" spans="1:6" ht="15" customHeight="1" x14ac:dyDescent="0.15">
      <c r="A158" s="26"/>
      <c r="B158" s="29" t="s">
        <v>11</v>
      </c>
      <c r="C158" s="27">
        <v>37</v>
      </c>
      <c r="D158" s="27">
        <v>47</v>
      </c>
      <c r="E158" s="27">
        <v>84</v>
      </c>
      <c r="F158" s="32">
        <v>0.24852071005917159</v>
      </c>
    </row>
    <row r="159" spans="1:6" ht="15" customHeight="1" x14ac:dyDescent="0.15">
      <c r="B159" s="2" t="s">
        <v>8</v>
      </c>
      <c r="C159" s="1">
        <v>171</v>
      </c>
      <c r="D159" s="1">
        <v>167</v>
      </c>
      <c r="E159" s="1">
        <v>338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15</v>
      </c>
      <c r="D161" s="31">
        <v>21</v>
      </c>
      <c r="E161" s="31">
        <v>36</v>
      </c>
      <c r="F161" s="32">
        <v>0.10650887573964497</v>
      </c>
    </row>
    <row r="162" spans="1:6" ht="15" customHeight="1" x14ac:dyDescent="0.15">
      <c r="A162" s="30"/>
      <c r="B162" s="23" t="s">
        <v>15</v>
      </c>
      <c r="C162" s="31">
        <v>3</v>
      </c>
      <c r="D162" s="31">
        <v>13</v>
      </c>
      <c r="E162" s="31">
        <v>16</v>
      </c>
      <c r="F162" s="32">
        <v>4.7337278106508875E-2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5</v>
      </c>
      <c r="E163" s="31">
        <v>6</v>
      </c>
      <c r="F163" s="32">
        <v>1.7751479289940829E-2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2.9585798816568047E-3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1-000000000000}">
  <sheetPr codeName="Sheet284">
    <tabColor rgb="FF3333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363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1</v>
      </c>
      <c r="E8" s="38">
        <v>4</v>
      </c>
      <c r="F8" s="39">
        <v>2.2222222222222223E-2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4</v>
      </c>
      <c r="D14" s="70">
        <v>2</v>
      </c>
      <c r="E14" s="48">
        <v>6</v>
      </c>
      <c r="F14" s="39">
        <v>3.3333333333333333E-2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4</v>
      </c>
      <c r="D20" s="70">
        <v>3</v>
      </c>
      <c r="E20" s="48">
        <v>7</v>
      </c>
      <c r="F20" s="39">
        <v>3.888888888888889E-2</v>
      </c>
    </row>
    <row r="21" spans="1:6" ht="15" customHeight="1" x14ac:dyDescent="0.15">
      <c r="A21" s="12"/>
      <c r="B21" s="35">
        <v>15</v>
      </c>
      <c r="C21" s="94">
        <v>0</v>
      </c>
      <c r="D21" s="94">
        <v>4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5</v>
      </c>
      <c r="D26" s="49">
        <v>7</v>
      </c>
      <c r="E26" s="41">
        <v>12</v>
      </c>
      <c r="F26" s="42">
        <v>6.6666666666666666E-2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3</v>
      </c>
      <c r="E32" s="41">
        <v>5</v>
      </c>
      <c r="F32" s="42">
        <v>2.7777777777777776E-2</v>
      </c>
    </row>
    <row r="33" spans="1:6" ht="15" customHeight="1" x14ac:dyDescent="0.15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1.6666666666666666E-2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3</v>
      </c>
      <c r="E40" s="95">
        <v>4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4</v>
      </c>
      <c r="D44" s="49">
        <v>8</v>
      </c>
      <c r="E44" s="41">
        <v>12</v>
      </c>
      <c r="F44" s="42">
        <v>6.6666666666666666E-2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1.6666666666666666E-2</v>
      </c>
    </row>
    <row r="51" spans="1:6" ht="15" customHeight="1" x14ac:dyDescent="0.15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3</v>
      </c>
      <c r="E56" s="41">
        <v>4</v>
      </c>
      <c r="F56" s="42">
        <v>2.2222222222222223E-2</v>
      </c>
    </row>
    <row r="57" spans="1:6" ht="15" customHeight="1" x14ac:dyDescent="0.15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7</v>
      </c>
      <c r="D62" s="49">
        <v>6</v>
      </c>
      <c r="E62" s="41">
        <v>13</v>
      </c>
      <c r="F62" s="42">
        <v>7.2222222222222215E-2</v>
      </c>
    </row>
    <row r="63" spans="1:6" ht="15" customHeight="1" x14ac:dyDescent="0.15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0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9</v>
      </c>
      <c r="D68" s="49">
        <v>5</v>
      </c>
      <c r="E68" s="41">
        <v>14</v>
      </c>
      <c r="F68" s="42">
        <v>7.7777777777777779E-2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1</v>
      </c>
      <c r="D74" s="49">
        <v>3</v>
      </c>
      <c r="E74" s="41">
        <v>4</v>
      </c>
      <c r="F74" s="42">
        <v>2.2222222222222223E-2</v>
      </c>
    </row>
    <row r="75" spans="1:6" ht="15" customHeight="1" x14ac:dyDescent="0.15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6</v>
      </c>
      <c r="D80" s="49">
        <v>8</v>
      </c>
      <c r="E80" s="41">
        <v>14</v>
      </c>
      <c r="F80" s="42">
        <v>7.7777777777777779E-2</v>
      </c>
    </row>
    <row r="81" spans="1:6" ht="15" customHeight="1" x14ac:dyDescent="0.15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3</v>
      </c>
      <c r="E84" s="95">
        <v>7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11</v>
      </c>
      <c r="D86" s="71">
        <v>9</v>
      </c>
      <c r="E86" s="44">
        <v>20</v>
      </c>
      <c r="F86" s="45">
        <v>0.1111111111111111</v>
      </c>
    </row>
    <row r="87" spans="1:6" ht="15" customHeight="1" x14ac:dyDescent="0.15">
      <c r="A87" s="12"/>
      <c r="B87" s="35">
        <v>70</v>
      </c>
      <c r="C87" s="94">
        <v>4</v>
      </c>
      <c r="D87" s="94">
        <v>0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7</v>
      </c>
      <c r="D92" s="71">
        <v>7</v>
      </c>
      <c r="E92" s="44">
        <v>14</v>
      </c>
      <c r="F92" s="45">
        <v>7.7777777777777779E-2</v>
      </c>
    </row>
    <row r="93" spans="1:6" ht="15" customHeight="1" x14ac:dyDescent="0.15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4</v>
      </c>
      <c r="E94" s="95">
        <v>8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4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11</v>
      </c>
      <c r="D98" s="71">
        <v>12</v>
      </c>
      <c r="E98" s="44">
        <v>23</v>
      </c>
      <c r="F98" s="45">
        <v>0.12777777777777777</v>
      </c>
    </row>
    <row r="99" spans="1:6" ht="15" customHeight="1" x14ac:dyDescent="0.15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0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5</v>
      </c>
      <c r="E104" s="44">
        <v>10</v>
      </c>
      <c r="F104" s="45">
        <v>5.5555555555555552E-2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4</v>
      </c>
      <c r="E110" s="44">
        <v>6</v>
      </c>
      <c r="F110" s="45">
        <v>3.3333333333333333E-2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2.7777777777777776E-2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5.5555555555555558E-3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88</v>
      </c>
      <c r="D147" s="77">
        <v>92</v>
      </c>
      <c r="E147" s="62">
        <v>180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11</v>
      </c>
      <c r="D150" s="17">
        <v>6</v>
      </c>
      <c r="E150" s="17">
        <v>17</v>
      </c>
      <c r="F150" s="32">
        <v>9.4444444444444442E-2</v>
      </c>
    </row>
    <row r="151" spans="1:6" ht="15" customHeight="1" x14ac:dyDescent="0.15">
      <c r="A151" s="18"/>
      <c r="B151" s="18" t="s">
        <v>49</v>
      </c>
      <c r="C151" s="19">
        <v>39</v>
      </c>
      <c r="D151" s="19">
        <v>45</v>
      </c>
      <c r="E151" s="19">
        <v>84</v>
      </c>
      <c r="F151" s="32">
        <v>0.46666666666666667</v>
      </c>
    </row>
    <row r="152" spans="1:6" ht="15" customHeight="1" x14ac:dyDescent="0.15">
      <c r="A152" s="33"/>
      <c r="B152" s="20" t="s">
        <v>6</v>
      </c>
      <c r="C152" s="21">
        <v>38</v>
      </c>
      <c r="D152" s="21">
        <v>41</v>
      </c>
      <c r="E152" s="21">
        <v>79</v>
      </c>
      <c r="F152" s="32">
        <v>0.43888888888888888</v>
      </c>
    </row>
    <row r="153" spans="1:6" ht="15" customHeight="1" x14ac:dyDescent="0.15">
      <c r="B153" s="2" t="s">
        <v>8</v>
      </c>
      <c r="C153" s="1">
        <v>88</v>
      </c>
      <c r="D153" s="1">
        <v>92</v>
      </c>
      <c r="E153" s="1">
        <v>180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11</v>
      </c>
      <c r="D155" s="17">
        <v>6</v>
      </c>
      <c r="E155" s="17">
        <v>17</v>
      </c>
      <c r="F155" s="32">
        <v>9.4444444444444442E-2</v>
      </c>
    </row>
    <row r="156" spans="1:6" ht="15" customHeight="1" x14ac:dyDescent="0.15">
      <c r="A156" s="28"/>
      <c r="B156" s="18" t="s">
        <v>49</v>
      </c>
      <c r="C156" s="19">
        <v>39</v>
      </c>
      <c r="D156" s="19">
        <v>45</v>
      </c>
      <c r="E156" s="19">
        <v>84</v>
      </c>
      <c r="F156" s="32">
        <v>0.46666666666666667</v>
      </c>
    </row>
    <row r="157" spans="1:6" ht="15" customHeight="1" x14ac:dyDescent="0.15">
      <c r="A157" s="25"/>
      <c r="B157" s="20" t="s">
        <v>10</v>
      </c>
      <c r="C157" s="21">
        <v>18</v>
      </c>
      <c r="D157" s="21">
        <v>16</v>
      </c>
      <c r="E157" s="21">
        <v>34</v>
      </c>
      <c r="F157" s="32">
        <v>0.18888888888888888</v>
      </c>
    </row>
    <row r="158" spans="1:6" ht="15" customHeight="1" x14ac:dyDescent="0.15">
      <c r="A158" s="26"/>
      <c r="B158" s="29" t="s">
        <v>11</v>
      </c>
      <c r="C158" s="27">
        <v>20</v>
      </c>
      <c r="D158" s="27">
        <v>25</v>
      </c>
      <c r="E158" s="27">
        <v>45</v>
      </c>
      <c r="F158" s="32">
        <v>0.25</v>
      </c>
    </row>
    <row r="159" spans="1:6" ht="15" customHeight="1" x14ac:dyDescent="0.15">
      <c r="B159" s="2" t="s">
        <v>8</v>
      </c>
      <c r="C159" s="1">
        <v>88</v>
      </c>
      <c r="D159" s="1">
        <v>92</v>
      </c>
      <c r="E159" s="1">
        <v>180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4</v>
      </c>
      <c r="D161" s="31">
        <v>8</v>
      </c>
      <c r="E161" s="31">
        <v>12</v>
      </c>
      <c r="F161" s="32">
        <v>6.6666666666666666E-2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4</v>
      </c>
      <c r="E162" s="31">
        <v>6</v>
      </c>
      <c r="F162" s="32">
        <v>3.3333333333333333E-2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5.5555555555555558E-3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1-000000000000}">
  <sheetPr codeName="Sheet285">
    <tabColor rgb="FF3333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364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0</v>
      </c>
      <c r="E8" s="38">
        <v>1</v>
      </c>
      <c r="F8" s="39">
        <v>6.3291139240506328E-3</v>
      </c>
    </row>
    <row r="9" spans="1:6" ht="15" customHeight="1" x14ac:dyDescent="0.15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3</v>
      </c>
      <c r="D14" s="70">
        <v>4</v>
      </c>
      <c r="E14" s="48">
        <v>7</v>
      </c>
      <c r="F14" s="39">
        <v>4.4303797468354431E-2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3</v>
      </c>
      <c r="E20" s="48">
        <v>5</v>
      </c>
      <c r="F20" s="39">
        <v>3.1645569620253167E-2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4</v>
      </c>
      <c r="D26" s="49">
        <v>6</v>
      </c>
      <c r="E26" s="41">
        <v>10</v>
      </c>
      <c r="F26" s="42">
        <v>6.3291139240506333E-2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4</v>
      </c>
      <c r="D32" s="49">
        <v>0</v>
      </c>
      <c r="E32" s="41">
        <v>4</v>
      </c>
      <c r="F32" s="42">
        <v>2.5316455696202531E-2</v>
      </c>
    </row>
    <row r="33" spans="1:6" ht="15" customHeight="1" x14ac:dyDescent="0.15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3</v>
      </c>
      <c r="E38" s="41">
        <v>6</v>
      </c>
      <c r="F38" s="42">
        <v>3.7974683544303799E-2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1.2658227848101266E-2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2</v>
      </c>
      <c r="E50" s="41">
        <v>2</v>
      </c>
      <c r="F50" s="42">
        <v>1.2658227848101266E-2</v>
      </c>
    </row>
    <row r="51" spans="1:6" ht="15" customHeight="1" x14ac:dyDescent="0.15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6</v>
      </c>
      <c r="D56" s="49">
        <v>6</v>
      </c>
      <c r="E56" s="41">
        <v>12</v>
      </c>
      <c r="F56" s="42">
        <v>7.5949367088607597E-2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1.2658227848101266E-2</v>
      </c>
    </row>
    <row r="63" spans="1:6" ht="15" customHeight="1" x14ac:dyDescent="0.15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6</v>
      </c>
      <c r="D68" s="49">
        <v>4</v>
      </c>
      <c r="E68" s="41">
        <v>10</v>
      </c>
      <c r="F68" s="42">
        <v>6.3291139240506333E-2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3.1645569620253167E-2</v>
      </c>
    </row>
    <row r="75" spans="1:6" ht="15" customHeight="1" x14ac:dyDescent="0.15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0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9</v>
      </c>
      <c r="D80" s="49">
        <v>5</v>
      </c>
      <c r="E80" s="41">
        <v>14</v>
      </c>
      <c r="F80" s="42">
        <v>8.8607594936708861E-2</v>
      </c>
    </row>
    <row r="81" spans="1:6" ht="15" customHeight="1" x14ac:dyDescent="0.15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4</v>
      </c>
      <c r="E83" s="95">
        <v>6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9</v>
      </c>
      <c r="D86" s="71">
        <v>10</v>
      </c>
      <c r="E86" s="44">
        <v>19</v>
      </c>
      <c r="F86" s="45">
        <v>0.12025316455696203</v>
      </c>
    </row>
    <row r="87" spans="1:6" ht="15" customHeight="1" x14ac:dyDescent="0.15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7</v>
      </c>
      <c r="D92" s="71">
        <v>7</v>
      </c>
      <c r="E92" s="44">
        <v>14</v>
      </c>
      <c r="F92" s="45">
        <v>8.8607594936708861E-2</v>
      </c>
    </row>
    <row r="93" spans="1:6" ht="15" customHeight="1" x14ac:dyDescent="0.15">
      <c r="A93" s="12"/>
      <c r="B93" s="35">
        <v>75</v>
      </c>
      <c r="C93" s="94">
        <v>4</v>
      </c>
      <c r="D93" s="94">
        <v>2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5</v>
      </c>
      <c r="E94" s="95">
        <v>8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10</v>
      </c>
      <c r="D98" s="71">
        <v>8</v>
      </c>
      <c r="E98" s="44">
        <v>18</v>
      </c>
      <c r="F98" s="45">
        <v>0.11392405063291139</v>
      </c>
    </row>
    <row r="99" spans="1:6" ht="15" customHeight="1" x14ac:dyDescent="0.15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6</v>
      </c>
      <c r="E104" s="44">
        <v>11</v>
      </c>
      <c r="F104" s="45">
        <v>6.9620253164556958E-2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5</v>
      </c>
      <c r="E110" s="44">
        <v>9</v>
      </c>
      <c r="F110" s="45">
        <v>5.6962025316455694E-2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3.1645569620253167E-2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2</v>
      </c>
      <c r="D118" s="94">
        <v>0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0</v>
      </c>
      <c r="E122" s="44">
        <v>2</v>
      </c>
      <c r="F122" s="45">
        <v>1.2658227848101266E-2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81</v>
      </c>
      <c r="D147" s="77">
        <v>77</v>
      </c>
      <c r="E147" s="62">
        <v>158</v>
      </c>
      <c r="F147" s="32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6</v>
      </c>
      <c r="D150" s="17">
        <v>7</v>
      </c>
      <c r="E150" s="17">
        <v>13</v>
      </c>
      <c r="F150" s="32">
        <v>8.2278481012658222E-2</v>
      </c>
    </row>
    <row r="151" spans="1:6" ht="15" customHeight="1" x14ac:dyDescent="0.15">
      <c r="A151" s="18"/>
      <c r="B151" s="18" t="s">
        <v>49</v>
      </c>
      <c r="C151" s="19">
        <v>37</v>
      </c>
      <c r="D151" s="19">
        <v>30</v>
      </c>
      <c r="E151" s="19">
        <v>67</v>
      </c>
      <c r="F151" s="32">
        <v>0.42405063291139239</v>
      </c>
    </row>
    <row r="152" spans="1:6" ht="15" customHeight="1" x14ac:dyDescent="0.15">
      <c r="A152" s="33"/>
      <c r="B152" s="20" t="s">
        <v>6</v>
      </c>
      <c r="C152" s="21">
        <v>38</v>
      </c>
      <c r="D152" s="21">
        <v>40</v>
      </c>
      <c r="E152" s="21">
        <v>78</v>
      </c>
      <c r="F152" s="32">
        <v>0.49367088607594939</v>
      </c>
    </row>
    <row r="153" spans="1:6" ht="15" customHeight="1" x14ac:dyDescent="0.15">
      <c r="B153" s="2" t="s">
        <v>8</v>
      </c>
      <c r="C153" s="1">
        <v>81</v>
      </c>
      <c r="D153" s="1">
        <v>77</v>
      </c>
      <c r="E153" s="1">
        <v>158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6</v>
      </c>
      <c r="D155" s="17">
        <v>7</v>
      </c>
      <c r="E155" s="17">
        <v>13</v>
      </c>
      <c r="F155" s="32">
        <v>8.2278481012658222E-2</v>
      </c>
    </row>
    <row r="156" spans="1:6" ht="15" customHeight="1" x14ac:dyDescent="0.15">
      <c r="A156" s="28"/>
      <c r="B156" s="18" t="s">
        <v>49</v>
      </c>
      <c r="C156" s="19">
        <v>37</v>
      </c>
      <c r="D156" s="19">
        <v>30</v>
      </c>
      <c r="E156" s="19">
        <v>67</v>
      </c>
      <c r="F156" s="32">
        <v>0.42405063291139239</v>
      </c>
    </row>
    <row r="157" spans="1:6" ht="15" customHeight="1" x14ac:dyDescent="0.15">
      <c r="A157" s="25"/>
      <c r="B157" s="20" t="s">
        <v>10</v>
      </c>
      <c r="C157" s="21">
        <v>16</v>
      </c>
      <c r="D157" s="21">
        <v>17</v>
      </c>
      <c r="E157" s="21">
        <v>33</v>
      </c>
      <c r="F157" s="32">
        <v>0.20886075949367089</v>
      </c>
    </row>
    <row r="158" spans="1:6" ht="15" customHeight="1" x14ac:dyDescent="0.15">
      <c r="A158" s="26"/>
      <c r="B158" s="29" t="s">
        <v>11</v>
      </c>
      <c r="C158" s="27">
        <v>22</v>
      </c>
      <c r="D158" s="27">
        <v>23</v>
      </c>
      <c r="E158" s="27">
        <v>45</v>
      </c>
      <c r="F158" s="32">
        <v>0.2848101265822785</v>
      </c>
    </row>
    <row r="159" spans="1:6" ht="15" customHeight="1" x14ac:dyDescent="0.15">
      <c r="B159" s="2" t="s">
        <v>8</v>
      </c>
      <c r="C159" s="1">
        <v>81</v>
      </c>
      <c r="D159" s="1">
        <v>77</v>
      </c>
      <c r="E159" s="1">
        <v>158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7</v>
      </c>
      <c r="D161" s="31">
        <v>9</v>
      </c>
      <c r="E161" s="31">
        <v>16</v>
      </c>
      <c r="F161" s="32">
        <v>0.10126582278481013</v>
      </c>
    </row>
    <row r="162" spans="1:6" ht="15" customHeight="1" x14ac:dyDescent="0.15">
      <c r="A162" s="30"/>
      <c r="B162" s="23" t="s">
        <v>15</v>
      </c>
      <c r="C162" s="31">
        <v>3</v>
      </c>
      <c r="D162" s="31">
        <v>4</v>
      </c>
      <c r="E162" s="31">
        <v>7</v>
      </c>
      <c r="F162" s="32">
        <v>4.4303797468354431E-2</v>
      </c>
    </row>
    <row r="163" spans="1:6" ht="15" customHeight="1" x14ac:dyDescent="0.15">
      <c r="A163" s="30"/>
      <c r="B163" s="23" t="s">
        <v>13</v>
      </c>
      <c r="C163" s="31">
        <v>2</v>
      </c>
      <c r="D163" s="31">
        <v>0</v>
      </c>
      <c r="E163" s="31">
        <v>2</v>
      </c>
      <c r="F163" s="32">
        <v>1.2658227848101266E-2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1-000000000000}">
  <sheetPr codeName="Sheet286">
    <tabColor rgb="FF3333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365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v>2</v>
      </c>
      <c r="D8" s="70">
        <v>4</v>
      </c>
      <c r="E8" s="38">
        <v>6</v>
      </c>
      <c r="F8" s="39">
        <v>1.662049861495845E-2</v>
      </c>
    </row>
    <row r="9" spans="1:6" ht="15" customHeight="1" x14ac:dyDescent="0.15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2</v>
      </c>
      <c r="E10" s="95">
        <v>5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0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8</v>
      </c>
      <c r="D14" s="70">
        <v>7</v>
      </c>
      <c r="E14" s="48">
        <v>15</v>
      </c>
      <c r="F14" s="39">
        <v>4.1551246537396121E-2</v>
      </c>
    </row>
    <row r="15" spans="1:6" ht="15" customHeight="1" x14ac:dyDescent="0.15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4</v>
      </c>
      <c r="E17" s="95">
        <v>7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15">
      <c r="A20" s="12"/>
      <c r="B20" s="37" t="s">
        <v>29</v>
      </c>
      <c r="C20" s="70">
        <v>7</v>
      </c>
      <c r="D20" s="70">
        <v>11</v>
      </c>
      <c r="E20" s="48">
        <v>18</v>
      </c>
      <c r="F20" s="39">
        <v>4.9861495844875349E-2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6</v>
      </c>
      <c r="D26" s="49">
        <v>3</v>
      </c>
      <c r="E26" s="41">
        <v>9</v>
      </c>
      <c r="F26" s="42">
        <v>2.4930747922437674E-2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6</v>
      </c>
      <c r="E30" s="95">
        <v>7</v>
      </c>
      <c r="F30" s="32"/>
    </row>
    <row r="31" spans="1:6" ht="15" customHeight="1" x14ac:dyDescent="0.15">
      <c r="A31" s="12"/>
      <c r="B31" s="35">
        <v>24</v>
      </c>
      <c r="C31" s="94">
        <v>4</v>
      </c>
      <c r="D31" s="94">
        <v>0</v>
      </c>
      <c r="E31" s="95">
        <v>4</v>
      </c>
      <c r="F31" s="32"/>
    </row>
    <row r="32" spans="1:6" ht="15" customHeight="1" x14ac:dyDescent="0.15">
      <c r="A32" s="12"/>
      <c r="B32" s="40" t="s">
        <v>31</v>
      </c>
      <c r="C32" s="49">
        <v>7</v>
      </c>
      <c r="D32" s="49">
        <v>9</v>
      </c>
      <c r="E32" s="41">
        <v>16</v>
      </c>
      <c r="F32" s="42">
        <v>4.4321329639889197E-2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15">
      <c r="A38" s="12"/>
      <c r="B38" s="40" t="s">
        <v>32</v>
      </c>
      <c r="C38" s="49">
        <v>5</v>
      </c>
      <c r="D38" s="49">
        <v>6</v>
      </c>
      <c r="E38" s="41">
        <v>11</v>
      </c>
      <c r="F38" s="42">
        <v>3.0470914127423823E-2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5</v>
      </c>
      <c r="D43" s="94">
        <v>0</v>
      </c>
      <c r="E43" s="95">
        <v>5</v>
      </c>
      <c r="F43" s="32"/>
    </row>
    <row r="44" spans="1:6" ht="15" customHeight="1" x14ac:dyDescent="0.15">
      <c r="A44" s="12"/>
      <c r="B44" s="40" t="s">
        <v>33</v>
      </c>
      <c r="C44" s="49">
        <v>8</v>
      </c>
      <c r="D44" s="49">
        <v>5</v>
      </c>
      <c r="E44" s="41">
        <v>13</v>
      </c>
      <c r="F44" s="42">
        <v>3.6011080332409975E-2</v>
      </c>
    </row>
    <row r="45" spans="1:6" ht="15" customHeight="1" x14ac:dyDescent="0.15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4</v>
      </c>
      <c r="D49" s="94">
        <v>3</v>
      </c>
      <c r="E49" s="95">
        <v>7</v>
      </c>
      <c r="F49" s="32"/>
    </row>
    <row r="50" spans="1:6" ht="15" customHeight="1" x14ac:dyDescent="0.15">
      <c r="A50" s="12"/>
      <c r="B50" s="40" t="s">
        <v>34</v>
      </c>
      <c r="C50" s="49">
        <v>8</v>
      </c>
      <c r="D50" s="49">
        <v>8</v>
      </c>
      <c r="E50" s="41">
        <v>16</v>
      </c>
      <c r="F50" s="42">
        <v>4.4321329639889197E-2</v>
      </c>
    </row>
    <row r="51" spans="1:6" ht="15" customHeight="1" x14ac:dyDescent="0.15">
      <c r="A51" s="12"/>
      <c r="B51" s="35">
        <v>40</v>
      </c>
      <c r="C51" s="94">
        <v>0</v>
      </c>
      <c r="D51" s="94">
        <v>3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4</v>
      </c>
      <c r="D52" s="94">
        <v>4</v>
      </c>
      <c r="E52" s="95">
        <v>8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5</v>
      </c>
      <c r="D55" s="94">
        <v>1</v>
      </c>
      <c r="E55" s="95">
        <v>6</v>
      </c>
      <c r="F55" s="32"/>
    </row>
    <row r="56" spans="1:6" ht="15" customHeight="1" x14ac:dyDescent="0.15">
      <c r="A56" s="12"/>
      <c r="B56" s="40" t="s">
        <v>35</v>
      </c>
      <c r="C56" s="49">
        <v>13</v>
      </c>
      <c r="D56" s="49">
        <v>10</v>
      </c>
      <c r="E56" s="41">
        <v>23</v>
      </c>
      <c r="F56" s="42">
        <v>6.3711911357340723E-2</v>
      </c>
    </row>
    <row r="57" spans="1:6" ht="15" customHeight="1" x14ac:dyDescent="0.15">
      <c r="A57" s="12"/>
      <c r="B57" s="35">
        <v>45</v>
      </c>
      <c r="C57" s="94">
        <v>0</v>
      </c>
      <c r="D57" s="94">
        <v>3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0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8</v>
      </c>
      <c r="D62" s="49">
        <v>7</v>
      </c>
      <c r="E62" s="41">
        <v>15</v>
      </c>
      <c r="F62" s="42">
        <v>4.1551246537396121E-2</v>
      </c>
    </row>
    <row r="63" spans="1:6" ht="15" customHeight="1" x14ac:dyDescent="0.15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5</v>
      </c>
      <c r="E66" s="95">
        <v>6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v>9</v>
      </c>
      <c r="D68" s="49">
        <v>12</v>
      </c>
      <c r="E68" s="41">
        <v>21</v>
      </c>
      <c r="F68" s="42">
        <v>5.817174515235457E-2</v>
      </c>
    </row>
    <row r="69" spans="1:6" ht="15" customHeight="1" x14ac:dyDescent="0.15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4</v>
      </c>
      <c r="D71" s="94">
        <v>2</v>
      </c>
      <c r="E71" s="95">
        <v>6</v>
      </c>
      <c r="F71" s="32"/>
    </row>
    <row r="72" spans="1:6" ht="15" customHeight="1" x14ac:dyDescent="0.15">
      <c r="A72" s="12"/>
      <c r="B72" s="35">
        <v>58</v>
      </c>
      <c r="C72" s="94">
        <v>4</v>
      </c>
      <c r="D72" s="94">
        <v>3</v>
      </c>
      <c r="E72" s="95">
        <v>7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2</v>
      </c>
      <c r="E73" s="95">
        <v>6</v>
      </c>
      <c r="F73" s="32"/>
    </row>
    <row r="74" spans="1:6" ht="15" customHeight="1" x14ac:dyDescent="0.15">
      <c r="A74" s="12"/>
      <c r="B74" s="40" t="s">
        <v>38</v>
      </c>
      <c r="C74" s="49">
        <v>13</v>
      </c>
      <c r="D74" s="49">
        <v>11</v>
      </c>
      <c r="E74" s="41">
        <v>24</v>
      </c>
      <c r="F74" s="42">
        <v>6.6481994459833799E-2</v>
      </c>
    </row>
    <row r="75" spans="1:6" ht="15" customHeight="1" x14ac:dyDescent="0.15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6</v>
      </c>
      <c r="D78" s="94">
        <v>5</v>
      </c>
      <c r="E78" s="95">
        <v>11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15</v>
      </c>
      <c r="D80" s="49">
        <v>11</v>
      </c>
      <c r="E80" s="41">
        <v>26</v>
      </c>
      <c r="F80" s="42">
        <v>7.2022160664819951E-2</v>
      </c>
    </row>
    <row r="81" spans="1:6" ht="15" customHeight="1" x14ac:dyDescent="0.15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7</v>
      </c>
      <c r="E84" s="95">
        <v>10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14</v>
      </c>
      <c r="D86" s="71">
        <v>14</v>
      </c>
      <c r="E86" s="44">
        <v>28</v>
      </c>
      <c r="F86" s="45">
        <v>7.7562326869806089E-2</v>
      </c>
    </row>
    <row r="87" spans="1:6" ht="15" customHeight="1" x14ac:dyDescent="0.15">
      <c r="A87" s="12"/>
      <c r="B87" s="35">
        <v>70</v>
      </c>
      <c r="C87" s="94">
        <v>4</v>
      </c>
      <c r="D87" s="94">
        <v>5</v>
      </c>
      <c r="E87" s="95">
        <v>9</v>
      </c>
      <c r="F87" s="32"/>
    </row>
    <row r="88" spans="1:6" ht="15" customHeight="1" x14ac:dyDescent="0.15">
      <c r="A88" s="12"/>
      <c r="B88" s="35">
        <v>71</v>
      </c>
      <c r="C88" s="94">
        <v>8</v>
      </c>
      <c r="D88" s="94">
        <v>7</v>
      </c>
      <c r="E88" s="95">
        <v>15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2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6</v>
      </c>
      <c r="D91" s="94">
        <v>5</v>
      </c>
      <c r="E91" s="95">
        <v>11</v>
      </c>
      <c r="F91" s="32"/>
    </row>
    <row r="92" spans="1:6" ht="15" customHeight="1" x14ac:dyDescent="0.15">
      <c r="A92" s="12"/>
      <c r="B92" s="43" t="s">
        <v>41</v>
      </c>
      <c r="C92" s="71">
        <v>24</v>
      </c>
      <c r="D92" s="71">
        <v>21</v>
      </c>
      <c r="E92" s="44">
        <v>45</v>
      </c>
      <c r="F92" s="45">
        <v>0.12465373961218837</v>
      </c>
    </row>
    <row r="93" spans="1:6" ht="15" customHeight="1" x14ac:dyDescent="0.15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7</v>
      </c>
      <c r="D94" s="94">
        <v>1</v>
      </c>
      <c r="E94" s="95">
        <v>8</v>
      </c>
      <c r="F94" s="32"/>
    </row>
    <row r="95" spans="1:6" ht="15" customHeight="1" x14ac:dyDescent="0.15">
      <c r="A95" s="12"/>
      <c r="B95" s="35">
        <v>77</v>
      </c>
      <c r="C95" s="94">
        <v>5</v>
      </c>
      <c r="D95" s="94">
        <v>1</v>
      </c>
      <c r="E95" s="95">
        <v>6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17</v>
      </c>
      <c r="D98" s="71">
        <v>8</v>
      </c>
      <c r="E98" s="44">
        <v>25</v>
      </c>
      <c r="F98" s="45">
        <v>6.9252077562326875E-2</v>
      </c>
    </row>
    <row r="99" spans="1:6" ht="15" customHeight="1" x14ac:dyDescent="0.15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6</v>
      </c>
      <c r="D104" s="71">
        <v>9</v>
      </c>
      <c r="E104" s="44">
        <v>15</v>
      </c>
      <c r="F104" s="45">
        <v>4.1551246537396121E-2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4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5</v>
      </c>
      <c r="D108" s="94">
        <v>0</v>
      </c>
      <c r="E108" s="95">
        <v>5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5</v>
      </c>
      <c r="E109" s="95">
        <v>7</v>
      </c>
      <c r="F109" s="32"/>
    </row>
    <row r="110" spans="1:6" ht="15" customHeight="1" x14ac:dyDescent="0.15">
      <c r="A110" s="12"/>
      <c r="B110" s="43" t="s">
        <v>44</v>
      </c>
      <c r="C110" s="71">
        <v>7</v>
      </c>
      <c r="D110" s="71">
        <v>11</v>
      </c>
      <c r="E110" s="44">
        <v>18</v>
      </c>
      <c r="F110" s="45">
        <v>4.9861495844875349E-2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11</v>
      </c>
      <c r="E116" s="44">
        <v>13</v>
      </c>
      <c r="F116" s="45">
        <v>3.6011080332409975E-2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5.5401662049861496E-3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1</v>
      </c>
      <c r="D124" s="94">
        <v>1</v>
      </c>
      <c r="E124" s="95">
        <v>2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5.5401662049861496E-3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106">
        <v>109</v>
      </c>
      <c r="C133" s="109">
        <v>0</v>
      </c>
      <c r="D133" s="94">
        <v>0</v>
      </c>
      <c r="E133" s="95">
        <v>0</v>
      </c>
      <c r="F133" s="32"/>
    </row>
    <row r="134" spans="1:6" ht="15" customHeight="1" x14ac:dyDescent="0.15">
      <c r="A134" s="107"/>
      <c r="B134" s="110" t="s">
        <v>48</v>
      </c>
      <c r="C134" s="71">
        <v>0</v>
      </c>
      <c r="D134" s="71">
        <v>0</v>
      </c>
      <c r="E134" s="60">
        <v>0</v>
      </c>
      <c r="F134" s="45">
        <v>0</v>
      </c>
    </row>
    <row r="135" spans="1:6" ht="15" customHeight="1" x14ac:dyDescent="0.15">
      <c r="A135" s="107"/>
      <c r="B135" s="111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107"/>
      <c r="B136" s="111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107"/>
      <c r="B137" s="111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107"/>
      <c r="B138" s="111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107"/>
      <c r="B139" s="111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107"/>
      <c r="B140" s="110" t="s">
        <v>374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107"/>
      <c r="B141" s="111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107"/>
      <c r="B142" s="111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107"/>
      <c r="B143" s="111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107"/>
      <c r="B144" s="111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107"/>
      <c r="B145" s="111">
        <v>119</v>
      </c>
      <c r="C145" s="109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108"/>
      <c r="B146" s="112" t="s">
        <v>375</v>
      </c>
      <c r="C146" s="71">
        <v>0</v>
      </c>
      <c r="D146" s="71">
        <v>0</v>
      </c>
      <c r="E146" s="60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180</v>
      </c>
      <c r="D147" s="77">
        <v>181</v>
      </c>
      <c r="E147" s="62">
        <v>361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17</v>
      </c>
      <c r="D150" s="17">
        <v>22</v>
      </c>
      <c r="E150" s="17">
        <v>39</v>
      </c>
      <c r="F150" s="32">
        <v>0.10803324099722991</v>
      </c>
    </row>
    <row r="151" spans="1:6" ht="15" customHeight="1" x14ac:dyDescent="0.15">
      <c r="A151" s="18"/>
      <c r="B151" s="18" t="s">
        <v>49</v>
      </c>
      <c r="C151" s="19">
        <v>92</v>
      </c>
      <c r="D151" s="19">
        <v>82</v>
      </c>
      <c r="E151" s="19">
        <v>174</v>
      </c>
      <c r="F151" s="32">
        <v>0.48199445983379502</v>
      </c>
    </row>
    <row r="152" spans="1:6" ht="15" customHeight="1" x14ac:dyDescent="0.15">
      <c r="A152" s="33"/>
      <c r="B152" s="20" t="s">
        <v>6</v>
      </c>
      <c r="C152" s="21">
        <v>71</v>
      </c>
      <c r="D152" s="21">
        <v>77</v>
      </c>
      <c r="E152" s="21">
        <v>148</v>
      </c>
      <c r="F152" s="32">
        <v>0.4099722991689751</v>
      </c>
    </row>
    <row r="153" spans="1:6" ht="15" customHeight="1" x14ac:dyDescent="0.15">
      <c r="B153" s="2" t="s">
        <v>8</v>
      </c>
      <c r="C153" s="1">
        <v>180</v>
      </c>
      <c r="D153" s="1">
        <v>181</v>
      </c>
      <c r="E153" s="1">
        <v>361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17</v>
      </c>
      <c r="D155" s="17">
        <v>22</v>
      </c>
      <c r="E155" s="17">
        <v>39</v>
      </c>
      <c r="F155" s="32">
        <v>0.10803324099722991</v>
      </c>
    </row>
    <row r="156" spans="1:6" ht="15" customHeight="1" x14ac:dyDescent="0.15">
      <c r="A156" s="28"/>
      <c r="B156" s="18" t="s">
        <v>49</v>
      </c>
      <c r="C156" s="19">
        <v>92</v>
      </c>
      <c r="D156" s="19">
        <v>82</v>
      </c>
      <c r="E156" s="19">
        <v>174</v>
      </c>
      <c r="F156" s="32">
        <v>0.48199445983379502</v>
      </c>
    </row>
    <row r="157" spans="1:6" ht="15" customHeight="1" x14ac:dyDescent="0.15">
      <c r="A157" s="25"/>
      <c r="B157" s="20" t="s">
        <v>10</v>
      </c>
      <c r="C157" s="21">
        <v>38</v>
      </c>
      <c r="D157" s="21">
        <v>35</v>
      </c>
      <c r="E157" s="21">
        <v>73</v>
      </c>
      <c r="F157" s="32">
        <v>0.20221606648199447</v>
      </c>
    </row>
    <row r="158" spans="1:6" ht="15" customHeight="1" x14ac:dyDescent="0.15">
      <c r="A158" s="26"/>
      <c r="B158" s="29" t="s">
        <v>11</v>
      </c>
      <c r="C158" s="27">
        <v>33</v>
      </c>
      <c r="D158" s="27">
        <v>42</v>
      </c>
      <c r="E158" s="27">
        <v>75</v>
      </c>
      <c r="F158" s="32">
        <v>0.2077562326869806</v>
      </c>
    </row>
    <row r="159" spans="1:6" ht="15" customHeight="1" x14ac:dyDescent="0.15">
      <c r="B159" s="2" t="s">
        <v>8</v>
      </c>
      <c r="C159" s="1">
        <v>180</v>
      </c>
      <c r="D159" s="1">
        <v>181</v>
      </c>
      <c r="E159" s="1">
        <v>361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10</v>
      </c>
      <c r="D161" s="31">
        <v>25</v>
      </c>
      <c r="E161" s="31">
        <v>35</v>
      </c>
      <c r="F161" s="32">
        <v>9.6952908587257622E-2</v>
      </c>
    </row>
    <row r="162" spans="1:6" ht="15" customHeight="1" x14ac:dyDescent="0.15">
      <c r="A162" s="30"/>
      <c r="B162" s="23" t="s">
        <v>15</v>
      </c>
      <c r="C162" s="31">
        <v>3</v>
      </c>
      <c r="D162" s="31">
        <v>14</v>
      </c>
      <c r="E162" s="31">
        <v>17</v>
      </c>
      <c r="F162" s="32">
        <v>4.7091412742382273E-2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1.1080332409972299E-2</v>
      </c>
    </row>
    <row r="164" spans="1:6" ht="15" customHeight="1" x14ac:dyDescent="0.15">
      <c r="B164" s="4" t="s">
        <v>14</v>
      </c>
      <c r="C164" s="1">
        <v>1</v>
      </c>
      <c r="D164" s="1">
        <v>1</v>
      </c>
      <c r="E164" s="1">
        <v>2</v>
      </c>
      <c r="F164" s="32">
        <v>5.5401662049861496E-3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1-000000000000}">
  <sheetPr codeName="Sheet287">
    <tabColor rgb="FF3333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366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3</v>
      </c>
      <c r="E6" s="95">
        <v>5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6</v>
      </c>
      <c r="D8" s="70">
        <v>8</v>
      </c>
      <c r="E8" s="38">
        <v>14</v>
      </c>
      <c r="F8" s="39">
        <v>5.8333333333333334E-2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8</v>
      </c>
      <c r="D14" s="70">
        <v>3</v>
      </c>
      <c r="E14" s="48">
        <v>11</v>
      </c>
      <c r="F14" s="39">
        <v>4.583333333333333E-2</v>
      </c>
    </row>
    <row r="15" spans="1:6" ht="15" customHeight="1" x14ac:dyDescent="0.15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4</v>
      </c>
      <c r="D16" s="94">
        <v>0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9</v>
      </c>
      <c r="D20" s="70">
        <v>4</v>
      </c>
      <c r="E20" s="48">
        <v>13</v>
      </c>
      <c r="F20" s="39">
        <v>5.4166666666666669E-2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4</v>
      </c>
      <c r="D24" s="94">
        <v>1</v>
      </c>
      <c r="E24" s="95">
        <v>5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8</v>
      </c>
      <c r="D26" s="49">
        <v>3</v>
      </c>
      <c r="E26" s="41">
        <v>11</v>
      </c>
      <c r="F26" s="42">
        <v>4.583333333333333E-2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6</v>
      </c>
      <c r="D30" s="94">
        <v>0</v>
      </c>
      <c r="E30" s="95">
        <v>6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7</v>
      </c>
      <c r="D32" s="49">
        <v>4</v>
      </c>
      <c r="E32" s="41">
        <v>11</v>
      </c>
      <c r="F32" s="42">
        <v>4.583333333333333E-2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2.0833333333333332E-2</v>
      </c>
    </row>
    <row r="39" spans="1:6" ht="15" customHeight="1" x14ac:dyDescent="0.15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v>6</v>
      </c>
      <c r="D44" s="49">
        <v>4</v>
      </c>
      <c r="E44" s="41">
        <v>10</v>
      </c>
      <c r="F44" s="42">
        <v>4.1666666666666664E-2</v>
      </c>
    </row>
    <row r="45" spans="1:6" ht="15" customHeight="1" x14ac:dyDescent="0.15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3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5</v>
      </c>
      <c r="D49" s="94">
        <v>3</v>
      </c>
      <c r="E49" s="95">
        <v>8</v>
      </c>
      <c r="F49" s="32"/>
    </row>
    <row r="50" spans="1:6" ht="15" customHeight="1" x14ac:dyDescent="0.15">
      <c r="A50" s="12"/>
      <c r="B50" s="40" t="s">
        <v>34</v>
      </c>
      <c r="C50" s="49">
        <v>9</v>
      </c>
      <c r="D50" s="49">
        <v>10</v>
      </c>
      <c r="E50" s="41">
        <v>19</v>
      </c>
      <c r="F50" s="42">
        <v>7.9166666666666663E-2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4</v>
      </c>
      <c r="E54" s="95">
        <v>7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6</v>
      </c>
      <c r="D56" s="49">
        <v>7</v>
      </c>
      <c r="E56" s="41">
        <v>13</v>
      </c>
      <c r="F56" s="42">
        <v>5.4166666666666669E-2</v>
      </c>
    </row>
    <row r="57" spans="1:6" ht="15" customHeight="1" x14ac:dyDescent="0.15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0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9</v>
      </c>
      <c r="D62" s="49">
        <v>4</v>
      </c>
      <c r="E62" s="41">
        <v>13</v>
      </c>
      <c r="F62" s="42">
        <v>5.4166666666666669E-2</v>
      </c>
    </row>
    <row r="63" spans="1:6" ht="15" customHeight="1" x14ac:dyDescent="0.15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5</v>
      </c>
      <c r="E66" s="95">
        <v>6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6</v>
      </c>
      <c r="D68" s="49">
        <v>11</v>
      </c>
      <c r="E68" s="41">
        <v>17</v>
      </c>
      <c r="F68" s="42">
        <v>7.0833333333333331E-2</v>
      </c>
    </row>
    <row r="69" spans="1:6" ht="15" customHeight="1" x14ac:dyDescent="0.15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7</v>
      </c>
      <c r="D74" s="49">
        <v>7</v>
      </c>
      <c r="E74" s="41">
        <v>14</v>
      </c>
      <c r="F74" s="42">
        <v>5.8333333333333334E-2</v>
      </c>
    </row>
    <row r="75" spans="1:6" ht="15" customHeight="1" x14ac:dyDescent="0.15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3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6</v>
      </c>
      <c r="D80" s="49">
        <v>8</v>
      </c>
      <c r="E80" s="41">
        <v>14</v>
      </c>
      <c r="F80" s="42">
        <v>5.8333333333333334E-2</v>
      </c>
    </row>
    <row r="81" spans="1:6" ht="15" customHeight="1" x14ac:dyDescent="0.15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v>7</v>
      </c>
      <c r="D86" s="71">
        <v>9</v>
      </c>
      <c r="E86" s="44">
        <v>16</v>
      </c>
      <c r="F86" s="45">
        <v>6.6666666666666666E-2</v>
      </c>
    </row>
    <row r="87" spans="1:6" ht="15" customHeight="1" x14ac:dyDescent="0.15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4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10</v>
      </c>
      <c r="D92" s="71">
        <v>15</v>
      </c>
      <c r="E92" s="44">
        <v>25</v>
      </c>
      <c r="F92" s="45">
        <v>0.10416666666666667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v>6</v>
      </c>
      <c r="D98" s="71">
        <v>9</v>
      </c>
      <c r="E98" s="44">
        <v>15</v>
      </c>
      <c r="F98" s="45">
        <v>6.25E-2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5</v>
      </c>
      <c r="E104" s="44">
        <v>7</v>
      </c>
      <c r="F104" s="45">
        <v>2.9166666666666667E-2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4</v>
      </c>
      <c r="D107" s="94">
        <v>1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3</v>
      </c>
      <c r="E110" s="44">
        <v>8</v>
      </c>
      <c r="F110" s="45">
        <v>3.3333333333333333E-2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1.2500000000000001E-2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4.1666666666666666E-3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106">
        <v>109</v>
      </c>
      <c r="C133" s="109">
        <v>0</v>
      </c>
      <c r="D133" s="94">
        <v>0</v>
      </c>
      <c r="E133" s="95">
        <v>0</v>
      </c>
      <c r="F133" s="32"/>
    </row>
    <row r="134" spans="1:6" ht="15" customHeight="1" x14ac:dyDescent="0.15">
      <c r="A134" s="107"/>
      <c r="B134" s="110" t="s">
        <v>48</v>
      </c>
      <c r="C134" s="71">
        <v>0</v>
      </c>
      <c r="D134" s="71">
        <v>0</v>
      </c>
      <c r="E134" s="60">
        <v>0</v>
      </c>
      <c r="F134" s="45">
        <v>0</v>
      </c>
    </row>
    <row r="135" spans="1:6" ht="15" customHeight="1" x14ac:dyDescent="0.15">
      <c r="A135" s="107"/>
      <c r="B135" s="111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107"/>
      <c r="B136" s="111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107"/>
      <c r="B137" s="111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107"/>
      <c r="B138" s="111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107"/>
      <c r="B139" s="111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107"/>
      <c r="B140" s="110" t="s">
        <v>374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107"/>
      <c r="B141" s="111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107"/>
      <c r="B142" s="111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107"/>
      <c r="B143" s="111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107"/>
      <c r="B144" s="111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107"/>
      <c r="B145" s="111">
        <v>119</v>
      </c>
      <c r="C145" s="109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108"/>
      <c r="B146" s="112" t="s">
        <v>375</v>
      </c>
      <c r="C146" s="71">
        <v>0</v>
      </c>
      <c r="D146" s="71">
        <v>0</v>
      </c>
      <c r="E146" s="60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120</v>
      </c>
      <c r="D147" s="77">
        <v>120</v>
      </c>
      <c r="E147" s="62">
        <v>240</v>
      </c>
      <c r="F147" s="32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23</v>
      </c>
      <c r="D150" s="17">
        <v>15</v>
      </c>
      <c r="E150" s="17">
        <v>38</v>
      </c>
      <c r="F150" s="32">
        <v>0.15833333333333333</v>
      </c>
    </row>
    <row r="151" spans="1:6" ht="15" customHeight="1" x14ac:dyDescent="0.15">
      <c r="A151" s="18"/>
      <c r="B151" s="18" t="s">
        <v>49</v>
      </c>
      <c r="C151" s="19">
        <v>67</v>
      </c>
      <c r="D151" s="19">
        <v>60</v>
      </c>
      <c r="E151" s="19">
        <v>127</v>
      </c>
      <c r="F151" s="32">
        <v>0.52916666666666667</v>
      </c>
    </row>
    <row r="152" spans="1:6" ht="15" customHeight="1" x14ac:dyDescent="0.15">
      <c r="A152" s="33"/>
      <c r="B152" s="20" t="s">
        <v>6</v>
      </c>
      <c r="C152" s="21">
        <v>30</v>
      </c>
      <c r="D152" s="21">
        <v>45</v>
      </c>
      <c r="E152" s="21">
        <v>75</v>
      </c>
      <c r="F152" s="32">
        <v>0.3125</v>
      </c>
    </row>
    <row r="153" spans="1:6" ht="15" customHeight="1" x14ac:dyDescent="0.15">
      <c r="B153" s="2" t="s">
        <v>8</v>
      </c>
      <c r="C153" s="1">
        <v>120</v>
      </c>
      <c r="D153" s="1">
        <v>120</v>
      </c>
      <c r="E153" s="1">
        <v>240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23</v>
      </c>
      <c r="D155" s="17">
        <v>15</v>
      </c>
      <c r="E155" s="17">
        <v>38</v>
      </c>
      <c r="F155" s="32">
        <v>0.15833333333333333</v>
      </c>
    </row>
    <row r="156" spans="1:6" ht="15" customHeight="1" x14ac:dyDescent="0.15">
      <c r="A156" s="28"/>
      <c r="B156" s="18" t="s">
        <v>49</v>
      </c>
      <c r="C156" s="19">
        <v>67</v>
      </c>
      <c r="D156" s="19">
        <v>60</v>
      </c>
      <c r="E156" s="19">
        <v>127</v>
      </c>
      <c r="F156" s="32">
        <v>0.52916666666666667</v>
      </c>
    </row>
    <row r="157" spans="1:6" ht="15" customHeight="1" x14ac:dyDescent="0.15">
      <c r="A157" s="25"/>
      <c r="B157" s="20" t="s">
        <v>10</v>
      </c>
      <c r="C157" s="21">
        <v>17</v>
      </c>
      <c r="D157" s="21">
        <v>24</v>
      </c>
      <c r="E157" s="21">
        <v>41</v>
      </c>
      <c r="F157" s="32">
        <v>0.17083333333333334</v>
      </c>
    </row>
    <row r="158" spans="1:6" ht="15" customHeight="1" x14ac:dyDescent="0.15">
      <c r="A158" s="26"/>
      <c r="B158" s="29" t="s">
        <v>11</v>
      </c>
      <c r="C158" s="27">
        <v>13</v>
      </c>
      <c r="D158" s="27">
        <v>21</v>
      </c>
      <c r="E158" s="27">
        <v>34</v>
      </c>
      <c r="F158" s="32">
        <v>0.14166666666666666</v>
      </c>
    </row>
    <row r="159" spans="1:6" ht="15" customHeight="1" x14ac:dyDescent="0.15">
      <c r="B159" s="2" t="s">
        <v>8</v>
      </c>
      <c r="C159" s="1">
        <v>120</v>
      </c>
      <c r="D159" s="1">
        <v>120</v>
      </c>
      <c r="E159" s="1">
        <v>240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5</v>
      </c>
      <c r="D161" s="31">
        <v>7</v>
      </c>
      <c r="E161" s="31">
        <v>12</v>
      </c>
      <c r="F161" s="32">
        <v>0.05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4</v>
      </c>
      <c r="E162" s="31">
        <v>4</v>
      </c>
      <c r="F162" s="32">
        <v>1.6666666666666666E-2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4.1666666666666666E-3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4.1666666666666666E-3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6">
    <tabColor rgb="FFCCFFCC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143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3</v>
      </c>
      <c r="D3" s="94">
        <v>2</v>
      </c>
      <c r="E3" s="95">
        <v>5</v>
      </c>
      <c r="F3" s="32"/>
    </row>
    <row r="4" spans="1:6" ht="15" customHeight="1" x14ac:dyDescent="0.15">
      <c r="A4" s="12"/>
      <c r="B4" s="35">
        <v>1</v>
      </c>
      <c r="C4" s="94">
        <v>5</v>
      </c>
      <c r="D4" s="94">
        <v>5</v>
      </c>
      <c r="E4" s="95">
        <v>10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3</v>
      </c>
      <c r="E5" s="95">
        <v>4</v>
      </c>
      <c r="F5" s="32"/>
    </row>
    <row r="6" spans="1:6" ht="15" customHeight="1" x14ac:dyDescent="0.15">
      <c r="A6" s="12"/>
      <c r="B6" s="35">
        <v>3</v>
      </c>
      <c r="C6" s="94">
        <v>5</v>
      </c>
      <c r="D6" s="94">
        <v>9</v>
      </c>
      <c r="E6" s="95">
        <v>14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4</v>
      </c>
      <c r="E7" s="95">
        <v>6</v>
      </c>
      <c r="F7" s="32"/>
    </row>
    <row r="8" spans="1:6" ht="15" customHeight="1" x14ac:dyDescent="0.15">
      <c r="A8" s="12"/>
      <c r="B8" s="37" t="s">
        <v>27</v>
      </c>
      <c r="C8" s="70">
        <v>16</v>
      </c>
      <c r="D8" s="70">
        <v>23</v>
      </c>
      <c r="E8" s="38">
        <v>39</v>
      </c>
      <c r="F8" s="39">
        <v>5.7437407952871868E-2</v>
      </c>
    </row>
    <row r="9" spans="1:6" ht="15" customHeight="1" x14ac:dyDescent="0.15">
      <c r="A9" s="12"/>
      <c r="B9" s="35">
        <v>5</v>
      </c>
      <c r="C9" s="94">
        <v>10</v>
      </c>
      <c r="D9" s="94">
        <v>10</v>
      </c>
      <c r="E9" s="95">
        <v>20</v>
      </c>
      <c r="F9" s="32"/>
    </row>
    <row r="10" spans="1:6" ht="15" customHeight="1" x14ac:dyDescent="0.15">
      <c r="A10" s="12"/>
      <c r="B10" s="35">
        <v>6</v>
      </c>
      <c r="C10" s="94">
        <v>11</v>
      </c>
      <c r="D10" s="94">
        <v>8</v>
      </c>
      <c r="E10" s="95">
        <v>19</v>
      </c>
      <c r="F10" s="32"/>
    </row>
    <row r="11" spans="1:6" ht="15" customHeight="1" x14ac:dyDescent="0.15">
      <c r="A11" s="12"/>
      <c r="B11" s="35">
        <v>7</v>
      </c>
      <c r="C11" s="94">
        <v>8</v>
      </c>
      <c r="D11" s="94">
        <v>8</v>
      </c>
      <c r="E11" s="95">
        <v>16</v>
      </c>
      <c r="F11" s="32"/>
    </row>
    <row r="12" spans="1:6" ht="15" customHeight="1" x14ac:dyDescent="0.15">
      <c r="A12" s="12"/>
      <c r="B12" s="35">
        <v>8</v>
      </c>
      <c r="C12" s="94">
        <v>7</v>
      </c>
      <c r="D12" s="94">
        <v>6</v>
      </c>
      <c r="E12" s="95">
        <v>13</v>
      </c>
      <c r="F12" s="32"/>
    </row>
    <row r="13" spans="1:6" ht="15" customHeight="1" x14ac:dyDescent="0.15">
      <c r="A13" s="12"/>
      <c r="B13" s="35">
        <v>9</v>
      </c>
      <c r="C13" s="94">
        <v>4</v>
      </c>
      <c r="D13" s="94">
        <v>3</v>
      </c>
      <c r="E13" s="95">
        <v>7</v>
      </c>
      <c r="F13" s="32"/>
    </row>
    <row r="14" spans="1:6" ht="15" customHeight="1" x14ac:dyDescent="0.15">
      <c r="A14" s="12"/>
      <c r="B14" s="37" t="s">
        <v>28</v>
      </c>
      <c r="C14" s="70">
        <v>40</v>
      </c>
      <c r="D14" s="70">
        <v>35</v>
      </c>
      <c r="E14" s="48">
        <v>75</v>
      </c>
      <c r="F14" s="39">
        <v>0.11045655375552282</v>
      </c>
    </row>
    <row r="15" spans="1:6" ht="15" customHeight="1" x14ac:dyDescent="0.15">
      <c r="A15" s="12"/>
      <c r="B15" s="35">
        <v>10</v>
      </c>
      <c r="C15" s="94">
        <v>8</v>
      </c>
      <c r="D15" s="94">
        <v>5</v>
      </c>
      <c r="E15" s="95">
        <v>13</v>
      </c>
      <c r="F15" s="32"/>
    </row>
    <row r="16" spans="1:6" ht="15" customHeight="1" x14ac:dyDescent="0.15">
      <c r="A16" s="12"/>
      <c r="B16" s="35">
        <v>11</v>
      </c>
      <c r="C16" s="94">
        <v>6</v>
      </c>
      <c r="D16" s="94">
        <v>3</v>
      </c>
      <c r="E16" s="95">
        <v>9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15">
      <c r="A19" s="12"/>
      <c r="B19" s="35">
        <v>14</v>
      </c>
      <c r="C19" s="94">
        <v>5</v>
      </c>
      <c r="D19" s="94">
        <v>5</v>
      </c>
      <c r="E19" s="95">
        <v>10</v>
      </c>
      <c r="F19" s="32"/>
    </row>
    <row r="20" spans="1:6" ht="15" customHeight="1" x14ac:dyDescent="0.15">
      <c r="A20" s="12"/>
      <c r="B20" s="37" t="s">
        <v>29</v>
      </c>
      <c r="C20" s="70">
        <v>22</v>
      </c>
      <c r="D20" s="70">
        <v>19</v>
      </c>
      <c r="E20" s="48">
        <v>41</v>
      </c>
      <c r="F20" s="39">
        <v>6.0382916053019146E-2</v>
      </c>
    </row>
    <row r="21" spans="1:6" ht="15" customHeight="1" x14ac:dyDescent="0.15">
      <c r="A21" s="12"/>
      <c r="B21" s="35">
        <v>15</v>
      </c>
      <c r="C21" s="94">
        <v>9</v>
      </c>
      <c r="D21" s="94">
        <v>1</v>
      </c>
      <c r="E21" s="95">
        <v>10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15">
      <c r="A23" s="12"/>
      <c r="B23" s="35">
        <v>17</v>
      </c>
      <c r="C23" s="94">
        <v>4</v>
      </c>
      <c r="D23" s="94">
        <v>6</v>
      </c>
      <c r="E23" s="95">
        <v>10</v>
      </c>
      <c r="F23" s="32"/>
    </row>
    <row r="24" spans="1:6" ht="15" customHeight="1" x14ac:dyDescent="0.15">
      <c r="A24" s="12"/>
      <c r="B24" s="35">
        <v>18</v>
      </c>
      <c r="C24" s="94">
        <v>4</v>
      </c>
      <c r="D24" s="94">
        <v>2</v>
      </c>
      <c r="E24" s="95">
        <v>6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4</v>
      </c>
      <c r="E25" s="95">
        <v>7</v>
      </c>
      <c r="F25" s="32"/>
    </row>
    <row r="26" spans="1:6" ht="15" customHeight="1" x14ac:dyDescent="0.15">
      <c r="A26" s="12"/>
      <c r="B26" s="40" t="s">
        <v>30</v>
      </c>
      <c r="C26" s="49">
        <v>22</v>
      </c>
      <c r="D26" s="49">
        <v>16</v>
      </c>
      <c r="E26" s="41">
        <v>38</v>
      </c>
      <c r="F26" s="42">
        <v>5.5964653902798235E-2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4</v>
      </c>
      <c r="E28" s="95">
        <v>5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3</v>
      </c>
      <c r="E30" s="95">
        <v>4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9</v>
      </c>
      <c r="E32" s="41">
        <v>12</v>
      </c>
      <c r="F32" s="42">
        <v>1.7673048600883652E-2</v>
      </c>
    </row>
    <row r="33" spans="1:6" ht="15" customHeight="1" x14ac:dyDescent="0.15">
      <c r="A33" s="12"/>
      <c r="B33" s="35">
        <v>25</v>
      </c>
      <c r="C33" s="94">
        <v>3</v>
      </c>
      <c r="D33" s="94">
        <v>3</v>
      </c>
      <c r="E33" s="95">
        <v>6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15">
      <c r="A35" s="12"/>
      <c r="B35" s="35">
        <v>27</v>
      </c>
      <c r="C35" s="94">
        <v>4</v>
      </c>
      <c r="D35" s="94">
        <v>4</v>
      </c>
      <c r="E35" s="95">
        <v>8</v>
      </c>
      <c r="F35" s="32"/>
    </row>
    <row r="36" spans="1:6" ht="15" customHeight="1" x14ac:dyDescent="0.15">
      <c r="A36" s="12"/>
      <c r="B36" s="35">
        <v>28</v>
      </c>
      <c r="C36" s="94">
        <v>5</v>
      </c>
      <c r="D36" s="94">
        <v>6</v>
      </c>
      <c r="E36" s="95">
        <v>11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4</v>
      </c>
      <c r="E37" s="95">
        <v>6</v>
      </c>
      <c r="F37" s="32"/>
    </row>
    <row r="38" spans="1:6" ht="15" customHeight="1" x14ac:dyDescent="0.15">
      <c r="A38" s="12"/>
      <c r="B38" s="40" t="s">
        <v>32</v>
      </c>
      <c r="C38" s="49">
        <v>17</v>
      </c>
      <c r="D38" s="49">
        <v>18</v>
      </c>
      <c r="E38" s="41">
        <v>35</v>
      </c>
      <c r="F38" s="42">
        <v>5.1546391752577317E-2</v>
      </c>
    </row>
    <row r="39" spans="1:6" ht="15" customHeight="1" x14ac:dyDescent="0.15">
      <c r="A39" s="12"/>
      <c r="B39" s="35">
        <v>30</v>
      </c>
      <c r="C39" s="94">
        <v>3</v>
      </c>
      <c r="D39" s="94">
        <v>6</v>
      </c>
      <c r="E39" s="95">
        <v>9</v>
      </c>
      <c r="F39" s="32"/>
    </row>
    <row r="40" spans="1:6" ht="15" customHeight="1" x14ac:dyDescent="0.15">
      <c r="A40" s="12"/>
      <c r="B40" s="35">
        <v>31</v>
      </c>
      <c r="C40" s="94">
        <v>4</v>
      </c>
      <c r="D40" s="94">
        <v>2</v>
      </c>
      <c r="E40" s="95">
        <v>6</v>
      </c>
      <c r="F40" s="32"/>
    </row>
    <row r="41" spans="1:6" ht="15" customHeight="1" x14ac:dyDescent="0.15">
      <c r="A41" s="12"/>
      <c r="B41" s="35">
        <v>32</v>
      </c>
      <c r="C41" s="94">
        <v>6</v>
      </c>
      <c r="D41" s="94">
        <v>2</v>
      </c>
      <c r="E41" s="95">
        <v>8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7</v>
      </c>
      <c r="E42" s="95">
        <v>10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4</v>
      </c>
      <c r="E43" s="95">
        <v>7</v>
      </c>
      <c r="F43" s="32"/>
    </row>
    <row r="44" spans="1:6" ht="15" customHeight="1" x14ac:dyDescent="0.15">
      <c r="A44" s="12"/>
      <c r="B44" s="40" t="s">
        <v>33</v>
      </c>
      <c r="C44" s="49">
        <v>19</v>
      </c>
      <c r="D44" s="49">
        <v>21</v>
      </c>
      <c r="E44" s="41">
        <v>40</v>
      </c>
      <c r="F44" s="42">
        <v>5.8910162002945507E-2</v>
      </c>
    </row>
    <row r="45" spans="1:6" ht="15" customHeight="1" x14ac:dyDescent="0.15">
      <c r="A45" s="12"/>
      <c r="B45" s="35">
        <v>35</v>
      </c>
      <c r="C45" s="94">
        <v>7</v>
      </c>
      <c r="D45" s="94">
        <v>8</v>
      </c>
      <c r="E45" s="95">
        <v>15</v>
      </c>
      <c r="F45" s="32"/>
    </row>
    <row r="46" spans="1:6" ht="15" customHeight="1" x14ac:dyDescent="0.15">
      <c r="A46" s="12"/>
      <c r="B46" s="35">
        <v>36</v>
      </c>
      <c r="C46" s="94">
        <v>8</v>
      </c>
      <c r="D46" s="94">
        <v>7</v>
      </c>
      <c r="E46" s="95">
        <v>15</v>
      </c>
      <c r="F46" s="32"/>
    </row>
    <row r="47" spans="1:6" ht="15" customHeight="1" x14ac:dyDescent="0.15">
      <c r="A47" s="12"/>
      <c r="B47" s="35">
        <v>37</v>
      </c>
      <c r="C47" s="94">
        <v>9</v>
      </c>
      <c r="D47" s="94">
        <v>8</v>
      </c>
      <c r="E47" s="95">
        <v>17</v>
      </c>
      <c r="F47" s="32"/>
    </row>
    <row r="48" spans="1:6" ht="15" customHeight="1" x14ac:dyDescent="0.15">
      <c r="A48" s="12"/>
      <c r="B48" s="35">
        <v>38</v>
      </c>
      <c r="C48" s="94">
        <v>5</v>
      </c>
      <c r="D48" s="94">
        <v>3</v>
      </c>
      <c r="E48" s="95">
        <v>8</v>
      </c>
      <c r="F48" s="32"/>
    </row>
    <row r="49" spans="1:6" ht="15" customHeight="1" x14ac:dyDescent="0.15">
      <c r="A49" s="12"/>
      <c r="B49" s="35">
        <v>39</v>
      </c>
      <c r="C49" s="94">
        <v>13</v>
      </c>
      <c r="D49" s="94">
        <v>3</v>
      </c>
      <c r="E49" s="95">
        <v>16</v>
      </c>
      <c r="F49" s="32"/>
    </row>
    <row r="50" spans="1:6" ht="15" customHeight="1" x14ac:dyDescent="0.15">
      <c r="A50" s="12"/>
      <c r="B50" s="40" t="s">
        <v>34</v>
      </c>
      <c r="C50" s="49">
        <v>42</v>
      </c>
      <c r="D50" s="49">
        <v>29</v>
      </c>
      <c r="E50" s="41">
        <v>71</v>
      </c>
      <c r="F50" s="42">
        <v>0.10456553755522828</v>
      </c>
    </row>
    <row r="51" spans="1:6" ht="15" customHeight="1" x14ac:dyDescent="0.15">
      <c r="A51" s="12"/>
      <c r="B51" s="35">
        <v>40</v>
      </c>
      <c r="C51" s="94">
        <v>6</v>
      </c>
      <c r="D51" s="94">
        <v>7</v>
      </c>
      <c r="E51" s="95">
        <v>13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10</v>
      </c>
      <c r="E52" s="95">
        <v>12</v>
      </c>
      <c r="F52" s="32"/>
    </row>
    <row r="53" spans="1:6" ht="15" customHeight="1" x14ac:dyDescent="0.15">
      <c r="A53" s="12"/>
      <c r="B53" s="35">
        <v>42</v>
      </c>
      <c r="C53" s="94">
        <v>4</v>
      </c>
      <c r="D53" s="94">
        <v>1</v>
      </c>
      <c r="E53" s="95">
        <v>5</v>
      </c>
      <c r="F53" s="32"/>
    </row>
    <row r="54" spans="1:6" ht="15" customHeight="1" x14ac:dyDescent="0.15">
      <c r="A54" s="12"/>
      <c r="B54" s="35">
        <v>43</v>
      </c>
      <c r="C54" s="94">
        <v>7</v>
      </c>
      <c r="D54" s="94">
        <v>7</v>
      </c>
      <c r="E54" s="95">
        <v>14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4</v>
      </c>
      <c r="E55" s="95">
        <v>6</v>
      </c>
      <c r="F55" s="32"/>
    </row>
    <row r="56" spans="1:6" ht="15" customHeight="1" x14ac:dyDescent="0.15">
      <c r="A56" s="12"/>
      <c r="B56" s="40" t="s">
        <v>35</v>
      </c>
      <c r="C56" s="49">
        <v>21</v>
      </c>
      <c r="D56" s="49">
        <v>29</v>
      </c>
      <c r="E56" s="41">
        <v>50</v>
      </c>
      <c r="F56" s="42">
        <v>7.3637702503681887E-2</v>
      </c>
    </row>
    <row r="57" spans="1:6" ht="15" customHeight="1" x14ac:dyDescent="0.15">
      <c r="A57" s="12"/>
      <c r="B57" s="35">
        <v>45</v>
      </c>
      <c r="C57" s="94">
        <v>1</v>
      </c>
      <c r="D57" s="94">
        <v>5</v>
      </c>
      <c r="E57" s="95">
        <v>6</v>
      </c>
      <c r="F57" s="32"/>
    </row>
    <row r="58" spans="1:6" ht="15" customHeight="1" x14ac:dyDescent="0.15">
      <c r="A58" s="12"/>
      <c r="B58" s="35">
        <v>46</v>
      </c>
      <c r="C58" s="94">
        <v>8</v>
      </c>
      <c r="D58" s="94">
        <v>4</v>
      </c>
      <c r="E58" s="95">
        <v>12</v>
      </c>
      <c r="F58" s="32"/>
    </row>
    <row r="59" spans="1:6" ht="15" customHeight="1" x14ac:dyDescent="0.15">
      <c r="A59" s="12"/>
      <c r="B59" s="35">
        <v>47</v>
      </c>
      <c r="C59" s="94">
        <v>7</v>
      </c>
      <c r="D59" s="94">
        <v>6</v>
      </c>
      <c r="E59" s="95">
        <v>13</v>
      </c>
      <c r="F59" s="32"/>
    </row>
    <row r="60" spans="1:6" ht="15" customHeight="1" x14ac:dyDescent="0.15">
      <c r="A60" s="12"/>
      <c r="B60" s="35">
        <v>48</v>
      </c>
      <c r="C60" s="94">
        <v>4</v>
      </c>
      <c r="D60" s="94">
        <v>6</v>
      </c>
      <c r="E60" s="95">
        <v>10</v>
      </c>
      <c r="F60" s="32"/>
    </row>
    <row r="61" spans="1:6" ht="15" customHeight="1" x14ac:dyDescent="0.15">
      <c r="A61" s="12"/>
      <c r="B61" s="35">
        <v>49</v>
      </c>
      <c r="C61" s="94">
        <v>7</v>
      </c>
      <c r="D61" s="94">
        <v>4</v>
      </c>
      <c r="E61" s="95">
        <v>11</v>
      </c>
      <c r="F61" s="32"/>
    </row>
    <row r="62" spans="1:6" ht="15" customHeight="1" x14ac:dyDescent="0.15">
      <c r="A62" s="12"/>
      <c r="B62" s="40" t="s">
        <v>36</v>
      </c>
      <c r="C62" s="49">
        <v>27</v>
      </c>
      <c r="D62" s="49">
        <v>25</v>
      </c>
      <c r="E62" s="41">
        <v>52</v>
      </c>
      <c r="F62" s="42">
        <v>7.6583210603829166E-2</v>
      </c>
    </row>
    <row r="63" spans="1:6" ht="15" customHeight="1" x14ac:dyDescent="0.15">
      <c r="A63" s="12"/>
      <c r="B63" s="35">
        <v>50</v>
      </c>
      <c r="C63" s="94">
        <v>6</v>
      </c>
      <c r="D63" s="94">
        <v>5</v>
      </c>
      <c r="E63" s="95">
        <v>11</v>
      </c>
      <c r="F63" s="32"/>
    </row>
    <row r="64" spans="1:6" ht="15" customHeight="1" x14ac:dyDescent="0.15">
      <c r="A64" s="12"/>
      <c r="B64" s="35">
        <v>51</v>
      </c>
      <c r="C64" s="94">
        <v>9</v>
      </c>
      <c r="D64" s="94">
        <v>7</v>
      </c>
      <c r="E64" s="95">
        <v>16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5</v>
      </c>
      <c r="D66" s="94">
        <v>3</v>
      </c>
      <c r="E66" s="95">
        <v>8</v>
      </c>
      <c r="F66" s="32"/>
    </row>
    <row r="67" spans="1:6" ht="15" customHeight="1" x14ac:dyDescent="0.15">
      <c r="A67" s="12"/>
      <c r="B67" s="35">
        <v>54</v>
      </c>
      <c r="C67" s="94">
        <v>4</v>
      </c>
      <c r="D67" s="94">
        <v>4</v>
      </c>
      <c r="E67" s="95">
        <v>8</v>
      </c>
      <c r="F67" s="32"/>
    </row>
    <row r="68" spans="1:6" ht="15" customHeight="1" x14ac:dyDescent="0.15">
      <c r="A68" s="12"/>
      <c r="B68" s="40" t="s">
        <v>37</v>
      </c>
      <c r="C68" s="49">
        <v>27</v>
      </c>
      <c r="D68" s="49">
        <v>21</v>
      </c>
      <c r="E68" s="41">
        <v>48</v>
      </c>
      <c r="F68" s="42">
        <v>7.0692194403534608E-2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5</v>
      </c>
      <c r="E70" s="95">
        <v>6</v>
      </c>
      <c r="F70" s="32"/>
    </row>
    <row r="71" spans="1:6" ht="15" customHeight="1" x14ac:dyDescent="0.15">
      <c r="A71" s="12"/>
      <c r="B71" s="35">
        <v>57</v>
      </c>
      <c r="C71" s="94">
        <v>7</v>
      </c>
      <c r="D71" s="94">
        <v>2</v>
      </c>
      <c r="E71" s="95">
        <v>9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3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11</v>
      </c>
      <c r="D74" s="49">
        <v>13</v>
      </c>
      <c r="E74" s="41">
        <v>24</v>
      </c>
      <c r="F74" s="42">
        <v>3.5346097201767304E-2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5</v>
      </c>
      <c r="E76" s="95">
        <v>9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15">
      <c r="A79" s="12"/>
      <c r="B79" s="35">
        <v>64</v>
      </c>
      <c r="C79" s="94">
        <v>5</v>
      </c>
      <c r="D79" s="94">
        <v>5</v>
      </c>
      <c r="E79" s="95">
        <v>10</v>
      </c>
      <c r="F79" s="32"/>
    </row>
    <row r="80" spans="1:6" ht="15" customHeight="1" x14ac:dyDescent="0.15">
      <c r="A80" s="12"/>
      <c r="B80" s="40" t="s">
        <v>39</v>
      </c>
      <c r="C80" s="49">
        <v>12</v>
      </c>
      <c r="D80" s="49">
        <v>17</v>
      </c>
      <c r="E80" s="41">
        <v>29</v>
      </c>
      <c r="F80" s="42">
        <v>4.2709867452135494E-2</v>
      </c>
    </row>
    <row r="81" spans="1:6" ht="15" customHeight="1" x14ac:dyDescent="0.15">
      <c r="A81" s="12"/>
      <c r="B81" s="35">
        <v>65</v>
      </c>
      <c r="C81" s="94">
        <v>1</v>
      </c>
      <c r="D81" s="94">
        <v>4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4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5</v>
      </c>
      <c r="D83" s="94">
        <v>2</v>
      </c>
      <c r="E83" s="95">
        <v>7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4</v>
      </c>
      <c r="E84" s="95">
        <v>6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5</v>
      </c>
      <c r="E85" s="95">
        <v>7</v>
      </c>
      <c r="F85" s="32"/>
    </row>
    <row r="86" spans="1:6" ht="15" customHeight="1" x14ac:dyDescent="0.15">
      <c r="A86" s="12"/>
      <c r="B86" s="43" t="s">
        <v>40</v>
      </c>
      <c r="C86" s="71">
        <v>12</v>
      </c>
      <c r="D86" s="71">
        <v>19</v>
      </c>
      <c r="E86" s="44">
        <v>31</v>
      </c>
      <c r="F86" s="45">
        <v>4.5655375552282766E-2</v>
      </c>
    </row>
    <row r="87" spans="1:6" ht="15" customHeight="1" x14ac:dyDescent="0.15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7</v>
      </c>
      <c r="D88" s="94">
        <v>2</v>
      </c>
      <c r="E88" s="95">
        <v>9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3</v>
      </c>
      <c r="E89" s="95">
        <v>7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16</v>
      </c>
      <c r="D92" s="71">
        <v>9</v>
      </c>
      <c r="E92" s="44">
        <v>25</v>
      </c>
      <c r="F92" s="45">
        <v>3.6818851251840944E-2</v>
      </c>
    </row>
    <row r="93" spans="1:6" ht="15" customHeight="1" x14ac:dyDescent="0.15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6</v>
      </c>
      <c r="E94" s="95">
        <v>9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10</v>
      </c>
      <c r="D98" s="71">
        <v>16</v>
      </c>
      <c r="E98" s="44">
        <v>26</v>
      </c>
      <c r="F98" s="45">
        <v>3.8291605301914583E-2</v>
      </c>
    </row>
    <row r="99" spans="1:6" ht="15" customHeight="1" x14ac:dyDescent="0.15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4</v>
      </c>
      <c r="E103" s="95">
        <v>6</v>
      </c>
      <c r="F103" s="32"/>
    </row>
    <row r="104" spans="1:6" ht="15" customHeight="1" x14ac:dyDescent="0.15">
      <c r="A104" s="12"/>
      <c r="B104" s="43" t="s">
        <v>43</v>
      </c>
      <c r="C104" s="71">
        <v>6</v>
      </c>
      <c r="D104" s="71">
        <v>13</v>
      </c>
      <c r="E104" s="44">
        <v>19</v>
      </c>
      <c r="F104" s="45">
        <v>2.7982326951399118E-2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6</v>
      </c>
      <c r="E110" s="44">
        <v>9</v>
      </c>
      <c r="F110" s="45">
        <v>1.3254786450662739E-2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4</v>
      </c>
      <c r="E114" s="95">
        <v>4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8</v>
      </c>
      <c r="E116" s="44">
        <v>9</v>
      </c>
      <c r="F116" s="45">
        <v>1.3254786450662739E-2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8.836524300441826E-3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328</v>
      </c>
      <c r="D147" s="77">
        <v>351</v>
      </c>
      <c r="E147" s="77">
        <v>679</v>
      </c>
      <c r="F147" s="97">
        <v>0.99999999999999956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78</v>
      </c>
      <c r="D150" s="17">
        <v>77</v>
      </c>
      <c r="E150" s="17">
        <v>155</v>
      </c>
      <c r="F150" s="32">
        <v>0.22827687776141384</v>
      </c>
    </row>
    <row r="151" spans="1:6" ht="15" customHeight="1" x14ac:dyDescent="0.15">
      <c r="A151" s="18"/>
      <c r="B151" s="18" t="s">
        <v>49</v>
      </c>
      <c r="C151" s="19">
        <v>201</v>
      </c>
      <c r="D151" s="19">
        <v>198</v>
      </c>
      <c r="E151" s="19">
        <v>399</v>
      </c>
      <c r="F151" s="32">
        <v>0.58762886597938147</v>
      </c>
    </row>
    <row r="152" spans="1:6" ht="15" customHeight="1" x14ac:dyDescent="0.15">
      <c r="A152" s="33"/>
      <c r="B152" s="20" t="s">
        <v>6</v>
      </c>
      <c r="C152" s="21">
        <v>49</v>
      </c>
      <c r="D152" s="21">
        <v>76</v>
      </c>
      <c r="E152" s="21">
        <v>125</v>
      </c>
      <c r="F152" s="32">
        <v>0.18409425625920472</v>
      </c>
    </row>
    <row r="153" spans="1:6" ht="15" customHeight="1" x14ac:dyDescent="0.15">
      <c r="B153" s="2" t="s">
        <v>8</v>
      </c>
      <c r="C153" s="1">
        <v>328</v>
      </c>
      <c r="D153" s="1">
        <v>351</v>
      </c>
      <c r="E153" s="1">
        <v>679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78</v>
      </c>
      <c r="D155" s="17">
        <v>77</v>
      </c>
      <c r="E155" s="17">
        <v>155</v>
      </c>
      <c r="F155" s="32">
        <v>0.22827687776141384</v>
      </c>
    </row>
    <row r="156" spans="1:6" ht="15" customHeight="1" x14ac:dyDescent="0.15">
      <c r="A156" s="28"/>
      <c r="B156" s="18" t="s">
        <v>49</v>
      </c>
      <c r="C156" s="19">
        <v>201</v>
      </c>
      <c r="D156" s="19">
        <v>198</v>
      </c>
      <c r="E156" s="19">
        <v>399</v>
      </c>
      <c r="F156" s="32">
        <v>0.58762886597938147</v>
      </c>
    </row>
    <row r="157" spans="1:6" ht="15" customHeight="1" x14ac:dyDescent="0.15">
      <c r="A157" s="25"/>
      <c r="B157" s="20" t="s">
        <v>10</v>
      </c>
      <c r="C157" s="21">
        <v>28</v>
      </c>
      <c r="D157" s="21">
        <v>28</v>
      </c>
      <c r="E157" s="21">
        <v>56</v>
      </c>
      <c r="F157" s="32">
        <v>8.247422680412371E-2</v>
      </c>
    </row>
    <row r="158" spans="1:6" ht="15" customHeight="1" x14ac:dyDescent="0.15">
      <c r="A158" s="26"/>
      <c r="B158" s="29" t="s">
        <v>11</v>
      </c>
      <c r="C158" s="27">
        <v>21</v>
      </c>
      <c r="D158" s="27">
        <v>48</v>
      </c>
      <c r="E158" s="27">
        <v>69</v>
      </c>
      <c r="F158" s="32">
        <v>0.101620029455081</v>
      </c>
    </row>
    <row r="159" spans="1:6" ht="15" customHeight="1" x14ac:dyDescent="0.15">
      <c r="B159" s="2" t="s">
        <v>8</v>
      </c>
      <c r="C159" s="1">
        <v>328</v>
      </c>
      <c r="D159" s="1">
        <v>351</v>
      </c>
      <c r="E159" s="1">
        <v>679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5</v>
      </c>
      <c r="D161" s="31">
        <v>19</v>
      </c>
      <c r="E161" s="31">
        <v>24</v>
      </c>
      <c r="F161" s="32">
        <v>3.5346097201767304E-2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13</v>
      </c>
      <c r="E162" s="31">
        <v>15</v>
      </c>
      <c r="F162" s="32">
        <v>2.2091310751104567E-2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5</v>
      </c>
      <c r="E163" s="31">
        <v>6</v>
      </c>
      <c r="F163" s="32">
        <v>8.836524300441826E-3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79">
    <tabColor indexed="10"/>
  </sheetPr>
  <dimension ref="A1:F167"/>
  <sheetViews>
    <sheetView zoomScaleNormal="100" workbookViewId="0">
      <selection activeCell="D17" sqref="D17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">
      <c r="A2" s="66" t="s">
        <v>94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50">
        <v>0</v>
      </c>
      <c r="C3" s="68">
        <f>岩村田地区!C3+小田井地区!C3+平根地区!C3+中佐都地区!C3+高瀬地区!C3</f>
        <v>153</v>
      </c>
      <c r="D3" s="68">
        <f>岩村田地区!D3+小田井地区!D3+平根地区!D3+中佐都地区!D3+高瀬地区!D3</f>
        <v>130</v>
      </c>
      <c r="E3" s="63">
        <f>岩村田地区!E3+小田井地区!E3+平根地区!E3+中佐都地区!E3+高瀬地区!E3</f>
        <v>283</v>
      </c>
      <c r="F3" s="32"/>
    </row>
    <row r="4" spans="1:6" ht="15" customHeight="1" x14ac:dyDescent="0.15">
      <c r="A4" s="12"/>
      <c r="B4" s="51">
        <v>1</v>
      </c>
      <c r="C4" s="69">
        <f>岩村田地区!C4+小田井地区!C4+平根地区!C4+中佐都地区!C4+高瀬地区!C4</f>
        <v>168</v>
      </c>
      <c r="D4" s="69">
        <f>岩村田地区!D4+小田井地区!D4+平根地区!D4+中佐都地区!D4+高瀬地区!D4</f>
        <v>132</v>
      </c>
      <c r="E4" s="64">
        <f>岩村田地区!E4+小田井地区!E4+平根地区!E4+中佐都地区!E4+高瀬地区!E4</f>
        <v>300</v>
      </c>
      <c r="F4" s="32"/>
    </row>
    <row r="5" spans="1:6" ht="15" customHeight="1" x14ac:dyDescent="0.15">
      <c r="A5" s="12"/>
      <c r="B5" s="51">
        <v>2</v>
      </c>
      <c r="C5" s="69">
        <f>岩村田地区!C5+小田井地区!C5+平根地区!C5+中佐都地区!C5+高瀬地区!C5</f>
        <v>153</v>
      </c>
      <c r="D5" s="69">
        <f>岩村田地区!D5+小田井地区!D5+平根地区!D5+中佐都地区!D5+高瀬地区!D5</f>
        <v>167</v>
      </c>
      <c r="E5" s="64">
        <f>岩村田地区!E5+小田井地区!E5+平根地区!E5+中佐都地区!E5+高瀬地区!E5</f>
        <v>320</v>
      </c>
      <c r="F5" s="32"/>
    </row>
    <row r="6" spans="1:6" ht="15" customHeight="1" x14ac:dyDescent="0.15">
      <c r="A6" s="12"/>
      <c r="B6" s="51">
        <v>3</v>
      </c>
      <c r="C6" s="69">
        <f>岩村田地区!C6+小田井地区!C6+平根地区!C6+中佐都地区!C6+高瀬地区!C6</f>
        <v>170</v>
      </c>
      <c r="D6" s="69">
        <f>岩村田地区!D6+小田井地区!D6+平根地区!D6+中佐都地区!D6+高瀬地区!D6</f>
        <v>170</v>
      </c>
      <c r="E6" s="64">
        <f>岩村田地区!E6+小田井地区!E6+平根地区!E6+中佐都地区!E6+高瀬地区!E6</f>
        <v>340</v>
      </c>
      <c r="F6" s="32"/>
    </row>
    <row r="7" spans="1:6" ht="15" customHeight="1" x14ac:dyDescent="0.15">
      <c r="A7" s="12"/>
      <c r="B7" s="51">
        <v>4</v>
      </c>
      <c r="C7" s="69">
        <f>岩村田地区!C7+小田井地区!C7+平根地区!C7+中佐都地区!C7+高瀬地区!C7</f>
        <v>163</v>
      </c>
      <c r="D7" s="69">
        <f>岩村田地区!D7+小田井地区!D7+平根地区!D7+中佐都地区!D7+高瀬地区!D7</f>
        <v>178</v>
      </c>
      <c r="E7" s="64">
        <f>岩村田地区!E7+小田井地区!E7+平根地区!E7+中佐都地区!E7+高瀬地区!E7</f>
        <v>341</v>
      </c>
      <c r="F7" s="32"/>
    </row>
    <row r="8" spans="1:6" ht="15" customHeight="1" x14ac:dyDescent="0.15">
      <c r="A8" s="12"/>
      <c r="B8" s="52" t="s">
        <v>50</v>
      </c>
      <c r="C8" s="70">
        <f>岩村田地区!C8+小田井地区!C8+平根地区!C8+中佐都地区!C8+高瀬地区!C8</f>
        <v>807</v>
      </c>
      <c r="D8" s="70">
        <f>岩村田地区!D8+小田井地区!D8+平根地区!D8+中佐都地区!D8+高瀬地区!D8</f>
        <v>777</v>
      </c>
      <c r="E8" s="48">
        <f>岩村田地区!E8+小田井地区!E8+平根地区!E8+中佐都地区!E8+高瀬地区!E8</f>
        <v>1584</v>
      </c>
      <c r="F8" s="39">
        <f>E8/E147</f>
        <v>4.8210372534696858E-2</v>
      </c>
    </row>
    <row r="9" spans="1:6" ht="15" customHeight="1" x14ac:dyDescent="0.15">
      <c r="A9" s="12"/>
      <c r="B9" s="51">
        <v>5</v>
      </c>
      <c r="C9" s="69">
        <f>岩村田地区!C9+小田井地区!C9+平根地区!C9+中佐都地区!C9+高瀬地区!C9</f>
        <v>181</v>
      </c>
      <c r="D9" s="69">
        <f>岩村田地区!D9+小田井地区!D9+平根地区!D9+中佐都地区!D9+高瀬地区!D9</f>
        <v>145</v>
      </c>
      <c r="E9" s="64">
        <f>岩村田地区!E9+小田井地区!E9+平根地区!E9+中佐都地区!E9+高瀬地区!E9</f>
        <v>326</v>
      </c>
      <c r="F9" s="32"/>
    </row>
    <row r="10" spans="1:6" ht="15" customHeight="1" x14ac:dyDescent="0.15">
      <c r="A10" s="12"/>
      <c r="B10" s="51">
        <v>6</v>
      </c>
      <c r="C10" s="69">
        <f>岩村田地区!C10+小田井地区!C10+平根地区!C10+中佐都地区!C10+高瀬地区!C10</f>
        <v>176</v>
      </c>
      <c r="D10" s="69">
        <f>岩村田地区!D10+小田井地区!D10+平根地区!D10+中佐都地区!D10+高瀬地区!D10</f>
        <v>198</v>
      </c>
      <c r="E10" s="64">
        <f>岩村田地区!E10+小田井地区!E10+平根地区!E10+中佐都地区!E10+高瀬地区!E10</f>
        <v>374</v>
      </c>
      <c r="F10" s="32"/>
    </row>
    <row r="11" spans="1:6" ht="15" customHeight="1" x14ac:dyDescent="0.15">
      <c r="A11" s="12"/>
      <c r="B11" s="51">
        <v>7</v>
      </c>
      <c r="C11" s="69">
        <f>岩村田地区!C11+小田井地区!C11+平根地区!C11+中佐都地区!C11+高瀬地区!C11</f>
        <v>187</v>
      </c>
      <c r="D11" s="69">
        <f>岩村田地区!D11+小田井地区!D11+平根地区!D11+中佐都地区!D11+高瀬地区!D11</f>
        <v>150</v>
      </c>
      <c r="E11" s="64">
        <f>岩村田地区!E11+小田井地区!E11+平根地区!E11+中佐都地区!E11+高瀬地区!E11</f>
        <v>337</v>
      </c>
      <c r="F11" s="32"/>
    </row>
    <row r="12" spans="1:6" ht="15" customHeight="1" x14ac:dyDescent="0.15">
      <c r="A12" s="12"/>
      <c r="B12" s="51">
        <v>8</v>
      </c>
      <c r="C12" s="69">
        <f>岩村田地区!C12+小田井地区!C12+平根地区!C12+中佐都地区!C12+高瀬地区!C12</f>
        <v>190</v>
      </c>
      <c r="D12" s="69">
        <f>岩村田地区!D12+小田井地区!D12+平根地区!D12+中佐都地区!D12+高瀬地区!D12</f>
        <v>180</v>
      </c>
      <c r="E12" s="64">
        <f>岩村田地区!E12+小田井地区!E12+平根地区!E12+中佐都地区!E12+高瀬地区!E12</f>
        <v>370</v>
      </c>
      <c r="F12" s="32"/>
    </row>
    <row r="13" spans="1:6" ht="15" customHeight="1" x14ac:dyDescent="0.15">
      <c r="A13" s="12"/>
      <c r="B13" s="51">
        <v>9</v>
      </c>
      <c r="C13" s="69">
        <f>岩村田地区!C13+小田井地区!C13+平根地区!C13+中佐都地区!C13+高瀬地区!C13</f>
        <v>137</v>
      </c>
      <c r="D13" s="69">
        <f>岩村田地区!D13+小田井地区!D13+平根地区!D13+中佐都地区!D13+高瀬地区!D13</f>
        <v>169</v>
      </c>
      <c r="E13" s="64">
        <f>岩村田地区!E13+小田井地区!E13+平根地区!E13+中佐都地区!E13+高瀬地区!E13</f>
        <v>306</v>
      </c>
      <c r="F13" s="32"/>
    </row>
    <row r="14" spans="1:6" ht="15" customHeight="1" x14ac:dyDescent="0.15">
      <c r="A14" s="12"/>
      <c r="B14" s="52" t="s">
        <v>51</v>
      </c>
      <c r="C14" s="70">
        <f>岩村田地区!C14+小田井地区!C14+平根地区!C14+中佐都地区!C14+高瀬地区!C14</f>
        <v>871</v>
      </c>
      <c r="D14" s="70">
        <f>岩村田地区!D14+小田井地区!D14+平根地区!D14+中佐都地区!D14+高瀬地区!D14</f>
        <v>842</v>
      </c>
      <c r="E14" s="48">
        <f>岩村田地区!E14+小田井地区!E14+平根地区!E14+中佐都地区!E14+高瀬地区!E14</f>
        <v>1713</v>
      </c>
      <c r="F14" s="39">
        <f>E14/E147</f>
        <v>5.2136596055514975E-2</v>
      </c>
    </row>
    <row r="15" spans="1:6" ht="15" customHeight="1" x14ac:dyDescent="0.15">
      <c r="A15" s="12"/>
      <c r="B15" s="51">
        <v>10</v>
      </c>
      <c r="C15" s="69">
        <f>岩村田地区!C15+小田井地区!C15+平根地区!C15+中佐都地区!C15+高瀬地区!C15</f>
        <v>188</v>
      </c>
      <c r="D15" s="69">
        <f>岩村田地区!D15+小田井地区!D15+平根地区!D15+中佐都地区!D15+高瀬地区!D15</f>
        <v>158</v>
      </c>
      <c r="E15" s="64">
        <f>岩村田地区!E15+小田井地区!E15+平根地区!E15+中佐都地区!E15+高瀬地区!E15</f>
        <v>346</v>
      </c>
      <c r="F15" s="32"/>
    </row>
    <row r="16" spans="1:6" ht="15" customHeight="1" x14ac:dyDescent="0.15">
      <c r="A16" s="12"/>
      <c r="B16" s="51">
        <v>11</v>
      </c>
      <c r="C16" s="69">
        <f>岩村田地区!C16+小田井地区!C16+平根地区!C16+中佐都地区!C16+高瀬地区!C16</f>
        <v>158</v>
      </c>
      <c r="D16" s="69">
        <f>岩村田地区!D16+小田井地区!D16+平根地区!D16+中佐都地区!D16+高瀬地区!D16</f>
        <v>184</v>
      </c>
      <c r="E16" s="64">
        <f>岩村田地区!E16+小田井地区!E16+平根地区!E16+中佐都地区!E16+高瀬地区!E16</f>
        <v>342</v>
      </c>
      <c r="F16" s="32"/>
    </row>
    <row r="17" spans="1:6" ht="15" customHeight="1" x14ac:dyDescent="0.15">
      <c r="A17" s="12"/>
      <c r="B17" s="51">
        <v>12</v>
      </c>
      <c r="C17" s="69">
        <f>岩村田地区!C17+小田井地区!C17+平根地区!C17+中佐都地区!C17+高瀬地区!C17</f>
        <v>158</v>
      </c>
      <c r="D17" s="69">
        <f>岩村田地区!D17+小田井地区!D17+平根地区!D17+中佐都地区!D17+高瀬地区!D17</f>
        <v>156</v>
      </c>
      <c r="E17" s="64">
        <f>岩村田地区!E17+小田井地区!E17+平根地区!E17+中佐都地区!E17+高瀬地区!E17</f>
        <v>314</v>
      </c>
      <c r="F17" s="32"/>
    </row>
    <row r="18" spans="1:6" ht="15" customHeight="1" x14ac:dyDescent="0.15">
      <c r="A18" s="12"/>
      <c r="B18" s="51">
        <v>13</v>
      </c>
      <c r="C18" s="69">
        <f>岩村田地区!C18+小田井地区!C18+平根地区!C18+中佐都地区!C18+高瀬地区!C18</f>
        <v>162</v>
      </c>
      <c r="D18" s="69">
        <f>岩村田地区!D18+小田井地区!D18+平根地区!D18+中佐都地区!D18+高瀬地区!D18</f>
        <v>180</v>
      </c>
      <c r="E18" s="64">
        <f>岩村田地区!E18+小田井地区!E18+平根地区!E18+中佐都地区!E18+高瀬地区!E18</f>
        <v>342</v>
      </c>
      <c r="F18" s="32"/>
    </row>
    <row r="19" spans="1:6" ht="15" customHeight="1" x14ac:dyDescent="0.15">
      <c r="A19" s="12"/>
      <c r="B19" s="51">
        <v>14</v>
      </c>
      <c r="C19" s="69">
        <f>岩村田地区!C19+小田井地区!C19+平根地区!C19+中佐都地区!C19+高瀬地区!C19</f>
        <v>149</v>
      </c>
      <c r="D19" s="69">
        <f>岩村田地区!D19+小田井地区!D19+平根地区!D19+中佐都地区!D19+高瀬地区!D19</f>
        <v>142</v>
      </c>
      <c r="E19" s="64">
        <f>岩村田地区!E19+小田井地区!E19+平根地区!E19+中佐都地区!E19+高瀬地区!E19</f>
        <v>291</v>
      </c>
      <c r="F19" s="32"/>
    </row>
    <row r="20" spans="1:6" ht="15" customHeight="1" x14ac:dyDescent="0.15">
      <c r="A20" s="12"/>
      <c r="B20" s="52" t="s">
        <v>52</v>
      </c>
      <c r="C20" s="70">
        <f>岩村田地区!C20+小田井地区!C20+平根地区!C20+中佐都地区!C20+高瀬地区!C20</f>
        <v>815</v>
      </c>
      <c r="D20" s="70">
        <f>岩村田地区!D20+小田井地区!D20+平根地区!D20+中佐都地区!D20+高瀬地区!D20</f>
        <v>820</v>
      </c>
      <c r="E20" s="48">
        <f>岩村田地区!E20+小田井地区!E20+平根地区!E20+中佐都地区!E20+高瀬地区!E20</f>
        <v>1635</v>
      </c>
      <c r="F20" s="39">
        <f>E20/E147</f>
        <v>4.9762600438276114E-2</v>
      </c>
    </row>
    <row r="21" spans="1:6" ht="15" customHeight="1" x14ac:dyDescent="0.15">
      <c r="A21" s="12"/>
      <c r="B21" s="51">
        <v>15</v>
      </c>
      <c r="C21" s="69">
        <f>岩村田地区!C21+小田井地区!C21+平根地区!C21+中佐都地区!C21+高瀬地区!C21</f>
        <v>154</v>
      </c>
      <c r="D21" s="69">
        <f>岩村田地区!D21+小田井地区!D21+平根地区!D21+中佐都地区!D21+高瀬地区!D21</f>
        <v>155</v>
      </c>
      <c r="E21" s="64">
        <f>岩村田地区!E21+小田井地区!E21+平根地区!E21+中佐都地区!E21+高瀬地区!E21</f>
        <v>309</v>
      </c>
      <c r="F21" s="32"/>
    </row>
    <row r="22" spans="1:6" ht="15" customHeight="1" x14ac:dyDescent="0.15">
      <c r="A22" s="12"/>
      <c r="B22" s="51">
        <v>16</v>
      </c>
      <c r="C22" s="69">
        <f>岩村田地区!C22+小田井地区!C22+平根地区!C22+中佐都地区!C22+高瀬地区!C22</f>
        <v>147</v>
      </c>
      <c r="D22" s="69">
        <f>岩村田地区!D22+小田井地区!D22+平根地区!D22+中佐都地区!D22+高瀬地区!D22</f>
        <v>151</v>
      </c>
      <c r="E22" s="64">
        <f>岩村田地区!E22+小田井地区!E22+平根地区!E22+中佐都地区!E22+高瀬地区!E22</f>
        <v>298</v>
      </c>
      <c r="F22" s="32"/>
    </row>
    <row r="23" spans="1:6" ht="15" customHeight="1" x14ac:dyDescent="0.15">
      <c r="A23" s="12"/>
      <c r="B23" s="51">
        <v>17</v>
      </c>
      <c r="C23" s="69">
        <f>岩村田地区!C23+小田井地区!C23+平根地区!C23+中佐都地区!C23+高瀬地区!C23</f>
        <v>148</v>
      </c>
      <c r="D23" s="69">
        <f>岩村田地区!D23+小田井地区!D23+平根地区!D23+中佐都地区!D23+高瀬地区!D23</f>
        <v>175</v>
      </c>
      <c r="E23" s="64">
        <f>岩村田地区!E23+小田井地区!E23+平根地区!E23+中佐都地区!E23+高瀬地区!E23</f>
        <v>323</v>
      </c>
      <c r="F23" s="32"/>
    </row>
    <row r="24" spans="1:6" ht="15" customHeight="1" x14ac:dyDescent="0.15">
      <c r="A24" s="12"/>
      <c r="B24" s="51">
        <v>18</v>
      </c>
      <c r="C24" s="69">
        <f>岩村田地区!C24+小田井地区!C24+平根地区!C24+中佐都地区!C24+高瀬地区!C24</f>
        <v>154</v>
      </c>
      <c r="D24" s="69">
        <f>岩村田地区!D24+小田井地区!D24+平根地区!D24+中佐都地区!D24+高瀬地区!D24</f>
        <v>138</v>
      </c>
      <c r="E24" s="64">
        <f>岩村田地区!E24+小田井地区!E24+平根地区!E24+中佐都地区!E24+高瀬地区!E24</f>
        <v>292</v>
      </c>
      <c r="F24" s="32"/>
    </row>
    <row r="25" spans="1:6" ht="15" customHeight="1" x14ac:dyDescent="0.15">
      <c r="A25" s="12"/>
      <c r="B25" s="51">
        <v>19</v>
      </c>
      <c r="C25" s="69">
        <f>岩村田地区!C25+小田井地区!C25+平根地区!C25+中佐都地区!C25+高瀬地区!C25</f>
        <v>150</v>
      </c>
      <c r="D25" s="69">
        <f>岩村田地区!D25+小田井地区!D25+平根地区!D25+中佐都地区!D25+高瀬地区!D25</f>
        <v>151</v>
      </c>
      <c r="E25" s="64">
        <f>岩村田地区!E25+小田井地区!E25+平根地区!E25+中佐都地区!E25+高瀬地区!E25</f>
        <v>301</v>
      </c>
      <c r="F25" s="32"/>
    </row>
    <row r="26" spans="1:6" ht="15" customHeight="1" x14ac:dyDescent="0.15">
      <c r="A26" s="12"/>
      <c r="B26" s="53" t="s">
        <v>53</v>
      </c>
      <c r="C26" s="49">
        <f>岩村田地区!C26+小田井地区!C26+平根地区!C26+中佐都地区!C26+高瀬地区!C26</f>
        <v>753</v>
      </c>
      <c r="D26" s="49">
        <f>岩村田地区!D26+小田井地区!D26+平根地区!D26+中佐都地区!D26+高瀬地区!D26</f>
        <v>770</v>
      </c>
      <c r="E26" s="59">
        <f>岩村田地区!E26+小田井地区!E26+平根地区!E26+中佐都地区!E26+高瀬地区!E26</f>
        <v>1523</v>
      </c>
      <c r="F26" s="42">
        <f>E26/E147</f>
        <v>4.6353786218651084E-2</v>
      </c>
    </row>
    <row r="27" spans="1:6" ht="15" customHeight="1" x14ac:dyDescent="0.15">
      <c r="A27" s="12"/>
      <c r="B27" s="51">
        <v>20</v>
      </c>
      <c r="C27" s="69">
        <f>岩村田地区!C27+小田井地区!C27+平根地区!C27+中佐都地区!C27+高瀬地区!C27</f>
        <v>144</v>
      </c>
      <c r="D27" s="69">
        <f>岩村田地区!D27+小田井地区!D27+平根地区!D27+中佐都地区!D27+高瀬地区!D27</f>
        <v>149</v>
      </c>
      <c r="E27" s="64">
        <f>岩村田地区!E27+小田井地区!E27+平根地区!E27+中佐都地区!E27+高瀬地区!E27</f>
        <v>293</v>
      </c>
      <c r="F27" s="32"/>
    </row>
    <row r="28" spans="1:6" ht="15" customHeight="1" x14ac:dyDescent="0.15">
      <c r="A28" s="12"/>
      <c r="B28" s="51">
        <v>21</v>
      </c>
      <c r="C28" s="69">
        <f>岩村田地区!C28+小田井地区!C28+平根地区!C28+中佐都地区!C28+高瀬地区!C28</f>
        <v>144</v>
      </c>
      <c r="D28" s="69">
        <f>岩村田地区!D28+小田井地区!D28+平根地区!D28+中佐都地区!D28+高瀬地区!D28</f>
        <v>120</v>
      </c>
      <c r="E28" s="64">
        <f>岩村田地区!E28+小田井地区!E28+平根地区!E28+中佐都地区!E28+高瀬地区!E28</f>
        <v>264</v>
      </c>
      <c r="F28" s="32"/>
    </row>
    <row r="29" spans="1:6" ht="15" customHeight="1" x14ac:dyDescent="0.15">
      <c r="A29" s="12"/>
      <c r="B29" s="51">
        <v>22</v>
      </c>
      <c r="C29" s="69">
        <f>岩村田地区!C29+小田井地区!C29+平根地区!C29+中佐都地区!C29+高瀬地区!C29</f>
        <v>156</v>
      </c>
      <c r="D29" s="69">
        <f>岩村田地区!D29+小田井地区!D29+平根地区!D29+中佐都地区!D29+高瀬地区!D29</f>
        <v>149</v>
      </c>
      <c r="E29" s="64">
        <f>岩村田地区!E29+小田井地区!E29+平根地区!E29+中佐都地区!E29+高瀬地区!E29</f>
        <v>305</v>
      </c>
      <c r="F29" s="32"/>
    </row>
    <row r="30" spans="1:6" ht="15" customHeight="1" x14ac:dyDescent="0.15">
      <c r="A30" s="12"/>
      <c r="B30" s="51">
        <v>23</v>
      </c>
      <c r="C30" s="69">
        <f>岩村田地区!C30+小田井地区!C30+平根地区!C30+中佐都地区!C30+高瀬地区!C30</f>
        <v>158</v>
      </c>
      <c r="D30" s="69">
        <f>岩村田地区!D30+小田井地区!D30+平根地区!D30+中佐都地区!D30+高瀬地区!D30</f>
        <v>130</v>
      </c>
      <c r="E30" s="64">
        <f>岩村田地区!E30+小田井地区!E30+平根地区!E30+中佐都地区!E30+高瀬地区!E30</f>
        <v>288</v>
      </c>
      <c r="F30" s="32"/>
    </row>
    <row r="31" spans="1:6" ht="15" customHeight="1" x14ac:dyDescent="0.15">
      <c r="A31" s="12"/>
      <c r="B31" s="51">
        <v>24</v>
      </c>
      <c r="C31" s="69">
        <f>岩村田地区!C31+小田井地区!C31+平根地区!C31+中佐都地区!C31+高瀬地区!C31</f>
        <v>166</v>
      </c>
      <c r="D31" s="69">
        <f>岩村田地区!D31+小田井地区!D31+平根地区!D31+中佐都地区!D31+高瀬地区!D31</f>
        <v>156</v>
      </c>
      <c r="E31" s="64">
        <f>岩村田地区!E31+小田井地区!E31+平根地区!E31+中佐都地区!E31+高瀬地区!E31</f>
        <v>322</v>
      </c>
      <c r="F31" s="32"/>
    </row>
    <row r="32" spans="1:6" ht="15" customHeight="1" x14ac:dyDescent="0.15">
      <c r="A32" s="12"/>
      <c r="B32" s="53" t="s">
        <v>54</v>
      </c>
      <c r="C32" s="49">
        <f>岩村田地区!C32+小田井地区!C32+平根地区!C32+中佐都地区!C32+高瀬地区!C32</f>
        <v>768</v>
      </c>
      <c r="D32" s="49">
        <f>岩村田地区!D32+小田井地区!D32+平根地区!D32+中佐都地区!D32+高瀬地区!D32</f>
        <v>704</v>
      </c>
      <c r="E32" s="59">
        <f>岩村田地区!E32+小田井地区!E32+平根地区!E32+中佐都地区!E32+高瀬地区!E32</f>
        <v>1472</v>
      </c>
      <c r="F32" s="42">
        <f>E32/E147</f>
        <v>4.4801558315071828E-2</v>
      </c>
    </row>
    <row r="33" spans="1:6" ht="15" customHeight="1" x14ac:dyDescent="0.15">
      <c r="A33" s="12"/>
      <c r="B33" s="51">
        <v>25</v>
      </c>
      <c r="C33" s="69">
        <f>岩村田地区!C33+小田井地区!C33+平根地区!C33+中佐都地区!C33+高瀬地区!C33</f>
        <v>175</v>
      </c>
      <c r="D33" s="69">
        <f>岩村田地区!D33+小田井地区!D33+平根地区!D33+中佐都地区!D33+高瀬地区!D33</f>
        <v>140</v>
      </c>
      <c r="E33" s="64">
        <f>岩村田地区!E33+小田井地区!E33+平根地区!E33+中佐都地区!E33+高瀬地区!E33</f>
        <v>315</v>
      </c>
      <c r="F33" s="32"/>
    </row>
    <row r="34" spans="1:6" ht="15" customHeight="1" x14ac:dyDescent="0.15">
      <c r="A34" s="12"/>
      <c r="B34" s="51">
        <v>26</v>
      </c>
      <c r="C34" s="69">
        <f>岩村田地区!C34+小田井地区!C34+平根地区!C34+中佐都地区!C34+高瀬地区!C34</f>
        <v>183</v>
      </c>
      <c r="D34" s="69">
        <f>岩村田地区!D34+小田井地区!D34+平根地区!D34+中佐都地区!D34+高瀬地区!D34</f>
        <v>146</v>
      </c>
      <c r="E34" s="64">
        <f>岩村田地区!E34+小田井地区!E34+平根地区!E34+中佐都地区!E34+高瀬地区!E34</f>
        <v>329</v>
      </c>
      <c r="F34" s="32"/>
    </row>
    <row r="35" spans="1:6" ht="15" customHeight="1" x14ac:dyDescent="0.15">
      <c r="A35" s="12"/>
      <c r="B35" s="51">
        <v>27</v>
      </c>
      <c r="C35" s="69">
        <f>岩村田地区!C35+小田井地区!C35+平根地区!C35+中佐都地区!C35+高瀬地区!C35</f>
        <v>204</v>
      </c>
      <c r="D35" s="69">
        <f>岩村田地区!D35+小田井地区!D35+平根地区!D35+中佐都地区!D35+高瀬地区!D35</f>
        <v>170</v>
      </c>
      <c r="E35" s="64">
        <f>岩村田地区!E35+小田井地区!E35+平根地区!E35+中佐都地区!E35+高瀬地区!E35</f>
        <v>374</v>
      </c>
      <c r="F35" s="32"/>
    </row>
    <row r="36" spans="1:6" ht="15" customHeight="1" x14ac:dyDescent="0.15">
      <c r="A36" s="12"/>
      <c r="B36" s="51">
        <v>28</v>
      </c>
      <c r="C36" s="69">
        <f>岩村田地区!C36+小田井地区!C36+平根地区!C36+中佐都地区!C36+高瀬地区!C36</f>
        <v>169</v>
      </c>
      <c r="D36" s="69">
        <f>岩村田地区!D36+小田井地区!D36+平根地区!D36+中佐都地区!D36+高瀬地区!D36</f>
        <v>179</v>
      </c>
      <c r="E36" s="64">
        <f>岩村田地区!E36+小田井地区!E36+平根地区!E36+中佐都地区!E36+高瀬地区!E36</f>
        <v>348</v>
      </c>
      <c r="F36" s="32"/>
    </row>
    <row r="37" spans="1:6" ht="15" customHeight="1" x14ac:dyDescent="0.15">
      <c r="A37" s="12"/>
      <c r="B37" s="51">
        <v>29</v>
      </c>
      <c r="C37" s="69">
        <f>岩村田地区!C37+小田井地区!C37+平根地区!C37+中佐都地区!C37+高瀬地区!C37</f>
        <v>178</v>
      </c>
      <c r="D37" s="69">
        <f>岩村田地区!D37+小田井地区!D37+平根地区!D37+中佐都地区!D37+高瀬地区!D37</f>
        <v>204</v>
      </c>
      <c r="E37" s="64">
        <f>岩村田地区!E37+小田井地区!E37+平根地区!E37+中佐都地区!E37+高瀬地区!E37</f>
        <v>382</v>
      </c>
      <c r="F37" s="32"/>
    </row>
    <row r="38" spans="1:6" ht="15" customHeight="1" x14ac:dyDescent="0.15">
      <c r="A38" s="12"/>
      <c r="B38" s="53" t="s">
        <v>55</v>
      </c>
      <c r="C38" s="49">
        <f>岩村田地区!C38+小田井地区!C38+平根地区!C38+中佐都地区!C38+高瀬地区!C38</f>
        <v>909</v>
      </c>
      <c r="D38" s="49">
        <f>岩村田地区!D38+小田井地区!D38+平根地区!D38+中佐都地区!D38+高瀬地区!D38</f>
        <v>839</v>
      </c>
      <c r="E38" s="59">
        <f>岩村田地区!E38+小田井地区!E38+平根地区!E38+中佐都地区!E38+高瀬地区!E38</f>
        <v>1748</v>
      </c>
      <c r="F38" s="42">
        <f>E38/E147</f>
        <v>5.3201850499147794E-2</v>
      </c>
    </row>
    <row r="39" spans="1:6" ht="15" customHeight="1" x14ac:dyDescent="0.15">
      <c r="A39" s="12"/>
      <c r="B39" s="51">
        <v>30</v>
      </c>
      <c r="C39" s="69">
        <f>岩村田地区!C39+小田井地区!C39+平根地区!C39+中佐都地区!C39+高瀬地区!C39</f>
        <v>198</v>
      </c>
      <c r="D39" s="69">
        <f>岩村田地区!D39+小田井地区!D39+平根地区!D39+中佐都地区!D39+高瀬地区!D39</f>
        <v>184</v>
      </c>
      <c r="E39" s="64">
        <f>岩村田地区!E39+小田井地区!E39+平根地区!E39+中佐都地区!E39+高瀬地区!E39</f>
        <v>382</v>
      </c>
      <c r="F39" s="32"/>
    </row>
    <row r="40" spans="1:6" ht="15" customHeight="1" x14ac:dyDescent="0.15">
      <c r="A40" s="12"/>
      <c r="B40" s="51">
        <v>31</v>
      </c>
      <c r="C40" s="69">
        <f>岩村田地区!C40+小田井地区!C40+平根地区!C40+中佐都地区!C40+高瀬地区!C40</f>
        <v>220</v>
      </c>
      <c r="D40" s="69">
        <f>岩村田地区!D40+小田井地区!D40+平根地区!D40+中佐都地区!D40+高瀬地区!D40</f>
        <v>207</v>
      </c>
      <c r="E40" s="64">
        <f>岩村田地区!E40+小田井地区!E40+平根地区!E40+中佐都地区!E40+高瀬地区!E40</f>
        <v>427</v>
      </c>
      <c r="F40" s="32"/>
    </row>
    <row r="41" spans="1:6" ht="15" customHeight="1" x14ac:dyDescent="0.15">
      <c r="A41" s="12"/>
      <c r="B41" s="51">
        <v>32</v>
      </c>
      <c r="C41" s="69">
        <f>岩村田地区!C41+小田井地区!C41+平根地区!C41+中佐都地区!C41+高瀬地区!C41</f>
        <v>205</v>
      </c>
      <c r="D41" s="69">
        <f>岩村田地区!D41+小田井地区!D41+平根地区!D41+中佐都地区!D41+高瀬地区!D41</f>
        <v>186</v>
      </c>
      <c r="E41" s="64">
        <f>岩村田地区!E41+小田井地区!E41+平根地区!E41+中佐都地区!E41+高瀬地区!E41</f>
        <v>391</v>
      </c>
      <c r="F41" s="32"/>
    </row>
    <row r="42" spans="1:6" ht="15" customHeight="1" x14ac:dyDescent="0.15">
      <c r="A42" s="12"/>
      <c r="B42" s="51">
        <v>33</v>
      </c>
      <c r="C42" s="69">
        <f>岩村田地区!C42+小田井地区!C42+平根地区!C42+中佐都地区!C42+高瀬地区!C42</f>
        <v>187</v>
      </c>
      <c r="D42" s="69">
        <f>岩村田地区!D42+小田井地区!D42+平根地区!D42+中佐都地区!D42+高瀬地区!D42</f>
        <v>204</v>
      </c>
      <c r="E42" s="64">
        <f>岩村田地区!E42+小田井地区!E42+平根地区!E42+中佐都地区!E42+高瀬地区!E42</f>
        <v>391</v>
      </c>
      <c r="F42" s="32"/>
    </row>
    <row r="43" spans="1:6" ht="15" customHeight="1" x14ac:dyDescent="0.15">
      <c r="A43" s="12"/>
      <c r="B43" s="51">
        <v>34</v>
      </c>
      <c r="C43" s="69">
        <f>岩村田地区!C43+小田井地区!C43+平根地区!C43+中佐都地区!C43+高瀬地区!C43</f>
        <v>218</v>
      </c>
      <c r="D43" s="69">
        <f>岩村田地区!D43+小田井地区!D43+平根地区!D43+中佐都地区!D43+高瀬地区!D43</f>
        <v>195</v>
      </c>
      <c r="E43" s="64">
        <f>岩村田地区!E43+小田井地区!E43+平根地区!E43+中佐都地区!E43+高瀬地区!E43</f>
        <v>413</v>
      </c>
      <c r="F43" s="32"/>
    </row>
    <row r="44" spans="1:6" ht="15" customHeight="1" x14ac:dyDescent="0.15">
      <c r="A44" s="12"/>
      <c r="B44" s="53" t="s">
        <v>56</v>
      </c>
      <c r="C44" s="49">
        <f>岩村田地区!C44+小田井地区!C44+平根地区!C44+中佐都地区!C44+高瀬地区!C44</f>
        <v>1028</v>
      </c>
      <c r="D44" s="49">
        <f>岩村田地区!D44+小田井地区!D44+平根地区!D44+中佐都地区!D44+高瀬地区!D44</f>
        <v>976</v>
      </c>
      <c r="E44" s="59">
        <f>岩村田地区!E44+小田井地区!E44+平根地区!E44+中佐都地区!E44+高瀬地区!E44</f>
        <v>2004</v>
      </c>
      <c r="F44" s="42">
        <f>E44/E147</f>
        <v>6.099342585829072E-2</v>
      </c>
    </row>
    <row r="45" spans="1:6" ht="15" customHeight="1" x14ac:dyDescent="0.15">
      <c r="A45" s="12"/>
      <c r="B45" s="51">
        <v>35</v>
      </c>
      <c r="C45" s="69">
        <f>岩村田地区!C45+小田井地区!C45+平根地区!C45+中佐都地区!C45+高瀬地区!C45</f>
        <v>217</v>
      </c>
      <c r="D45" s="69">
        <f>岩村田地区!D45+小田井地区!D45+平根地区!D45+中佐都地区!D45+高瀬地区!D45</f>
        <v>222</v>
      </c>
      <c r="E45" s="64">
        <f>岩村田地区!E45+小田井地区!E45+平根地区!E45+中佐都地区!E45+高瀬地区!E45</f>
        <v>439</v>
      </c>
      <c r="F45" s="32"/>
    </row>
    <row r="46" spans="1:6" ht="15" customHeight="1" x14ac:dyDescent="0.15">
      <c r="A46" s="12"/>
      <c r="B46" s="51">
        <v>36</v>
      </c>
      <c r="C46" s="69">
        <f>岩村田地区!C46+小田井地区!C46+平根地区!C46+中佐都地区!C46+高瀬地区!C46</f>
        <v>256</v>
      </c>
      <c r="D46" s="69">
        <f>岩村田地区!D46+小田井地区!D46+平根地区!D46+中佐都地区!D46+高瀬地区!D46</f>
        <v>229</v>
      </c>
      <c r="E46" s="64">
        <f>岩村田地区!E46+小田井地区!E46+平根地区!E46+中佐都地区!E46+高瀬地区!E46</f>
        <v>485</v>
      </c>
      <c r="F46" s="32"/>
    </row>
    <row r="47" spans="1:6" ht="15" customHeight="1" x14ac:dyDescent="0.15">
      <c r="A47" s="12"/>
      <c r="B47" s="51">
        <v>37</v>
      </c>
      <c r="C47" s="69">
        <f>岩村田地区!C47+小田井地区!C47+平根地区!C47+中佐都地区!C47+高瀬地区!C47</f>
        <v>240</v>
      </c>
      <c r="D47" s="69">
        <f>岩村田地区!D47+小田井地区!D47+平根地区!D47+中佐都地区!D47+高瀬地区!D47</f>
        <v>212</v>
      </c>
      <c r="E47" s="64">
        <f>岩村田地区!E47+小田井地区!E47+平根地区!E47+中佐都地区!E47+高瀬地区!E47</f>
        <v>452</v>
      </c>
      <c r="F47" s="32"/>
    </row>
    <row r="48" spans="1:6" ht="15" customHeight="1" x14ac:dyDescent="0.15">
      <c r="A48" s="12"/>
      <c r="B48" s="51">
        <v>38</v>
      </c>
      <c r="C48" s="69">
        <f>岩村田地区!C48+小田井地区!C48+平根地区!C48+中佐都地区!C48+高瀬地区!C48</f>
        <v>211</v>
      </c>
      <c r="D48" s="69">
        <f>岩村田地区!D48+小田井地区!D48+平根地区!D48+中佐都地区!D48+高瀬地区!D48</f>
        <v>195</v>
      </c>
      <c r="E48" s="64">
        <f>岩村田地区!E48+小田井地区!E48+平根地区!E48+中佐都地区!E48+高瀬地区!E48</f>
        <v>406</v>
      </c>
      <c r="F48" s="32"/>
    </row>
    <row r="49" spans="1:6" ht="15" customHeight="1" x14ac:dyDescent="0.15">
      <c r="A49" s="12"/>
      <c r="B49" s="51">
        <v>39</v>
      </c>
      <c r="C49" s="69">
        <f>岩村田地区!C49+小田井地区!C49+平根地区!C49+中佐都地区!C49+高瀬地区!C49</f>
        <v>243</v>
      </c>
      <c r="D49" s="69">
        <f>岩村田地区!D49+小田井地区!D49+平根地区!D49+中佐都地区!D49+高瀬地区!D49</f>
        <v>229</v>
      </c>
      <c r="E49" s="64">
        <f>岩村田地区!E49+小田井地区!E49+平根地区!E49+中佐都地区!E49+高瀬地区!E49</f>
        <v>472</v>
      </c>
      <c r="F49" s="32"/>
    </row>
    <row r="50" spans="1:6" ht="15" customHeight="1" x14ac:dyDescent="0.15">
      <c r="A50" s="12"/>
      <c r="B50" s="53" t="s">
        <v>57</v>
      </c>
      <c r="C50" s="49">
        <f>岩村田地区!C50+小田井地区!C50+平根地区!C50+中佐都地区!C50+高瀬地区!C50</f>
        <v>1167</v>
      </c>
      <c r="D50" s="49">
        <f>岩村田地区!D50+小田井地区!D50+平根地区!D50+中佐都地区!D50+高瀬地区!D50</f>
        <v>1087</v>
      </c>
      <c r="E50" s="59">
        <f>岩村田地区!E50+小田井地区!E50+平根地区!E50+中佐都地区!E50+高瀬地区!E50</f>
        <v>2254</v>
      </c>
      <c r="F50" s="42">
        <f>E50/E147</f>
        <v>6.8602386169953733E-2</v>
      </c>
    </row>
    <row r="51" spans="1:6" ht="15" customHeight="1" x14ac:dyDescent="0.15">
      <c r="A51" s="12"/>
      <c r="B51" s="51">
        <v>40</v>
      </c>
      <c r="C51" s="69">
        <f>岩村田地区!C51+小田井地区!C51+平根地区!C51+中佐都地区!C51+高瀬地区!C51</f>
        <v>230</v>
      </c>
      <c r="D51" s="69">
        <f>岩村田地区!D51+小田井地区!D51+平根地区!D51+中佐都地区!D51+高瀬地区!D51</f>
        <v>238</v>
      </c>
      <c r="E51" s="64">
        <f>岩村田地区!E51+小田井地区!E51+平根地区!E51+中佐都地区!E51+高瀬地区!E51</f>
        <v>468</v>
      </c>
      <c r="F51" s="32"/>
    </row>
    <row r="52" spans="1:6" ht="15" customHeight="1" x14ac:dyDescent="0.15">
      <c r="A52" s="12"/>
      <c r="B52" s="51">
        <v>41</v>
      </c>
      <c r="C52" s="69">
        <f>岩村田地区!C52+小田井地区!C52+平根地区!C52+中佐都地区!C52+高瀬地区!C52</f>
        <v>244</v>
      </c>
      <c r="D52" s="69">
        <f>岩村田地区!D52+小田井地区!D52+平根地区!D52+中佐都地区!D52+高瀬地区!D52</f>
        <v>215</v>
      </c>
      <c r="E52" s="64">
        <f>岩村田地区!E52+小田井地区!E52+平根地区!E52+中佐都地区!E52+高瀬地区!E52</f>
        <v>459</v>
      </c>
      <c r="F52" s="32"/>
    </row>
    <row r="53" spans="1:6" ht="15" customHeight="1" x14ac:dyDescent="0.15">
      <c r="A53" s="12"/>
      <c r="B53" s="51">
        <v>42</v>
      </c>
      <c r="C53" s="69">
        <f>岩村田地区!C53+小田井地区!C53+平根地区!C53+中佐都地区!C53+高瀬地区!C53</f>
        <v>252</v>
      </c>
      <c r="D53" s="69">
        <f>岩村田地区!D53+小田井地区!D53+平根地区!D53+中佐都地区!D53+高瀬地区!D53</f>
        <v>238</v>
      </c>
      <c r="E53" s="64">
        <f>岩村田地区!E53+小田井地区!E53+平根地区!E53+中佐都地区!E53+高瀬地区!E53</f>
        <v>490</v>
      </c>
      <c r="F53" s="32"/>
    </row>
    <row r="54" spans="1:6" ht="15" customHeight="1" x14ac:dyDescent="0.15">
      <c r="A54" s="12"/>
      <c r="B54" s="51">
        <v>43</v>
      </c>
      <c r="C54" s="69">
        <f>岩村田地区!C54+小田井地区!C54+平根地区!C54+中佐都地区!C54+高瀬地区!C54</f>
        <v>252</v>
      </c>
      <c r="D54" s="69">
        <f>岩村田地区!D54+小田井地区!D54+平根地区!D54+中佐都地区!D54+高瀬地区!D54</f>
        <v>225</v>
      </c>
      <c r="E54" s="64">
        <f>岩村田地区!E54+小田井地区!E54+平根地区!E54+中佐都地区!E54+高瀬地区!E54</f>
        <v>477</v>
      </c>
      <c r="F54" s="32"/>
    </row>
    <row r="55" spans="1:6" ht="15" customHeight="1" x14ac:dyDescent="0.15">
      <c r="A55" s="12"/>
      <c r="B55" s="51">
        <v>44</v>
      </c>
      <c r="C55" s="69">
        <f>岩村田地区!C55+小田井地区!C55+平根地区!C55+中佐都地区!C55+高瀬地区!C55</f>
        <v>237</v>
      </c>
      <c r="D55" s="69">
        <f>岩村田地区!D55+小田井地区!D55+平根地区!D55+中佐都地区!D55+高瀬地区!D55</f>
        <v>231</v>
      </c>
      <c r="E55" s="64">
        <f>岩村田地区!E55+小田井地区!E55+平根地区!E55+中佐都地区!E55+高瀬地区!E55</f>
        <v>468</v>
      </c>
      <c r="F55" s="32"/>
    </row>
    <row r="56" spans="1:6" ht="15" customHeight="1" x14ac:dyDescent="0.15">
      <c r="A56" s="12"/>
      <c r="B56" s="53" t="s">
        <v>58</v>
      </c>
      <c r="C56" s="49">
        <f>岩村田地区!C56+小田井地区!C56+平根地区!C56+中佐都地区!C56+高瀬地区!C56</f>
        <v>1215</v>
      </c>
      <c r="D56" s="49">
        <f>岩村田地区!D56+小田井地区!D56+平根地区!D56+中佐都地区!D56+高瀬地区!D56</f>
        <v>1147</v>
      </c>
      <c r="E56" s="59">
        <f>岩村田地区!E56+小田井地区!E56+平根地区!E56+中佐都地区!E56+高瀬地区!E56</f>
        <v>2362</v>
      </c>
      <c r="F56" s="42">
        <f>E56/E147</f>
        <v>7.1889457024592165E-2</v>
      </c>
    </row>
    <row r="57" spans="1:6" ht="15" customHeight="1" x14ac:dyDescent="0.15">
      <c r="A57" s="12"/>
      <c r="B57" s="51">
        <v>45</v>
      </c>
      <c r="C57" s="69">
        <f>岩村田地区!C57+小田井地区!C57+平根地区!C57+中佐都地区!C57+高瀬地区!C57</f>
        <v>249</v>
      </c>
      <c r="D57" s="69">
        <f>岩村田地区!D57+小田井地区!D57+平根地区!D57+中佐都地区!D57+高瀬地区!D57</f>
        <v>263</v>
      </c>
      <c r="E57" s="64">
        <f>岩村田地区!E57+小田井地区!E57+平根地区!E57+中佐都地区!E57+高瀬地区!E57</f>
        <v>512</v>
      </c>
      <c r="F57" s="32"/>
    </row>
    <row r="58" spans="1:6" ht="15" customHeight="1" x14ac:dyDescent="0.15">
      <c r="A58" s="12"/>
      <c r="B58" s="51">
        <v>46</v>
      </c>
      <c r="C58" s="69">
        <f>岩村田地区!C58+小田井地区!C58+平根地区!C58+中佐都地区!C58+高瀬地区!C58</f>
        <v>262</v>
      </c>
      <c r="D58" s="69">
        <f>岩村田地区!D58+小田井地区!D58+平根地区!D58+中佐都地区!D58+高瀬地区!D58</f>
        <v>205</v>
      </c>
      <c r="E58" s="64">
        <f>岩村田地区!E58+小田井地区!E58+平根地区!E58+中佐都地区!E58+高瀬地区!E58</f>
        <v>467</v>
      </c>
      <c r="F58" s="32"/>
    </row>
    <row r="59" spans="1:6" ht="15" customHeight="1" x14ac:dyDescent="0.15">
      <c r="A59" s="12"/>
      <c r="B59" s="51">
        <v>47</v>
      </c>
      <c r="C59" s="69">
        <f>岩村田地区!C59+小田井地区!C59+平根地区!C59+中佐都地区!C59+高瀬地区!C59</f>
        <v>255</v>
      </c>
      <c r="D59" s="69">
        <f>岩村田地区!D59+小田井地区!D59+平根地区!D59+中佐都地区!D59+高瀬地区!D59</f>
        <v>228</v>
      </c>
      <c r="E59" s="64">
        <f>岩村田地区!E59+小田井地区!E59+平根地区!E59+中佐都地区!E59+高瀬地区!E59</f>
        <v>483</v>
      </c>
      <c r="F59" s="32"/>
    </row>
    <row r="60" spans="1:6" ht="15" customHeight="1" x14ac:dyDescent="0.15">
      <c r="A60" s="12"/>
      <c r="B60" s="51">
        <v>48</v>
      </c>
      <c r="C60" s="69">
        <f>岩村田地区!C60+小田井地区!C60+平根地区!C60+中佐都地区!C60+高瀬地区!C60</f>
        <v>231</v>
      </c>
      <c r="D60" s="69">
        <f>岩村田地区!D60+小田井地区!D60+平根地区!D60+中佐都地区!D60+高瀬地区!D60</f>
        <v>241</v>
      </c>
      <c r="E60" s="64">
        <f>岩村田地区!E60+小田井地区!E60+平根地区!E60+中佐都地区!E60+高瀬地区!E60</f>
        <v>472</v>
      </c>
      <c r="F60" s="32"/>
    </row>
    <row r="61" spans="1:6" ht="15" customHeight="1" x14ac:dyDescent="0.15">
      <c r="A61" s="12"/>
      <c r="B61" s="51">
        <v>49</v>
      </c>
      <c r="C61" s="69">
        <f>岩村田地区!C61+小田井地区!C61+平根地区!C61+中佐都地区!C61+高瀬地区!C61</f>
        <v>256</v>
      </c>
      <c r="D61" s="69">
        <f>岩村田地区!D61+小田井地区!D61+平根地区!D61+中佐都地区!D61+高瀬地区!D61</f>
        <v>261</v>
      </c>
      <c r="E61" s="64">
        <f>岩村田地区!E61+小田井地区!E61+平根地区!E61+中佐都地区!E61+高瀬地区!E61</f>
        <v>517</v>
      </c>
      <c r="F61" s="32"/>
    </row>
    <row r="62" spans="1:6" ht="15" customHeight="1" x14ac:dyDescent="0.15">
      <c r="A62" s="12"/>
      <c r="B62" s="53" t="s">
        <v>59</v>
      </c>
      <c r="C62" s="49">
        <f>岩村田地区!C62+小田井地区!C62+平根地区!C62+中佐都地区!C62+高瀬地区!C62</f>
        <v>1253</v>
      </c>
      <c r="D62" s="49">
        <f>岩村田地区!D62+小田井地区!D62+平根地区!D62+中佐都地区!D62+高瀬地区!D62</f>
        <v>1198</v>
      </c>
      <c r="E62" s="59">
        <f>岩村田地区!E62+小田井地区!E62+平根地区!E62+中佐都地区!E62+高瀬地区!E62</f>
        <v>2451</v>
      </c>
      <c r="F62" s="42">
        <f>E62/E147</f>
        <v>7.4598246895544187E-2</v>
      </c>
    </row>
    <row r="63" spans="1:6" ht="15" customHeight="1" x14ac:dyDescent="0.15">
      <c r="A63" s="12"/>
      <c r="B63" s="51">
        <v>50</v>
      </c>
      <c r="C63" s="69">
        <f>岩村田地区!C63+小田井地区!C63+平根地区!C63+中佐都地区!C63+高瀬地区!C63</f>
        <v>288</v>
      </c>
      <c r="D63" s="69">
        <f>岩村田地区!D63+小田井地区!D63+平根地区!D63+中佐都地区!D63+高瀬地区!D63</f>
        <v>238</v>
      </c>
      <c r="E63" s="64">
        <f>岩村田地区!E63+小田井地区!E63+平根地区!E63+中佐都地区!E63+高瀬地区!E63</f>
        <v>526</v>
      </c>
      <c r="F63" s="32"/>
    </row>
    <row r="64" spans="1:6" ht="15" customHeight="1" x14ac:dyDescent="0.15">
      <c r="A64" s="12"/>
      <c r="B64" s="51">
        <v>51</v>
      </c>
      <c r="C64" s="69">
        <f>岩村田地区!C64+小田井地区!C64+平根地区!C64+中佐都地区!C64+高瀬地区!C64</f>
        <v>269</v>
      </c>
      <c r="D64" s="69">
        <f>岩村田地区!D64+小田井地区!D64+平根地区!D64+中佐都地区!D64+高瀬地区!D64</f>
        <v>246</v>
      </c>
      <c r="E64" s="64">
        <f>岩村田地区!E64+小田井地区!E64+平根地区!E64+中佐都地区!E64+高瀬地区!E64</f>
        <v>515</v>
      </c>
      <c r="F64" s="32"/>
    </row>
    <row r="65" spans="1:6" ht="15" customHeight="1" x14ac:dyDescent="0.15">
      <c r="A65" s="12"/>
      <c r="B65" s="51">
        <v>52</v>
      </c>
      <c r="C65" s="69">
        <f>岩村田地区!C65+小田井地区!C65+平根地区!C65+中佐都地区!C65+高瀬地区!C65</f>
        <v>221</v>
      </c>
      <c r="D65" s="69">
        <f>岩村田地区!D65+小田井地区!D65+平根地区!D65+中佐都地区!D65+高瀬地区!D65</f>
        <v>243</v>
      </c>
      <c r="E65" s="64">
        <f>岩村田地区!E65+小田井地区!E65+平根地区!E65+中佐都地区!E65+高瀬地区!E65</f>
        <v>464</v>
      </c>
      <c r="F65" s="32"/>
    </row>
    <row r="66" spans="1:6" ht="15" customHeight="1" x14ac:dyDescent="0.15">
      <c r="A66" s="12"/>
      <c r="B66" s="51">
        <v>53</v>
      </c>
      <c r="C66" s="69">
        <f>岩村田地区!C66+小田井地区!C66+平根地区!C66+中佐都地区!C66+高瀬地区!C66</f>
        <v>236</v>
      </c>
      <c r="D66" s="69">
        <f>岩村田地区!D66+小田井地区!D66+平根地区!D66+中佐都地区!D66+高瀬地区!D66</f>
        <v>242</v>
      </c>
      <c r="E66" s="64">
        <f>岩村田地区!E66+小田井地区!E66+平根地区!E66+中佐都地区!E66+高瀬地区!E66</f>
        <v>478</v>
      </c>
      <c r="F66" s="32"/>
    </row>
    <row r="67" spans="1:6" ht="15" customHeight="1" x14ac:dyDescent="0.15">
      <c r="A67" s="12"/>
      <c r="B67" s="51">
        <v>54</v>
      </c>
      <c r="C67" s="69">
        <f>岩村田地区!C67+小田井地区!C67+平根地区!C67+中佐都地区!C67+高瀬地区!C67</f>
        <v>215</v>
      </c>
      <c r="D67" s="69">
        <f>岩村田地区!D67+小田井地区!D67+平根地区!D67+中佐都地区!D67+高瀬地区!D67</f>
        <v>195</v>
      </c>
      <c r="E67" s="64">
        <f>岩村田地区!E67+小田井地区!E67+平根地区!E67+中佐都地区!E67+高瀬地区!E67</f>
        <v>410</v>
      </c>
      <c r="F67" s="32"/>
    </row>
    <row r="68" spans="1:6" ht="15" customHeight="1" x14ac:dyDescent="0.15">
      <c r="A68" s="12"/>
      <c r="B68" s="53" t="s">
        <v>60</v>
      </c>
      <c r="C68" s="49">
        <f>岩村田地区!C68+小田井地区!C68+平根地区!C68+中佐都地区!C68+高瀬地区!C68</f>
        <v>1229</v>
      </c>
      <c r="D68" s="49">
        <f>岩村田地区!D68+小田井地区!D68+平根地区!D68+中佐都地区!D68+高瀬地区!D68</f>
        <v>1164</v>
      </c>
      <c r="E68" s="59">
        <f>岩村田地区!E68+小田井地区!E68+平根地区!E68+中佐都地区!E68+高瀬地区!E68</f>
        <v>2393</v>
      </c>
      <c r="F68" s="42">
        <f>E68/E147</f>
        <v>7.2832968103238374E-2</v>
      </c>
    </row>
    <row r="69" spans="1:6" ht="15" customHeight="1" x14ac:dyDescent="0.15">
      <c r="A69" s="12"/>
      <c r="B69" s="51">
        <v>55</v>
      </c>
      <c r="C69" s="69">
        <f>岩村田地区!C69+小田井地区!C69+平根地区!C69+中佐都地区!C69+高瀬地区!C69</f>
        <v>214</v>
      </c>
      <c r="D69" s="69">
        <f>岩村田地区!D69+小田井地区!D69+平根地区!D69+中佐都地区!D69+高瀬地区!D69</f>
        <v>231</v>
      </c>
      <c r="E69" s="64">
        <f>岩村田地区!E69+小田井地区!E69+平根地区!E69+中佐都地区!E69+高瀬地区!E69</f>
        <v>445</v>
      </c>
      <c r="F69" s="32"/>
    </row>
    <row r="70" spans="1:6" ht="15" customHeight="1" x14ac:dyDescent="0.15">
      <c r="A70" s="12"/>
      <c r="B70" s="51">
        <v>56</v>
      </c>
      <c r="C70" s="69">
        <f>岩村田地区!C70+小田井地区!C70+平根地区!C70+中佐都地区!C70+高瀬地区!C70</f>
        <v>207</v>
      </c>
      <c r="D70" s="69">
        <f>岩村田地区!D70+小田井地区!D70+平根地区!D70+中佐都地区!D70+高瀬地区!D70</f>
        <v>201</v>
      </c>
      <c r="E70" s="64">
        <f>岩村田地区!E70+小田井地区!E70+平根地区!E70+中佐都地区!E70+高瀬地区!E70</f>
        <v>408</v>
      </c>
      <c r="F70" s="32"/>
    </row>
    <row r="71" spans="1:6" ht="15" customHeight="1" x14ac:dyDescent="0.15">
      <c r="A71" s="12"/>
      <c r="B71" s="51">
        <v>57</v>
      </c>
      <c r="C71" s="69">
        <f>岩村田地区!C71+小田井地区!C71+平根地区!C71+中佐都地区!C71+高瀬地区!C71</f>
        <v>194</v>
      </c>
      <c r="D71" s="69">
        <f>岩村田地区!D71+小田井地区!D71+平根地区!D71+中佐都地区!D71+高瀬地区!D71</f>
        <v>188</v>
      </c>
      <c r="E71" s="64">
        <f>岩村田地区!E71+小田井地区!E71+平根地区!E71+中佐都地区!E71+高瀬地区!E71</f>
        <v>382</v>
      </c>
      <c r="F71" s="32"/>
    </row>
    <row r="72" spans="1:6" ht="15" customHeight="1" x14ac:dyDescent="0.15">
      <c r="A72" s="12"/>
      <c r="B72" s="51">
        <v>58</v>
      </c>
      <c r="C72" s="69">
        <f>岩村田地区!C72+小田井地区!C72+平根地区!C72+中佐都地区!C72+高瀬地区!C72</f>
        <v>204</v>
      </c>
      <c r="D72" s="69">
        <f>岩村田地区!D72+小田井地区!D72+平根地区!D72+中佐都地区!D72+高瀬地区!D72</f>
        <v>165</v>
      </c>
      <c r="E72" s="64">
        <f>岩村田地区!E72+小田井地区!E72+平根地区!E72+中佐都地区!E72+高瀬地区!E72</f>
        <v>369</v>
      </c>
      <c r="F72" s="32"/>
    </row>
    <row r="73" spans="1:6" ht="15" customHeight="1" x14ac:dyDescent="0.15">
      <c r="A73" s="12"/>
      <c r="B73" s="51">
        <v>59</v>
      </c>
      <c r="C73" s="69">
        <f>岩村田地区!C73+小田井地区!C73+平根地区!C73+中佐都地区!C73+高瀬地区!C73</f>
        <v>201</v>
      </c>
      <c r="D73" s="69">
        <f>岩村田地区!D73+小田井地区!D73+平根地区!D73+中佐都地区!D73+高瀬地区!D73</f>
        <v>183</v>
      </c>
      <c r="E73" s="64">
        <f>岩村田地区!E73+小田井地区!E73+平根地区!E73+中佐都地区!E73+高瀬地区!E73</f>
        <v>384</v>
      </c>
      <c r="F73" s="32"/>
    </row>
    <row r="74" spans="1:6" ht="15" customHeight="1" x14ac:dyDescent="0.15">
      <c r="A74" s="12"/>
      <c r="B74" s="53" t="s">
        <v>61</v>
      </c>
      <c r="C74" s="49">
        <f>岩村田地区!C74+小田井地区!C74+平根地区!C74+中佐都地区!C74+高瀬地区!C74</f>
        <v>1020</v>
      </c>
      <c r="D74" s="49">
        <f>岩村田地区!D74+小田井地区!D74+平根地区!D74+中佐都地区!D74+高瀬地区!D74</f>
        <v>968</v>
      </c>
      <c r="E74" s="59">
        <f>岩村田地区!E74+小田井地区!E74+平根地区!E74+中佐都地区!E74+高瀬地区!E74</f>
        <v>1988</v>
      </c>
      <c r="F74" s="42">
        <f>E74/E147</f>
        <v>6.050645239834429E-2</v>
      </c>
    </row>
    <row r="75" spans="1:6" ht="15" customHeight="1" x14ac:dyDescent="0.15">
      <c r="A75" s="12"/>
      <c r="B75" s="51">
        <v>60</v>
      </c>
      <c r="C75" s="69">
        <f>岩村田地区!C75+小田井地区!C75+平根地区!C75+中佐都地区!C75+高瀬地区!C75</f>
        <v>173</v>
      </c>
      <c r="D75" s="69">
        <f>岩村田地区!D75+小田井地区!D75+平根地区!D75+中佐都地区!D75+高瀬地区!D75</f>
        <v>182</v>
      </c>
      <c r="E75" s="64">
        <f>岩村田地区!E75+小田井地区!E75+平根地区!E75+中佐都地区!E75+高瀬地区!E75</f>
        <v>355</v>
      </c>
      <c r="F75" s="32"/>
    </row>
    <row r="76" spans="1:6" ht="15" customHeight="1" x14ac:dyDescent="0.15">
      <c r="A76" s="12"/>
      <c r="B76" s="51">
        <v>61</v>
      </c>
      <c r="C76" s="69">
        <f>岩村田地区!C76+小田井地区!C76+平根地区!C76+中佐都地区!C76+高瀬地区!C76</f>
        <v>177</v>
      </c>
      <c r="D76" s="69">
        <f>岩村田地区!D76+小田井地区!D76+平根地区!D76+中佐都地区!D76+高瀬地区!D76</f>
        <v>186</v>
      </c>
      <c r="E76" s="64">
        <f>岩村田地区!E76+小田井地区!E76+平根地区!E76+中佐都地区!E76+高瀬地区!E76</f>
        <v>363</v>
      </c>
      <c r="F76" s="32"/>
    </row>
    <row r="77" spans="1:6" ht="15" customHeight="1" x14ac:dyDescent="0.15">
      <c r="A77" s="12"/>
      <c r="B77" s="51">
        <v>62</v>
      </c>
      <c r="C77" s="69">
        <f>岩村田地区!C77+小田井地区!C77+平根地区!C77+中佐都地区!C77+高瀬地区!C77</f>
        <v>179</v>
      </c>
      <c r="D77" s="69">
        <f>岩村田地区!D77+小田井地区!D77+平根地区!D77+中佐都地区!D77+高瀬地区!D77</f>
        <v>194</v>
      </c>
      <c r="E77" s="64">
        <f>岩村田地区!E77+小田井地区!E77+平根地区!E77+中佐都地区!E77+高瀬地区!E77</f>
        <v>373</v>
      </c>
      <c r="F77" s="32"/>
    </row>
    <row r="78" spans="1:6" ht="15" customHeight="1" x14ac:dyDescent="0.15">
      <c r="A78" s="12"/>
      <c r="B78" s="51">
        <v>63</v>
      </c>
      <c r="C78" s="69">
        <f>岩村田地区!C78+小田井地区!C78+平根地区!C78+中佐都地区!C78+高瀬地区!C78</f>
        <v>192</v>
      </c>
      <c r="D78" s="69">
        <f>岩村田地区!D78+小田井地区!D78+平根地区!D78+中佐都地区!D78+高瀬地区!D78</f>
        <v>190</v>
      </c>
      <c r="E78" s="64">
        <f>岩村田地区!E78+小田井地区!E78+平根地区!E78+中佐都地区!E78+高瀬地区!E78</f>
        <v>382</v>
      </c>
      <c r="F78" s="32"/>
    </row>
    <row r="79" spans="1:6" ht="15" customHeight="1" x14ac:dyDescent="0.15">
      <c r="A79" s="12"/>
      <c r="B79" s="51">
        <v>64</v>
      </c>
      <c r="C79" s="69">
        <f>岩村田地区!C79+小田井地区!C79+平根地区!C79+中佐都地区!C79+高瀬地区!C79</f>
        <v>164</v>
      </c>
      <c r="D79" s="69">
        <f>岩村田地区!D79+小田井地区!D79+平根地区!D79+中佐都地区!D79+高瀬地区!D79</f>
        <v>188</v>
      </c>
      <c r="E79" s="64">
        <f>岩村田地区!E79+小田井地区!E79+平根地区!E79+中佐都地区!E79+高瀬地区!E79</f>
        <v>352</v>
      </c>
      <c r="F79" s="32"/>
    </row>
    <row r="80" spans="1:6" ht="15" customHeight="1" x14ac:dyDescent="0.15">
      <c r="A80" s="12"/>
      <c r="B80" s="53" t="s">
        <v>62</v>
      </c>
      <c r="C80" s="49">
        <f>岩村田地区!C80+小田井地区!C80+平根地区!C80+中佐都地区!C80+高瀬地区!C80</f>
        <v>885</v>
      </c>
      <c r="D80" s="49">
        <f>岩村田地区!D80+小田井地区!D80+平根地区!D80+中佐都地区!D80+高瀬地区!D80</f>
        <v>940</v>
      </c>
      <c r="E80" s="59">
        <f>岩村田地区!E80+小田井地区!E80+平根地区!E80+中佐都地区!E80+高瀬地区!E80</f>
        <v>1825</v>
      </c>
      <c r="F80" s="42">
        <f>E80/E147</f>
        <v>5.5545410275140004E-2</v>
      </c>
    </row>
    <row r="81" spans="1:6" ht="15" customHeight="1" x14ac:dyDescent="0.15">
      <c r="A81" s="12"/>
      <c r="B81" s="51">
        <v>65</v>
      </c>
      <c r="C81" s="69">
        <f>岩村田地区!C81+小田井地区!C81+平根地区!C81+中佐都地区!C81+高瀬地区!C81</f>
        <v>164</v>
      </c>
      <c r="D81" s="69">
        <f>岩村田地区!D81+小田井地区!D81+平根地区!D81+中佐都地区!D81+高瀬地区!D81</f>
        <v>178</v>
      </c>
      <c r="E81" s="64">
        <f>岩村田地区!E81+小田井地区!E81+平根地区!E81+中佐都地区!E81+高瀬地区!E81</f>
        <v>342</v>
      </c>
      <c r="F81" s="32"/>
    </row>
    <row r="82" spans="1:6" ht="15" customHeight="1" x14ac:dyDescent="0.15">
      <c r="A82" s="12"/>
      <c r="B82" s="51">
        <v>66</v>
      </c>
      <c r="C82" s="69">
        <f>岩村田地区!C82+小田井地区!C82+平根地区!C82+中佐都地区!C82+高瀬地区!C82</f>
        <v>163</v>
      </c>
      <c r="D82" s="69">
        <f>岩村田地区!D82+小田井地区!D82+平根地区!D82+中佐都地区!D82+高瀬地区!D82</f>
        <v>145</v>
      </c>
      <c r="E82" s="64">
        <f>岩村田地区!E82+小田井地区!E82+平根地区!E82+中佐都地区!E82+高瀬地区!E82</f>
        <v>308</v>
      </c>
      <c r="F82" s="32"/>
    </row>
    <row r="83" spans="1:6" ht="15" customHeight="1" x14ac:dyDescent="0.15">
      <c r="A83" s="12"/>
      <c r="B83" s="51">
        <v>67</v>
      </c>
      <c r="C83" s="69">
        <f>岩村田地区!C83+小田井地区!C83+平根地区!C83+中佐都地区!C83+高瀬地区!C83</f>
        <v>172</v>
      </c>
      <c r="D83" s="69">
        <f>岩村田地区!D83+小田井地区!D83+平根地区!D83+中佐都地区!D83+高瀬地区!D83</f>
        <v>174</v>
      </c>
      <c r="E83" s="64">
        <f>岩村田地区!E83+小田井地区!E83+平根地区!E83+中佐都地区!E83+高瀬地区!E83</f>
        <v>346</v>
      </c>
      <c r="F83" s="32"/>
    </row>
    <row r="84" spans="1:6" ht="15" customHeight="1" x14ac:dyDescent="0.15">
      <c r="A84" s="12"/>
      <c r="B84" s="51">
        <v>68</v>
      </c>
      <c r="C84" s="69">
        <f>岩村田地区!C84+小田井地区!C84+平根地区!C84+中佐都地区!C84+高瀬地区!C84</f>
        <v>173</v>
      </c>
      <c r="D84" s="69">
        <f>岩村田地区!D84+小田井地区!D84+平根地区!D84+中佐都地区!D84+高瀬地区!D84</f>
        <v>176</v>
      </c>
      <c r="E84" s="64">
        <f>岩村田地区!E84+小田井地区!E84+平根地区!E84+中佐都地区!E84+高瀬地区!E84</f>
        <v>349</v>
      </c>
      <c r="F84" s="32"/>
    </row>
    <row r="85" spans="1:6" ht="15" customHeight="1" x14ac:dyDescent="0.15">
      <c r="A85" s="12"/>
      <c r="B85" s="51">
        <v>69</v>
      </c>
      <c r="C85" s="69">
        <f>岩村田地区!C85+小田井地区!C85+平根地区!C85+中佐都地区!C85+高瀬地区!C85</f>
        <v>177</v>
      </c>
      <c r="D85" s="69">
        <f>岩村田地区!D85+小田井地区!D85+平根地区!D85+中佐都地区!D85+高瀬地区!D85</f>
        <v>192</v>
      </c>
      <c r="E85" s="64">
        <f>岩村田地区!E85+小田井地区!E85+平根地区!E85+中佐都地区!E85+高瀬地区!E85</f>
        <v>369</v>
      </c>
      <c r="F85" s="32"/>
    </row>
    <row r="86" spans="1:6" ht="15" customHeight="1" x14ac:dyDescent="0.15">
      <c r="A86" s="12"/>
      <c r="B86" s="54" t="s">
        <v>63</v>
      </c>
      <c r="C86" s="71">
        <f>岩村田地区!C86+小田井地区!C86+平根地区!C86+中佐都地区!C86+高瀬地区!C86</f>
        <v>849</v>
      </c>
      <c r="D86" s="71">
        <f>岩村田地区!D86+小田井地区!D86+平根地区!D86+中佐都地区!D86+高瀬地区!D86</f>
        <v>865</v>
      </c>
      <c r="E86" s="60">
        <f>岩村田地区!E86+小田井地区!E86+平根地区!E86+中佐都地区!E86+高瀬地区!E86</f>
        <v>1714</v>
      </c>
      <c r="F86" s="45">
        <f>E86/E147</f>
        <v>5.2167031896761626E-2</v>
      </c>
    </row>
    <row r="87" spans="1:6" ht="15" customHeight="1" x14ac:dyDescent="0.15">
      <c r="A87" s="12"/>
      <c r="B87" s="51">
        <v>70</v>
      </c>
      <c r="C87" s="69">
        <f>岩村田地区!C87+小田井地区!C87+平根地区!C87+中佐都地区!C87+高瀬地区!C87</f>
        <v>171</v>
      </c>
      <c r="D87" s="69">
        <f>岩村田地区!D87+小田井地区!D87+平根地区!D87+中佐都地区!D87+高瀬地区!D87</f>
        <v>166</v>
      </c>
      <c r="E87" s="64">
        <f>岩村田地区!E87+小田井地区!E87+平根地区!E87+中佐都地区!E87+高瀬地区!E87</f>
        <v>337</v>
      </c>
      <c r="F87" s="32"/>
    </row>
    <row r="88" spans="1:6" ht="15" customHeight="1" x14ac:dyDescent="0.15">
      <c r="A88" s="12"/>
      <c r="B88" s="51">
        <v>71</v>
      </c>
      <c r="C88" s="69">
        <f>岩村田地区!C88+小田井地区!C88+平根地区!C88+中佐都地区!C88+高瀬地区!C88</f>
        <v>172</v>
      </c>
      <c r="D88" s="69">
        <f>岩村田地区!D88+小田井地区!D88+平根地区!D88+中佐都地区!D88+高瀬地区!D88</f>
        <v>189</v>
      </c>
      <c r="E88" s="64">
        <f>岩村田地区!E88+小田井地区!E88+平根地区!E88+中佐都地区!E88+高瀬地区!E88</f>
        <v>361</v>
      </c>
      <c r="F88" s="32"/>
    </row>
    <row r="89" spans="1:6" ht="15" customHeight="1" x14ac:dyDescent="0.15">
      <c r="A89" s="12"/>
      <c r="B89" s="51">
        <v>72</v>
      </c>
      <c r="C89" s="69">
        <f>岩村田地区!C89+小田井地区!C89+平根地区!C89+中佐都地区!C89+高瀬地区!C89</f>
        <v>173</v>
      </c>
      <c r="D89" s="69">
        <f>岩村田地区!D89+小田井地区!D89+平根地区!D89+中佐都地区!D89+高瀬地区!D89</f>
        <v>176</v>
      </c>
      <c r="E89" s="64">
        <f>岩村田地区!E89+小田井地区!E89+平根地区!E89+中佐都地区!E89+高瀬地区!E89</f>
        <v>349</v>
      </c>
      <c r="F89" s="32"/>
    </row>
    <row r="90" spans="1:6" ht="15" customHeight="1" x14ac:dyDescent="0.15">
      <c r="A90" s="12"/>
      <c r="B90" s="51">
        <v>73</v>
      </c>
      <c r="C90" s="69">
        <f>岩村田地区!C90+小田井地区!C90+平根地区!C90+中佐都地区!C90+高瀬地区!C90</f>
        <v>181</v>
      </c>
      <c r="D90" s="69">
        <f>岩村田地区!D90+小田井地区!D90+平根地区!D90+中佐都地区!D90+高瀬地区!D90</f>
        <v>201</v>
      </c>
      <c r="E90" s="64">
        <f>岩村田地区!E90+小田井地区!E90+平根地区!E90+中佐都地区!E90+高瀬地区!E90</f>
        <v>382</v>
      </c>
      <c r="F90" s="32"/>
    </row>
    <row r="91" spans="1:6" ht="15" customHeight="1" x14ac:dyDescent="0.15">
      <c r="A91" s="12"/>
      <c r="B91" s="51">
        <v>74</v>
      </c>
      <c r="C91" s="69">
        <f>岩村田地区!C91+小田井地区!C91+平根地区!C91+中佐都地区!C91+高瀬地区!C91</f>
        <v>189</v>
      </c>
      <c r="D91" s="69">
        <f>岩村田地区!D91+小田井地区!D91+平根地区!D91+中佐都地区!D91+高瀬地区!D91</f>
        <v>207</v>
      </c>
      <c r="E91" s="64">
        <f>岩村田地区!E91+小田井地区!E91+平根地区!E91+中佐都地区!E91+高瀬地区!E91</f>
        <v>396</v>
      </c>
      <c r="F91" s="32"/>
    </row>
    <row r="92" spans="1:6" ht="15" customHeight="1" x14ac:dyDescent="0.15">
      <c r="A92" s="12"/>
      <c r="B92" s="54" t="s">
        <v>64</v>
      </c>
      <c r="C92" s="71">
        <f>岩村田地区!C92+小田井地区!C92+平根地区!C92+中佐都地区!C92+高瀬地区!C92</f>
        <v>886</v>
      </c>
      <c r="D92" s="71">
        <f>岩村田地区!D92+小田井地区!D92+平根地区!D92+中佐都地区!D92+高瀬地区!D92</f>
        <v>939</v>
      </c>
      <c r="E92" s="60">
        <f>岩村田地区!E92+小田井地区!E92+平根地区!E92+中佐都地区!E92+高瀬地区!E92</f>
        <v>1825</v>
      </c>
      <c r="F92" s="45">
        <f>E92/E147</f>
        <v>5.5545410275140004E-2</v>
      </c>
    </row>
    <row r="93" spans="1:6" ht="15" customHeight="1" x14ac:dyDescent="0.15">
      <c r="A93" s="12"/>
      <c r="B93" s="51">
        <v>75</v>
      </c>
      <c r="C93" s="69">
        <f>岩村田地区!C93+小田井地区!C93+平根地区!C93+中佐都地区!C93+高瀬地区!C93</f>
        <v>203</v>
      </c>
      <c r="D93" s="69">
        <f>岩村田地区!D93+小田井地区!D93+平根地区!D93+中佐都地区!D93+高瀬地区!D93</f>
        <v>192</v>
      </c>
      <c r="E93" s="64">
        <f>岩村田地区!E93+小田井地区!E93+平根地区!E93+中佐都地区!E93+高瀬地区!E93</f>
        <v>395</v>
      </c>
      <c r="F93" s="32"/>
    </row>
    <row r="94" spans="1:6" ht="15" customHeight="1" x14ac:dyDescent="0.15">
      <c r="A94" s="12"/>
      <c r="B94" s="51">
        <v>76</v>
      </c>
      <c r="C94" s="69">
        <f>岩村田地区!C94+小田井地区!C94+平根地区!C94+中佐都地区!C94+高瀬地区!C94</f>
        <v>181</v>
      </c>
      <c r="D94" s="69">
        <f>岩村田地区!D94+小田井地区!D94+平根地区!D94+中佐都地区!D94+高瀬地区!D94</f>
        <v>221</v>
      </c>
      <c r="E94" s="64">
        <f>岩村田地区!E94+小田井地区!E94+平根地区!E94+中佐都地区!E94+高瀬地区!E94</f>
        <v>402</v>
      </c>
      <c r="F94" s="32"/>
    </row>
    <row r="95" spans="1:6" ht="15" customHeight="1" x14ac:dyDescent="0.15">
      <c r="A95" s="12"/>
      <c r="B95" s="51">
        <v>77</v>
      </c>
      <c r="C95" s="69">
        <f>岩村田地区!C95+小田井地区!C95+平根地区!C95+中佐都地区!C95+高瀬地区!C95</f>
        <v>142</v>
      </c>
      <c r="D95" s="69">
        <f>岩村田地区!D95+小田井地区!D95+平根地区!D95+中佐都地区!D95+高瀬地区!D95</f>
        <v>149</v>
      </c>
      <c r="E95" s="64">
        <f>岩村田地区!E95+小田井地区!E95+平根地区!E95+中佐都地区!E95+高瀬地区!E95</f>
        <v>291</v>
      </c>
      <c r="F95" s="32"/>
    </row>
    <row r="96" spans="1:6" ht="15" customHeight="1" x14ac:dyDescent="0.15">
      <c r="A96" s="12"/>
      <c r="B96" s="51">
        <v>78</v>
      </c>
      <c r="C96" s="69">
        <f>岩村田地区!C96+小田井地区!C96+平根地区!C96+中佐都地区!C96+高瀬地区!C96</f>
        <v>82</v>
      </c>
      <c r="D96" s="69">
        <f>岩村田地区!D96+小田井地区!D96+平根地区!D96+中佐都地区!D96+高瀬地区!D96</f>
        <v>125</v>
      </c>
      <c r="E96" s="64">
        <f>岩村田地区!E96+小田井地区!E96+平根地区!E96+中佐都地区!E96+高瀬地区!E96</f>
        <v>207</v>
      </c>
      <c r="F96" s="32"/>
    </row>
    <row r="97" spans="1:6" ht="15" customHeight="1" x14ac:dyDescent="0.15">
      <c r="A97" s="12"/>
      <c r="B97" s="51">
        <v>79</v>
      </c>
      <c r="C97" s="69">
        <f>岩村田地区!C97+小田井地区!C97+平根地区!C97+中佐都地区!C97+高瀬地区!C97</f>
        <v>110</v>
      </c>
      <c r="D97" s="69">
        <f>岩村田地区!D97+小田井地区!D97+平根地区!D97+中佐都地区!D97+高瀬地区!D97</f>
        <v>175</v>
      </c>
      <c r="E97" s="64">
        <f>岩村田地区!E97+小田井地区!E97+平根地区!E97+中佐都地区!E97+高瀬地区!E97</f>
        <v>285</v>
      </c>
      <c r="F97" s="32"/>
    </row>
    <row r="98" spans="1:6" ht="15" customHeight="1" x14ac:dyDescent="0.15">
      <c r="A98" s="12"/>
      <c r="B98" s="54" t="s">
        <v>65</v>
      </c>
      <c r="C98" s="71">
        <f>岩村田地区!C98+小田井地区!C98+平根地区!C98+中佐都地区!C98+高瀬地区!C98</f>
        <v>718</v>
      </c>
      <c r="D98" s="71">
        <f>岩村田地区!D98+小田井地区!D98+平根地区!D98+中佐都地区!D98+高瀬地区!D98</f>
        <v>862</v>
      </c>
      <c r="E98" s="60">
        <f>岩村田地区!E98+小田井地区!E98+平根地区!E98+中佐都地区!E98+高瀬地区!E98</f>
        <v>1580</v>
      </c>
      <c r="F98" s="45">
        <f>E98/E147</f>
        <v>4.8088629169710254E-2</v>
      </c>
    </row>
    <row r="99" spans="1:6" ht="15" customHeight="1" x14ac:dyDescent="0.15">
      <c r="A99" s="12"/>
      <c r="B99" s="51">
        <v>80</v>
      </c>
      <c r="C99" s="69">
        <f>岩村田地区!C99+小田井地区!C99+平根地区!C99+中佐都地区!C99+高瀬地区!C99</f>
        <v>135</v>
      </c>
      <c r="D99" s="69">
        <f>岩村田地区!D99+小田井地区!D99+平根地区!D99+中佐都地区!D99+高瀬地区!D99</f>
        <v>142</v>
      </c>
      <c r="E99" s="64">
        <f>岩村田地区!E99+小田井地区!E99+平根地区!E99+中佐都地区!E99+高瀬地区!E99</f>
        <v>277</v>
      </c>
      <c r="F99" s="32"/>
    </row>
    <row r="100" spans="1:6" ht="15" customHeight="1" x14ac:dyDescent="0.15">
      <c r="A100" s="12"/>
      <c r="B100" s="51">
        <v>81</v>
      </c>
      <c r="C100" s="69">
        <f>岩村田地区!C100+小田井地区!C100+平根地区!C100+中佐都地区!C100+高瀬地区!C100</f>
        <v>109</v>
      </c>
      <c r="D100" s="69">
        <f>岩村田地区!D100+小田井地区!D100+平根地区!D100+中佐都地区!D100+高瀬地区!D100</f>
        <v>144</v>
      </c>
      <c r="E100" s="64">
        <f>岩村田地区!E100+小田井地区!E100+平根地区!E100+中佐都地区!E100+高瀬地区!E100</f>
        <v>253</v>
      </c>
      <c r="F100" s="32"/>
    </row>
    <row r="101" spans="1:6" ht="15" customHeight="1" x14ac:dyDescent="0.15">
      <c r="A101" s="12"/>
      <c r="B101" s="51">
        <v>82</v>
      </c>
      <c r="C101" s="69">
        <f>岩村田地区!C101+小田井地区!C101+平根地区!C101+中佐都地区!C101+高瀬地区!C101</f>
        <v>125</v>
      </c>
      <c r="D101" s="69">
        <f>岩村田地区!D101+小田井地区!D101+平根地区!D101+中佐都地区!D101+高瀬地区!D101</f>
        <v>112</v>
      </c>
      <c r="E101" s="64">
        <f>岩村田地区!E101+小田井地区!E101+平根地区!E101+中佐都地区!E101+高瀬地区!E101</f>
        <v>237</v>
      </c>
      <c r="F101" s="32"/>
    </row>
    <row r="102" spans="1:6" ht="15" customHeight="1" x14ac:dyDescent="0.15">
      <c r="A102" s="12"/>
      <c r="B102" s="51">
        <v>83</v>
      </c>
      <c r="C102" s="69">
        <f>岩村田地区!C102+小田井地区!C102+平根地区!C102+中佐都地区!C102+高瀬地区!C102</f>
        <v>95</v>
      </c>
      <c r="D102" s="69">
        <f>岩村田地区!D102+小田井地区!D102+平根地区!D102+中佐都地区!D102+高瀬地区!D102</f>
        <v>147</v>
      </c>
      <c r="E102" s="64">
        <f>岩村田地区!E102+小田井地区!E102+平根地区!E102+中佐都地区!E102+高瀬地区!E102</f>
        <v>242</v>
      </c>
      <c r="F102" s="32"/>
    </row>
    <row r="103" spans="1:6" ht="15" customHeight="1" x14ac:dyDescent="0.15">
      <c r="A103" s="12"/>
      <c r="B103" s="51">
        <v>84</v>
      </c>
      <c r="C103" s="69">
        <f>岩村田地区!C103+小田井地区!C103+平根地区!C103+中佐都地区!C103+高瀬地区!C103</f>
        <v>84</v>
      </c>
      <c r="D103" s="69">
        <f>岩村田地区!D103+小田井地区!D103+平根地区!D103+中佐都地区!D103+高瀬地区!D103</f>
        <v>113</v>
      </c>
      <c r="E103" s="64">
        <f>岩村田地区!E103+小田井地区!E103+平根地区!E103+中佐都地区!E103+高瀬地区!E103</f>
        <v>197</v>
      </c>
      <c r="F103" s="32"/>
    </row>
    <row r="104" spans="1:6" ht="15" customHeight="1" x14ac:dyDescent="0.15">
      <c r="A104" s="12"/>
      <c r="B104" s="54" t="s">
        <v>66</v>
      </c>
      <c r="C104" s="71">
        <f>岩村田地区!C104+小田井地区!C104+平根地区!C104+中佐都地区!C104+高瀬地区!C104</f>
        <v>548</v>
      </c>
      <c r="D104" s="71">
        <f>岩村田地区!D104+小田井地区!D104+平根地区!D104+中佐都地区!D104+高瀬地区!D104</f>
        <v>658</v>
      </c>
      <c r="E104" s="60">
        <f>岩村田地区!E104+小田井地区!E104+平根地区!E104+中佐都地区!E104+高瀬地区!E104</f>
        <v>1206</v>
      </c>
      <c r="F104" s="45">
        <f>E104/E147</f>
        <v>3.6705624543462378E-2</v>
      </c>
    </row>
    <row r="105" spans="1:6" ht="15" customHeight="1" x14ac:dyDescent="0.15">
      <c r="A105" s="12"/>
      <c r="B105" s="51">
        <v>85</v>
      </c>
      <c r="C105" s="69">
        <f>岩村田地区!C105+小田井地区!C105+平根地区!C105+中佐都地区!C105+高瀬地区!C105</f>
        <v>76</v>
      </c>
      <c r="D105" s="69">
        <f>岩村田地区!D105+小田井地区!D105+平根地区!D105+中佐都地区!D105+高瀬地区!D105</f>
        <v>111</v>
      </c>
      <c r="E105" s="64">
        <f>岩村田地区!E105+小田井地区!E105+平根地区!E105+中佐都地区!E105+高瀬地区!E105</f>
        <v>187</v>
      </c>
      <c r="F105" s="32"/>
    </row>
    <row r="106" spans="1:6" ht="15" customHeight="1" x14ac:dyDescent="0.15">
      <c r="A106" s="12"/>
      <c r="B106" s="51">
        <v>86</v>
      </c>
      <c r="C106" s="69">
        <f>岩村田地区!C106+小田井地区!C106+平根地区!C106+中佐都地区!C106+高瀬地区!C106</f>
        <v>68</v>
      </c>
      <c r="D106" s="69">
        <f>岩村田地区!D106+小田井地区!D106+平根地区!D106+中佐都地区!D106+高瀬地区!D106</f>
        <v>124</v>
      </c>
      <c r="E106" s="64">
        <f>岩村田地区!E106+小田井地区!E106+平根地区!E106+中佐都地区!E106+高瀬地区!E106</f>
        <v>192</v>
      </c>
      <c r="F106" s="32"/>
    </row>
    <row r="107" spans="1:6" ht="15" customHeight="1" x14ac:dyDescent="0.15">
      <c r="A107" s="12"/>
      <c r="B107" s="51">
        <v>87</v>
      </c>
      <c r="C107" s="69">
        <f>岩村田地区!C107+小田井地区!C107+平根地区!C107+中佐都地区!C107+高瀬地区!C107</f>
        <v>56</v>
      </c>
      <c r="D107" s="69">
        <f>岩村田地区!D107+小田井地区!D107+平根地区!D107+中佐都地区!D107+高瀬地区!D107</f>
        <v>97</v>
      </c>
      <c r="E107" s="64">
        <f>岩村田地区!E107+小田井地区!E107+平根地区!E107+中佐都地区!E107+高瀬地区!E107</f>
        <v>153</v>
      </c>
      <c r="F107" s="32"/>
    </row>
    <row r="108" spans="1:6" ht="15" customHeight="1" x14ac:dyDescent="0.15">
      <c r="A108" s="12"/>
      <c r="B108" s="51">
        <v>88</v>
      </c>
      <c r="C108" s="69">
        <f>岩村田地区!C108+小田井地区!C108+平根地区!C108+中佐都地区!C108+高瀬地区!C108</f>
        <v>46</v>
      </c>
      <c r="D108" s="69">
        <f>岩村田地区!D108+小田井地区!D108+平根地区!D108+中佐都地区!D108+高瀬地区!D108</f>
        <v>116</v>
      </c>
      <c r="E108" s="64">
        <f>岩村田地区!E108+小田井地区!E108+平根地区!E108+中佐都地区!E108+高瀬地区!E108</f>
        <v>162</v>
      </c>
      <c r="F108" s="32"/>
    </row>
    <row r="109" spans="1:6" ht="15" customHeight="1" x14ac:dyDescent="0.15">
      <c r="A109" s="12"/>
      <c r="B109" s="51">
        <v>89</v>
      </c>
      <c r="C109" s="69">
        <f>岩村田地区!C109+小田井地区!C109+平根地区!C109+中佐都地区!C109+高瀬地区!C109</f>
        <v>44</v>
      </c>
      <c r="D109" s="69">
        <f>岩村田地区!D109+小田井地区!D109+平根地区!D109+中佐都地区!D109+高瀬地区!D109</f>
        <v>78</v>
      </c>
      <c r="E109" s="64">
        <f>岩村田地区!E109+小田井地区!E109+平根地区!E109+中佐都地区!E109+高瀬地区!E109</f>
        <v>122</v>
      </c>
      <c r="F109" s="32"/>
    </row>
    <row r="110" spans="1:6" ht="15" customHeight="1" x14ac:dyDescent="0.15">
      <c r="A110" s="12"/>
      <c r="B110" s="54" t="s">
        <v>67</v>
      </c>
      <c r="C110" s="71">
        <f>岩村田地区!C110+小田井地区!C110+平根地区!C110+中佐都地区!C110+高瀬地区!C110</f>
        <v>290</v>
      </c>
      <c r="D110" s="71">
        <f>岩村田地区!D110+小田井地区!D110+平根地区!D110+中佐都地区!D110+高瀬地区!D110</f>
        <v>526</v>
      </c>
      <c r="E110" s="60">
        <f>岩村田地区!E110+小田井地区!E110+平根地区!E110+中佐都地区!E110+高瀬地区!E110</f>
        <v>816</v>
      </c>
      <c r="F110" s="45">
        <f>E110/E147</f>
        <v>2.483564645726808E-2</v>
      </c>
    </row>
    <row r="111" spans="1:6" ht="15" customHeight="1" x14ac:dyDescent="0.15">
      <c r="A111" s="12"/>
      <c r="B111" s="51">
        <v>90</v>
      </c>
      <c r="C111" s="69">
        <f>岩村田地区!C111+小田井地区!C111+平根地区!C111+中佐都地区!C111+高瀬地区!C111</f>
        <v>38</v>
      </c>
      <c r="D111" s="69">
        <f>岩村田地区!D111+小田井地区!D111+平根地区!D111+中佐都地区!D111+高瀬地区!D111</f>
        <v>100</v>
      </c>
      <c r="E111" s="64">
        <f>岩村田地区!E111+小田井地区!E111+平根地区!E111+中佐都地区!E111+高瀬地区!E111</f>
        <v>138</v>
      </c>
      <c r="F111" s="32"/>
    </row>
    <row r="112" spans="1:6" ht="15" customHeight="1" x14ac:dyDescent="0.15">
      <c r="A112" s="12"/>
      <c r="B112" s="51">
        <v>91</v>
      </c>
      <c r="C112" s="69">
        <f>岩村田地区!C112+小田井地区!C112+平根地区!C112+中佐都地区!C112+高瀬地区!C112</f>
        <v>39</v>
      </c>
      <c r="D112" s="69">
        <f>岩村田地区!D112+小田井地区!D112+平根地区!D112+中佐都地区!D112+高瀬地区!D112</f>
        <v>85</v>
      </c>
      <c r="E112" s="64">
        <f>岩村田地区!E112+小田井地区!E112+平根地区!E112+中佐都地区!E112+高瀬地区!E112</f>
        <v>124</v>
      </c>
      <c r="F112" s="32"/>
    </row>
    <row r="113" spans="1:6" ht="15" customHeight="1" x14ac:dyDescent="0.15">
      <c r="A113" s="12"/>
      <c r="B113" s="51">
        <v>92</v>
      </c>
      <c r="C113" s="69">
        <f>岩村田地区!C113+小田井地区!C113+平根地区!C113+中佐都地区!C113+高瀬地区!C113</f>
        <v>33</v>
      </c>
      <c r="D113" s="69">
        <f>岩村田地区!D113+小田井地区!D113+平根地区!D113+中佐都地区!D113+高瀬地区!D113</f>
        <v>68</v>
      </c>
      <c r="E113" s="64">
        <f>岩村田地区!E113+小田井地区!E113+平根地区!E113+中佐都地区!E113+高瀬地区!E113</f>
        <v>101</v>
      </c>
      <c r="F113" s="32"/>
    </row>
    <row r="114" spans="1:6" ht="15" customHeight="1" x14ac:dyDescent="0.15">
      <c r="A114" s="12"/>
      <c r="B114" s="51">
        <v>93</v>
      </c>
      <c r="C114" s="69">
        <f>岩村田地区!C114+小田井地区!C114+平根地区!C114+中佐都地区!C114+高瀬地区!C114</f>
        <v>28</v>
      </c>
      <c r="D114" s="69">
        <f>岩村田地区!D114+小田井地区!D114+平根地区!D114+中佐都地区!D114+高瀬地区!D114</f>
        <v>50</v>
      </c>
      <c r="E114" s="64">
        <f>岩村田地区!E114+小田井地区!E114+平根地区!E114+中佐都地区!E114+高瀬地区!E114</f>
        <v>78</v>
      </c>
      <c r="F114" s="32"/>
    </row>
    <row r="115" spans="1:6" ht="15" customHeight="1" x14ac:dyDescent="0.15">
      <c r="A115" s="12"/>
      <c r="B115" s="51">
        <v>94</v>
      </c>
      <c r="C115" s="69">
        <f>岩村田地区!C115+小田井地区!C115+平根地区!C115+中佐都地区!C115+高瀬地区!C115</f>
        <v>10</v>
      </c>
      <c r="D115" s="69">
        <f>岩村田地区!D115+小田井地区!D115+平根地区!D115+中佐都地区!D115+高瀬地区!D115</f>
        <v>46</v>
      </c>
      <c r="E115" s="64">
        <f>岩村田地区!E115+小田井地区!E115+平根地区!E115+中佐都地区!E115+高瀬地区!E115</f>
        <v>56</v>
      </c>
      <c r="F115" s="32"/>
    </row>
    <row r="116" spans="1:6" ht="15" customHeight="1" x14ac:dyDescent="0.15">
      <c r="A116" s="12"/>
      <c r="B116" s="54" t="s">
        <v>68</v>
      </c>
      <c r="C116" s="71">
        <f>岩村田地区!C116+小田井地区!C116+平根地区!C116+中佐都地区!C116+高瀬地区!C116</f>
        <v>148</v>
      </c>
      <c r="D116" s="71">
        <f>岩村田地区!D116+小田井地区!D116+平根地区!D116+中佐都地区!D116+高瀬地区!D116</f>
        <v>349</v>
      </c>
      <c r="E116" s="60">
        <f>岩村田地区!E116+小田井地区!E116+平根地区!E116+中佐都地区!E116+高瀬地区!E116</f>
        <v>497</v>
      </c>
      <c r="F116" s="45">
        <f>E116/E147</f>
        <v>1.5126613099586073E-2</v>
      </c>
    </row>
    <row r="117" spans="1:6" ht="15" customHeight="1" x14ac:dyDescent="0.15">
      <c r="A117" s="12"/>
      <c r="B117" s="51">
        <v>95</v>
      </c>
      <c r="C117" s="69">
        <f>岩村田地区!C117+小田井地区!C117+平根地区!C117+中佐都地区!C117+高瀬地区!C117</f>
        <v>16</v>
      </c>
      <c r="D117" s="69">
        <f>岩村田地区!D117+小田井地区!D117+平根地区!D117+中佐都地区!D117+高瀬地区!D117</f>
        <v>63</v>
      </c>
      <c r="E117" s="64">
        <f>岩村田地区!E117+小田井地区!E117+平根地区!E117+中佐都地区!E117+高瀬地区!E117</f>
        <v>79</v>
      </c>
      <c r="F117" s="32"/>
    </row>
    <row r="118" spans="1:6" ht="15" customHeight="1" x14ac:dyDescent="0.15">
      <c r="A118" s="12"/>
      <c r="B118" s="51">
        <v>96</v>
      </c>
      <c r="C118" s="69">
        <f>岩村田地区!C118+小田井地区!C118+平根地区!C118+中佐都地区!C118+高瀬地区!C118</f>
        <v>6</v>
      </c>
      <c r="D118" s="69">
        <f>岩村田地区!D118+小田井地区!D118+平根地区!D118+中佐都地区!D118+高瀬地区!D118</f>
        <v>43</v>
      </c>
      <c r="E118" s="64">
        <f>岩村田地区!E118+小田井地区!E118+平根地区!E118+中佐都地区!E118+高瀬地区!E118</f>
        <v>49</v>
      </c>
      <c r="F118" s="32"/>
    </row>
    <row r="119" spans="1:6" ht="15" customHeight="1" x14ac:dyDescent="0.15">
      <c r="A119" s="12"/>
      <c r="B119" s="51">
        <v>97</v>
      </c>
      <c r="C119" s="69">
        <f>岩村田地区!C119+小田井地区!C119+平根地区!C119+中佐都地区!C119+高瀬地区!C119</f>
        <v>14</v>
      </c>
      <c r="D119" s="69">
        <f>岩村田地区!D119+小田井地区!D119+平根地区!D119+中佐都地区!D119+高瀬地区!D119</f>
        <v>38</v>
      </c>
      <c r="E119" s="64">
        <f>岩村田地区!E119+小田井地区!E119+平根地区!E119+中佐都地区!E119+高瀬地区!E119</f>
        <v>52</v>
      </c>
      <c r="F119" s="32"/>
    </row>
    <row r="120" spans="1:6" ht="15" customHeight="1" x14ac:dyDescent="0.15">
      <c r="A120" s="12"/>
      <c r="B120" s="51">
        <v>98</v>
      </c>
      <c r="C120" s="69">
        <f>岩村田地区!C120+小田井地区!C120+平根地区!C120+中佐都地区!C120+高瀬地区!C120</f>
        <v>6</v>
      </c>
      <c r="D120" s="69">
        <f>岩村田地区!D120+小田井地区!D120+平根地区!D120+中佐都地区!D120+高瀬地区!D120</f>
        <v>22</v>
      </c>
      <c r="E120" s="64">
        <f>岩村田地区!E120+小田井地区!E120+平根地区!E120+中佐都地区!E120+高瀬地区!E120</f>
        <v>28</v>
      </c>
      <c r="F120" s="32"/>
    </row>
    <row r="121" spans="1:6" ht="15" customHeight="1" x14ac:dyDescent="0.15">
      <c r="A121" s="12"/>
      <c r="B121" s="51">
        <v>99</v>
      </c>
      <c r="C121" s="69">
        <f>岩村田地区!C121+小田井地区!C121+平根地区!C121+中佐都地区!C121+高瀬地区!C121</f>
        <v>5</v>
      </c>
      <c r="D121" s="69">
        <f>岩村田地区!D121+小田井地区!D121+平根地区!D121+中佐都地区!D121+高瀬地区!D121</f>
        <v>23</v>
      </c>
      <c r="E121" s="64">
        <f>岩村田地区!E121+小田井地区!E121+平根地区!E121+中佐都地区!E121+高瀬地区!E121</f>
        <v>28</v>
      </c>
      <c r="F121" s="32"/>
    </row>
    <row r="122" spans="1:6" ht="15" customHeight="1" x14ac:dyDescent="0.15">
      <c r="A122" s="12"/>
      <c r="B122" s="54" t="s">
        <v>69</v>
      </c>
      <c r="C122" s="71">
        <f>岩村田地区!C122+小田井地区!C122+平根地区!C122+中佐都地区!C122+高瀬地区!C122</f>
        <v>47</v>
      </c>
      <c r="D122" s="71">
        <f>岩村田地区!D122+小田井地区!D122+平根地区!D122+中佐都地区!D122+高瀬地区!D122</f>
        <v>189</v>
      </c>
      <c r="E122" s="60">
        <f>岩村田地区!E122+小田井地区!E122+平根地区!E122+中佐都地区!E122+高瀬地区!E122</f>
        <v>236</v>
      </c>
      <c r="F122" s="45">
        <f>E122/E147</f>
        <v>7.1828585342098858E-3</v>
      </c>
    </row>
    <row r="123" spans="1:6" ht="15" customHeight="1" x14ac:dyDescent="0.15">
      <c r="A123" s="12"/>
      <c r="B123" s="51">
        <v>100</v>
      </c>
      <c r="C123" s="69">
        <f>岩村田地区!C123+小田井地区!C123+平根地区!C123+中佐都地区!C123+高瀬地区!C123</f>
        <v>2</v>
      </c>
      <c r="D123" s="69">
        <f>岩村田地区!D123+小田井地区!D123+平根地区!D123+中佐都地区!D123+高瀬地区!D123</f>
        <v>10</v>
      </c>
      <c r="E123" s="64">
        <f>岩村田地区!E123+小田井地区!E123+平根地区!E123+中佐都地区!E123+高瀬地区!E123</f>
        <v>12</v>
      </c>
      <c r="F123" s="32"/>
    </row>
    <row r="124" spans="1:6" ht="15" customHeight="1" x14ac:dyDescent="0.15">
      <c r="A124" s="12"/>
      <c r="B124" s="51">
        <v>101</v>
      </c>
      <c r="C124" s="69">
        <f>岩村田地区!C124+小田井地区!C124+平根地区!C124+中佐都地区!C124+高瀬地区!C124</f>
        <v>1</v>
      </c>
      <c r="D124" s="69">
        <f>岩村田地区!D124+小田井地区!D124+平根地区!D124+中佐都地区!D124+高瀬地区!D124</f>
        <v>5</v>
      </c>
      <c r="E124" s="64">
        <f>岩村田地区!E124+小田井地区!E124+平根地区!E124+中佐都地区!E124+高瀬地区!E124</f>
        <v>6</v>
      </c>
      <c r="F124" s="32"/>
    </row>
    <row r="125" spans="1:6" ht="15" customHeight="1" x14ac:dyDescent="0.15">
      <c r="A125" s="12"/>
      <c r="B125" s="51">
        <v>102</v>
      </c>
      <c r="C125" s="69">
        <f>岩村田地区!C125+小田井地区!C125+平根地区!C125+中佐都地区!C125+高瀬地区!C125</f>
        <v>1</v>
      </c>
      <c r="D125" s="69">
        <f>岩村田地区!D125+小田井地区!D125+平根地区!D125+中佐都地区!D125+高瀬地区!D125</f>
        <v>4</v>
      </c>
      <c r="E125" s="64">
        <f>岩村田地区!E125+小田井地区!E125+平根地区!E125+中佐都地区!E125+高瀬地区!E125</f>
        <v>5</v>
      </c>
      <c r="F125" s="32"/>
    </row>
    <row r="126" spans="1:6" ht="15" customHeight="1" x14ac:dyDescent="0.15">
      <c r="A126" s="12"/>
      <c r="B126" s="51">
        <v>103</v>
      </c>
      <c r="C126" s="69">
        <f>岩村田地区!C126+小田井地区!C126+平根地区!C126+中佐都地区!C126+高瀬地区!C126</f>
        <v>2</v>
      </c>
      <c r="D126" s="69">
        <f>岩村田地区!D126+小田井地区!D126+平根地区!D126+中佐都地区!D126+高瀬地区!D126</f>
        <v>4</v>
      </c>
      <c r="E126" s="64">
        <f>岩村田地区!E126+小田井地区!E126+平根地区!E126+中佐都地区!E126+高瀬地区!E126</f>
        <v>6</v>
      </c>
      <c r="F126" s="32"/>
    </row>
    <row r="127" spans="1:6" ht="15" customHeight="1" x14ac:dyDescent="0.15">
      <c r="A127" s="12"/>
      <c r="B127" s="51">
        <v>104</v>
      </c>
      <c r="C127" s="69">
        <f>岩村田地区!C127+小田井地区!C127+平根地区!C127+中佐都地区!C127+高瀬地区!C127</f>
        <v>0</v>
      </c>
      <c r="D127" s="69">
        <f>岩村田地区!D127+小田井地区!D127+平根地区!D127+中佐都地区!D127+高瀬地区!D127</f>
        <v>0</v>
      </c>
      <c r="E127" s="64">
        <f>岩村田地区!E127+小田井地区!E127+平根地区!E127+中佐都地区!E127+高瀬地区!E127</f>
        <v>0</v>
      </c>
      <c r="F127" s="32"/>
    </row>
    <row r="128" spans="1:6" ht="15" customHeight="1" x14ac:dyDescent="0.15">
      <c r="A128" s="12"/>
      <c r="B128" s="54" t="s">
        <v>70</v>
      </c>
      <c r="C128" s="71">
        <f>岩村田地区!C128+小田井地区!C128+平根地区!C128+中佐都地区!C128+高瀬地区!C128</f>
        <v>6</v>
      </c>
      <c r="D128" s="71">
        <f>岩村田地区!D128+小田井地区!D128+平根地区!D128+中佐都地区!D128+高瀬地区!D128</f>
        <v>23</v>
      </c>
      <c r="E128" s="60">
        <f>岩村田地区!E128+小田井地区!E128+平根地区!E128+中佐都地区!E128+高瀬地区!E128</f>
        <v>29</v>
      </c>
      <c r="F128" s="45">
        <f>E128/E147</f>
        <v>8.8263939615290969E-4</v>
      </c>
    </row>
    <row r="129" spans="1:6" ht="15" customHeight="1" x14ac:dyDescent="0.15">
      <c r="A129" s="12"/>
      <c r="B129" s="51">
        <v>105</v>
      </c>
      <c r="C129" s="69">
        <f>岩村田地区!C129+小田井地区!C129+平根地区!C129+中佐都地区!C129+高瀬地区!C129</f>
        <v>0</v>
      </c>
      <c r="D129" s="69">
        <f>岩村田地区!D129+小田井地区!D129+平根地区!D129+中佐都地区!D129+高瀬地区!D129</f>
        <v>0</v>
      </c>
      <c r="E129" s="64">
        <f>岩村田地区!E129+小田井地区!E129+平根地区!E129+中佐都地区!E129+高瀬地区!E129</f>
        <v>0</v>
      </c>
      <c r="F129" s="32"/>
    </row>
    <row r="130" spans="1:6" ht="15" customHeight="1" x14ac:dyDescent="0.15">
      <c r="A130" s="12"/>
      <c r="B130" s="51">
        <v>106</v>
      </c>
      <c r="C130" s="69">
        <f>岩村田地区!C130+小田井地区!C130+平根地区!C130+中佐都地区!C130+高瀬地区!C130</f>
        <v>0</v>
      </c>
      <c r="D130" s="69">
        <f>岩村田地区!D130+小田井地区!D130+平根地区!D130+中佐都地区!D130+高瀬地区!D130</f>
        <v>0</v>
      </c>
      <c r="E130" s="64">
        <f>岩村田地区!E130+小田井地区!E130+平根地区!E130+中佐都地区!E130+高瀬地区!E130</f>
        <v>0</v>
      </c>
      <c r="F130" s="32"/>
    </row>
    <row r="131" spans="1:6" ht="15" customHeight="1" x14ac:dyDescent="0.15">
      <c r="A131" s="12"/>
      <c r="B131" s="51">
        <v>107</v>
      </c>
      <c r="C131" s="69">
        <f>岩村田地区!C131+小田井地区!C131+平根地区!C131+中佐都地区!C131+高瀬地区!C131</f>
        <v>0</v>
      </c>
      <c r="D131" s="69">
        <f>岩村田地区!D131+小田井地区!D131+平根地区!D131+中佐都地区!D131+高瀬地区!D131</f>
        <v>1</v>
      </c>
      <c r="E131" s="64">
        <f>岩村田地区!E131+小田井地区!E131+平根地区!E131+中佐都地区!E131+高瀬地区!E131</f>
        <v>1</v>
      </c>
      <c r="F131" s="32"/>
    </row>
    <row r="132" spans="1:6" ht="15" customHeight="1" x14ac:dyDescent="0.15">
      <c r="A132" s="12"/>
      <c r="B132" s="51">
        <v>108</v>
      </c>
      <c r="C132" s="69">
        <f>岩村田地区!C132+小田井地区!C132+平根地区!C132+中佐都地区!C132+高瀬地区!C132</f>
        <v>0</v>
      </c>
      <c r="D132" s="69">
        <f>岩村田地区!D132+小田井地区!D132+平根地区!D132+中佐都地区!D132+高瀬地区!D132</f>
        <v>0</v>
      </c>
      <c r="E132" s="64">
        <f>岩村田地区!E132+小田井地区!E132+平根地区!E132+中佐都地区!E132+高瀬地区!E132</f>
        <v>0</v>
      </c>
      <c r="F132" s="32"/>
    </row>
    <row r="133" spans="1:6" ht="15" customHeight="1" x14ac:dyDescent="0.15">
      <c r="A133" s="12"/>
      <c r="B133" s="51">
        <v>109</v>
      </c>
      <c r="C133" s="69">
        <f>岩村田地区!C133+小田井地区!C133+平根地区!C133+中佐都地区!C133+高瀬地区!C133</f>
        <v>0</v>
      </c>
      <c r="D133" s="69">
        <f>岩村田地区!D133+小田井地区!D133+平根地区!D133+中佐都地区!D133+高瀬地区!D133</f>
        <v>0</v>
      </c>
      <c r="E133" s="64">
        <f>岩村田地区!E133+小田井地区!E133+平根地区!E133+中佐都地区!E133+高瀬地区!E133</f>
        <v>0</v>
      </c>
      <c r="F133" s="32"/>
    </row>
    <row r="134" spans="1:6" ht="15" customHeight="1" x14ac:dyDescent="0.15">
      <c r="A134" s="36"/>
      <c r="B134" s="110" t="s">
        <v>71</v>
      </c>
      <c r="C134" s="71">
        <f>岩村田地区!C134+小田井地区!C134+平根地区!C134+中佐都地区!C134+高瀬地区!C134</f>
        <v>0</v>
      </c>
      <c r="D134" s="71">
        <f>岩村田地区!D134+小田井地区!D134+平根地区!D134+中佐都地区!D134+高瀬地区!D134</f>
        <v>1</v>
      </c>
      <c r="E134" s="60">
        <f>岩村田地区!E134+小田井地区!E134+平根地区!E134+中佐都地区!E134+高瀬地区!E134</f>
        <v>1</v>
      </c>
      <c r="F134" s="45">
        <f>E134/E147</f>
        <v>3.0435841246652057E-5</v>
      </c>
    </row>
    <row r="135" spans="1:6" ht="15" customHeight="1" x14ac:dyDescent="0.15">
      <c r="A135" s="36"/>
      <c r="B135" s="115">
        <v>110</v>
      </c>
      <c r="C135" s="113">
        <f>岩村田地区!C135+小田井地区!C135+平根地区!C135+中佐都地区!C135+高瀬地区!C135</f>
        <v>0</v>
      </c>
      <c r="D135" s="113">
        <f>岩村田地区!D135+小田井地区!D135+平根地区!D135+中佐都地区!D135+高瀬地区!D135</f>
        <v>0</v>
      </c>
      <c r="E135" s="114">
        <f>岩村田地区!E135+小田井地区!E135+平根地区!E135+中佐都地区!E135+高瀬地区!E135</f>
        <v>0</v>
      </c>
      <c r="F135" s="32"/>
    </row>
    <row r="136" spans="1:6" ht="15" customHeight="1" x14ac:dyDescent="0.15">
      <c r="A136" s="36"/>
      <c r="B136" s="51">
        <v>111</v>
      </c>
      <c r="C136" s="69">
        <f>岩村田地区!C136+小田井地区!C136+平根地区!C136+中佐都地区!C136+高瀬地区!C136</f>
        <v>0</v>
      </c>
      <c r="D136" s="69">
        <f>岩村田地区!D136+小田井地区!D136+平根地区!D136+中佐都地区!D136+高瀬地区!D136</f>
        <v>0</v>
      </c>
      <c r="E136" s="64">
        <f>岩村田地区!E136+小田井地区!E136+平根地区!E136+中佐都地区!E136+高瀬地区!E136</f>
        <v>0</v>
      </c>
      <c r="F136" s="32"/>
    </row>
    <row r="137" spans="1:6" ht="15" customHeight="1" x14ac:dyDescent="0.15">
      <c r="A137" s="36"/>
      <c r="B137" s="51">
        <v>112</v>
      </c>
      <c r="C137" s="69">
        <f>岩村田地区!C137+小田井地区!C137+平根地区!C137+中佐都地区!C137+高瀬地区!C137</f>
        <v>0</v>
      </c>
      <c r="D137" s="69">
        <f>岩村田地区!D137+小田井地区!D137+平根地区!D137+中佐都地区!D137+高瀬地区!D137</f>
        <v>0</v>
      </c>
      <c r="E137" s="64">
        <f>岩村田地区!E137+小田井地区!E137+平根地区!E137+中佐都地区!E137+高瀬地区!E137</f>
        <v>0</v>
      </c>
      <c r="F137" s="32"/>
    </row>
    <row r="138" spans="1:6" ht="15" customHeight="1" x14ac:dyDescent="0.15">
      <c r="A138" s="36"/>
      <c r="B138" s="51">
        <v>113</v>
      </c>
      <c r="C138" s="69">
        <f>岩村田地区!C138+小田井地区!C138+平根地区!C138+中佐都地区!C138+高瀬地区!C138</f>
        <v>0</v>
      </c>
      <c r="D138" s="69">
        <f>岩村田地区!D138+小田井地区!D138+平根地区!D138+中佐都地区!D138+高瀬地区!D138</f>
        <v>0</v>
      </c>
      <c r="E138" s="64">
        <f>岩村田地区!E138+小田井地区!E138+平根地区!E138+中佐都地区!E138+高瀬地区!E138</f>
        <v>0</v>
      </c>
      <c r="F138" s="32"/>
    </row>
    <row r="139" spans="1:6" ht="15" customHeight="1" x14ac:dyDescent="0.15">
      <c r="A139" s="36"/>
      <c r="B139" s="51">
        <v>114</v>
      </c>
      <c r="C139" s="69">
        <f>岩村田地区!C139+小田井地区!C139+平根地区!C139+中佐都地区!C139+高瀬地区!C139</f>
        <v>0</v>
      </c>
      <c r="D139" s="69">
        <f>岩村田地区!D139+小田井地区!D139+平根地区!D139+中佐都地区!D139+高瀬地区!D139</f>
        <v>0</v>
      </c>
      <c r="E139" s="64">
        <f>岩村田地区!E139+小田井地区!E139+平根地区!E139+中佐都地区!E139+高瀬地区!E139</f>
        <v>0</v>
      </c>
      <c r="F139" s="32"/>
    </row>
    <row r="140" spans="1:6" ht="15" customHeight="1" x14ac:dyDescent="0.15">
      <c r="A140" s="36"/>
      <c r="B140" s="54" t="s">
        <v>378</v>
      </c>
      <c r="C140" s="71">
        <f>岩村田地区!C140+小田井地区!C140+平根地区!C140+中佐都地区!C140+高瀬地区!C140</f>
        <v>0</v>
      </c>
      <c r="D140" s="71">
        <f>岩村田地区!D140+小田井地区!D140+平根地区!D140+中佐都地区!D140+高瀬地区!D140</f>
        <v>0</v>
      </c>
      <c r="E140" s="60">
        <f>岩村田地区!E140+小田井地区!E140+平根地区!E140+中佐都地区!E140+高瀬地区!E140</f>
        <v>0</v>
      </c>
      <c r="F140" s="45">
        <f>E140/E147</f>
        <v>0</v>
      </c>
    </row>
    <row r="141" spans="1:6" ht="15" customHeight="1" x14ac:dyDescent="0.15">
      <c r="A141" s="36"/>
      <c r="B141" s="51">
        <v>115</v>
      </c>
      <c r="C141" s="69">
        <f>岩村田地区!C141+小田井地区!C141+平根地区!C141+中佐都地区!C141+高瀬地区!C141</f>
        <v>0</v>
      </c>
      <c r="D141" s="69">
        <f>岩村田地区!D141+小田井地区!D141+平根地区!D141+中佐都地区!D141+高瀬地区!D141</f>
        <v>0</v>
      </c>
      <c r="E141" s="64">
        <f>岩村田地区!E141+小田井地区!E141+平根地区!E141+中佐都地区!E141+高瀬地区!E141</f>
        <v>0</v>
      </c>
      <c r="F141" s="32"/>
    </row>
    <row r="142" spans="1:6" ht="15" customHeight="1" x14ac:dyDescent="0.15">
      <c r="A142" s="36"/>
      <c r="B142" s="51">
        <v>116</v>
      </c>
      <c r="C142" s="69">
        <f>岩村田地区!C142+小田井地区!C142+平根地区!C142+中佐都地区!C142+高瀬地区!C142</f>
        <v>0</v>
      </c>
      <c r="D142" s="69">
        <f>岩村田地区!D142+小田井地区!D142+平根地区!D142+中佐都地区!D142+高瀬地区!D142</f>
        <v>0</v>
      </c>
      <c r="E142" s="64">
        <f>岩村田地区!E142+小田井地区!E142+平根地区!E142+中佐都地区!E142+高瀬地区!E142</f>
        <v>0</v>
      </c>
      <c r="F142" s="32"/>
    </row>
    <row r="143" spans="1:6" ht="15" customHeight="1" x14ac:dyDescent="0.15">
      <c r="A143" s="36"/>
      <c r="B143" s="51">
        <v>117</v>
      </c>
      <c r="C143" s="69">
        <f>岩村田地区!C143+小田井地区!C143+平根地区!C143+中佐都地区!C143+高瀬地区!C143</f>
        <v>0</v>
      </c>
      <c r="D143" s="69">
        <f>岩村田地区!D143+小田井地区!D143+平根地区!D143+中佐都地区!D143+高瀬地区!D143</f>
        <v>0</v>
      </c>
      <c r="E143" s="64">
        <f>岩村田地区!E143+小田井地区!E143+平根地区!E143+中佐都地区!E143+高瀬地区!E143</f>
        <v>0</v>
      </c>
      <c r="F143" s="32"/>
    </row>
    <row r="144" spans="1:6" ht="15" customHeight="1" x14ac:dyDescent="0.15">
      <c r="A144" s="36"/>
      <c r="B144" s="51">
        <v>118</v>
      </c>
      <c r="C144" s="69">
        <f>岩村田地区!C144+小田井地区!C144+平根地区!C144+中佐都地区!C144+高瀬地区!C144</f>
        <v>0</v>
      </c>
      <c r="D144" s="69">
        <f>岩村田地区!D144+小田井地区!D144+平根地区!D144+中佐都地区!D144+高瀬地区!D144</f>
        <v>0</v>
      </c>
      <c r="E144" s="64">
        <f>岩村田地区!E144+小田井地区!E144+平根地区!E144+中佐都地区!E144+高瀬地区!E144</f>
        <v>0</v>
      </c>
      <c r="F144" s="32"/>
    </row>
    <row r="145" spans="1:6" ht="15" customHeight="1" x14ac:dyDescent="0.15">
      <c r="A145" s="36"/>
      <c r="B145" s="51">
        <v>119</v>
      </c>
      <c r="C145" s="69">
        <f>岩村田地区!C145+小田井地区!C145+平根地区!C145+中佐都地区!C145+高瀬地区!C145</f>
        <v>0</v>
      </c>
      <c r="D145" s="69">
        <f>岩村田地区!D145+小田井地区!D145+平根地区!D145+中佐都地区!D145+高瀬地区!D145</f>
        <v>0</v>
      </c>
      <c r="E145" s="64">
        <f>岩村田地区!E145+小田井地区!E145+平根地区!E145+中佐都地区!E145+高瀬地区!E145</f>
        <v>0</v>
      </c>
      <c r="F145" s="32"/>
    </row>
    <row r="146" spans="1:6" ht="15" customHeight="1" thickBot="1" x14ac:dyDescent="0.2">
      <c r="A146" s="36"/>
      <c r="B146" s="55" t="s">
        <v>379</v>
      </c>
      <c r="C146" s="72">
        <f>岩村田地区!C146+小田井地区!C146+平根地区!C146+中佐都地区!C146+高瀬地区!C146</f>
        <v>0</v>
      </c>
      <c r="D146" s="72">
        <f>岩村田地区!D146+小田井地区!D146+平根地区!D146+中佐都地区!D146+高瀬地区!D146</f>
        <v>0</v>
      </c>
      <c r="E146" s="61">
        <f>岩村田地区!E146+小田井地区!E146+平根地区!E146+中佐都地区!E146+高瀬地区!E146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3">
        <f>岩村田地区!C147+小田井地区!C147+平根地区!C147+中佐都地区!C147+高瀬地区!C147</f>
        <v>16212</v>
      </c>
      <c r="D147" s="73">
        <f>岩村田地区!D147+小田井地区!D147+平根地区!D147+中佐都地区!D147+高瀬地区!D147</f>
        <v>16644</v>
      </c>
      <c r="E147" s="65">
        <f>岩村田地区!E147+小田井地区!E147+平根地区!E147+中佐都地区!E147+高瀬地区!E147</f>
        <v>32856</v>
      </c>
      <c r="F147" s="32">
        <f>SUM(F3:F134)</f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15">
      <c r="A150" s="16"/>
      <c r="B150" s="16" t="s">
        <v>7</v>
      </c>
      <c r="C150" s="17">
        <f>C8+C14+C20</f>
        <v>2493</v>
      </c>
      <c r="D150" s="17">
        <f>D8+D14+D20</f>
        <v>2439</v>
      </c>
      <c r="E150" s="17">
        <f>E8+E14+E20</f>
        <v>4932</v>
      </c>
      <c r="F150" s="32">
        <f>E150/E153</f>
        <v>0.15010956902848796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10227</v>
      </c>
      <c r="D151" s="19">
        <f>D26+D32+D38+D44+D50+D56+D62+D68+D74+D80</f>
        <v>9793</v>
      </c>
      <c r="E151" s="19">
        <f>E26+E32+E38+E44+E50+E56+E62+E68+E74+E80</f>
        <v>20020</v>
      </c>
      <c r="F151" s="32">
        <f>E151/E153</f>
        <v>0.60932554175797415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3492</v>
      </c>
      <c r="D152" s="21">
        <f t="shared" ref="D152:E152" si="0">D86+D92+D98+D104+D110+D116+D122+D128+D134+D140+D146</f>
        <v>4412</v>
      </c>
      <c r="E152" s="21">
        <f t="shared" si="0"/>
        <v>7904</v>
      </c>
      <c r="F152" s="32">
        <f>E152/E153</f>
        <v>0.24056488921353786</v>
      </c>
    </row>
    <row r="153" spans="1:6" ht="15" customHeight="1" x14ac:dyDescent="0.15">
      <c r="B153" s="2" t="s">
        <v>8</v>
      </c>
      <c r="C153" s="1">
        <f>SUM(C150:C152)</f>
        <v>16212</v>
      </c>
      <c r="D153" s="1">
        <f>SUM(D150:D152)</f>
        <v>16644</v>
      </c>
      <c r="E153" s="1">
        <f>SUM(E150:E152)</f>
        <v>32856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2493</v>
      </c>
      <c r="D155" s="17">
        <f>D8+D14+D20</f>
        <v>2439</v>
      </c>
      <c r="E155" s="17">
        <f>E8+E14+E20</f>
        <v>4932</v>
      </c>
      <c r="F155" s="32">
        <f>E155/E159</f>
        <v>0.15010956902848796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10227</v>
      </c>
      <c r="D156" s="19">
        <f>D26+D32+D38+D44+D50+D56+D62+D68+D74+D80</f>
        <v>9793</v>
      </c>
      <c r="E156" s="19">
        <f>E26+E32+E38+E44+E50+E56+E62+E68+E74+E80</f>
        <v>20020</v>
      </c>
      <c r="F156" s="32">
        <f>E156/E159</f>
        <v>0.60932554175797415</v>
      </c>
    </row>
    <row r="157" spans="1:6" ht="15" customHeight="1" x14ac:dyDescent="0.15">
      <c r="A157" s="25"/>
      <c r="B157" s="20" t="s">
        <v>10</v>
      </c>
      <c r="C157" s="21">
        <f>C86+C92</f>
        <v>1735</v>
      </c>
      <c r="D157" s="21">
        <f>D86+D92</f>
        <v>1804</v>
      </c>
      <c r="E157" s="21">
        <f>E86+E92</f>
        <v>3539</v>
      </c>
      <c r="F157" s="32">
        <f>E157/E159</f>
        <v>0.10771244217190164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1757</v>
      </c>
      <c r="D158" s="27">
        <f t="shared" ref="D158:E158" si="1">D98+D104+D110+D116+D122+D128+D134+D140+D146</f>
        <v>2608</v>
      </c>
      <c r="E158" s="27">
        <f t="shared" si="1"/>
        <v>4365</v>
      </c>
      <c r="F158" s="32">
        <f>E158/E159</f>
        <v>0.13285244704163623</v>
      </c>
    </row>
    <row r="159" spans="1:6" ht="15" customHeight="1" x14ac:dyDescent="0.15">
      <c r="B159" s="2" t="s">
        <v>8</v>
      </c>
      <c r="C159" s="1">
        <f>SUM(C155:C158)</f>
        <v>16212</v>
      </c>
      <c r="D159" s="1">
        <f>SUM(D155:D158)</f>
        <v>16644</v>
      </c>
      <c r="E159" s="1">
        <f>SUM(E155:E158)</f>
        <v>32856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491</v>
      </c>
      <c r="D161" s="31">
        <f t="shared" ref="D161:E161" si="2">D110+D116+D122+D128+D134+D140+D146</f>
        <v>1088</v>
      </c>
      <c r="E161" s="31">
        <f t="shared" si="2"/>
        <v>1579</v>
      </c>
      <c r="F161" s="32">
        <f>E161/E159</f>
        <v>4.8058193328463596E-2</v>
      </c>
    </row>
    <row r="162" spans="1:6" ht="15" customHeight="1" x14ac:dyDescent="0.15">
      <c r="A162" s="30"/>
      <c r="B162" s="23" t="s">
        <v>15</v>
      </c>
      <c r="C162" s="31">
        <f>C116+C122+C128+C134+C140+C146</f>
        <v>201</v>
      </c>
      <c r="D162" s="31">
        <f t="shared" ref="D162:E162" si="3">D116+D122+D128+D134+D140+D146</f>
        <v>562</v>
      </c>
      <c r="E162" s="31">
        <f t="shared" si="3"/>
        <v>763</v>
      </c>
      <c r="F162" s="32">
        <f>E162/E159</f>
        <v>2.3222546871195519E-2</v>
      </c>
    </row>
    <row r="163" spans="1:6" ht="15" customHeight="1" x14ac:dyDescent="0.15">
      <c r="A163" s="30"/>
      <c r="B163" s="23" t="s">
        <v>13</v>
      </c>
      <c r="C163" s="31">
        <f>C122+C128+C134+C140+C146</f>
        <v>53</v>
      </c>
      <c r="D163" s="31">
        <f t="shared" ref="D163:E163" si="4">D122+D128+D134+D140+D146</f>
        <v>213</v>
      </c>
      <c r="E163" s="31">
        <f t="shared" si="4"/>
        <v>266</v>
      </c>
      <c r="F163" s="32">
        <f>E163/E159</f>
        <v>8.0959337716094478E-3</v>
      </c>
    </row>
    <row r="164" spans="1:6" ht="15" customHeight="1" x14ac:dyDescent="0.15">
      <c r="B164" s="4" t="s">
        <v>14</v>
      </c>
      <c r="C164" s="1">
        <f>C128+C134+C140+C146</f>
        <v>6</v>
      </c>
      <c r="D164" s="1">
        <f t="shared" ref="D164:E164" si="5">D128+D134+D140+D146</f>
        <v>24</v>
      </c>
      <c r="E164" s="1">
        <f t="shared" si="5"/>
        <v>30</v>
      </c>
      <c r="F164" s="32">
        <f>E164/E159</f>
        <v>9.1307523739956177E-4</v>
      </c>
    </row>
    <row r="165" spans="1:6" ht="15" customHeight="1" x14ac:dyDescent="0.15">
      <c r="B165" s="4" t="s">
        <v>16</v>
      </c>
      <c r="C165" s="1">
        <f>C134+C140+C146</f>
        <v>0</v>
      </c>
      <c r="D165" s="1">
        <f t="shared" ref="D165:E165" si="6">D134+D140+D146</f>
        <v>1</v>
      </c>
      <c r="E165" s="1">
        <f t="shared" si="6"/>
        <v>1</v>
      </c>
      <c r="F165" s="32">
        <f>E165/E159</f>
        <v>3.0435841246652057E-5</v>
      </c>
    </row>
    <row r="166" spans="1:6" x14ac:dyDescent="0.15">
      <c r="B166" s="4" t="s">
        <v>395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394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7">
    <tabColor rgb="FFCCFFCC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144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13</v>
      </c>
      <c r="D3" s="94">
        <v>5</v>
      </c>
      <c r="E3" s="95">
        <v>18</v>
      </c>
      <c r="F3" s="32"/>
    </row>
    <row r="4" spans="1:6" ht="15" customHeight="1" x14ac:dyDescent="0.15">
      <c r="A4" s="12"/>
      <c r="B4" s="35">
        <v>1</v>
      </c>
      <c r="C4" s="94">
        <v>17</v>
      </c>
      <c r="D4" s="94">
        <v>8</v>
      </c>
      <c r="E4" s="95">
        <v>25</v>
      </c>
      <c r="F4" s="32"/>
    </row>
    <row r="5" spans="1:6" ht="15" customHeight="1" x14ac:dyDescent="0.15">
      <c r="A5" s="12"/>
      <c r="B5" s="35">
        <v>2</v>
      </c>
      <c r="C5" s="94">
        <v>5</v>
      </c>
      <c r="D5" s="94">
        <v>10</v>
      </c>
      <c r="E5" s="95">
        <v>15</v>
      </c>
      <c r="F5" s="32"/>
    </row>
    <row r="6" spans="1:6" ht="15" customHeight="1" x14ac:dyDescent="0.15">
      <c r="A6" s="12"/>
      <c r="B6" s="35">
        <v>3</v>
      </c>
      <c r="C6" s="94">
        <v>9</v>
      </c>
      <c r="D6" s="94">
        <v>9</v>
      </c>
      <c r="E6" s="95">
        <v>18</v>
      </c>
      <c r="F6" s="32"/>
    </row>
    <row r="7" spans="1:6" ht="15" customHeight="1" x14ac:dyDescent="0.15">
      <c r="A7" s="12"/>
      <c r="B7" s="35">
        <v>4</v>
      </c>
      <c r="C7" s="94">
        <v>4</v>
      </c>
      <c r="D7" s="94">
        <v>6</v>
      </c>
      <c r="E7" s="95">
        <v>10</v>
      </c>
      <c r="F7" s="32"/>
    </row>
    <row r="8" spans="1:6" ht="15" customHeight="1" x14ac:dyDescent="0.15">
      <c r="A8" s="12"/>
      <c r="B8" s="37" t="s">
        <v>27</v>
      </c>
      <c r="C8" s="70">
        <v>48</v>
      </c>
      <c r="D8" s="70">
        <v>38</v>
      </c>
      <c r="E8" s="38">
        <v>86</v>
      </c>
      <c r="F8" s="39">
        <v>7.375643224699828E-2</v>
      </c>
    </row>
    <row r="9" spans="1:6" ht="15" customHeight="1" x14ac:dyDescent="0.15">
      <c r="A9" s="12"/>
      <c r="B9" s="35">
        <v>5</v>
      </c>
      <c r="C9" s="94">
        <v>8</v>
      </c>
      <c r="D9" s="94">
        <v>10</v>
      </c>
      <c r="E9" s="95">
        <v>18</v>
      </c>
      <c r="F9" s="32"/>
    </row>
    <row r="10" spans="1:6" ht="15" customHeight="1" x14ac:dyDescent="0.15">
      <c r="A10" s="12"/>
      <c r="B10" s="35">
        <v>6</v>
      </c>
      <c r="C10" s="94">
        <v>4</v>
      </c>
      <c r="D10" s="94">
        <v>4</v>
      </c>
      <c r="E10" s="95">
        <v>8</v>
      </c>
      <c r="F10" s="32"/>
    </row>
    <row r="11" spans="1:6" ht="15" customHeight="1" x14ac:dyDescent="0.15">
      <c r="A11" s="12"/>
      <c r="B11" s="35">
        <v>7</v>
      </c>
      <c r="C11" s="94">
        <v>6</v>
      </c>
      <c r="D11" s="94">
        <v>6</v>
      </c>
      <c r="E11" s="95">
        <v>12</v>
      </c>
      <c r="F11" s="32"/>
    </row>
    <row r="12" spans="1:6" ht="15" customHeight="1" x14ac:dyDescent="0.15">
      <c r="A12" s="12"/>
      <c r="B12" s="35">
        <v>8</v>
      </c>
      <c r="C12" s="94">
        <v>6</v>
      </c>
      <c r="D12" s="94">
        <v>1</v>
      </c>
      <c r="E12" s="95">
        <v>7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5</v>
      </c>
      <c r="E13" s="95">
        <v>5</v>
      </c>
      <c r="F13" s="32"/>
    </row>
    <row r="14" spans="1:6" ht="15" customHeight="1" x14ac:dyDescent="0.15">
      <c r="A14" s="12"/>
      <c r="B14" s="37" t="s">
        <v>28</v>
      </c>
      <c r="C14" s="70">
        <v>24</v>
      </c>
      <c r="D14" s="70">
        <v>26</v>
      </c>
      <c r="E14" s="48">
        <v>50</v>
      </c>
      <c r="F14" s="39">
        <v>4.2881646655231559E-2</v>
      </c>
    </row>
    <row r="15" spans="1:6" ht="15" customHeight="1" x14ac:dyDescent="0.15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6</v>
      </c>
      <c r="D16" s="94">
        <v>7</v>
      </c>
      <c r="E16" s="95">
        <v>13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7</v>
      </c>
      <c r="E17" s="95">
        <v>10</v>
      </c>
      <c r="F17" s="32"/>
    </row>
    <row r="18" spans="1:6" ht="15" customHeight="1" x14ac:dyDescent="0.15">
      <c r="A18" s="12"/>
      <c r="B18" s="35">
        <v>13</v>
      </c>
      <c r="C18" s="94">
        <v>6</v>
      </c>
      <c r="D18" s="94">
        <v>4</v>
      </c>
      <c r="E18" s="95">
        <v>10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7</v>
      </c>
      <c r="E19" s="95">
        <v>9</v>
      </c>
      <c r="F19" s="32"/>
    </row>
    <row r="20" spans="1:6" ht="15" customHeight="1" x14ac:dyDescent="0.15">
      <c r="A20" s="12"/>
      <c r="B20" s="37" t="s">
        <v>29</v>
      </c>
      <c r="C20" s="70">
        <v>20</v>
      </c>
      <c r="D20" s="70">
        <v>26</v>
      </c>
      <c r="E20" s="48">
        <v>46</v>
      </c>
      <c r="F20" s="39">
        <v>3.9451114922813037E-2</v>
      </c>
    </row>
    <row r="21" spans="1:6" ht="15" customHeight="1" x14ac:dyDescent="0.15">
      <c r="A21" s="12"/>
      <c r="B21" s="35">
        <v>15</v>
      </c>
      <c r="C21" s="94">
        <v>2</v>
      </c>
      <c r="D21" s="94">
        <v>6</v>
      </c>
      <c r="E21" s="95">
        <v>8</v>
      </c>
      <c r="F21" s="32"/>
    </row>
    <row r="22" spans="1:6" ht="15" customHeight="1" x14ac:dyDescent="0.15">
      <c r="A22" s="12"/>
      <c r="B22" s="35">
        <v>16</v>
      </c>
      <c r="C22" s="94">
        <v>9</v>
      </c>
      <c r="D22" s="94">
        <v>6</v>
      </c>
      <c r="E22" s="95">
        <v>15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5</v>
      </c>
      <c r="E23" s="95">
        <v>8</v>
      </c>
      <c r="F23" s="32"/>
    </row>
    <row r="24" spans="1:6" ht="15" customHeight="1" x14ac:dyDescent="0.15">
      <c r="A24" s="12"/>
      <c r="B24" s="35">
        <v>18</v>
      </c>
      <c r="C24" s="94">
        <v>6</v>
      </c>
      <c r="D24" s="94">
        <v>5</v>
      </c>
      <c r="E24" s="95">
        <v>11</v>
      </c>
      <c r="F24" s="32"/>
    </row>
    <row r="25" spans="1:6" ht="15" customHeight="1" x14ac:dyDescent="0.15">
      <c r="A25" s="12"/>
      <c r="B25" s="35">
        <v>19</v>
      </c>
      <c r="C25" s="94">
        <v>4</v>
      </c>
      <c r="D25" s="94">
        <v>6</v>
      </c>
      <c r="E25" s="95">
        <v>10</v>
      </c>
      <c r="F25" s="32"/>
    </row>
    <row r="26" spans="1:6" ht="15" customHeight="1" x14ac:dyDescent="0.15">
      <c r="A26" s="12"/>
      <c r="B26" s="40" t="s">
        <v>30</v>
      </c>
      <c r="C26" s="49">
        <v>24</v>
      </c>
      <c r="D26" s="49">
        <v>28</v>
      </c>
      <c r="E26" s="41">
        <v>52</v>
      </c>
      <c r="F26" s="42">
        <v>4.4596912521440824E-2</v>
      </c>
    </row>
    <row r="27" spans="1:6" ht="15" customHeight="1" x14ac:dyDescent="0.15">
      <c r="A27" s="12"/>
      <c r="B27" s="35">
        <v>20</v>
      </c>
      <c r="C27" s="94">
        <v>5</v>
      </c>
      <c r="D27" s="94">
        <v>6</v>
      </c>
      <c r="E27" s="95">
        <v>11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4</v>
      </c>
      <c r="E28" s="95">
        <v>7</v>
      </c>
      <c r="F28" s="32"/>
    </row>
    <row r="29" spans="1:6" ht="15" customHeight="1" x14ac:dyDescent="0.15">
      <c r="A29" s="12"/>
      <c r="B29" s="35">
        <v>22</v>
      </c>
      <c r="C29" s="94">
        <v>9</v>
      </c>
      <c r="D29" s="94">
        <v>10</v>
      </c>
      <c r="E29" s="95">
        <v>19</v>
      </c>
      <c r="F29" s="32"/>
    </row>
    <row r="30" spans="1:6" ht="15" customHeight="1" x14ac:dyDescent="0.15">
      <c r="A30" s="12"/>
      <c r="B30" s="35">
        <v>23</v>
      </c>
      <c r="C30" s="94">
        <v>9</v>
      </c>
      <c r="D30" s="94">
        <v>5</v>
      </c>
      <c r="E30" s="95">
        <v>14</v>
      </c>
      <c r="F30" s="32"/>
    </row>
    <row r="31" spans="1:6" ht="15" customHeight="1" x14ac:dyDescent="0.15">
      <c r="A31" s="12"/>
      <c r="B31" s="35">
        <v>24</v>
      </c>
      <c r="C31" s="94">
        <v>8</v>
      </c>
      <c r="D31" s="94">
        <v>9</v>
      </c>
      <c r="E31" s="95">
        <v>17</v>
      </c>
      <c r="F31" s="32"/>
    </row>
    <row r="32" spans="1:6" ht="15" customHeight="1" x14ac:dyDescent="0.15">
      <c r="A32" s="12"/>
      <c r="B32" s="40" t="s">
        <v>31</v>
      </c>
      <c r="C32" s="49">
        <v>34</v>
      </c>
      <c r="D32" s="49">
        <v>34</v>
      </c>
      <c r="E32" s="41">
        <v>68</v>
      </c>
      <c r="F32" s="42">
        <v>5.8319039451114926E-2</v>
      </c>
    </row>
    <row r="33" spans="1:6" ht="15" customHeight="1" x14ac:dyDescent="0.15">
      <c r="A33" s="12"/>
      <c r="B33" s="35">
        <v>25</v>
      </c>
      <c r="C33" s="94">
        <v>7</v>
      </c>
      <c r="D33" s="94">
        <v>6</v>
      </c>
      <c r="E33" s="95">
        <v>13</v>
      </c>
      <c r="F33" s="32"/>
    </row>
    <row r="34" spans="1:6" ht="15" customHeight="1" x14ac:dyDescent="0.15">
      <c r="A34" s="12"/>
      <c r="B34" s="35">
        <v>26</v>
      </c>
      <c r="C34" s="94">
        <v>6</v>
      </c>
      <c r="D34" s="94">
        <v>3</v>
      </c>
      <c r="E34" s="95">
        <v>9</v>
      </c>
      <c r="F34" s="32"/>
    </row>
    <row r="35" spans="1:6" ht="15" customHeight="1" x14ac:dyDescent="0.15">
      <c r="A35" s="12"/>
      <c r="B35" s="35">
        <v>27</v>
      </c>
      <c r="C35" s="94">
        <v>12</v>
      </c>
      <c r="D35" s="94">
        <v>5</v>
      </c>
      <c r="E35" s="95">
        <v>17</v>
      </c>
      <c r="F35" s="32"/>
    </row>
    <row r="36" spans="1:6" ht="15" customHeight="1" x14ac:dyDescent="0.15">
      <c r="A36" s="12"/>
      <c r="B36" s="35">
        <v>28</v>
      </c>
      <c r="C36" s="94">
        <v>5</v>
      </c>
      <c r="D36" s="94">
        <v>6</v>
      </c>
      <c r="E36" s="95">
        <v>11</v>
      </c>
      <c r="F36" s="32"/>
    </row>
    <row r="37" spans="1:6" ht="15" customHeight="1" x14ac:dyDescent="0.15">
      <c r="A37" s="12"/>
      <c r="B37" s="35">
        <v>29</v>
      </c>
      <c r="C37" s="94">
        <v>6</v>
      </c>
      <c r="D37" s="94">
        <v>13</v>
      </c>
      <c r="E37" s="95">
        <v>19</v>
      </c>
      <c r="F37" s="32"/>
    </row>
    <row r="38" spans="1:6" ht="15" customHeight="1" x14ac:dyDescent="0.15">
      <c r="A38" s="12"/>
      <c r="B38" s="40" t="s">
        <v>32</v>
      </c>
      <c r="C38" s="49">
        <v>36</v>
      </c>
      <c r="D38" s="49">
        <v>33</v>
      </c>
      <c r="E38" s="41">
        <v>69</v>
      </c>
      <c r="F38" s="42">
        <v>5.9176672384219552E-2</v>
      </c>
    </row>
    <row r="39" spans="1:6" ht="15" customHeight="1" x14ac:dyDescent="0.15">
      <c r="A39" s="12"/>
      <c r="B39" s="35">
        <v>30</v>
      </c>
      <c r="C39" s="94">
        <v>12</v>
      </c>
      <c r="D39" s="94">
        <v>9</v>
      </c>
      <c r="E39" s="95">
        <v>21</v>
      </c>
      <c r="F39" s="32"/>
    </row>
    <row r="40" spans="1:6" ht="15" customHeight="1" x14ac:dyDescent="0.15">
      <c r="A40" s="12"/>
      <c r="B40" s="35">
        <v>31</v>
      </c>
      <c r="C40" s="94">
        <v>7</v>
      </c>
      <c r="D40" s="94">
        <v>8</v>
      </c>
      <c r="E40" s="95">
        <v>15</v>
      </c>
      <c r="F40" s="32"/>
    </row>
    <row r="41" spans="1:6" ht="15" customHeight="1" x14ac:dyDescent="0.15">
      <c r="A41" s="12"/>
      <c r="B41" s="35">
        <v>32</v>
      </c>
      <c r="C41" s="94">
        <v>13</v>
      </c>
      <c r="D41" s="94">
        <v>10</v>
      </c>
      <c r="E41" s="95">
        <v>23</v>
      </c>
      <c r="F41" s="32"/>
    </row>
    <row r="42" spans="1:6" ht="15" customHeight="1" x14ac:dyDescent="0.15">
      <c r="A42" s="12"/>
      <c r="B42" s="35">
        <v>33</v>
      </c>
      <c r="C42" s="94">
        <v>7</v>
      </c>
      <c r="D42" s="94">
        <v>10</v>
      </c>
      <c r="E42" s="95">
        <v>17</v>
      </c>
      <c r="F42" s="32"/>
    </row>
    <row r="43" spans="1:6" ht="15" customHeight="1" x14ac:dyDescent="0.15">
      <c r="A43" s="12"/>
      <c r="B43" s="35">
        <v>34</v>
      </c>
      <c r="C43" s="94">
        <v>5</v>
      </c>
      <c r="D43" s="94">
        <v>7</v>
      </c>
      <c r="E43" s="95">
        <v>12</v>
      </c>
      <c r="F43" s="32"/>
    </row>
    <row r="44" spans="1:6" ht="15" customHeight="1" x14ac:dyDescent="0.15">
      <c r="A44" s="12"/>
      <c r="B44" s="40" t="s">
        <v>33</v>
      </c>
      <c r="C44" s="49">
        <v>44</v>
      </c>
      <c r="D44" s="49">
        <v>44</v>
      </c>
      <c r="E44" s="41">
        <v>88</v>
      </c>
      <c r="F44" s="42">
        <v>7.5471698113207544E-2</v>
      </c>
    </row>
    <row r="45" spans="1:6" ht="15" customHeight="1" x14ac:dyDescent="0.15">
      <c r="A45" s="12"/>
      <c r="B45" s="35">
        <v>35</v>
      </c>
      <c r="C45" s="94">
        <v>12</v>
      </c>
      <c r="D45" s="94">
        <v>4</v>
      </c>
      <c r="E45" s="95">
        <v>16</v>
      </c>
      <c r="F45" s="32"/>
    </row>
    <row r="46" spans="1:6" ht="15" customHeight="1" x14ac:dyDescent="0.15">
      <c r="A46" s="12"/>
      <c r="B46" s="35">
        <v>36</v>
      </c>
      <c r="C46" s="94">
        <v>5</v>
      </c>
      <c r="D46" s="94">
        <v>12</v>
      </c>
      <c r="E46" s="95">
        <v>17</v>
      </c>
      <c r="F46" s="32"/>
    </row>
    <row r="47" spans="1:6" ht="15" customHeight="1" x14ac:dyDescent="0.15">
      <c r="A47" s="12"/>
      <c r="B47" s="35">
        <v>37</v>
      </c>
      <c r="C47" s="94">
        <v>7</v>
      </c>
      <c r="D47" s="94">
        <v>8</v>
      </c>
      <c r="E47" s="95">
        <v>15</v>
      </c>
      <c r="F47" s="32"/>
    </row>
    <row r="48" spans="1:6" ht="15" customHeight="1" x14ac:dyDescent="0.15">
      <c r="A48" s="12"/>
      <c r="B48" s="35">
        <v>38</v>
      </c>
      <c r="C48" s="94">
        <v>5</v>
      </c>
      <c r="D48" s="94">
        <v>4</v>
      </c>
      <c r="E48" s="95">
        <v>9</v>
      </c>
      <c r="F48" s="32"/>
    </row>
    <row r="49" spans="1:6" ht="15" customHeight="1" x14ac:dyDescent="0.15">
      <c r="A49" s="12"/>
      <c r="B49" s="35">
        <v>39</v>
      </c>
      <c r="C49" s="94">
        <v>11</v>
      </c>
      <c r="D49" s="94">
        <v>4</v>
      </c>
      <c r="E49" s="95">
        <v>15</v>
      </c>
      <c r="F49" s="32"/>
    </row>
    <row r="50" spans="1:6" ht="15" customHeight="1" x14ac:dyDescent="0.15">
      <c r="A50" s="12"/>
      <c r="B50" s="40" t="s">
        <v>34</v>
      </c>
      <c r="C50" s="49">
        <v>40</v>
      </c>
      <c r="D50" s="49">
        <v>32</v>
      </c>
      <c r="E50" s="41">
        <v>72</v>
      </c>
      <c r="F50" s="42">
        <v>6.1749571183533448E-2</v>
      </c>
    </row>
    <row r="51" spans="1:6" ht="15" customHeight="1" x14ac:dyDescent="0.15">
      <c r="A51" s="12"/>
      <c r="B51" s="35">
        <v>40</v>
      </c>
      <c r="C51" s="94">
        <v>5</v>
      </c>
      <c r="D51" s="94">
        <v>11</v>
      </c>
      <c r="E51" s="95">
        <v>16</v>
      </c>
      <c r="F51" s="32"/>
    </row>
    <row r="52" spans="1:6" ht="15" customHeight="1" x14ac:dyDescent="0.15">
      <c r="A52" s="12"/>
      <c r="B52" s="35">
        <v>41</v>
      </c>
      <c r="C52" s="94">
        <v>13</v>
      </c>
      <c r="D52" s="94">
        <v>12</v>
      </c>
      <c r="E52" s="95">
        <v>25</v>
      </c>
      <c r="F52" s="32"/>
    </row>
    <row r="53" spans="1:6" ht="15" customHeight="1" x14ac:dyDescent="0.15">
      <c r="A53" s="12"/>
      <c r="B53" s="35">
        <v>42</v>
      </c>
      <c r="C53" s="94">
        <v>9</v>
      </c>
      <c r="D53" s="94">
        <v>2</v>
      </c>
      <c r="E53" s="95">
        <v>11</v>
      </c>
      <c r="F53" s="32"/>
    </row>
    <row r="54" spans="1:6" ht="15" customHeight="1" x14ac:dyDescent="0.15">
      <c r="A54" s="12"/>
      <c r="B54" s="35">
        <v>43</v>
      </c>
      <c r="C54" s="94">
        <v>9</v>
      </c>
      <c r="D54" s="94">
        <v>10</v>
      </c>
      <c r="E54" s="95">
        <v>19</v>
      </c>
      <c r="F54" s="32"/>
    </row>
    <row r="55" spans="1:6" ht="15" customHeight="1" x14ac:dyDescent="0.15">
      <c r="A55" s="12"/>
      <c r="B55" s="35">
        <v>44</v>
      </c>
      <c r="C55" s="94">
        <v>8</v>
      </c>
      <c r="D55" s="94">
        <v>5</v>
      </c>
      <c r="E55" s="95">
        <v>13</v>
      </c>
      <c r="F55" s="32"/>
    </row>
    <row r="56" spans="1:6" ht="15" customHeight="1" x14ac:dyDescent="0.15">
      <c r="A56" s="12"/>
      <c r="B56" s="40" t="s">
        <v>35</v>
      </c>
      <c r="C56" s="49">
        <v>44</v>
      </c>
      <c r="D56" s="49">
        <v>40</v>
      </c>
      <c r="E56" s="41">
        <v>84</v>
      </c>
      <c r="F56" s="42">
        <v>7.2041166380789029E-2</v>
      </c>
    </row>
    <row r="57" spans="1:6" ht="15" customHeight="1" x14ac:dyDescent="0.15">
      <c r="A57" s="12"/>
      <c r="B57" s="35">
        <v>45</v>
      </c>
      <c r="C57" s="94">
        <v>7</v>
      </c>
      <c r="D57" s="94">
        <v>8</v>
      </c>
      <c r="E57" s="95">
        <v>15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6</v>
      </c>
      <c r="E58" s="95">
        <v>9</v>
      </c>
      <c r="F58" s="32"/>
    </row>
    <row r="59" spans="1:6" ht="15" customHeight="1" x14ac:dyDescent="0.15">
      <c r="A59" s="12"/>
      <c r="B59" s="35">
        <v>47</v>
      </c>
      <c r="C59" s="94">
        <v>7</v>
      </c>
      <c r="D59" s="94">
        <v>6</v>
      </c>
      <c r="E59" s="95">
        <v>13</v>
      </c>
      <c r="F59" s="32"/>
    </row>
    <row r="60" spans="1:6" ht="15" customHeight="1" x14ac:dyDescent="0.15">
      <c r="A60" s="12"/>
      <c r="B60" s="35">
        <v>48</v>
      </c>
      <c r="C60" s="94">
        <v>4</v>
      </c>
      <c r="D60" s="94">
        <v>3</v>
      </c>
      <c r="E60" s="95">
        <v>7</v>
      </c>
      <c r="F60" s="32"/>
    </row>
    <row r="61" spans="1:6" ht="15" customHeight="1" x14ac:dyDescent="0.15">
      <c r="A61" s="12"/>
      <c r="B61" s="35">
        <v>49</v>
      </c>
      <c r="C61" s="94">
        <v>5</v>
      </c>
      <c r="D61" s="94">
        <v>10</v>
      </c>
      <c r="E61" s="95">
        <v>15</v>
      </c>
      <c r="F61" s="32"/>
    </row>
    <row r="62" spans="1:6" ht="15" customHeight="1" x14ac:dyDescent="0.15">
      <c r="A62" s="12"/>
      <c r="B62" s="40" t="s">
        <v>36</v>
      </c>
      <c r="C62" s="49">
        <v>26</v>
      </c>
      <c r="D62" s="49">
        <v>33</v>
      </c>
      <c r="E62" s="41">
        <v>59</v>
      </c>
      <c r="F62" s="42">
        <v>5.0600343053173243E-2</v>
      </c>
    </row>
    <row r="63" spans="1:6" ht="15" customHeight="1" x14ac:dyDescent="0.15">
      <c r="A63" s="12"/>
      <c r="B63" s="35">
        <v>50</v>
      </c>
      <c r="C63" s="94">
        <v>16</v>
      </c>
      <c r="D63" s="94">
        <v>5</v>
      </c>
      <c r="E63" s="95">
        <v>21</v>
      </c>
      <c r="F63" s="32"/>
    </row>
    <row r="64" spans="1:6" ht="15" customHeight="1" x14ac:dyDescent="0.15">
      <c r="A64" s="12"/>
      <c r="B64" s="35">
        <v>51</v>
      </c>
      <c r="C64" s="94">
        <v>8</v>
      </c>
      <c r="D64" s="94">
        <v>7</v>
      </c>
      <c r="E64" s="95">
        <v>15</v>
      </c>
      <c r="F64" s="32"/>
    </row>
    <row r="65" spans="1:6" ht="15" customHeight="1" x14ac:dyDescent="0.15">
      <c r="A65" s="12"/>
      <c r="B65" s="35">
        <v>52</v>
      </c>
      <c r="C65" s="94">
        <v>8</v>
      </c>
      <c r="D65" s="94">
        <v>7</v>
      </c>
      <c r="E65" s="95">
        <v>15</v>
      </c>
      <c r="F65" s="32"/>
    </row>
    <row r="66" spans="1:6" ht="15" customHeight="1" x14ac:dyDescent="0.15">
      <c r="A66" s="12"/>
      <c r="B66" s="35">
        <v>53</v>
      </c>
      <c r="C66" s="94">
        <v>9</v>
      </c>
      <c r="D66" s="94">
        <v>6</v>
      </c>
      <c r="E66" s="95">
        <v>15</v>
      </c>
      <c r="F66" s="32"/>
    </row>
    <row r="67" spans="1:6" ht="15" customHeight="1" x14ac:dyDescent="0.15">
      <c r="A67" s="12"/>
      <c r="B67" s="35">
        <v>54</v>
      </c>
      <c r="C67" s="94">
        <v>6</v>
      </c>
      <c r="D67" s="94">
        <v>7</v>
      </c>
      <c r="E67" s="95">
        <v>13</v>
      </c>
      <c r="F67" s="32"/>
    </row>
    <row r="68" spans="1:6" ht="15" customHeight="1" x14ac:dyDescent="0.15">
      <c r="A68" s="12"/>
      <c r="B68" s="40" t="s">
        <v>37</v>
      </c>
      <c r="C68" s="49">
        <v>47</v>
      </c>
      <c r="D68" s="49">
        <v>32</v>
      </c>
      <c r="E68" s="41">
        <v>79</v>
      </c>
      <c r="F68" s="42">
        <v>6.7753001715265868E-2</v>
      </c>
    </row>
    <row r="69" spans="1:6" ht="15" customHeight="1" x14ac:dyDescent="0.15">
      <c r="A69" s="12"/>
      <c r="B69" s="35">
        <v>55</v>
      </c>
      <c r="C69" s="94">
        <v>8</v>
      </c>
      <c r="D69" s="94">
        <v>12</v>
      </c>
      <c r="E69" s="95">
        <v>20</v>
      </c>
      <c r="F69" s="32"/>
    </row>
    <row r="70" spans="1:6" ht="15" customHeight="1" x14ac:dyDescent="0.15">
      <c r="A70" s="12"/>
      <c r="B70" s="35">
        <v>56</v>
      </c>
      <c r="C70" s="94">
        <v>7</v>
      </c>
      <c r="D70" s="94">
        <v>9</v>
      </c>
      <c r="E70" s="95">
        <v>16</v>
      </c>
      <c r="F70" s="32"/>
    </row>
    <row r="71" spans="1:6" ht="15" customHeight="1" x14ac:dyDescent="0.15">
      <c r="A71" s="12"/>
      <c r="B71" s="35">
        <v>57</v>
      </c>
      <c r="C71" s="94">
        <v>6</v>
      </c>
      <c r="D71" s="94">
        <v>7</v>
      </c>
      <c r="E71" s="95">
        <v>13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7</v>
      </c>
      <c r="E72" s="95">
        <v>9</v>
      </c>
      <c r="F72" s="32"/>
    </row>
    <row r="73" spans="1:6" ht="15" customHeight="1" x14ac:dyDescent="0.15">
      <c r="A73" s="12"/>
      <c r="B73" s="35">
        <v>59</v>
      </c>
      <c r="C73" s="94">
        <v>7</v>
      </c>
      <c r="D73" s="94">
        <v>4</v>
      </c>
      <c r="E73" s="95">
        <v>11</v>
      </c>
      <c r="F73" s="32"/>
    </row>
    <row r="74" spans="1:6" ht="15" customHeight="1" x14ac:dyDescent="0.15">
      <c r="A74" s="12"/>
      <c r="B74" s="40" t="s">
        <v>38</v>
      </c>
      <c r="C74" s="49">
        <v>30</v>
      </c>
      <c r="D74" s="49">
        <v>39</v>
      </c>
      <c r="E74" s="41">
        <v>69</v>
      </c>
      <c r="F74" s="42">
        <v>5.9176672384219552E-2</v>
      </c>
    </row>
    <row r="75" spans="1:6" ht="15" customHeight="1" x14ac:dyDescent="0.15">
      <c r="A75" s="12"/>
      <c r="B75" s="35">
        <v>60</v>
      </c>
      <c r="C75" s="94">
        <v>5</v>
      </c>
      <c r="D75" s="94">
        <v>7</v>
      </c>
      <c r="E75" s="95">
        <v>12</v>
      </c>
      <c r="F75" s="32"/>
    </row>
    <row r="76" spans="1:6" ht="15" customHeight="1" x14ac:dyDescent="0.15">
      <c r="A76" s="12"/>
      <c r="B76" s="35">
        <v>61</v>
      </c>
      <c r="C76" s="94">
        <v>7</v>
      </c>
      <c r="D76" s="94">
        <v>10</v>
      </c>
      <c r="E76" s="95">
        <v>17</v>
      </c>
      <c r="F76" s="32"/>
    </row>
    <row r="77" spans="1:6" ht="15" customHeight="1" x14ac:dyDescent="0.15">
      <c r="A77" s="12"/>
      <c r="B77" s="35">
        <v>62</v>
      </c>
      <c r="C77" s="94">
        <v>13</v>
      </c>
      <c r="D77" s="94">
        <v>12</v>
      </c>
      <c r="E77" s="95">
        <v>25</v>
      </c>
      <c r="F77" s="32"/>
    </row>
    <row r="78" spans="1:6" ht="15" customHeight="1" x14ac:dyDescent="0.15">
      <c r="A78" s="12"/>
      <c r="B78" s="35">
        <v>63</v>
      </c>
      <c r="C78" s="94">
        <v>6</v>
      </c>
      <c r="D78" s="94">
        <v>11</v>
      </c>
      <c r="E78" s="95">
        <v>17</v>
      </c>
      <c r="F78" s="32"/>
    </row>
    <row r="79" spans="1:6" ht="15" customHeight="1" x14ac:dyDescent="0.15">
      <c r="A79" s="12"/>
      <c r="B79" s="35">
        <v>64</v>
      </c>
      <c r="C79" s="94">
        <v>12</v>
      </c>
      <c r="D79" s="94">
        <v>7</v>
      </c>
      <c r="E79" s="95">
        <v>19</v>
      </c>
      <c r="F79" s="32"/>
    </row>
    <row r="80" spans="1:6" ht="15" customHeight="1" x14ac:dyDescent="0.15">
      <c r="A80" s="12"/>
      <c r="B80" s="40" t="s">
        <v>39</v>
      </c>
      <c r="C80" s="49">
        <v>43</v>
      </c>
      <c r="D80" s="49">
        <v>47</v>
      </c>
      <c r="E80" s="41">
        <v>90</v>
      </c>
      <c r="F80" s="42">
        <v>7.7186963979416809E-2</v>
      </c>
    </row>
    <row r="81" spans="1:6" ht="15" customHeight="1" x14ac:dyDescent="0.15">
      <c r="A81" s="12"/>
      <c r="B81" s="35">
        <v>65</v>
      </c>
      <c r="C81" s="94">
        <v>9</v>
      </c>
      <c r="D81" s="94">
        <v>7</v>
      </c>
      <c r="E81" s="95">
        <v>16</v>
      </c>
      <c r="F81" s="32"/>
    </row>
    <row r="82" spans="1:6" ht="15" customHeight="1" x14ac:dyDescent="0.15">
      <c r="A82" s="12"/>
      <c r="B82" s="35">
        <v>66</v>
      </c>
      <c r="C82" s="94">
        <v>9</v>
      </c>
      <c r="D82" s="94">
        <v>6</v>
      </c>
      <c r="E82" s="95">
        <v>15</v>
      </c>
      <c r="F82" s="32"/>
    </row>
    <row r="83" spans="1:6" ht="15" customHeight="1" x14ac:dyDescent="0.15">
      <c r="A83" s="12"/>
      <c r="B83" s="35">
        <v>67</v>
      </c>
      <c r="C83" s="94">
        <v>15</v>
      </c>
      <c r="D83" s="94">
        <v>10</v>
      </c>
      <c r="E83" s="95">
        <v>25</v>
      </c>
      <c r="F83" s="32"/>
    </row>
    <row r="84" spans="1:6" ht="15" customHeight="1" x14ac:dyDescent="0.15">
      <c r="A84" s="12"/>
      <c r="B84" s="35">
        <v>68</v>
      </c>
      <c r="C84" s="94">
        <v>8</v>
      </c>
      <c r="D84" s="94">
        <v>5</v>
      </c>
      <c r="E84" s="95">
        <v>13</v>
      </c>
      <c r="F84" s="32"/>
    </row>
    <row r="85" spans="1:6" ht="15" customHeight="1" x14ac:dyDescent="0.15">
      <c r="A85" s="12"/>
      <c r="B85" s="35">
        <v>69</v>
      </c>
      <c r="C85" s="94">
        <v>8</v>
      </c>
      <c r="D85" s="94">
        <v>5</v>
      </c>
      <c r="E85" s="95">
        <v>13</v>
      </c>
      <c r="F85" s="32"/>
    </row>
    <row r="86" spans="1:6" ht="15" customHeight="1" x14ac:dyDescent="0.15">
      <c r="A86" s="12"/>
      <c r="B86" s="43" t="s">
        <v>40</v>
      </c>
      <c r="C86" s="71">
        <v>49</v>
      </c>
      <c r="D86" s="71">
        <v>33</v>
      </c>
      <c r="E86" s="44">
        <v>82</v>
      </c>
      <c r="F86" s="45">
        <v>7.0325900514579764E-2</v>
      </c>
    </row>
    <row r="87" spans="1:6" ht="15" customHeight="1" x14ac:dyDescent="0.15">
      <c r="A87" s="12"/>
      <c r="B87" s="35">
        <v>70</v>
      </c>
      <c r="C87" s="94">
        <v>6</v>
      </c>
      <c r="D87" s="94">
        <v>1</v>
      </c>
      <c r="E87" s="95">
        <v>7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7</v>
      </c>
      <c r="E88" s="95">
        <v>7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7</v>
      </c>
      <c r="E89" s="95">
        <v>11</v>
      </c>
      <c r="F89" s="32"/>
    </row>
    <row r="90" spans="1:6" ht="15" customHeight="1" x14ac:dyDescent="0.15">
      <c r="A90" s="12"/>
      <c r="B90" s="35">
        <v>73</v>
      </c>
      <c r="C90" s="94">
        <v>5</v>
      </c>
      <c r="D90" s="94">
        <v>7</v>
      </c>
      <c r="E90" s="95">
        <v>12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15">
      <c r="A92" s="12"/>
      <c r="B92" s="43" t="s">
        <v>41</v>
      </c>
      <c r="C92" s="71">
        <v>18</v>
      </c>
      <c r="D92" s="71">
        <v>26</v>
      </c>
      <c r="E92" s="44">
        <v>44</v>
      </c>
      <c r="F92" s="45">
        <v>3.7735849056603772E-2</v>
      </c>
    </row>
    <row r="93" spans="1:6" ht="15" customHeight="1" x14ac:dyDescent="0.15">
      <c r="A93" s="12"/>
      <c r="B93" s="35">
        <v>75</v>
      </c>
      <c r="C93" s="94">
        <v>6</v>
      </c>
      <c r="D93" s="94">
        <v>2</v>
      </c>
      <c r="E93" s="95">
        <v>8</v>
      </c>
      <c r="F93" s="32"/>
    </row>
    <row r="94" spans="1:6" ht="15" customHeight="1" x14ac:dyDescent="0.15">
      <c r="A94" s="12"/>
      <c r="B94" s="35">
        <v>76</v>
      </c>
      <c r="C94" s="94">
        <v>8</v>
      </c>
      <c r="D94" s="94">
        <v>6</v>
      </c>
      <c r="E94" s="95">
        <v>14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7</v>
      </c>
      <c r="E95" s="95">
        <v>10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6</v>
      </c>
      <c r="E97" s="95">
        <v>10</v>
      </c>
      <c r="F97" s="32"/>
    </row>
    <row r="98" spans="1:6" ht="15" customHeight="1" x14ac:dyDescent="0.15">
      <c r="A98" s="12"/>
      <c r="B98" s="43" t="s">
        <v>42</v>
      </c>
      <c r="C98" s="71">
        <v>22</v>
      </c>
      <c r="D98" s="71">
        <v>24</v>
      </c>
      <c r="E98" s="44">
        <v>46</v>
      </c>
      <c r="F98" s="45">
        <v>3.9451114922813037E-2</v>
      </c>
    </row>
    <row r="99" spans="1:6" ht="15" customHeight="1" x14ac:dyDescent="0.15">
      <c r="A99" s="12"/>
      <c r="B99" s="35">
        <v>80</v>
      </c>
      <c r="C99" s="94">
        <v>9</v>
      </c>
      <c r="D99" s="94">
        <v>3</v>
      </c>
      <c r="E99" s="95">
        <v>12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4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5</v>
      </c>
      <c r="E102" s="95">
        <v>5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v>12</v>
      </c>
      <c r="D104" s="71">
        <v>17</v>
      </c>
      <c r="E104" s="44">
        <v>29</v>
      </c>
      <c r="F104" s="45">
        <v>2.4871355060034305E-2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8</v>
      </c>
      <c r="E106" s="95">
        <v>9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19</v>
      </c>
      <c r="E110" s="44">
        <v>23</v>
      </c>
      <c r="F110" s="45">
        <v>1.9725557461406518E-2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3</v>
      </c>
      <c r="D112" s="94">
        <v>3</v>
      </c>
      <c r="E112" s="95">
        <v>6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4</v>
      </c>
      <c r="E113" s="95">
        <v>6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v>7</v>
      </c>
      <c r="D116" s="71">
        <v>13</v>
      </c>
      <c r="E116" s="44">
        <v>20</v>
      </c>
      <c r="F116" s="45">
        <v>1.7152658662092625E-2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3</v>
      </c>
      <c r="E117" s="95">
        <v>4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3</v>
      </c>
      <c r="D122" s="71">
        <v>7</v>
      </c>
      <c r="E122" s="44">
        <v>10</v>
      </c>
      <c r="F122" s="45">
        <v>8.5763293310463125E-3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575</v>
      </c>
      <c r="D147" s="77">
        <v>591</v>
      </c>
      <c r="E147" s="77">
        <v>1166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92</v>
      </c>
      <c r="D150" s="17">
        <v>90</v>
      </c>
      <c r="E150" s="17">
        <v>182</v>
      </c>
      <c r="F150" s="32">
        <v>0.15608919382504288</v>
      </c>
    </row>
    <row r="151" spans="1:6" ht="15" customHeight="1" x14ac:dyDescent="0.15">
      <c r="A151" s="18"/>
      <c r="B151" s="18" t="s">
        <v>49</v>
      </c>
      <c r="C151" s="19">
        <v>368</v>
      </c>
      <c r="D151" s="19">
        <v>362</v>
      </c>
      <c r="E151" s="19">
        <v>730</v>
      </c>
      <c r="F151" s="32">
        <v>0.62607204116638082</v>
      </c>
    </row>
    <row r="152" spans="1:6" ht="15" customHeight="1" x14ac:dyDescent="0.15">
      <c r="A152" s="33"/>
      <c r="B152" s="20" t="s">
        <v>6</v>
      </c>
      <c r="C152" s="21">
        <v>115</v>
      </c>
      <c r="D152" s="21">
        <v>139</v>
      </c>
      <c r="E152" s="21">
        <v>254</v>
      </c>
      <c r="F152" s="32">
        <v>0.21783876500857632</v>
      </c>
    </row>
    <row r="153" spans="1:6" ht="15" customHeight="1" x14ac:dyDescent="0.15">
      <c r="B153" s="2" t="s">
        <v>8</v>
      </c>
      <c r="C153" s="1">
        <v>575</v>
      </c>
      <c r="D153" s="1">
        <v>591</v>
      </c>
      <c r="E153" s="1">
        <v>1166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92</v>
      </c>
      <c r="D155" s="17">
        <v>90</v>
      </c>
      <c r="E155" s="17">
        <v>182</v>
      </c>
      <c r="F155" s="32">
        <v>0.15608919382504288</v>
      </c>
    </row>
    <row r="156" spans="1:6" ht="15" customHeight="1" x14ac:dyDescent="0.15">
      <c r="A156" s="28"/>
      <c r="B156" s="18" t="s">
        <v>49</v>
      </c>
      <c r="C156" s="19">
        <v>368</v>
      </c>
      <c r="D156" s="19">
        <v>362</v>
      </c>
      <c r="E156" s="19">
        <v>730</v>
      </c>
      <c r="F156" s="32">
        <v>0.62607204116638082</v>
      </c>
    </row>
    <row r="157" spans="1:6" ht="15" customHeight="1" x14ac:dyDescent="0.15">
      <c r="A157" s="25"/>
      <c r="B157" s="20" t="s">
        <v>10</v>
      </c>
      <c r="C157" s="21">
        <v>67</v>
      </c>
      <c r="D157" s="21">
        <v>59</v>
      </c>
      <c r="E157" s="21">
        <v>126</v>
      </c>
      <c r="F157" s="32">
        <v>0.10806174957118353</v>
      </c>
    </row>
    <row r="158" spans="1:6" ht="15" customHeight="1" x14ac:dyDescent="0.15">
      <c r="A158" s="26"/>
      <c r="B158" s="29" t="s">
        <v>11</v>
      </c>
      <c r="C158" s="27">
        <v>48</v>
      </c>
      <c r="D158" s="27">
        <v>80</v>
      </c>
      <c r="E158" s="27">
        <v>128</v>
      </c>
      <c r="F158" s="32">
        <v>0.10977701543739279</v>
      </c>
    </row>
    <row r="159" spans="1:6" ht="15" customHeight="1" x14ac:dyDescent="0.15">
      <c r="B159" s="2" t="s">
        <v>8</v>
      </c>
      <c r="C159" s="1">
        <v>575</v>
      </c>
      <c r="D159" s="1">
        <v>591</v>
      </c>
      <c r="E159" s="1">
        <v>1166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14</v>
      </c>
      <c r="D161" s="31">
        <v>39</v>
      </c>
      <c r="E161" s="31">
        <v>53</v>
      </c>
      <c r="F161" s="32">
        <v>4.5454545454545456E-2</v>
      </c>
    </row>
    <row r="162" spans="1:6" ht="15" customHeight="1" x14ac:dyDescent="0.15">
      <c r="A162" s="30"/>
      <c r="B162" s="23" t="s">
        <v>15</v>
      </c>
      <c r="C162" s="31">
        <v>10</v>
      </c>
      <c r="D162" s="31">
        <v>20</v>
      </c>
      <c r="E162" s="31">
        <v>30</v>
      </c>
      <c r="F162" s="32">
        <v>2.5728987993138937E-2</v>
      </c>
    </row>
    <row r="163" spans="1:6" ht="15" customHeight="1" x14ac:dyDescent="0.15">
      <c r="A163" s="30"/>
      <c r="B163" s="23" t="s">
        <v>13</v>
      </c>
      <c r="C163" s="31">
        <v>3</v>
      </c>
      <c r="D163" s="31">
        <v>7</v>
      </c>
      <c r="E163" s="31">
        <v>10</v>
      </c>
      <c r="F163" s="32">
        <v>8.5763293310463125E-3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8">
    <tabColor rgb="FFCCFFCC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145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v>6</v>
      </c>
      <c r="D8" s="70">
        <v>3</v>
      </c>
      <c r="E8" s="38">
        <v>9</v>
      </c>
      <c r="F8" s="39">
        <v>2.5423728813559324E-2</v>
      </c>
    </row>
    <row r="9" spans="1:6" ht="15" customHeight="1" x14ac:dyDescent="0.15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4</v>
      </c>
      <c r="D10" s="94">
        <v>2</v>
      </c>
      <c r="E10" s="95">
        <v>6</v>
      </c>
      <c r="F10" s="32"/>
    </row>
    <row r="11" spans="1:6" ht="15" customHeight="1" x14ac:dyDescent="0.15">
      <c r="A11" s="12"/>
      <c r="B11" s="35">
        <v>7</v>
      </c>
      <c r="C11" s="94">
        <v>4</v>
      </c>
      <c r="D11" s="94">
        <v>2</v>
      </c>
      <c r="E11" s="95">
        <v>6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13</v>
      </c>
      <c r="D14" s="70">
        <v>6</v>
      </c>
      <c r="E14" s="48">
        <v>19</v>
      </c>
      <c r="F14" s="39">
        <v>5.3672316384180789E-2</v>
      </c>
    </row>
    <row r="15" spans="1:6" ht="15" customHeight="1" x14ac:dyDescent="0.15">
      <c r="A15" s="12"/>
      <c r="B15" s="35">
        <v>10</v>
      </c>
      <c r="C15" s="94">
        <v>2</v>
      </c>
      <c r="D15" s="94">
        <v>4</v>
      </c>
      <c r="E15" s="95">
        <v>6</v>
      </c>
      <c r="F15" s="32"/>
    </row>
    <row r="16" spans="1:6" ht="15" customHeight="1" x14ac:dyDescent="0.15">
      <c r="A16" s="12"/>
      <c r="B16" s="35">
        <v>11</v>
      </c>
      <c r="C16" s="94">
        <v>4</v>
      </c>
      <c r="D16" s="94">
        <v>0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7</v>
      </c>
      <c r="E17" s="95">
        <v>8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4</v>
      </c>
      <c r="E19" s="95">
        <v>5</v>
      </c>
      <c r="F19" s="32"/>
    </row>
    <row r="20" spans="1:6" ht="15" customHeight="1" x14ac:dyDescent="0.15">
      <c r="A20" s="12"/>
      <c r="B20" s="37" t="s">
        <v>29</v>
      </c>
      <c r="C20" s="70">
        <v>10</v>
      </c>
      <c r="D20" s="70">
        <v>16</v>
      </c>
      <c r="E20" s="48">
        <v>26</v>
      </c>
      <c r="F20" s="39">
        <v>7.3446327683615822E-2</v>
      </c>
    </row>
    <row r="21" spans="1:6" ht="15" customHeight="1" x14ac:dyDescent="0.15">
      <c r="A21" s="12"/>
      <c r="B21" s="35">
        <v>15</v>
      </c>
      <c r="C21" s="94">
        <v>3</v>
      </c>
      <c r="D21" s="94">
        <v>4</v>
      </c>
      <c r="E21" s="95">
        <v>7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v>5</v>
      </c>
      <c r="D26" s="49">
        <v>10</v>
      </c>
      <c r="E26" s="41">
        <v>15</v>
      </c>
      <c r="F26" s="42">
        <v>4.2372881355932202E-2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6</v>
      </c>
      <c r="D32" s="49">
        <v>5</v>
      </c>
      <c r="E32" s="41">
        <v>11</v>
      </c>
      <c r="F32" s="42">
        <v>3.1073446327683617E-2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0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1</v>
      </c>
      <c r="E37" s="95">
        <v>4</v>
      </c>
      <c r="F37" s="32"/>
    </row>
    <row r="38" spans="1:6" ht="15" customHeight="1" x14ac:dyDescent="0.15">
      <c r="A38" s="12"/>
      <c r="B38" s="40" t="s">
        <v>32</v>
      </c>
      <c r="C38" s="49">
        <v>10</v>
      </c>
      <c r="D38" s="49">
        <v>4</v>
      </c>
      <c r="E38" s="41">
        <v>14</v>
      </c>
      <c r="F38" s="42">
        <v>3.954802259887006E-2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4</v>
      </c>
      <c r="D43" s="94">
        <v>4</v>
      </c>
      <c r="E43" s="95">
        <v>8</v>
      </c>
      <c r="F43" s="32"/>
    </row>
    <row r="44" spans="1:6" ht="15" customHeight="1" x14ac:dyDescent="0.15">
      <c r="A44" s="12"/>
      <c r="B44" s="40" t="s">
        <v>33</v>
      </c>
      <c r="C44" s="49">
        <v>8</v>
      </c>
      <c r="D44" s="49">
        <v>11</v>
      </c>
      <c r="E44" s="41">
        <v>19</v>
      </c>
      <c r="F44" s="42">
        <v>5.3672316384180789E-2</v>
      </c>
    </row>
    <row r="45" spans="1:6" ht="15" customHeight="1" x14ac:dyDescent="0.15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3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v>8</v>
      </c>
      <c r="D50" s="49">
        <v>12</v>
      </c>
      <c r="E50" s="41">
        <v>20</v>
      </c>
      <c r="F50" s="42">
        <v>5.6497175141242938E-2</v>
      </c>
    </row>
    <row r="51" spans="1:6" ht="15" customHeight="1" x14ac:dyDescent="0.15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15">
      <c r="A54" s="12"/>
      <c r="B54" s="35">
        <v>43</v>
      </c>
      <c r="C54" s="94">
        <v>5</v>
      </c>
      <c r="D54" s="94">
        <v>2</v>
      </c>
      <c r="E54" s="95">
        <v>7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1</v>
      </c>
      <c r="E55" s="95">
        <v>5</v>
      </c>
      <c r="F55" s="32"/>
    </row>
    <row r="56" spans="1:6" ht="15" customHeight="1" x14ac:dyDescent="0.15">
      <c r="A56" s="12"/>
      <c r="B56" s="40" t="s">
        <v>35</v>
      </c>
      <c r="C56" s="49">
        <v>13</v>
      </c>
      <c r="D56" s="49">
        <v>8</v>
      </c>
      <c r="E56" s="41">
        <v>21</v>
      </c>
      <c r="F56" s="42">
        <v>5.9322033898305086E-2</v>
      </c>
    </row>
    <row r="57" spans="1:6" ht="15" customHeight="1" x14ac:dyDescent="0.15">
      <c r="A57" s="12"/>
      <c r="B57" s="35">
        <v>45</v>
      </c>
      <c r="C57" s="94">
        <v>0</v>
      </c>
      <c r="D57" s="94">
        <v>5</v>
      </c>
      <c r="E57" s="95">
        <v>5</v>
      </c>
      <c r="F57" s="32"/>
    </row>
    <row r="58" spans="1:6" ht="15" customHeight="1" x14ac:dyDescent="0.15">
      <c r="A58" s="12"/>
      <c r="B58" s="35">
        <v>46</v>
      </c>
      <c r="C58" s="94">
        <v>4</v>
      </c>
      <c r="D58" s="94">
        <v>4</v>
      </c>
      <c r="E58" s="95">
        <v>8</v>
      </c>
      <c r="F58" s="32"/>
    </row>
    <row r="59" spans="1:6" ht="15" customHeight="1" x14ac:dyDescent="0.15">
      <c r="A59" s="12"/>
      <c r="B59" s="35">
        <v>47</v>
      </c>
      <c r="C59" s="94">
        <v>7</v>
      </c>
      <c r="D59" s="94">
        <v>3</v>
      </c>
      <c r="E59" s="95">
        <v>10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3</v>
      </c>
      <c r="E60" s="95">
        <v>4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13</v>
      </c>
      <c r="D62" s="49">
        <v>16</v>
      </c>
      <c r="E62" s="41">
        <v>29</v>
      </c>
      <c r="F62" s="42">
        <v>8.1920903954802254E-2</v>
      </c>
    </row>
    <row r="63" spans="1:6" ht="15" customHeight="1" x14ac:dyDescent="0.15">
      <c r="A63" s="12"/>
      <c r="B63" s="35">
        <v>50</v>
      </c>
      <c r="C63" s="94">
        <v>3</v>
      </c>
      <c r="D63" s="94">
        <v>0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1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3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v>12</v>
      </c>
      <c r="D68" s="49">
        <v>9</v>
      </c>
      <c r="E68" s="41">
        <v>21</v>
      </c>
      <c r="F68" s="42">
        <v>5.9322033898305086E-2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3</v>
      </c>
      <c r="D74" s="49">
        <v>6</v>
      </c>
      <c r="E74" s="41">
        <v>9</v>
      </c>
      <c r="F74" s="42">
        <v>2.5423728813559324E-2</v>
      </c>
    </row>
    <row r="75" spans="1:6" ht="15" customHeight="1" x14ac:dyDescent="0.15">
      <c r="A75" s="12"/>
      <c r="B75" s="35">
        <v>60</v>
      </c>
      <c r="C75" s="94">
        <v>7</v>
      </c>
      <c r="D75" s="94">
        <v>4</v>
      </c>
      <c r="E75" s="95">
        <v>11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4</v>
      </c>
      <c r="E77" s="95">
        <v>8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5</v>
      </c>
      <c r="E79" s="95">
        <v>7</v>
      </c>
      <c r="F79" s="32"/>
    </row>
    <row r="80" spans="1:6" ht="15" customHeight="1" x14ac:dyDescent="0.15">
      <c r="A80" s="12"/>
      <c r="B80" s="40" t="s">
        <v>39</v>
      </c>
      <c r="C80" s="49">
        <v>17</v>
      </c>
      <c r="D80" s="49">
        <v>15</v>
      </c>
      <c r="E80" s="41">
        <v>32</v>
      </c>
      <c r="F80" s="42">
        <v>9.03954802259887E-2</v>
      </c>
    </row>
    <row r="81" spans="1:6" ht="15" customHeight="1" x14ac:dyDescent="0.15">
      <c r="A81" s="12"/>
      <c r="B81" s="35">
        <v>65</v>
      </c>
      <c r="C81" s="94">
        <v>1</v>
      </c>
      <c r="D81" s="94">
        <v>4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7</v>
      </c>
      <c r="D82" s="94">
        <v>3</v>
      </c>
      <c r="E82" s="95">
        <v>10</v>
      </c>
      <c r="F82" s="32"/>
    </row>
    <row r="83" spans="1:6" ht="15" customHeight="1" x14ac:dyDescent="0.15">
      <c r="A83" s="12"/>
      <c r="B83" s="35">
        <v>67</v>
      </c>
      <c r="C83" s="94">
        <v>5</v>
      </c>
      <c r="D83" s="94">
        <v>2</v>
      </c>
      <c r="E83" s="95">
        <v>7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0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17</v>
      </c>
      <c r="D86" s="71">
        <v>12</v>
      </c>
      <c r="E86" s="44">
        <v>29</v>
      </c>
      <c r="F86" s="45">
        <v>8.1920903954802254E-2</v>
      </c>
    </row>
    <row r="87" spans="1:6" ht="15" customHeight="1" x14ac:dyDescent="0.15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4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12</v>
      </c>
      <c r="D92" s="71">
        <v>14</v>
      </c>
      <c r="E92" s="44">
        <v>26</v>
      </c>
      <c r="F92" s="45">
        <v>7.3446327683615822E-2</v>
      </c>
    </row>
    <row r="93" spans="1:6" ht="15" customHeight="1" x14ac:dyDescent="0.15">
      <c r="A93" s="12"/>
      <c r="B93" s="35">
        <v>75</v>
      </c>
      <c r="C93" s="94">
        <v>4</v>
      </c>
      <c r="D93" s="94">
        <v>6</v>
      </c>
      <c r="E93" s="95">
        <v>10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10</v>
      </c>
      <c r="D98" s="71">
        <v>15</v>
      </c>
      <c r="E98" s="44">
        <v>25</v>
      </c>
      <c r="F98" s="45">
        <v>7.0621468926553674E-2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6</v>
      </c>
      <c r="D104" s="71">
        <v>5</v>
      </c>
      <c r="E104" s="44">
        <v>11</v>
      </c>
      <c r="F104" s="45">
        <v>3.1073446327683617E-2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6</v>
      </c>
      <c r="E110" s="44">
        <v>7</v>
      </c>
      <c r="F110" s="45">
        <v>1.977401129943503E-2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4</v>
      </c>
      <c r="E116" s="44">
        <v>4</v>
      </c>
      <c r="F116" s="45">
        <v>1.1299435028248588E-2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3</v>
      </c>
      <c r="D122" s="71">
        <v>3</v>
      </c>
      <c r="E122" s="44">
        <v>6</v>
      </c>
      <c r="F122" s="45">
        <v>1.6949152542372881E-2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2.8248587570621469E-3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173</v>
      </c>
      <c r="D147" s="77">
        <v>181</v>
      </c>
      <c r="E147" s="77">
        <v>354</v>
      </c>
      <c r="F147" s="97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29</v>
      </c>
      <c r="D150" s="17">
        <v>25</v>
      </c>
      <c r="E150" s="17">
        <v>54</v>
      </c>
      <c r="F150" s="32">
        <v>0.15254237288135594</v>
      </c>
    </row>
    <row r="151" spans="1:6" ht="15" customHeight="1" x14ac:dyDescent="0.15">
      <c r="A151" s="18"/>
      <c r="B151" s="18" t="s">
        <v>49</v>
      </c>
      <c r="C151" s="19">
        <v>95</v>
      </c>
      <c r="D151" s="19">
        <v>96</v>
      </c>
      <c r="E151" s="19">
        <v>191</v>
      </c>
      <c r="F151" s="32">
        <v>0.53954802259887003</v>
      </c>
    </row>
    <row r="152" spans="1:6" ht="15" customHeight="1" x14ac:dyDescent="0.15">
      <c r="A152" s="33"/>
      <c r="B152" s="20" t="s">
        <v>6</v>
      </c>
      <c r="C152" s="21">
        <v>49</v>
      </c>
      <c r="D152" s="21">
        <v>60</v>
      </c>
      <c r="E152" s="21">
        <v>109</v>
      </c>
      <c r="F152" s="32">
        <v>0.30790960451977401</v>
      </c>
    </row>
    <row r="153" spans="1:6" ht="15" customHeight="1" x14ac:dyDescent="0.15">
      <c r="B153" s="2" t="s">
        <v>8</v>
      </c>
      <c r="C153" s="1">
        <v>173</v>
      </c>
      <c r="D153" s="1">
        <v>181</v>
      </c>
      <c r="E153" s="1">
        <v>354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29</v>
      </c>
      <c r="D155" s="17">
        <v>25</v>
      </c>
      <c r="E155" s="17">
        <v>54</v>
      </c>
      <c r="F155" s="32">
        <v>0.15254237288135594</v>
      </c>
    </row>
    <row r="156" spans="1:6" ht="15" customHeight="1" x14ac:dyDescent="0.15">
      <c r="A156" s="28"/>
      <c r="B156" s="18" t="s">
        <v>49</v>
      </c>
      <c r="C156" s="19">
        <v>95</v>
      </c>
      <c r="D156" s="19">
        <v>96</v>
      </c>
      <c r="E156" s="19">
        <v>191</v>
      </c>
      <c r="F156" s="32">
        <v>0.53954802259887003</v>
      </c>
    </row>
    <row r="157" spans="1:6" ht="15" customHeight="1" x14ac:dyDescent="0.15">
      <c r="A157" s="25"/>
      <c r="B157" s="20" t="s">
        <v>10</v>
      </c>
      <c r="C157" s="21">
        <v>29</v>
      </c>
      <c r="D157" s="21">
        <v>26</v>
      </c>
      <c r="E157" s="21">
        <v>55</v>
      </c>
      <c r="F157" s="32">
        <v>0.15536723163841809</v>
      </c>
    </row>
    <row r="158" spans="1:6" ht="15" customHeight="1" x14ac:dyDescent="0.15">
      <c r="A158" s="26"/>
      <c r="B158" s="29" t="s">
        <v>11</v>
      </c>
      <c r="C158" s="27">
        <v>20</v>
      </c>
      <c r="D158" s="27">
        <v>34</v>
      </c>
      <c r="E158" s="27">
        <v>54</v>
      </c>
      <c r="F158" s="32">
        <v>0.15254237288135594</v>
      </c>
    </row>
    <row r="159" spans="1:6" ht="15" customHeight="1" x14ac:dyDescent="0.15">
      <c r="B159" s="2" t="s">
        <v>8</v>
      </c>
      <c r="C159" s="1">
        <v>173</v>
      </c>
      <c r="D159" s="1">
        <v>181</v>
      </c>
      <c r="E159" s="1">
        <v>354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4</v>
      </c>
      <c r="D161" s="31">
        <v>14</v>
      </c>
      <c r="E161" s="31">
        <v>18</v>
      </c>
      <c r="F161" s="32">
        <v>5.0847457627118647E-2</v>
      </c>
    </row>
    <row r="162" spans="1:6" ht="15" customHeight="1" x14ac:dyDescent="0.15">
      <c r="A162" s="30"/>
      <c r="B162" s="23" t="s">
        <v>15</v>
      </c>
      <c r="C162" s="31">
        <v>3</v>
      </c>
      <c r="D162" s="31">
        <v>8</v>
      </c>
      <c r="E162" s="31">
        <v>11</v>
      </c>
      <c r="F162" s="32">
        <v>3.1073446327683617E-2</v>
      </c>
    </row>
    <row r="163" spans="1:6" ht="15" customHeight="1" x14ac:dyDescent="0.15">
      <c r="A163" s="30"/>
      <c r="B163" s="23" t="s">
        <v>13</v>
      </c>
      <c r="C163" s="31">
        <v>3</v>
      </c>
      <c r="D163" s="31">
        <v>4</v>
      </c>
      <c r="E163" s="31">
        <v>7</v>
      </c>
      <c r="F163" s="32">
        <v>1.977401129943503E-2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2.8248587570621469E-3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9">
    <tabColor rgb="FFCCFFCC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146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4</v>
      </c>
      <c r="E3" s="95">
        <v>5</v>
      </c>
      <c r="F3" s="32"/>
    </row>
    <row r="4" spans="1:6" ht="15" customHeight="1" x14ac:dyDescent="0.15">
      <c r="A4" s="12"/>
      <c r="B4" s="35">
        <v>1</v>
      </c>
      <c r="C4" s="94">
        <v>4</v>
      </c>
      <c r="D4" s="94">
        <v>1</v>
      </c>
      <c r="E4" s="95">
        <v>5</v>
      </c>
      <c r="F4" s="32"/>
    </row>
    <row r="5" spans="1:6" ht="15" customHeight="1" x14ac:dyDescent="0.15">
      <c r="A5" s="12"/>
      <c r="B5" s="35">
        <v>2</v>
      </c>
      <c r="C5" s="94">
        <v>3</v>
      </c>
      <c r="D5" s="94">
        <v>1</v>
      </c>
      <c r="E5" s="95">
        <v>4</v>
      </c>
      <c r="F5" s="32"/>
    </row>
    <row r="6" spans="1:6" ht="15" customHeight="1" x14ac:dyDescent="0.15">
      <c r="A6" s="12"/>
      <c r="B6" s="35">
        <v>3</v>
      </c>
      <c r="C6" s="94">
        <v>5</v>
      </c>
      <c r="D6" s="94">
        <v>3</v>
      </c>
      <c r="E6" s="95">
        <v>8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4</v>
      </c>
      <c r="E7" s="95">
        <v>5</v>
      </c>
      <c r="F7" s="32"/>
    </row>
    <row r="8" spans="1:6" ht="15" customHeight="1" x14ac:dyDescent="0.15">
      <c r="A8" s="12"/>
      <c r="B8" s="37" t="s">
        <v>27</v>
      </c>
      <c r="C8" s="70">
        <v>14</v>
      </c>
      <c r="D8" s="70">
        <v>13</v>
      </c>
      <c r="E8" s="38">
        <v>27</v>
      </c>
      <c r="F8" s="39">
        <v>3.3088235294117647E-2</v>
      </c>
    </row>
    <row r="9" spans="1:6" ht="15" customHeight="1" x14ac:dyDescent="0.15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5</v>
      </c>
      <c r="E11" s="95">
        <v>8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3</v>
      </c>
      <c r="E13" s="95">
        <v>6</v>
      </c>
      <c r="F13" s="32"/>
    </row>
    <row r="14" spans="1:6" ht="15" customHeight="1" x14ac:dyDescent="0.15">
      <c r="A14" s="12"/>
      <c r="B14" s="37" t="s">
        <v>28</v>
      </c>
      <c r="C14" s="70">
        <v>12</v>
      </c>
      <c r="D14" s="70">
        <v>14</v>
      </c>
      <c r="E14" s="48">
        <v>26</v>
      </c>
      <c r="F14" s="39">
        <v>3.1862745098039214E-2</v>
      </c>
    </row>
    <row r="15" spans="1:6" ht="15" customHeight="1" x14ac:dyDescent="0.15">
      <c r="A15" s="12"/>
      <c r="B15" s="35">
        <v>10</v>
      </c>
      <c r="C15" s="94">
        <v>6</v>
      </c>
      <c r="D15" s="94">
        <v>3</v>
      </c>
      <c r="E15" s="95">
        <v>9</v>
      </c>
      <c r="F15" s="32"/>
    </row>
    <row r="16" spans="1:6" ht="15" customHeight="1" x14ac:dyDescent="0.15">
      <c r="A16" s="12"/>
      <c r="B16" s="35">
        <v>11</v>
      </c>
      <c r="C16" s="94">
        <v>7</v>
      </c>
      <c r="D16" s="94">
        <v>9</v>
      </c>
      <c r="E16" s="95">
        <v>16</v>
      </c>
      <c r="F16" s="32"/>
    </row>
    <row r="17" spans="1:6" ht="15" customHeight="1" x14ac:dyDescent="0.15">
      <c r="A17" s="12"/>
      <c r="B17" s="35">
        <v>12</v>
      </c>
      <c r="C17" s="94">
        <v>5</v>
      </c>
      <c r="D17" s="94">
        <v>3</v>
      </c>
      <c r="E17" s="95">
        <v>8</v>
      </c>
      <c r="F17" s="32"/>
    </row>
    <row r="18" spans="1:6" ht="15" customHeight="1" x14ac:dyDescent="0.15">
      <c r="A18" s="12"/>
      <c r="B18" s="35">
        <v>13</v>
      </c>
      <c r="C18" s="94">
        <v>5</v>
      </c>
      <c r="D18" s="94">
        <v>5</v>
      </c>
      <c r="E18" s="95">
        <v>10</v>
      </c>
      <c r="F18" s="32"/>
    </row>
    <row r="19" spans="1:6" ht="15" customHeight="1" x14ac:dyDescent="0.15">
      <c r="A19" s="12"/>
      <c r="B19" s="35">
        <v>14</v>
      </c>
      <c r="C19" s="94">
        <v>4</v>
      </c>
      <c r="D19" s="94">
        <v>9</v>
      </c>
      <c r="E19" s="95">
        <v>13</v>
      </c>
      <c r="F19" s="32"/>
    </row>
    <row r="20" spans="1:6" ht="15" customHeight="1" x14ac:dyDescent="0.15">
      <c r="A20" s="12"/>
      <c r="B20" s="37" t="s">
        <v>29</v>
      </c>
      <c r="C20" s="70">
        <v>27</v>
      </c>
      <c r="D20" s="70">
        <v>29</v>
      </c>
      <c r="E20" s="48">
        <v>56</v>
      </c>
      <c r="F20" s="39">
        <v>6.8627450980392163E-2</v>
      </c>
    </row>
    <row r="21" spans="1:6" ht="15" customHeight="1" x14ac:dyDescent="0.15">
      <c r="A21" s="12"/>
      <c r="B21" s="35">
        <v>15</v>
      </c>
      <c r="C21" s="94">
        <v>7</v>
      </c>
      <c r="D21" s="94">
        <v>7</v>
      </c>
      <c r="E21" s="95">
        <v>14</v>
      </c>
      <c r="F21" s="32"/>
    </row>
    <row r="22" spans="1:6" ht="15" customHeight="1" x14ac:dyDescent="0.15">
      <c r="A22" s="12"/>
      <c r="B22" s="35">
        <v>16</v>
      </c>
      <c r="C22" s="94">
        <v>7</v>
      </c>
      <c r="D22" s="94">
        <v>6</v>
      </c>
      <c r="E22" s="95">
        <v>13</v>
      </c>
      <c r="F22" s="32"/>
    </row>
    <row r="23" spans="1:6" ht="15" customHeight="1" x14ac:dyDescent="0.15">
      <c r="A23" s="12"/>
      <c r="B23" s="35">
        <v>17</v>
      </c>
      <c r="C23" s="94">
        <v>5</v>
      </c>
      <c r="D23" s="94">
        <v>7</v>
      </c>
      <c r="E23" s="95">
        <v>12</v>
      </c>
      <c r="F23" s="32"/>
    </row>
    <row r="24" spans="1:6" ht="15" customHeight="1" x14ac:dyDescent="0.15">
      <c r="A24" s="12"/>
      <c r="B24" s="35">
        <v>18</v>
      </c>
      <c r="C24" s="94">
        <v>8</v>
      </c>
      <c r="D24" s="94">
        <v>2</v>
      </c>
      <c r="E24" s="95">
        <v>10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15">
      <c r="A26" s="12"/>
      <c r="B26" s="40" t="s">
        <v>30</v>
      </c>
      <c r="C26" s="49">
        <v>29</v>
      </c>
      <c r="D26" s="49">
        <v>25</v>
      </c>
      <c r="E26" s="41">
        <v>54</v>
      </c>
      <c r="F26" s="42">
        <v>6.6176470588235295E-2</v>
      </c>
    </row>
    <row r="27" spans="1:6" ht="15" customHeight="1" x14ac:dyDescent="0.15">
      <c r="A27" s="12"/>
      <c r="B27" s="35">
        <v>20</v>
      </c>
      <c r="C27" s="94">
        <v>2</v>
      </c>
      <c r="D27" s="94">
        <v>4</v>
      </c>
      <c r="E27" s="95">
        <v>6</v>
      </c>
      <c r="F27" s="32"/>
    </row>
    <row r="28" spans="1:6" ht="15" customHeight="1" x14ac:dyDescent="0.15">
      <c r="A28" s="12"/>
      <c r="B28" s="35">
        <v>21</v>
      </c>
      <c r="C28" s="94">
        <v>5</v>
      </c>
      <c r="D28" s="94">
        <v>2</v>
      </c>
      <c r="E28" s="95">
        <v>7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7</v>
      </c>
      <c r="D30" s="94">
        <v>2</v>
      </c>
      <c r="E30" s="95">
        <v>9</v>
      </c>
      <c r="F30" s="32"/>
    </row>
    <row r="31" spans="1:6" ht="15" customHeight="1" x14ac:dyDescent="0.15">
      <c r="A31" s="12"/>
      <c r="B31" s="35">
        <v>24</v>
      </c>
      <c r="C31" s="94">
        <v>7</v>
      </c>
      <c r="D31" s="94">
        <v>4</v>
      </c>
      <c r="E31" s="95">
        <v>11</v>
      </c>
      <c r="F31" s="32"/>
    </row>
    <row r="32" spans="1:6" ht="15" customHeight="1" x14ac:dyDescent="0.15">
      <c r="A32" s="12"/>
      <c r="B32" s="40" t="s">
        <v>31</v>
      </c>
      <c r="C32" s="49">
        <v>24</v>
      </c>
      <c r="D32" s="49">
        <v>13</v>
      </c>
      <c r="E32" s="41">
        <v>37</v>
      </c>
      <c r="F32" s="42">
        <v>4.5343137254901959E-2</v>
      </c>
    </row>
    <row r="33" spans="1:6" ht="15" customHeight="1" x14ac:dyDescent="0.15">
      <c r="A33" s="12"/>
      <c r="B33" s="35">
        <v>25</v>
      </c>
      <c r="C33" s="94">
        <v>6</v>
      </c>
      <c r="D33" s="94">
        <v>4</v>
      </c>
      <c r="E33" s="95">
        <v>10</v>
      </c>
      <c r="F33" s="32"/>
    </row>
    <row r="34" spans="1:6" ht="15" customHeight="1" x14ac:dyDescent="0.15">
      <c r="A34" s="12"/>
      <c r="B34" s="35">
        <v>26</v>
      </c>
      <c r="C34" s="94">
        <v>5</v>
      </c>
      <c r="D34" s="94">
        <v>1</v>
      </c>
      <c r="E34" s="95">
        <v>6</v>
      </c>
      <c r="F34" s="32"/>
    </row>
    <row r="35" spans="1:6" ht="15" customHeight="1" x14ac:dyDescent="0.15">
      <c r="A35" s="12"/>
      <c r="B35" s="35">
        <v>27</v>
      </c>
      <c r="C35" s="94">
        <v>7</v>
      </c>
      <c r="D35" s="94">
        <v>4</v>
      </c>
      <c r="E35" s="95">
        <v>11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15">
      <c r="A38" s="12"/>
      <c r="B38" s="40" t="s">
        <v>32</v>
      </c>
      <c r="C38" s="49">
        <v>22</v>
      </c>
      <c r="D38" s="49">
        <v>15</v>
      </c>
      <c r="E38" s="41">
        <v>37</v>
      </c>
      <c r="F38" s="42">
        <v>4.5343137254901959E-2</v>
      </c>
    </row>
    <row r="39" spans="1:6" ht="15" customHeight="1" x14ac:dyDescent="0.15">
      <c r="A39" s="12"/>
      <c r="B39" s="35">
        <v>30</v>
      </c>
      <c r="C39" s="94">
        <v>2</v>
      </c>
      <c r="D39" s="94">
        <v>6</v>
      </c>
      <c r="E39" s="95">
        <v>8</v>
      </c>
      <c r="F39" s="32"/>
    </row>
    <row r="40" spans="1:6" ht="15" customHeight="1" x14ac:dyDescent="0.15">
      <c r="A40" s="12"/>
      <c r="B40" s="35">
        <v>31</v>
      </c>
      <c r="C40" s="94">
        <v>5</v>
      </c>
      <c r="D40" s="94">
        <v>4</v>
      </c>
      <c r="E40" s="95">
        <v>9</v>
      </c>
      <c r="F40" s="32"/>
    </row>
    <row r="41" spans="1:6" ht="15" customHeight="1" x14ac:dyDescent="0.15">
      <c r="A41" s="12"/>
      <c r="B41" s="35">
        <v>32</v>
      </c>
      <c r="C41" s="94">
        <v>5</v>
      </c>
      <c r="D41" s="94">
        <v>4</v>
      </c>
      <c r="E41" s="95">
        <v>9</v>
      </c>
      <c r="F41" s="32"/>
    </row>
    <row r="42" spans="1:6" ht="15" customHeight="1" x14ac:dyDescent="0.15">
      <c r="A42" s="12"/>
      <c r="B42" s="35">
        <v>33</v>
      </c>
      <c r="C42" s="94">
        <v>5</v>
      </c>
      <c r="D42" s="94">
        <v>3</v>
      </c>
      <c r="E42" s="95">
        <v>8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v>19</v>
      </c>
      <c r="D44" s="49">
        <v>19</v>
      </c>
      <c r="E44" s="41">
        <v>38</v>
      </c>
      <c r="F44" s="42">
        <v>4.6568627450980393E-2</v>
      </c>
    </row>
    <row r="45" spans="1:6" ht="15" customHeight="1" x14ac:dyDescent="0.15">
      <c r="A45" s="12"/>
      <c r="B45" s="35">
        <v>35</v>
      </c>
      <c r="C45" s="94">
        <v>4</v>
      </c>
      <c r="D45" s="94">
        <v>4</v>
      </c>
      <c r="E45" s="95">
        <v>8</v>
      </c>
      <c r="F45" s="32"/>
    </row>
    <row r="46" spans="1:6" ht="15" customHeight="1" x14ac:dyDescent="0.15">
      <c r="A46" s="12"/>
      <c r="B46" s="35">
        <v>36</v>
      </c>
      <c r="C46" s="94">
        <v>7</v>
      </c>
      <c r="D46" s="94">
        <v>7</v>
      </c>
      <c r="E46" s="95">
        <v>14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6</v>
      </c>
      <c r="D49" s="94">
        <v>1</v>
      </c>
      <c r="E49" s="95">
        <v>7</v>
      </c>
      <c r="F49" s="32"/>
    </row>
    <row r="50" spans="1:6" ht="15" customHeight="1" x14ac:dyDescent="0.15">
      <c r="A50" s="12"/>
      <c r="B50" s="40" t="s">
        <v>34</v>
      </c>
      <c r="C50" s="49">
        <v>20</v>
      </c>
      <c r="D50" s="49">
        <v>17</v>
      </c>
      <c r="E50" s="41">
        <v>37</v>
      </c>
      <c r="F50" s="42">
        <v>4.5343137254901959E-2</v>
      </c>
    </row>
    <row r="51" spans="1:6" ht="15" customHeight="1" x14ac:dyDescent="0.15">
      <c r="A51" s="12"/>
      <c r="B51" s="35">
        <v>40</v>
      </c>
      <c r="C51" s="94">
        <v>4</v>
      </c>
      <c r="D51" s="94">
        <v>10</v>
      </c>
      <c r="E51" s="95">
        <v>14</v>
      </c>
      <c r="F51" s="32"/>
    </row>
    <row r="52" spans="1:6" ht="15" customHeight="1" x14ac:dyDescent="0.15">
      <c r="A52" s="12"/>
      <c r="B52" s="35">
        <v>41</v>
      </c>
      <c r="C52" s="94">
        <v>7</v>
      </c>
      <c r="D52" s="94">
        <v>6</v>
      </c>
      <c r="E52" s="95">
        <v>13</v>
      </c>
      <c r="F52" s="32"/>
    </row>
    <row r="53" spans="1:6" ht="15" customHeight="1" x14ac:dyDescent="0.15">
      <c r="A53" s="12"/>
      <c r="B53" s="35">
        <v>42</v>
      </c>
      <c r="C53" s="94">
        <v>10</v>
      </c>
      <c r="D53" s="94">
        <v>7</v>
      </c>
      <c r="E53" s="95">
        <v>17</v>
      </c>
      <c r="F53" s="32"/>
    </row>
    <row r="54" spans="1:6" ht="15" customHeight="1" x14ac:dyDescent="0.15">
      <c r="A54" s="12"/>
      <c r="B54" s="35">
        <v>43</v>
      </c>
      <c r="C54" s="94">
        <v>5</v>
      </c>
      <c r="D54" s="94">
        <v>3</v>
      </c>
      <c r="E54" s="95">
        <v>8</v>
      </c>
      <c r="F54" s="32"/>
    </row>
    <row r="55" spans="1:6" ht="15" customHeight="1" x14ac:dyDescent="0.15">
      <c r="A55" s="12"/>
      <c r="B55" s="35">
        <v>44</v>
      </c>
      <c r="C55" s="94">
        <v>8</v>
      </c>
      <c r="D55" s="94">
        <v>11</v>
      </c>
      <c r="E55" s="95">
        <v>19</v>
      </c>
      <c r="F55" s="32"/>
    </row>
    <row r="56" spans="1:6" ht="15" customHeight="1" x14ac:dyDescent="0.15">
      <c r="A56" s="12"/>
      <c r="B56" s="40" t="s">
        <v>35</v>
      </c>
      <c r="C56" s="49">
        <v>34</v>
      </c>
      <c r="D56" s="49">
        <v>37</v>
      </c>
      <c r="E56" s="41">
        <v>71</v>
      </c>
      <c r="F56" s="42">
        <v>8.7009803921568624E-2</v>
      </c>
    </row>
    <row r="57" spans="1:6" ht="15" customHeight="1" x14ac:dyDescent="0.15">
      <c r="A57" s="12"/>
      <c r="B57" s="35">
        <v>45</v>
      </c>
      <c r="C57" s="94">
        <v>8</v>
      </c>
      <c r="D57" s="94">
        <v>3</v>
      </c>
      <c r="E57" s="95">
        <v>11</v>
      </c>
      <c r="F57" s="32"/>
    </row>
    <row r="58" spans="1:6" ht="15" customHeight="1" x14ac:dyDescent="0.15">
      <c r="A58" s="12"/>
      <c r="B58" s="35">
        <v>46</v>
      </c>
      <c r="C58" s="94">
        <v>8</v>
      </c>
      <c r="D58" s="94">
        <v>9</v>
      </c>
      <c r="E58" s="95">
        <v>17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7</v>
      </c>
      <c r="E59" s="95">
        <v>11</v>
      </c>
      <c r="F59" s="32"/>
    </row>
    <row r="60" spans="1:6" ht="15" customHeight="1" x14ac:dyDescent="0.15">
      <c r="A60" s="12"/>
      <c r="B60" s="35">
        <v>48</v>
      </c>
      <c r="C60" s="94">
        <v>8</v>
      </c>
      <c r="D60" s="94">
        <v>6</v>
      </c>
      <c r="E60" s="95">
        <v>14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6</v>
      </c>
      <c r="E61" s="95">
        <v>8</v>
      </c>
      <c r="F61" s="32"/>
    </row>
    <row r="62" spans="1:6" ht="15" customHeight="1" x14ac:dyDescent="0.15">
      <c r="A62" s="12"/>
      <c r="B62" s="40" t="s">
        <v>36</v>
      </c>
      <c r="C62" s="49">
        <v>30</v>
      </c>
      <c r="D62" s="49">
        <v>31</v>
      </c>
      <c r="E62" s="41">
        <v>61</v>
      </c>
      <c r="F62" s="42">
        <v>7.4754901960784312E-2</v>
      </c>
    </row>
    <row r="63" spans="1:6" ht="15" customHeight="1" x14ac:dyDescent="0.15">
      <c r="A63" s="12"/>
      <c r="B63" s="35">
        <v>50</v>
      </c>
      <c r="C63" s="94">
        <v>3</v>
      </c>
      <c r="D63" s="94">
        <v>7</v>
      </c>
      <c r="E63" s="95">
        <v>10</v>
      </c>
      <c r="F63" s="32"/>
    </row>
    <row r="64" spans="1:6" ht="15" customHeight="1" x14ac:dyDescent="0.15">
      <c r="A64" s="12"/>
      <c r="B64" s="35">
        <v>51</v>
      </c>
      <c r="C64" s="94">
        <v>10</v>
      </c>
      <c r="D64" s="94">
        <v>6</v>
      </c>
      <c r="E64" s="95">
        <v>16</v>
      </c>
      <c r="F64" s="32"/>
    </row>
    <row r="65" spans="1:6" ht="15" customHeight="1" x14ac:dyDescent="0.15">
      <c r="A65" s="12"/>
      <c r="B65" s="35">
        <v>52</v>
      </c>
      <c r="C65" s="94">
        <v>8</v>
      </c>
      <c r="D65" s="94">
        <v>4</v>
      </c>
      <c r="E65" s="95">
        <v>12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6</v>
      </c>
      <c r="E66" s="95">
        <v>9</v>
      </c>
      <c r="F66" s="32"/>
    </row>
    <row r="67" spans="1:6" ht="15" customHeight="1" x14ac:dyDescent="0.15">
      <c r="A67" s="12"/>
      <c r="B67" s="35">
        <v>54</v>
      </c>
      <c r="C67" s="94">
        <v>6</v>
      </c>
      <c r="D67" s="94">
        <v>4</v>
      </c>
      <c r="E67" s="95">
        <v>10</v>
      </c>
      <c r="F67" s="32"/>
    </row>
    <row r="68" spans="1:6" ht="15" customHeight="1" x14ac:dyDescent="0.15">
      <c r="A68" s="12"/>
      <c r="B68" s="40" t="s">
        <v>37</v>
      </c>
      <c r="C68" s="49">
        <v>30</v>
      </c>
      <c r="D68" s="49">
        <v>27</v>
      </c>
      <c r="E68" s="41">
        <v>57</v>
      </c>
      <c r="F68" s="42">
        <v>6.985294117647059E-2</v>
      </c>
    </row>
    <row r="69" spans="1:6" ht="15" customHeight="1" x14ac:dyDescent="0.15">
      <c r="A69" s="12"/>
      <c r="B69" s="35">
        <v>55</v>
      </c>
      <c r="C69" s="94">
        <v>7</v>
      </c>
      <c r="D69" s="94">
        <v>7</v>
      </c>
      <c r="E69" s="95">
        <v>14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4</v>
      </c>
      <c r="E70" s="95">
        <v>7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4</v>
      </c>
      <c r="E71" s="95">
        <v>6</v>
      </c>
      <c r="F71" s="32"/>
    </row>
    <row r="72" spans="1:6" ht="15" customHeight="1" x14ac:dyDescent="0.15">
      <c r="A72" s="12"/>
      <c r="B72" s="35">
        <v>58</v>
      </c>
      <c r="C72" s="94">
        <v>8</v>
      </c>
      <c r="D72" s="94">
        <v>3</v>
      </c>
      <c r="E72" s="95">
        <v>11</v>
      </c>
      <c r="F72" s="32"/>
    </row>
    <row r="73" spans="1:6" ht="15" customHeight="1" x14ac:dyDescent="0.15">
      <c r="A73" s="12"/>
      <c r="B73" s="35">
        <v>59</v>
      </c>
      <c r="C73" s="94">
        <v>5</v>
      </c>
      <c r="D73" s="94">
        <v>9</v>
      </c>
      <c r="E73" s="95">
        <v>14</v>
      </c>
      <c r="F73" s="32"/>
    </row>
    <row r="74" spans="1:6" ht="15" customHeight="1" x14ac:dyDescent="0.15">
      <c r="A74" s="12"/>
      <c r="B74" s="40" t="s">
        <v>38</v>
      </c>
      <c r="C74" s="49">
        <v>25</v>
      </c>
      <c r="D74" s="49">
        <v>27</v>
      </c>
      <c r="E74" s="41">
        <v>52</v>
      </c>
      <c r="F74" s="42">
        <v>6.3725490196078427E-2</v>
      </c>
    </row>
    <row r="75" spans="1:6" ht="15" customHeight="1" x14ac:dyDescent="0.15">
      <c r="A75" s="12"/>
      <c r="B75" s="35">
        <v>60</v>
      </c>
      <c r="C75" s="94">
        <v>4</v>
      </c>
      <c r="D75" s="94">
        <v>4</v>
      </c>
      <c r="E75" s="95">
        <v>8</v>
      </c>
      <c r="F75" s="32"/>
    </row>
    <row r="76" spans="1:6" ht="15" customHeight="1" x14ac:dyDescent="0.15">
      <c r="A76" s="12"/>
      <c r="B76" s="35">
        <v>61</v>
      </c>
      <c r="C76" s="94">
        <v>5</v>
      </c>
      <c r="D76" s="94">
        <v>4</v>
      </c>
      <c r="E76" s="95">
        <v>9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6</v>
      </c>
      <c r="E77" s="95">
        <v>10</v>
      </c>
      <c r="F77" s="32"/>
    </row>
    <row r="78" spans="1:6" ht="15" customHeight="1" x14ac:dyDescent="0.15">
      <c r="A78" s="12"/>
      <c r="B78" s="35">
        <v>63</v>
      </c>
      <c r="C78" s="94">
        <v>6</v>
      </c>
      <c r="D78" s="94">
        <v>4</v>
      </c>
      <c r="E78" s="95">
        <v>10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4</v>
      </c>
      <c r="E79" s="95">
        <v>8</v>
      </c>
      <c r="F79" s="32"/>
    </row>
    <row r="80" spans="1:6" ht="15" customHeight="1" x14ac:dyDescent="0.15">
      <c r="A80" s="12"/>
      <c r="B80" s="40" t="s">
        <v>39</v>
      </c>
      <c r="C80" s="49">
        <v>23</v>
      </c>
      <c r="D80" s="49">
        <v>22</v>
      </c>
      <c r="E80" s="41">
        <v>45</v>
      </c>
      <c r="F80" s="42">
        <v>5.514705882352941E-2</v>
      </c>
    </row>
    <row r="81" spans="1:6" ht="15" customHeight="1" x14ac:dyDescent="0.15">
      <c r="A81" s="12"/>
      <c r="B81" s="35">
        <v>65</v>
      </c>
      <c r="C81" s="94">
        <v>7</v>
      </c>
      <c r="D81" s="94">
        <v>10</v>
      </c>
      <c r="E81" s="95">
        <v>17</v>
      </c>
      <c r="F81" s="32"/>
    </row>
    <row r="82" spans="1:6" ht="15" customHeight="1" x14ac:dyDescent="0.15">
      <c r="A82" s="12"/>
      <c r="B82" s="35">
        <v>66</v>
      </c>
      <c r="C82" s="94">
        <v>7</v>
      </c>
      <c r="D82" s="94">
        <v>5</v>
      </c>
      <c r="E82" s="95">
        <v>12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3</v>
      </c>
      <c r="E83" s="95">
        <v>7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8</v>
      </c>
      <c r="E84" s="95">
        <v>11</v>
      </c>
      <c r="F84" s="32"/>
    </row>
    <row r="85" spans="1:6" ht="15" customHeight="1" x14ac:dyDescent="0.15">
      <c r="A85" s="12"/>
      <c r="B85" s="35">
        <v>69</v>
      </c>
      <c r="C85" s="94">
        <v>8</v>
      </c>
      <c r="D85" s="94">
        <v>5</v>
      </c>
      <c r="E85" s="95">
        <v>13</v>
      </c>
      <c r="F85" s="32"/>
    </row>
    <row r="86" spans="1:6" ht="15" customHeight="1" x14ac:dyDescent="0.15">
      <c r="A86" s="12"/>
      <c r="B86" s="43" t="s">
        <v>40</v>
      </c>
      <c r="C86" s="71">
        <v>29</v>
      </c>
      <c r="D86" s="71">
        <v>31</v>
      </c>
      <c r="E86" s="44">
        <v>60</v>
      </c>
      <c r="F86" s="45">
        <v>7.3529411764705885E-2</v>
      </c>
    </row>
    <row r="87" spans="1:6" ht="15" customHeight="1" x14ac:dyDescent="0.15">
      <c r="A87" s="12"/>
      <c r="B87" s="35">
        <v>70</v>
      </c>
      <c r="C87" s="94">
        <v>6</v>
      </c>
      <c r="D87" s="94">
        <v>4</v>
      </c>
      <c r="E87" s="95">
        <v>10</v>
      </c>
      <c r="F87" s="32"/>
    </row>
    <row r="88" spans="1:6" ht="15" customHeight="1" x14ac:dyDescent="0.15">
      <c r="A88" s="12"/>
      <c r="B88" s="35">
        <v>71</v>
      </c>
      <c r="C88" s="94">
        <v>5</v>
      </c>
      <c r="D88" s="94">
        <v>8</v>
      </c>
      <c r="E88" s="95">
        <v>13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2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5</v>
      </c>
      <c r="D90" s="94">
        <v>6</v>
      </c>
      <c r="E90" s="95">
        <v>11</v>
      </c>
      <c r="F90" s="32"/>
    </row>
    <row r="91" spans="1:6" ht="15" customHeight="1" x14ac:dyDescent="0.15">
      <c r="A91" s="12"/>
      <c r="B91" s="35">
        <v>74</v>
      </c>
      <c r="C91" s="94">
        <v>6</v>
      </c>
      <c r="D91" s="94">
        <v>2</v>
      </c>
      <c r="E91" s="95">
        <v>8</v>
      </c>
      <c r="F91" s="32"/>
    </row>
    <row r="92" spans="1:6" ht="15" customHeight="1" x14ac:dyDescent="0.15">
      <c r="A92" s="12"/>
      <c r="B92" s="43" t="s">
        <v>41</v>
      </c>
      <c r="C92" s="71">
        <v>26</v>
      </c>
      <c r="D92" s="71">
        <v>22</v>
      </c>
      <c r="E92" s="44">
        <v>48</v>
      </c>
      <c r="F92" s="45">
        <v>5.8823529411764705E-2</v>
      </c>
    </row>
    <row r="93" spans="1:6" ht="15" customHeight="1" x14ac:dyDescent="0.15">
      <c r="A93" s="12"/>
      <c r="B93" s="35">
        <v>75</v>
      </c>
      <c r="C93" s="94">
        <v>3</v>
      </c>
      <c r="D93" s="94">
        <v>6</v>
      </c>
      <c r="E93" s="95">
        <v>9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5</v>
      </c>
      <c r="E94" s="95">
        <v>9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3</v>
      </c>
      <c r="E95" s="95">
        <v>6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4</v>
      </c>
      <c r="E97" s="95">
        <v>8</v>
      </c>
      <c r="F97" s="32"/>
    </row>
    <row r="98" spans="1:6" ht="15" customHeight="1" x14ac:dyDescent="0.15">
      <c r="A98" s="12"/>
      <c r="B98" s="43" t="s">
        <v>42</v>
      </c>
      <c r="C98" s="71">
        <v>14</v>
      </c>
      <c r="D98" s="71">
        <v>18</v>
      </c>
      <c r="E98" s="44">
        <v>32</v>
      </c>
      <c r="F98" s="45">
        <v>3.9215686274509803E-2</v>
      </c>
    </row>
    <row r="99" spans="1:6" ht="15" customHeight="1" x14ac:dyDescent="0.15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4</v>
      </c>
      <c r="D100" s="94">
        <v>5</v>
      </c>
      <c r="E100" s="95">
        <v>9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5</v>
      </c>
      <c r="E102" s="95">
        <v>7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12</v>
      </c>
      <c r="D104" s="71">
        <v>15</v>
      </c>
      <c r="E104" s="44">
        <v>27</v>
      </c>
      <c r="F104" s="45">
        <v>3.3088235294117647E-2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3</v>
      </c>
      <c r="D106" s="94">
        <v>4</v>
      </c>
      <c r="E106" s="95">
        <v>7</v>
      </c>
      <c r="F106" s="32"/>
    </row>
    <row r="107" spans="1:6" ht="15" customHeight="1" x14ac:dyDescent="0.15">
      <c r="A107" s="12"/>
      <c r="B107" s="35">
        <v>87</v>
      </c>
      <c r="C107" s="94">
        <v>4</v>
      </c>
      <c r="D107" s="94">
        <v>2</v>
      </c>
      <c r="E107" s="95">
        <v>6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v>9</v>
      </c>
      <c r="D110" s="71">
        <v>14</v>
      </c>
      <c r="E110" s="44">
        <v>23</v>
      </c>
      <c r="F110" s="45">
        <v>2.8186274509803922E-2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4</v>
      </c>
      <c r="E111" s="95">
        <v>5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3</v>
      </c>
      <c r="D113" s="94">
        <v>4</v>
      </c>
      <c r="E113" s="95">
        <v>7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v>7</v>
      </c>
      <c r="D116" s="71">
        <v>14</v>
      </c>
      <c r="E116" s="44">
        <v>21</v>
      </c>
      <c r="F116" s="45">
        <v>2.5735294117647058E-2</v>
      </c>
    </row>
    <row r="117" spans="1:6" ht="15" customHeight="1" x14ac:dyDescent="0.15">
      <c r="A117" s="12"/>
      <c r="B117" s="35">
        <v>95</v>
      </c>
      <c r="C117" s="94">
        <v>2</v>
      </c>
      <c r="D117" s="94">
        <v>0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3</v>
      </c>
      <c r="D122" s="71">
        <v>4</v>
      </c>
      <c r="E122" s="44">
        <v>7</v>
      </c>
      <c r="F122" s="45">
        <v>8.5784313725490204E-3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409</v>
      </c>
      <c r="D147" s="77">
        <v>407</v>
      </c>
      <c r="E147" s="77">
        <v>816</v>
      </c>
      <c r="F147" s="97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53</v>
      </c>
      <c r="D150" s="17">
        <v>56</v>
      </c>
      <c r="E150" s="17">
        <v>109</v>
      </c>
      <c r="F150" s="32">
        <v>0.13357843137254902</v>
      </c>
    </row>
    <row r="151" spans="1:6" ht="15" customHeight="1" x14ac:dyDescent="0.15">
      <c r="A151" s="18"/>
      <c r="B151" s="18" t="s">
        <v>49</v>
      </c>
      <c r="C151" s="19">
        <v>256</v>
      </c>
      <c r="D151" s="19">
        <v>233</v>
      </c>
      <c r="E151" s="19">
        <v>489</v>
      </c>
      <c r="F151" s="32">
        <v>0.59926470588235292</v>
      </c>
    </row>
    <row r="152" spans="1:6" ht="15" customHeight="1" x14ac:dyDescent="0.15">
      <c r="A152" s="33"/>
      <c r="B152" s="20" t="s">
        <v>6</v>
      </c>
      <c r="C152" s="21">
        <v>100</v>
      </c>
      <c r="D152" s="21">
        <v>118</v>
      </c>
      <c r="E152" s="21">
        <v>218</v>
      </c>
      <c r="F152" s="32">
        <v>0.26715686274509803</v>
      </c>
    </row>
    <row r="153" spans="1:6" ht="15" customHeight="1" x14ac:dyDescent="0.15">
      <c r="B153" s="2" t="s">
        <v>8</v>
      </c>
      <c r="C153" s="1">
        <v>409</v>
      </c>
      <c r="D153" s="1">
        <v>407</v>
      </c>
      <c r="E153" s="1">
        <v>816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53</v>
      </c>
      <c r="D155" s="17">
        <v>56</v>
      </c>
      <c r="E155" s="17">
        <v>109</v>
      </c>
      <c r="F155" s="32">
        <v>0.13357843137254902</v>
      </c>
    </row>
    <row r="156" spans="1:6" ht="15" customHeight="1" x14ac:dyDescent="0.15">
      <c r="A156" s="28"/>
      <c r="B156" s="18" t="s">
        <v>49</v>
      </c>
      <c r="C156" s="19">
        <v>256</v>
      </c>
      <c r="D156" s="19">
        <v>233</v>
      </c>
      <c r="E156" s="19">
        <v>489</v>
      </c>
      <c r="F156" s="32">
        <v>0.59926470588235292</v>
      </c>
    </row>
    <row r="157" spans="1:6" ht="15" customHeight="1" x14ac:dyDescent="0.15">
      <c r="A157" s="25"/>
      <c r="B157" s="20" t="s">
        <v>10</v>
      </c>
      <c r="C157" s="21">
        <v>55</v>
      </c>
      <c r="D157" s="21">
        <v>53</v>
      </c>
      <c r="E157" s="21">
        <v>108</v>
      </c>
      <c r="F157" s="32">
        <v>0.13235294117647059</v>
      </c>
    </row>
    <row r="158" spans="1:6" ht="15" customHeight="1" x14ac:dyDescent="0.15">
      <c r="A158" s="26"/>
      <c r="B158" s="29" t="s">
        <v>11</v>
      </c>
      <c r="C158" s="27">
        <v>45</v>
      </c>
      <c r="D158" s="27">
        <v>65</v>
      </c>
      <c r="E158" s="27">
        <v>110</v>
      </c>
      <c r="F158" s="32">
        <v>0.13480392156862744</v>
      </c>
    </row>
    <row r="159" spans="1:6" ht="15" customHeight="1" x14ac:dyDescent="0.15">
      <c r="B159" s="2" t="s">
        <v>8</v>
      </c>
      <c r="C159" s="1">
        <v>409</v>
      </c>
      <c r="D159" s="1">
        <v>407</v>
      </c>
      <c r="E159" s="1">
        <v>816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19</v>
      </c>
      <c r="D161" s="31">
        <v>32</v>
      </c>
      <c r="E161" s="31">
        <v>51</v>
      </c>
      <c r="F161" s="32">
        <v>6.25E-2</v>
      </c>
    </row>
    <row r="162" spans="1:6" ht="15" customHeight="1" x14ac:dyDescent="0.15">
      <c r="A162" s="30"/>
      <c r="B162" s="23" t="s">
        <v>15</v>
      </c>
      <c r="C162" s="31">
        <v>10</v>
      </c>
      <c r="D162" s="31">
        <v>18</v>
      </c>
      <c r="E162" s="31">
        <v>28</v>
      </c>
      <c r="F162" s="32">
        <v>3.4313725490196081E-2</v>
      </c>
    </row>
    <row r="163" spans="1:6" ht="15" customHeight="1" x14ac:dyDescent="0.15">
      <c r="A163" s="30"/>
      <c r="B163" s="23" t="s">
        <v>13</v>
      </c>
      <c r="C163" s="31">
        <v>3</v>
      </c>
      <c r="D163" s="31">
        <v>4</v>
      </c>
      <c r="E163" s="31">
        <v>7</v>
      </c>
      <c r="F163" s="32">
        <v>8.5784313725490204E-3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0">
    <tabColor rgb="FFCCFFCC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147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3</v>
      </c>
      <c r="D3" s="94">
        <v>3</v>
      </c>
      <c r="E3" s="95">
        <v>6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3</v>
      </c>
      <c r="D5" s="94">
        <v>3</v>
      </c>
      <c r="E5" s="95">
        <v>6</v>
      </c>
      <c r="F5" s="32"/>
    </row>
    <row r="6" spans="1:6" ht="15" customHeight="1" x14ac:dyDescent="0.15">
      <c r="A6" s="12"/>
      <c r="B6" s="35">
        <v>3</v>
      </c>
      <c r="C6" s="94">
        <v>3</v>
      </c>
      <c r="D6" s="94">
        <v>2</v>
      </c>
      <c r="E6" s="95">
        <v>5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v>10</v>
      </c>
      <c r="D8" s="70">
        <v>10</v>
      </c>
      <c r="E8" s="38">
        <v>20</v>
      </c>
      <c r="F8" s="39">
        <v>6.3492063492063489E-2</v>
      </c>
    </row>
    <row r="9" spans="1:6" ht="15" customHeight="1" x14ac:dyDescent="0.15">
      <c r="A9" s="12"/>
      <c r="B9" s="35">
        <v>5</v>
      </c>
      <c r="C9" s="94">
        <v>3</v>
      </c>
      <c r="D9" s="94">
        <v>0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v>9</v>
      </c>
      <c r="D14" s="70">
        <v>3</v>
      </c>
      <c r="E14" s="48">
        <v>12</v>
      </c>
      <c r="F14" s="39">
        <v>3.8095238095238099E-2</v>
      </c>
    </row>
    <row r="15" spans="1:6" ht="15" customHeight="1" x14ac:dyDescent="0.15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7</v>
      </c>
      <c r="D20" s="70">
        <v>6</v>
      </c>
      <c r="E20" s="48">
        <v>13</v>
      </c>
      <c r="F20" s="39">
        <v>4.1269841269841269E-2</v>
      </c>
    </row>
    <row r="21" spans="1:6" ht="15" customHeight="1" x14ac:dyDescent="0.15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3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8</v>
      </c>
      <c r="E26" s="41">
        <v>10</v>
      </c>
      <c r="F26" s="42">
        <v>3.1746031746031744E-2</v>
      </c>
    </row>
    <row r="27" spans="1:6" ht="15" customHeight="1" x14ac:dyDescent="0.15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0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15">
      <c r="A32" s="12"/>
      <c r="B32" s="40" t="s">
        <v>31</v>
      </c>
      <c r="C32" s="49">
        <v>8</v>
      </c>
      <c r="D32" s="49">
        <v>5</v>
      </c>
      <c r="E32" s="41">
        <v>13</v>
      </c>
      <c r="F32" s="42">
        <v>4.1269841269841269E-2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4</v>
      </c>
      <c r="D37" s="94">
        <v>1</v>
      </c>
      <c r="E37" s="95">
        <v>5</v>
      </c>
      <c r="F37" s="32"/>
    </row>
    <row r="38" spans="1:6" ht="15" customHeight="1" x14ac:dyDescent="0.15">
      <c r="A38" s="12"/>
      <c r="B38" s="40" t="s">
        <v>32</v>
      </c>
      <c r="C38" s="49">
        <v>8</v>
      </c>
      <c r="D38" s="49">
        <v>5</v>
      </c>
      <c r="E38" s="41">
        <v>13</v>
      </c>
      <c r="F38" s="42">
        <v>4.1269841269841269E-2</v>
      </c>
    </row>
    <row r="39" spans="1:6" ht="15" customHeight="1" x14ac:dyDescent="0.15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3</v>
      </c>
      <c r="E40" s="95">
        <v>4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5</v>
      </c>
      <c r="E42" s="95">
        <v>6</v>
      </c>
      <c r="F42" s="32"/>
    </row>
    <row r="43" spans="1:6" ht="15" customHeight="1" x14ac:dyDescent="0.15">
      <c r="A43" s="12"/>
      <c r="B43" s="35">
        <v>34</v>
      </c>
      <c r="C43" s="94">
        <v>6</v>
      </c>
      <c r="D43" s="94">
        <v>7</v>
      </c>
      <c r="E43" s="95">
        <v>13</v>
      </c>
      <c r="F43" s="32"/>
    </row>
    <row r="44" spans="1:6" ht="15" customHeight="1" x14ac:dyDescent="0.15">
      <c r="A44" s="12"/>
      <c r="B44" s="40" t="s">
        <v>33</v>
      </c>
      <c r="C44" s="49">
        <v>13</v>
      </c>
      <c r="D44" s="49">
        <v>18</v>
      </c>
      <c r="E44" s="41">
        <v>31</v>
      </c>
      <c r="F44" s="42">
        <v>9.841269841269841E-2</v>
      </c>
    </row>
    <row r="45" spans="1:6" ht="15" customHeight="1" x14ac:dyDescent="0.15">
      <c r="A45" s="12"/>
      <c r="B45" s="35">
        <v>35</v>
      </c>
      <c r="C45" s="94">
        <v>3</v>
      </c>
      <c r="D45" s="94">
        <v>4</v>
      </c>
      <c r="E45" s="95">
        <v>7</v>
      </c>
      <c r="F45" s="32"/>
    </row>
    <row r="46" spans="1:6" ht="15" customHeight="1" x14ac:dyDescent="0.15">
      <c r="A46" s="12"/>
      <c r="B46" s="35">
        <v>36</v>
      </c>
      <c r="C46" s="94">
        <v>4</v>
      </c>
      <c r="D46" s="94">
        <v>1</v>
      </c>
      <c r="E46" s="95">
        <v>5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v>11</v>
      </c>
      <c r="D50" s="49">
        <v>9</v>
      </c>
      <c r="E50" s="41">
        <v>20</v>
      </c>
      <c r="F50" s="42">
        <v>6.3492063492063489E-2</v>
      </c>
    </row>
    <row r="51" spans="1:6" ht="15" customHeight="1" x14ac:dyDescent="0.15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3</v>
      </c>
      <c r="E53" s="95">
        <v>5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v>11</v>
      </c>
      <c r="D56" s="49">
        <v>8</v>
      </c>
      <c r="E56" s="41">
        <v>19</v>
      </c>
      <c r="F56" s="42">
        <v>6.0317460317460318E-2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3</v>
      </c>
      <c r="E60" s="95">
        <v>4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2</v>
      </c>
      <c r="D62" s="49">
        <v>7</v>
      </c>
      <c r="E62" s="41">
        <v>9</v>
      </c>
      <c r="F62" s="42">
        <v>2.8571428571428571E-2</v>
      </c>
    </row>
    <row r="63" spans="1:6" ht="15" customHeight="1" x14ac:dyDescent="0.15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6</v>
      </c>
      <c r="D64" s="94">
        <v>4</v>
      </c>
      <c r="E64" s="95">
        <v>10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0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13</v>
      </c>
      <c r="D68" s="49">
        <v>7</v>
      </c>
      <c r="E68" s="41">
        <v>20</v>
      </c>
      <c r="F68" s="42">
        <v>6.3492063492063489E-2</v>
      </c>
    </row>
    <row r="69" spans="1:6" ht="15" customHeight="1" x14ac:dyDescent="0.15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8</v>
      </c>
      <c r="D74" s="49">
        <v>10</v>
      </c>
      <c r="E74" s="41">
        <v>18</v>
      </c>
      <c r="F74" s="42">
        <v>5.7142857142857141E-2</v>
      </c>
    </row>
    <row r="75" spans="1:6" ht="15" customHeight="1" x14ac:dyDescent="0.15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4</v>
      </c>
      <c r="E77" s="95">
        <v>6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8</v>
      </c>
      <c r="D80" s="49">
        <v>9</v>
      </c>
      <c r="E80" s="41">
        <v>17</v>
      </c>
      <c r="F80" s="42">
        <v>5.3968253968253971E-2</v>
      </c>
    </row>
    <row r="81" spans="1:6" ht="15" customHeight="1" x14ac:dyDescent="0.15">
      <c r="A81" s="12"/>
      <c r="B81" s="35">
        <v>65</v>
      </c>
      <c r="C81" s="94">
        <v>0</v>
      </c>
      <c r="D81" s="94">
        <v>7</v>
      </c>
      <c r="E81" s="95">
        <v>7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5</v>
      </c>
      <c r="D84" s="94">
        <v>4</v>
      </c>
      <c r="E84" s="95">
        <v>9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10</v>
      </c>
      <c r="D86" s="71">
        <v>15</v>
      </c>
      <c r="E86" s="44">
        <v>25</v>
      </c>
      <c r="F86" s="45">
        <v>7.9365079365079361E-2</v>
      </c>
    </row>
    <row r="87" spans="1:6" ht="15" customHeight="1" x14ac:dyDescent="0.15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5</v>
      </c>
      <c r="D91" s="94">
        <v>2</v>
      </c>
      <c r="E91" s="95">
        <v>7</v>
      </c>
      <c r="F91" s="32"/>
    </row>
    <row r="92" spans="1:6" ht="15" customHeight="1" x14ac:dyDescent="0.15">
      <c r="A92" s="12"/>
      <c r="B92" s="43" t="s">
        <v>41</v>
      </c>
      <c r="C92" s="71">
        <v>14</v>
      </c>
      <c r="D92" s="71">
        <v>10</v>
      </c>
      <c r="E92" s="44">
        <v>24</v>
      </c>
      <c r="F92" s="45">
        <v>7.6190476190476197E-2</v>
      </c>
    </row>
    <row r="93" spans="1:6" ht="15" customHeight="1" x14ac:dyDescent="0.15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v>7</v>
      </c>
      <c r="D98" s="71">
        <v>8</v>
      </c>
      <c r="E98" s="44">
        <v>15</v>
      </c>
      <c r="F98" s="45">
        <v>4.7619047619047616E-2</v>
      </c>
    </row>
    <row r="99" spans="1:6" ht="15" customHeight="1" x14ac:dyDescent="0.15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4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6</v>
      </c>
      <c r="D104" s="71">
        <v>9</v>
      </c>
      <c r="E104" s="44">
        <v>15</v>
      </c>
      <c r="F104" s="45">
        <v>4.7619047619047616E-2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8</v>
      </c>
      <c r="D110" s="71">
        <v>6</v>
      </c>
      <c r="E110" s="44">
        <v>14</v>
      </c>
      <c r="F110" s="45">
        <v>4.4444444444444446E-2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6</v>
      </c>
      <c r="E116" s="44">
        <v>6</v>
      </c>
      <c r="F116" s="45">
        <v>1.9047619047619049E-2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3.1746031746031746E-3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155</v>
      </c>
      <c r="D147" s="77">
        <v>160</v>
      </c>
      <c r="E147" s="77">
        <v>315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26</v>
      </c>
      <c r="D150" s="17">
        <v>19</v>
      </c>
      <c r="E150" s="17">
        <v>45</v>
      </c>
      <c r="F150" s="32">
        <v>0.14285714285714285</v>
      </c>
    </row>
    <row r="151" spans="1:6" ht="15" customHeight="1" x14ac:dyDescent="0.15">
      <c r="A151" s="18"/>
      <c r="B151" s="18" t="s">
        <v>49</v>
      </c>
      <c r="C151" s="19">
        <v>84</v>
      </c>
      <c r="D151" s="19">
        <v>86</v>
      </c>
      <c r="E151" s="19">
        <v>170</v>
      </c>
      <c r="F151" s="32">
        <v>0.53968253968253965</v>
      </c>
    </row>
    <row r="152" spans="1:6" ht="15" customHeight="1" x14ac:dyDescent="0.15">
      <c r="A152" s="33"/>
      <c r="B152" s="20" t="s">
        <v>6</v>
      </c>
      <c r="C152" s="21">
        <v>45</v>
      </c>
      <c r="D152" s="21">
        <v>55</v>
      </c>
      <c r="E152" s="21">
        <v>100</v>
      </c>
      <c r="F152" s="32">
        <v>0.31746031746031744</v>
      </c>
    </row>
    <row r="153" spans="1:6" ht="15" customHeight="1" x14ac:dyDescent="0.15">
      <c r="B153" s="2" t="s">
        <v>8</v>
      </c>
      <c r="C153" s="1">
        <v>155</v>
      </c>
      <c r="D153" s="1">
        <v>160</v>
      </c>
      <c r="E153" s="1">
        <v>315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26</v>
      </c>
      <c r="D155" s="17">
        <v>19</v>
      </c>
      <c r="E155" s="17">
        <v>45</v>
      </c>
      <c r="F155" s="32">
        <v>0.14285714285714285</v>
      </c>
    </row>
    <row r="156" spans="1:6" ht="15" customHeight="1" x14ac:dyDescent="0.15">
      <c r="A156" s="28"/>
      <c r="B156" s="18" t="s">
        <v>49</v>
      </c>
      <c r="C156" s="19">
        <v>84</v>
      </c>
      <c r="D156" s="19">
        <v>86</v>
      </c>
      <c r="E156" s="19">
        <v>170</v>
      </c>
      <c r="F156" s="32">
        <v>0.53968253968253965</v>
      </c>
    </row>
    <row r="157" spans="1:6" ht="15" customHeight="1" x14ac:dyDescent="0.15">
      <c r="A157" s="25"/>
      <c r="B157" s="20" t="s">
        <v>10</v>
      </c>
      <c r="C157" s="21">
        <v>24</v>
      </c>
      <c r="D157" s="21">
        <v>25</v>
      </c>
      <c r="E157" s="21">
        <v>49</v>
      </c>
      <c r="F157" s="32">
        <v>0.15555555555555556</v>
      </c>
    </row>
    <row r="158" spans="1:6" ht="15" customHeight="1" x14ac:dyDescent="0.15">
      <c r="A158" s="26"/>
      <c r="B158" s="29" t="s">
        <v>11</v>
      </c>
      <c r="C158" s="27">
        <v>21</v>
      </c>
      <c r="D158" s="27">
        <v>30</v>
      </c>
      <c r="E158" s="27">
        <v>51</v>
      </c>
      <c r="F158" s="32">
        <v>0.16190476190476191</v>
      </c>
    </row>
    <row r="159" spans="1:6" ht="15" customHeight="1" x14ac:dyDescent="0.15">
      <c r="B159" s="2" t="s">
        <v>8</v>
      </c>
      <c r="C159" s="1">
        <v>155</v>
      </c>
      <c r="D159" s="1">
        <v>160</v>
      </c>
      <c r="E159" s="1">
        <v>315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8</v>
      </c>
      <c r="D161" s="31">
        <v>13</v>
      </c>
      <c r="E161" s="31">
        <v>21</v>
      </c>
      <c r="F161" s="32">
        <v>6.6666666666666666E-2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7</v>
      </c>
      <c r="E162" s="31">
        <v>7</v>
      </c>
      <c r="F162" s="32">
        <v>2.2222222222222223E-2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3.1746031746031746E-3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1">
    <tabColor rgb="FFCCFFCC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148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0</v>
      </c>
      <c r="E14" s="48">
        <v>2</v>
      </c>
      <c r="F14" s="39">
        <v>4.2553191489361701E-2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4.2553191489361701E-2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4.2553191489361701E-2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4.2553191489361701E-2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2.1276595744680851E-2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2</v>
      </c>
      <c r="E44" s="41">
        <v>4</v>
      </c>
      <c r="F44" s="42">
        <v>8.5106382978723402E-2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4.2553191489361701E-2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2.1276595744680851E-2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6.3829787234042548E-2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3</v>
      </c>
      <c r="D68" s="49">
        <v>1</v>
      </c>
      <c r="E68" s="41">
        <v>4</v>
      </c>
      <c r="F68" s="42">
        <v>8.5106382978723402E-2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3</v>
      </c>
      <c r="D74" s="49">
        <v>5</v>
      </c>
      <c r="E74" s="41">
        <v>8</v>
      </c>
      <c r="F74" s="42">
        <v>0.1702127659574468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2</v>
      </c>
      <c r="D80" s="49">
        <v>1</v>
      </c>
      <c r="E80" s="41">
        <v>3</v>
      </c>
      <c r="F80" s="42">
        <v>6.3829787234042548E-2</v>
      </c>
    </row>
    <row r="81" spans="1:6" ht="15" customHeight="1" x14ac:dyDescent="0.15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3</v>
      </c>
      <c r="D86" s="71">
        <v>1</v>
      </c>
      <c r="E86" s="44">
        <v>4</v>
      </c>
      <c r="F86" s="45">
        <v>8.5106382978723402E-2</v>
      </c>
    </row>
    <row r="87" spans="1:6" ht="15" customHeight="1" x14ac:dyDescent="0.15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1</v>
      </c>
      <c r="D92" s="71">
        <v>1</v>
      </c>
      <c r="E92" s="44">
        <v>2</v>
      </c>
      <c r="F92" s="45">
        <v>4.2553191489361701E-2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0</v>
      </c>
      <c r="D98" s="71">
        <v>2</v>
      </c>
      <c r="E98" s="44">
        <v>2</v>
      </c>
      <c r="F98" s="45">
        <v>4.2553191489361701E-2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6.3829787234042548E-2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0</v>
      </c>
      <c r="D110" s="71">
        <v>2</v>
      </c>
      <c r="E110" s="44">
        <v>2</v>
      </c>
      <c r="F110" s="45">
        <v>4.2553191489361701E-2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24</v>
      </c>
      <c r="D147" s="77">
        <v>23</v>
      </c>
      <c r="E147" s="77">
        <v>47</v>
      </c>
      <c r="F147" s="97">
        <v>0.99999999999999978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3</v>
      </c>
      <c r="D150" s="17">
        <v>1</v>
      </c>
      <c r="E150" s="17">
        <v>4</v>
      </c>
      <c r="F150" s="32">
        <v>8.5106382978723402E-2</v>
      </c>
    </row>
    <row r="151" spans="1:6" ht="15" customHeight="1" x14ac:dyDescent="0.15">
      <c r="A151" s="18"/>
      <c r="B151" s="18" t="s">
        <v>49</v>
      </c>
      <c r="C151" s="19">
        <v>16</v>
      </c>
      <c r="D151" s="19">
        <v>14</v>
      </c>
      <c r="E151" s="19">
        <v>30</v>
      </c>
      <c r="F151" s="32">
        <v>0.63829787234042556</v>
      </c>
    </row>
    <row r="152" spans="1:6" ht="15" customHeight="1" x14ac:dyDescent="0.15">
      <c r="A152" s="33"/>
      <c r="B152" s="20" t="s">
        <v>6</v>
      </c>
      <c r="C152" s="21">
        <v>5</v>
      </c>
      <c r="D152" s="21">
        <v>8</v>
      </c>
      <c r="E152" s="21">
        <v>13</v>
      </c>
      <c r="F152" s="32">
        <v>0.27659574468085107</v>
      </c>
    </row>
    <row r="153" spans="1:6" ht="15" customHeight="1" x14ac:dyDescent="0.15">
      <c r="B153" s="2" t="s">
        <v>8</v>
      </c>
      <c r="C153" s="1">
        <v>24</v>
      </c>
      <c r="D153" s="1">
        <v>23</v>
      </c>
      <c r="E153" s="1">
        <v>47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3</v>
      </c>
      <c r="D155" s="17">
        <v>1</v>
      </c>
      <c r="E155" s="17">
        <v>4</v>
      </c>
      <c r="F155" s="32">
        <v>8.5106382978723402E-2</v>
      </c>
    </row>
    <row r="156" spans="1:6" ht="15" customHeight="1" x14ac:dyDescent="0.15">
      <c r="A156" s="28"/>
      <c r="B156" s="18" t="s">
        <v>49</v>
      </c>
      <c r="C156" s="19">
        <v>16</v>
      </c>
      <c r="D156" s="19">
        <v>14</v>
      </c>
      <c r="E156" s="19">
        <v>30</v>
      </c>
      <c r="F156" s="32">
        <v>0.63829787234042556</v>
      </c>
    </row>
    <row r="157" spans="1:6" ht="15" customHeight="1" x14ac:dyDescent="0.15">
      <c r="A157" s="25"/>
      <c r="B157" s="20" t="s">
        <v>10</v>
      </c>
      <c r="C157" s="21">
        <v>4</v>
      </c>
      <c r="D157" s="21">
        <v>2</v>
      </c>
      <c r="E157" s="21">
        <v>6</v>
      </c>
      <c r="F157" s="32">
        <v>0.1276595744680851</v>
      </c>
    </row>
    <row r="158" spans="1:6" ht="15" customHeight="1" x14ac:dyDescent="0.15">
      <c r="A158" s="26"/>
      <c r="B158" s="29" t="s">
        <v>11</v>
      </c>
      <c r="C158" s="27">
        <v>1</v>
      </c>
      <c r="D158" s="27">
        <v>6</v>
      </c>
      <c r="E158" s="27">
        <v>7</v>
      </c>
      <c r="F158" s="32">
        <v>0.14893617021276595</v>
      </c>
    </row>
    <row r="159" spans="1:6" ht="15" customHeight="1" x14ac:dyDescent="0.15">
      <c r="B159" s="2" t="s">
        <v>8</v>
      </c>
      <c r="C159" s="1">
        <v>24</v>
      </c>
      <c r="D159" s="1">
        <v>23</v>
      </c>
      <c r="E159" s="1">
        <v>47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0</v>
      </c>
      <c r="D161" s="31">
        <v>2</v>
      </c>
      <c r="E161" s="31">
        <v>2</v>
      </c>
      <c r="F161" s="32">
        <v>4.2553191489361701E-2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0</v>
      </c>
      <c r="E162" s="31">
        <v>0</v>
      </c>
      <c r="F162" s="32">
        <v>0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62">
    <tabColor indexed="44"/>
  </sheetPr>
  <dimension ref="A1:F167"/>
  <sheetViews>
    <sheetView zoomScaleNormal="100" workbookViewId="0">
      <selection activeCell="B2" sqref="B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">
      <c r="A2" s="66" t="s">
        <v>105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大和田!C3+落合!C3+北岩尾!C3+南岩尾!C3+今井!C3+三河田!C3+横和!C3+白山!C3</f>
        <v>14</v>
      </c>
      <c r="D3" s="74">
        <f>大和田!D3+落合!D3+北岩尾!D3+南岩尾!D3+今井!D3+三河田!D3+横和!D3+白山!D3</f>
        <v>11</v>
      </c>
      <c r="E3" s="57">
        <f>大和田!E3+落合!E3+北岩尾!E3+南岩尾!E3+今井!E3+三河田!E3+横和!E3+白山!E3</f>
        <v>25</v>
      </c>
      <c r="F3" s="32"/>
    </row>
    <row r="4" spans="1:6" ht="15" customHeight="1" x14ac:dyDescent="0.15">
      <c r="A4" s="12"/>
      <c r="B4" s="35">
        <v>1</v>
      </c>
      <c r="C4" s="75">
        <f>大和田!C4+落合!C4+北岩尾!C4+南岩尾!C4+今井!C4+三河田!C4+横和!C4+白山!C4</f>
        <v>11</v>
      </c>
      <c r="D4" s="75">
        <f>大和田!D4+落合!D4+北岩尾!D4+南岩尾!D4+今井!D4+三河田!D4+横和!D4+白山!D4</f>
        <v>6</v>
      </c>
      <c r="E4" s="10">
        <f>大和田!E4+落合!E4+北岩尾!E4+南岩尾!E4+今井!E4+三河田!E4+横和!E4+白山!E4</f>
        <v>17</v>
      </c>
      <c r="F4" s="32"/>
    </row>
    <row r="5" spans="1:6" ht="15" customHeight="1" x14ac:dyDescent="0.15">
      <c r="A5" s="12"/>
      <c r="B5" s="35">
        <v>2</v>
      </c>
      <c r="C5" s="75">
        <f>大和田!C5+落合!C5+北岩尾!C5+南岩尾!C5+今井!C5+三河田!C5+横和!C5+白山!C5</f>
        <v>9</v>
      </c>
      <c r="D5" s="75">
        <f>大和田!D5+落合!D5+北岩尾!D5+南岩尾!D5+今井!D5+三河田!D5+横和!D5+白山!D5</f>
        <v>8</v>
      </c>
      <c r="E5" s="10">
        <f>大和田!E5+落合!E5+北岩尾!E5+南岩尾!E5+今井!E5+三河田!E5+横和!E5+白山!E5</f>
        <v>17</v>
      </c>
      <c r="F5" s="32"/>
    </row>
    <row r="6" spans="1:6" ht="15" customHeight="1" x14ac:dyDescent="0.15">
      <c r="A6" s="12"/>
      <c r="B6" s="35">
        <v>3</v>
      </c>
      <c r="C6" s="75">
        <f>大和田!C6+落合!C6+北岩尾!C6+南岩尾!C6+今井!C6+三河田!C6+横和!C6+白山!C6</f>
        <v>14</v>
      </c>
      <c r="D6" s="75">
        <f>大和田!D6+落合!D6+北岩尾!D6+南岩尾!D6+今井!D6+三河田!D6+横和!D6+白山!D6</f>
        <v>6</v>
      </c>
      <c r="E6" s="10">
        <f>大和田!E6+落合!E6+北岩尾!E6+南岩尾!E6+今井!E6+三河田!E6+横和!E6+白山!E6</f>
        <v>20</v>
      </c>
      <c r="F6" s="32"/>
    </row>
    <row r="7" spans="1:6" ht="15" customHeight="1" x14ac:dyDescent="0.15">
      <c r="A7" s="12"/>
      <c r="B7" s="35">
        <v>4</v>
      </c>
      <c r="C7" s="75">
        <f>大和田!C7+落合!C7+北岩尾!C7+南岩尾!C7+今井!C7+三河田!C7+横和!C7+白山!C7</f>
        <v>13</v>
      </c>
      <c r="D7" s="75">
        <f>大和田!D7+落合!D7+北岩尾!D7+南岩尾!D7+今井!D7+三河田!D7+横和!D7+白山!D7</f>
        <v>15</v>
      </c>
      <c r="E7" s="10">
        <f>大和田!E7+落合!E7+北岩尾!E7+南岩尾!E7+今井!E7+三河田!E7+横和!E7+白山!E7</f>
        <v>28</v>
      </c>
      <c r="F7" s="32"/>
    </row>
    <row r="8" spans="1:6" ht="15" customHeight="1" x14ac:dyDescent="0.15">
      <c r="A8" s="12"/>
      <c r="B8" s="37" t="s">
        <v>50</v>
      </c>
      <c r="C8" s="70">
        <f>大和田!C8+落合!C8+北岩尾!C8+南岩尾!C8+今井!C8+三河田!C8+横和!C8+白山!C8</f>
        <v>61</v>
      </c>
      <c r="D8" s="70">
        <f>大和田!D8+落合!D8+北岩尾!D8+南岩尾!D8+今井!D8+三河田!D8+横和!D8+白山!D8</f>
        <v>46</v>
      </c>
      <c r="E8" s="38">
        <f>大和田!E8+落合!E8+北岩尾!E8+南岩尾!E8+今井!E8+三河田!E8+横和!E8+白山!E8</f>
        <v>107</v>
      </c>
      <c r="F8" s="39">
        <f>E8/E147</f>
        <v>3.336451512316807E-2</v>
      </c>
    </row>
    <row r="9" spans="1:6" ht="15" customHeight="1" x14ac:dyDescent="0.15">
      <c r="A9" s="12"/>
      <c r="B9" s="35">
        <v>5</v>
      </c>
      <c r="C9" s="75">
        <f>大和田!C9+落合!C9+北岩尾!C9+南岩尾!C9+今井!C9+三河田!C9+横和!C9+白山!C9</f>
        <v>14</v>
      </c>
      <c r="D9" s="75">
        <f>大和田!D9+落合!D9+北岩尾!D9+南岩尾!D9+今井!D9+三河田!D9+横和!D9+白山!D9</f>
        <v>11</v>
      </c>
      <c r="E9" s="10">
        <f>大和田!E9+落合!E9+北岩尾!E9+南岩尾!E9+今井!E9+三河田!E9+横和!E9+白山!E9</f>
        <v>25</v>
      </c>
      <c r="F9" s="32"/>
    </row>
    <row r="10" spans="1:6" ht="15" customHeight="1" x14ac:dyDescent="0.15">
      <c r="A10" s="12"/>
      <c r="B10" s="35">
        <v>6</v>
      </c>
      <c r="C10" s="75">
        <f>大和田!C10+落合!C10+北岩尾!C10+南岩尾!C10+今井!C10+三河田!C10+横和!C10+白山!C10</f>
        <v>14</v>
      </c>
      <c r="D10" s="75">
        <f>大和田!D10+落合!D10+北岩尾!D10+南岩尾!D10+今井!D10+三河田!D10+横和!D10+白山!D10</f>
        <v>16</v>
      </c>
      <c r="E10" s="10">
        <f>大和田!E10+落合!E10+北岩尾!E10+南岩尾!E10+今井!E10+三河田!E10+横和!E10+白山!E10</f>
        <v>30</v>
      </c>
      <c r="F10" s="32"/>
    </row>
    <row r="11" spans="1:6" ht="15" customHeight="1" x14ac:dyDescent="0.15">
      <c r="A11" s="12"/>
      <c r="B11" s="35">
        <v>7</v>
      </c>
      <c r="C11" s="75">
        <f>大和田!C11+落合!C11+北岩尾!C11+南岩尾!C11+今井!C11+三河田!C11+横和!C11+白山!C11</f>
        <v>16</v>
      </c>
      <c r="D11" s="75">
        <f>大和田!D11+落合!D11+北岩尾!D11+南岩尾!D11+今井!D11+三河田!D11+横和!D11+白山!D11</f>
        <v>7</v>
      </c>
      <c r="E11" s="10">
        <f>大和田!E11+落合!E11+北岩尾!E11+南岩尾!E11+今井!E11+三河田!E11+横和!E11+白山!E11</f>
        <v>23</v>
      </c>
      <c r="F11" s="32"/>
    </row>
    <row r="12" spans="1:6" ht="15" customHeight="1" x14ac:dyDescent="0.15">
      <c r="A12" s="12"/>
      <c r="B12" s="35">
        <v>8</v>
      </c>
      <c r="C12" s="75">
        <f>大和田!C12+落合!C12+北岩尾!C12+南岩尾!C12+今井!C12+三河田!C12+横和!C12+白山!C12</f>
        <v>14</v>
      </c>
      <c r="D12" s="75">
        <f>大和田!D12+落合!D12+北岩尾!D12+南岩尾!D12+今井!D12+三河田!D12+横和!D12+白山!D12</f>
        <v>19</v>
      </c>
      <c r="E12" s="10">
        <f>大和田!E12+落合!E12+北岩尾!E12+南岩尾!E12+今井!E12+三河田!E12+横和!E12+白山!E12</f>
        <v>33</v>
      </c>
      <c r="F12" s="32"/>
    </row>
    <row r="13" spans="1:6" ht="15" customHeight="1" x14ac:dyDescent="0.15">
      <c r="A13" s="12"/>
      <c r="B13" s="35">
        <v>9</v>
      </c>
      <c r="C13" s="75">
        <f>大和田!C13+落合!C13+北岩尾!C13+南岩尾!C13+今井!C13+三河田!C13+横和!C13+白山!C13</f>
        <v>12</v>
      </c>
      <c r="D13" s="75">
        <f>大和田!D13+落合!D13+北岩尾!D13+南岩尾!D13+今井!D13+三河田!D13+横和!D13+白山!D13</f>
        <v>14</v>
      </c>
      <c r="E13" s="10">
        <f>大和田!E13+落合!E13+北岩尾!E13+南岩尾!E13+今井!E13+三河田!E13+横和!E13+白山!E13</f>
        <v>26</v>
      </c>
      <c r="F13" s="32"/>
    </row>
    <row r="14" spans="1:6" ht="15" customHeight="1" x14ac:dyDescent="0.15">
      <c r="A14" s="12"/>
      <c r="B14" s="37" t="s">
        <v>51</v>
      </c>
      <c r="C14" s="70">
        <f>大和田!C14+落合!C14+北岩尾!C14+南岩尾!C14+今井!C14+三河田!C14+横和!C14+白山!C14</f>
        <v>70</v>
      </c>
      <c r="D14" s="70">
        <f>大和田!D14+落合!D14+北岩尾!D14+南岩尾!D14+今井!D14+三河田!D14+横和!D14+白山!D14</f>
        <v>67</v>
      </c>
      <c r="E14" s="48">
        <f>大和田!E14+落合!E14+北岩尾!E14+南岩尾!E14+今井!E14+三河田!E14+横和!E14+白山!E14</f>
        <v>137</v>
      </c>
      <c r="F14" s="39">
        <f>E14/E147</f>
        <v>4.2719052073589024E-2</v>
      </c>
    </row>
    <row r="15" spans="1:6" ht="15" customHeight="1" x14ac:dyDescent="0.15">
      <c r="A15" s="12"/>
      <c r="B15" s="35">
        <v>10</v>
      </c>
      <c r="C15" s="75">
        <f>大和田!C15+落合!C15+北岩尾!C15+南岩尾!C15+今井!C15+三河田!C15+横和!C15+白山!C15</f>
        <v>13</v>
      </c>
      <c r="D15" s="75">
        <f>大和田!D15+落合!D15+北岩尾!D15+南岩尾!D15+今井!D15+三河田!D15+横和!D15+白山!D15</f>
        <v>16</v>
      </c>
      <c r="E15" s="10">
        <f>大和田!E15+落合!E15+北岩尾!E15+南岩尾!E15+今井!E15+三河田!E15+横和!E15+白山!E15</f>
        <v>29</v>
      </c>
      <c r="F15" s="32"/>
    </row>
    <row r="16" spans="1:6" ht="15" customHeight="1" x14ac:dyDescent="0.15">
      <c r="A16" s="12"/>
      <c r="B16" s="35">
        <v>11</v>
      </c>
      <c r="C16" s="75">
        <f>大和田!C16+落合!C16+北岩尾!C16+南岩尾!C16+今井!C16+三河田!C16+横和!C16+白山!C16</f>
        <v>11</v>
      </c>
      <c r="D16" s="75">
        <f>大和田!D16+落合!D16+北岩尾!D16+南岩尾!D16+今井!D16+三河田!D16+横和!D16+白山!D16</f>
        <v>19</v>
      </c>
      <c r="E16" s="10">
        <f>大和田!E16+落合!E16+北岩尾!E16+南岩尾!E16+今井!E16+三河田!E16+横和!E16+白山!E16</f>
        <v>30</v>
      </c>
      <c r="F16" s="32"/>
    </row>
    <row r="17" spans="1:6" ht="15" customHeight="1" x14ac:dyDescent="0.15">
      <c r="A17" s="12"/>
      <c r="B17" s="35">
        <v>12</v>
      </c>
      <c r="C17" s="75">
        <f>大和田!C17+落合!C17+北岩尾!C17+南岩尾!C17+今井!C17+三河田!C17+横和!C17+白山!C17</f>
        <v>13</v>
      </c>
      <c r="D17" s="75">
        <f>大和田!D17+落合!D17+北岩尾!D17+南岩尾!D17+今井!D17+三河田!D17+横和!D17+白山!D17</f>
        <v>13</v>
      </c>
      <c r="E17" s="10">
        <f>大和田!E17+落合!E17+北岩尾!E17+南岩尾!E17+今井!E17+三河田!E17+横和!E17+白山!E17</f>
        <v>26</v>
      </c>
      <c r="F17" s="32"/>
    </row>
    <row r="18" spans="1:6" ht="15" customHeight="1" x14ac:dyDescent="0.15">
      <c r="A18" s="12"/>
      <c r="B18" s="35">
        <v>13</v>
      </c>
      <c r="C18" s="75">
        <f>大和田!C18+落合!C18+北岩尾!C18+南岩尾!C18+今井!C18+三河田!C18+横和!C18+白山!C18</f>
        <v>13</v>
      </c>
      <c r="D18" s="75">
        <f>大和田!D18+落合!D18+北岩尾!D18+南岩尾!D18+今井!D18+三河田!D18+横和!D18+白山!D18</f>
        <v>18</v>
      </c>
      <c r="E18" s="10">
        <f>大和田!E18+落合!E18+北岩尾!E18+南岩尾!E18+今井!E18+三河田!E18+横和!E18+白山!E18</f>
        <v>31</v>
      </c>
      <c r="F18" s="32"/>
    </row>
    <row r="19" spans="1:6" ht="15" customHeight="1" x14ac:dyDescent="0.15">
      <c r="A19" s="12"/>
      <c r="B19" s="35">
        <v>14</v>
      </c>
      <c r="C19" s="75">
        <f>大和田!C19+落合!C19+北岩尾!C19+南岩尾!C19+今井!C19+三河田!C19+横和!C19+白山!C19</f>
        <v>14</v>
      </c>
      <c r="D19" s="75">
        <f>大和田!D19+落合!D19+北岩尾!D19+南岩尾!D19+今井!D19+三河田!D19+横和!D19+白山!D19</f>
        <v>8</v>
      </c>
      <c r="E19" s="10">
        <f>大和田!E19+落合!E19+北岩尾!E19+南岩尾!E19+今井!E19+三河田!E19+横和!E19+白山!E19</f>
        <v>22</v>
      </c>
      <c r="F19" s="32"/>
    </row>
    <row r="20" spans="1:6" ht="15" customHeight="1" x14ac:dyDescent="0.15">
      <c r="A20" s="12"/>
      <c r="B20" s="37" t="s">
        <v>52</v>
      </c>
      <c r="C20" s="70">
        <f>大和田!C20+落合!C20+北岩尾!C20+南岩尾!C20+今井!C20+三河田!C20+横和!C20+白山!C20</f>
        <v>64</v>
      </c>
      <c r="D20" s="70">
        <f>大和田!D20+落合!D20+北岩尾!D20+南岩尾!D20+今井!D20+三河田!D20+横和!D20+白山!D20</f>
        <v>74</v>
      </c>
      <c r="E20" s="48">
        <f>大和田!E20+落合!E20+北岩尾!E20+南岩尾!E20+今井!E20+三河田!E20+横和!E20+白山!E20</f>
        <v>138</v>
      </c>
      <c r="F20" s="39">
        <f>E20/E147</f>
        <v>4.3030869971936392E-2</v>
      </c>
    </row>
    <row r="21" spans="1:6" ht="15" customHeight="1" x14ac:dyDescent="0.15">
      <c r="A21" s="12"/>
      <c r="B21" s="35">
        <v>15</v>
      </c>
      <c r="C21" s="75">
        <f>大和田!C21+落合!C21+北岩尾!C21+南岩尾!C21+今井!C21+三河田!C21+横和!C21+白山!C21</f>
        <v>10</v>
      </c>
      <c r="D21" s="75">
        <f>大和田!D21+落合!D21+北岩尾!D21+南岩尾!D21+今井!D21+三河田!D21+横和!D21+白山!D21</f>
        <v>15</v>
      </c>
      <c r="E21" s="10">
        <f>大和田!E21+落合!E21+北岩尾!E21+南岩尾!E21+今井!E21+三河田!E21+横和!E21+白山!E21</f>
        <v>25</v>
      </c>
      <c r="F21" s="32"/>
    </row>
    <row r="22" spans="1:6" ht="15" customHeight="1" x14ac:dyDescent="0.15">
      <c r="A22" s="12"/>
      <c r="B22" s="35">
        <v>16</v>
      </c>
      <c r="C22" s="75">
        <f>大和田!C22+落合!C22+北岩尾!C22+南岩尾!C22+今井!C22+三河田!C22+横和!C22+白山!C22</f>
        <v>16</v>
      </c>
      <c r="D22" s="75">
        <f>大和田!D22+落合!D22+北岩尾!D22+南岩尾!D22+今井!D22+三河田!D22+横和!D22+白山!D22</f>
        <v>13</v>
      </c>
      <c r="E22" s="10">
        <f>大和田!E22+落合!E22+北岩尾!E22+南岩尾!E22+今井!E22+三河田!E22+横和!E22+白山!E22</f>
        <v>29</v>
      </c>
      <c r="F22" s="32"/>
    </row>
    <row r="23" spans="1:6" ht="15" customHeight="1" x14ac:dyDescent="0.15">
      <c r="A23" s="12"/>
      <c r="B23" s="35">
        <v>17</v>
      </c>
      <c r="C23" s="75">
        <f>大和田!C23+落合!C23+北岩尾!C23+南岩尾!C23+今井!C23+三河田!C23+横和!C23+白山!C23</f>
        <v>15</v>
      </c>
      <c r="D23" s="75">
        <f>大和田!D23+落合!D23+北岩尾!D23+南岩尾!D23+今井!D23+三河田!D23+横和!D23+白山!D23</f>
        <v>12</v>
      </c>
      <c r="E23" s="10">
        <f>大和田!E23+落合!E23+北岩尾!E23+南岩尾!E23+今井!E23+三河田!E23+横和!E23+白山!E23</f>
        <v>27</v>
      </c>
      <c r="F23" s="32"/>
    </row>
    <row r="24" spans="1:6" ht="15" customHeight="1" x14ac:dyDescent="0.15">
      <c r="A24" s="12"/>
      <c r="B24" s="35">
        <v>18</v>
      </c>
      <c r="C24" s="75">
        <f>大和田!C24+落合!C24+北岩尾!C24+南岩尾!C24+今井!C24+三河田!C24+横和!C24+白山!C24</f>
        <v>25</v>
      </c>
      <c r="D24" s="75">
        <f>大和田!D24+落合!D24+北岩尾!D24+南岩尾!D24+今井!D24+三河田!D24+横和!D24+白山!D24</f>
        <v>16</v>
      </c>
      <c r="E24" s="10">
        <f>大和田!E24+落合!E24+北岩尾!E24+南岩尾!E24+今井!E24+三河田!E24+横和!E24+白山!E24</f>
        <v>41</v>
      </c>
      <c r="F24" s="32"/>
    </row>
    <row r="25" spans="1:6" ht="15" customHeight="1" x14ac:dyDescent="0.15">
      <c r="A25" s="12"/>
      <c r="B25" s="35">
        <v>19</v>
      </c>
      <c r="C25" s="75">
        <f>大和田!C25+落合!C25+北岩尾!C25+南岩尾!C25+今井!C25+三河田!C25+横和!C25+白山!C25</f>
        <v>19</v>
      </c>
      <c r="D25" s="75">
        <f>大和田!D25+落合!D25+北岩尾!D25+南岩尾!D25+今井!D25+三河田!D25+横和!D25+白山!D25</f>
        <v>18</v>
      </c>
      <c r="E25" s="10">
        <f>大和田!E25+落合!E25+北岩尾!E25+南岩尾!E25+今井!E25+三河田!E25+横和!E25+白山!E25</f>
        <v>37</v>
      </c>
      <c r="F25" s="32"/>
    </row>
    <row r="26" spans="1:6" ht="15" customHeight="1" x14ac:dyDescent="0.15">
      <c r="A26" s="12"/>
      <c r="B26" s="40" t="s">
        <v>53</v>
      </c>
      <c r="C26" s="49">
        <f>大和田!C26+落合!C26+北岩尾!C26+南岩尾!C26+今井!C26+三河田!C26+横和!C26+白山!C26</f>
        <v>85</v>
      </c>
      <c r="D26" s="49">
        <f>大和田!D26+落合!D26+北岩尾!D26+南岩尾!D26+今井!D26+三河田!D26+横和!D26+白山!D26</f>
        <v>74</v>
      </c>
      <c r="E26" s="41">
        <f>大和田!E26+落合!E26+北岩尾!E26+南岩尾!E26+今井!E26+三河田!E26+横和!E26+白山!E26</f>
        <v>159</v>
      </c>
      <c r="F26" s="42">
        <f>E26/E147</f>
        <v>4.9579045837231057E-2</v>
      </c>
    </row>
    <row r="27" spans="1:6" ht="15" customHeight="1" x14ac:dyDescent="0.15">
      <c r="A27" s="12"/>
      <c r="B27" s="35">
        <v>20</v>
      </c>
      <c r="C27" s="75">
        <f>大和田!C27+落合!C27+北岩尾!C27+南岩尾!C27+今井!C27+三河田!C27+横和!C27+白山!C27</f>
        <v>18</v>
      </c>
      <c r="D27" s="75">
        <f>大和田!D27+落合!D27+北岩尾!D27+南岩尾!D27+今井!D27+三河田!D27+横和!D27+白山!D27</f>
        <v>13</v>
      </c>
      <c r="E27" s="10">
        <f>大和田!E27+落合!E27+北岩尾!E27+南岩尾!E27+今井!E27+三河田!E27+横和!E27+白山!E27</f>
        <v>31</v>
      </c>
      <c r="F27" s="32"/>
    </row>
    <row r="28" spans="1:6" ht="15" customHeight="1" x14ac:dyDescent="0.15">
      <c r="A28" s="12"/>
      <c r="B28" s="35">
        <v>21</v>
      </c>
      <c r="C28" s="75">
        <f>大和田!C28+落合!C28+北岩尾!C28+南岩尾!C28+今井!C28+三河田!C28+横和!C28+白山!C28</f>
        <v>17</v>
      </c>
      <c r="D28" s="75">
        <f>大和田!D28+落合!D28+北岩尾!D28+南岩尾!D28+今井!D28+三河田!D28+横和!D28+白山!D28</f>
        <v>8</v>
      </c>
      <c r="E28" s="10">
        <f>大和田!E28+落合!E28+北岩尾!E28+南岩尾!E28+今井!E28+三河田!E28+横和!E28+白山!E28</f>
        <v>25</v>
      </c>
      <c r="F28" s="32"/>
    </row>
    <row r="29" spans="1:6" ht="15" customHeight="1" x14ac:dyDescent="0.15">
      <c r="A29" s="12"/>
      <c r="B29" s="35">
        <v>22</v>
      </c>
      <c r="C29" s="75">
        <f>大和田!C29+落合!C29+北岩尾!C29+南岩尾!C29+今井!C29+三河田!C29+横和!C29+白山!C29</f>
        <v>11</v>
      </c>
      <c r="D29" s="75">
        <f>大和田!D29+落合!D29+北岩尾!D29+南岩尾!D29+今井!D29+三河田!D29+横和!D29+白山!D29</f>
        <v>14</v>
      </c>
      <c r="E29" s="10">
        <f>大和田!E29+落合!E29+北岩尾!E29+南岩尾!E29+今井!E29+三河田!E29+横和!E29+白山!E29</f>
        <v>25</v>
      </c>
      <c r="F29" s="32"/>
    </row>
    <row r="30" spans="1:6" ht="15" customHeight="1" x14ac:dyDescent="0.15">
      <c r="A30" s="12"/>
      <c r="B30" s="35">
        <v>23</v>
      </c>
      <c r="C30" s="75">
        <f>大和田!C30+落合!C30+北岩尾!C30+南岩尾!C30+今井!C30+三河田!C30+横和!C30+白山!C30</f>
        <v>13</v>
      </c>
      <c r="D30" s="75">
        <f>大和田!D30+落合!D30+北岩尾!D30+南岩尾!D30+今井!D30+三河田!D30+横和!D30+白山!D30</f>
        <v>12</v>
      </c>
      <c r="E30" s="10">
        <f>大和田!E30+落合!E30+北岩尾!E30+南岩尾!E30+今井!E30+三河田!E30+横和!E30+白山!E30</f>
        <v>25</v>
      </c>
      <c r="F30" s="32"/>
    </row>
    <row r="31" spans="1:6" ht="15" customHeight="1" x14ac:dyDescent="0.15">
      <c r="A31" s="12"/>
      <c r="B31" s="35">
        <v>24</v>
      </c>
      <c r="C31" s="75">
        <f>大和田!C31+落合!C31+北岩尾!C31+南岩尾!C31+今井!C31+三河田!C31+横和!C31+白山!C31</f>
        <v>19</v>
      </c>
      <c r="D31" s="75">
        <f>大和田!D31+落合!D31+北岩尾!D31+南岩尾!D31+今井!D31+三河田!D31+横和!D31+白山!D31</f>
        <v>14</v>
      </c>
      <c r="E31" s="10">
        <f>大和田!E31+落合!E31+北岩尾!E31+南岩尾!E31+今井!E31+三河田!E31+横和!E31+白山!E31</f>
        <v>33</v>
      </c>
      <c r="F31" s="32"/>
    </row>
    <row r="32" spans="1:6" ht="15" customHeight="1" x14ac:dyDescent="0.15">
      <c r="A32" s="12"/>
      <c r="B32" s="40" t="s">
        <v>54</v>
      </c>
      <c r="C32" s="49">
        <f>大和田!C32+落合!C32+北岩尾!C32+南岩尾!C32+今井!C32+三河田!C32+横和!C32+白山!C32</f>
        <v>78</v>
      </c>
      <c r="D32" s="49">
        <f>大和田!D32+落合!D32+北岩尾!D32+南岩尾!D32+今井!D32+三河田!D32+横和!D32+白山!D32</f>
        <v>61</v>
      </c>
      <c r="E32" s="41">
        <f>大和田!E32+落合!E32+北岩尾!E32+南岩尾!E32+今井!E32+三河田!E32+横和!E32+白山!E32</f>
        <v>139</v>
      </c>
      <c r="F32" s="42">
        <f>E32/E147</f>
        <v>4.3342687870283753E-2</v>
      </c>
    </row>
    <row r="33" spans="1:6" ht="15" customHeight="1" x14ac:dyDescent="0.15">
      <c r="A33" s="12"/>
      <c r="B33" s="35">
        <v>25</v>
      </c>
      <c r="C33" s="75">
        <f>大和田!C33+落合!C33+北岩尾!C33+南岩尾!C33+今井!C33+三河田!C33+横和!C33+白山!C33</f>
        <v>11</v>
      </c>
      <c r="D33" s="75">
        <f>大和田!D33+落合!D33+北岩尾!D33+南岩尾!D33+今井!D33+三河田!D33+横和!D33+白山!D33</f>
        <v>10</v>
      </c>
      <c r="E33" s="10">
        <f>大和田!E33+落合!E33+北岩尾!E33+南岩尾!E33+今井!E33+三河田!E33+横和!E33+白山!E33</f>
        <v>21</v>
      </c>
      <c r="F33" s="32"/>
    </row>
    <row r="34" spans="1:6" ht="15" customHeight="1" x14ac:dyDescent="0.15">
      <c r="A34" s="12"/>
      <c r="B34" s="35">
        <v>26</v>
      </c>
      <c r="C34" s="75">
        <f>大和田!C34+落合!C34+北岩尾!C34+南岩尾!C34+今井!C34+三河田!C34+横和!C34+白山!C34</f>
        <v>12</v>
      </c>
      <c r="D34" s="75">
        <f>大和田!D34+落合!D34+北岩尾!D34+南岩尾!D34+今井!D34+三河田!D34+横和!D34+白山!D34</f>
        <v>13</v>
      </c>
      <c r="E34" s="10">
        <f>大和田!E34+落合!E34+北岩尾!E34+南岩尾!E34+今井!E34+三河田!E34+横和!E34+白山!E34</f>
        <v>25</v>
      </c>
      <c r="F34" s="32"/>
    </row>
    <row r="35" spans="1:6" ht="15" customHeight="1" x14ac:dyDescent="0.15">
      <c r="A35" s="12"/>
      <c r="B35" s="35">
        <v>27</v>
      </c>
      <c r="C35" s="75">
        <f>大和田!C35+落合!C35+北岩尾!C35+南岩尾!C35+今井!C35+三河田!C35+横和!C35+白山!C35</f>
        <v>14</v>
      </c>
      <c r="D35" s="75">
        <f>大和田!D35+落合!D35+北岩尾!D35+南岩尾!D35+今井!D35+三河田!D35+横和!D35+白山!D35</f>
        <v>15</v>
      </c>
      <c r="E35" s="10">
        <f>大和田!E35+落合!E35+北岩尾!E35+南岩尾!E35+今井!E35+三河田!E35+横和!E35+白山!E35</f>
        <v>29</v>
      </c>
      <c r="F35" s="32"/>
    </row>
    <row r="36" spans="1:6" ht="15" customHeight="1" x14ac:dyDescent="0.15">
      <c r="A36" s="12"/>
      <c r="B36" s="35">
        <v>28</v>
      </c>
      <c r="C36" s="75">
        <f>大和田!C36+落合!C36+北岩尾!C36+南岩尾!C36+今井!C36+三河田!C36+横和!C36+白山!C36</f>
        <v>16</v>
      </c>
      <c r="D36" s="75">
        <f>大和田!D36+落合!D36+北岩尾!D36+南岩尾!D36+今井!D36+三河田!D36+横和!D36+白山!D36</f>
        <v>14</v>
      </c>
      <c r="E36" s="10">
        <f>大和田!E36+落合!E36+北岩尾!E36+南岩尾!E36+今井!E36+三河田!E36+横和!E36+白山!E36</f>
        <v>30</v>
      </c>
      <c r="F36" s="32"/>
    </row>
    <row r="37" spans="1:6" ht="15" customHeight="1" x14ac:dyDescent="0.15">
      <c r="A37" s="12"/>
      <c r="B37" s="35">
        <v>29</v>
      </c>
      <c r="C37" s="75">
        <f>大和田!C37+落合!C37+北岩尾!C37+南岩尾!C37+今井!C37+三河田!C37+横和!C37+白山!C37</f>
        <v>12</v>
      </c>
      <c r="D37" s="75">
        <f>大和田!D37+落合!D37+北岩尾!D37+南岩尾!D37+今井!D37+三河田!D37+横和!D37+白山!D37</f>
        <v>13</v>
      </c>
      <c r="E37" s="10">
        <f>大和田!E37+落合!E37+北岩尾!E37+南岩尾!E37+今井!E37+三河田!E37+横和!E37+白山!E37</f>
        <v>25</v>
      </c>
      <c r="F37" s="32"/>
    </row>
    <row r="38" spans="1:6" ht="15" customHeight="1" x14ac:dyDescent="0.15">
      <c r="A38" s="12"/>
      <c r="B38" s="40" t="s">
        <v>55</v>
      </c>
      <c r="C38" s="49">
        <f>大和田!C38+落合!C38+北岩尾!C38+南岩尾!C38+今井!C38+三河田!C38+横和!C38+白山!C38</f>
        <v>65</v>
      </c>
      <c r="D38" s="49">
        <f>大和田!D38+落合!D38+北岩尾!D38+南岩尾!D38+今井!D38+三河田!D38+横和!D38+白山!D38</f>
        <v>65</v>
      </c>
      <c r="E38" s="41">
        <f>大和田!E38+落合!E38+北岩尾!E38+南岩尾!E38+今井!E38+三河田!E38+横和!E38+白山!E38</f>
        <v>130</v>
      </c>
      <c r="F38" s="42">
        <f>E38/E147</f>
        <v>4.0536326785157471E-2</v>
      </c>
    </row>
    <row r="39" spans="1:6" ht="15" customHeight="1" x14ac:dyDescent="0.15">
      <c r="A39" s="12"/>
      <c r="B39" s="35">
        <v>30</v>
      </c>
      <c r="C39" s="75">
        <f>大和田!C39+落合!C39+北岩尾!C39+南岩尾!C39+今井!C39+三河田!C39+横和!C39+白山!C39</f>
        <v>16</v>
      </c>
      <c r="D39" s="75">
        <f>大和田!D39+落合!D39+北岩尾!D39+南岩尾!D39+今井!D39+三河田!D39+横和!D39+白山!D39</f>
        <v>10</v>
      </c>
      <c r="E39" s="10">
        <f>大和田!E39+落合!E39+北岩尾!E39+南岩尾!E39+今井!E39+三河田!E39+横和!E39+白山!E39</f>
        <v>26</v>
      </c>
      <c r="F39" s="32"/>
    </row>
    <row r="40" spans="1:6" ht="15" customHeight="1" x14ac:dyDescent="0.15">
      <c r="A40" s="12"/>
      <c r="B40" s="35">
        <v>31</v>
      </c>
      <c r="C40" s="75">
        <f>大和田!C40+落合!C40+北岩尾!C40+南岩尾!C40+今井!C40+三河田!C40+横和!C40+白山!C40</f>
        <v>14</v>
      </c>
      <c r="D40" s="75">
        <f>大和田!D40+落合!D40+北岩尾!D40+南岩尾!D40+今井!D40+三河田!D40+横和!D40+白山!D40</f>
        <v>14</v>
      </c>
      <c r="E40" s="10">
        <f>大和田!E40+落合!E40+北岩尾!E40+南岩尾!E40+今井!E40+三河田!E40+横和!E40+白山!E40</f>
        <v>28</v>
      </c>
      <c r="F40" s="32"/>
    </row>
    <row r="41" spans="1:6" ht="15" customHeight="1" x14ac:dyDescent="0.15">
      <c r="A41" s="12"/>
      <c r="B41" s="35">
        <v>32</v>
      </c>
      <c r="C41" s="75">
        <f>大和田!C41+落合!C41+北岩尾!C41+南岩尾!C41+今井!C41+三河田!C41+横和!C41+白山!C41</f>
        <v>14</v>
      </c>
      <c r="D41" s="75">
        <f>大和田!D41+落合!D41+北岩尾!D41+南岩尾!D41+今井!D41+三河田!D41+横和!D41+白山!D41</f>
        <v>16</v>
      </c>
      <c r="E41" s="10">
        <f>大和田!E41+落合!E41+北岩尾!E41+南岩尾!E41+今井!E41+三河田!E41+横和!E41+白山!E41</f>
        <v>30</v>
      </c>
      <c r="F41" s="32"/>
    </row>
    <row r="42" spans="1:6" ht="15" customHeight="1" x14ac:dyDescent="0.15">
      <c r="A42" s="12"/>
      <c r="B42" s="35">
        <v>33</v>
      </c>
      <c r="C42" s="75">
        <f>大和田!C42+落合!C42+北岩尾!C42+南岩尾!C42+今井!C42+三河田!C42+横和!C42+白山!C42</f>
        <v>11</v>
      </c>
      <c r="D42" s="75">
        <f>大和田!D42+落合!D42+北岩尾!D42+南岩尾!D42+今井!D42+三河田!D42+横和!D42+白山!D42</f>
        <v>11</v>
      </c>
      <c r="E42" s="10">
        <f>大和田!E42+落合!E42+北岩尾!E42+南岩尾!E42+今井!E42+三河田!E42+横和!E42+白山!E42</f>
        <v>22</v>
      </c>
      <c r="F42" s="32"/>
    </row>
    <row r="43" spans="1:6" ht="15" customHeight="1" x14ac:dyDescent="0.15">
      <c r="A43" s="12"/>
      <c r="B43" s="35">
        <v>34</v>
      </c>
      <c r="C43" s="75">
        <f>大和田!C43+落合!C43+北岩尾!C43+南岩尾!C43+今井!C43+三河田!C43+横和!C43+白山!C43</f>
        <v>10</v>
      </c>
      <c r="D43" s="75">
        <f>大和田!D43+落合!D43+北岩尾!D43+南岩尾!D43+今井!D43+三河田!D43+横和!D43+白山!D43</f>
        <v>11</v>
      </c>
      <c r="E43" s="10">
        <f>大和田!E43+落合!E43+北岩尾!E43+南岩尾!E43+今井!E43+三河田!E43+横和!E43+白山!E43</f>
        <v>21</v>
      </c>
      <c r="F43" s="32"/>
    </row>
    <row r="44" spans="1:6" ht="15" customHeight="1" x14ac:dyDescent="0.15">
      <c r="A44" s="12"/>
      <c r="B44" s="40" t="s">
        <v>56</v>
      </c>
      <c r="C44" s="49">
        <f>大和田!C44+落合!C44+北岩尾!C44+南岩尾!C44+今井!C44+三河田!C44+横和!C44+白山!C44</f>
        <v>65</v>
      </c>
      <c r="D44" s="49">
        <f>大和田!D44+落合!D44+北岩尾!D44+南岩尾!D44+今井!D44+三河田!D44+横和!D44+白山!D44</f>
        <v>62</v>
      </c>
      <c r="E44" s="41">
        <f>大和田!E44+落合!E44+北岩尾!E44+南岩尾!E44+今井!E44+三河田!E44+横和!E44+白山!E44</f>
        <v>127</v>
      </c>
      <c r="F44" s="42">
        <f>E44/E147</f>
        <v>3.9600873090115375E-2</v>
      </c>
    </row>
    <row r="45" spans="1:6" ht="15" customHeight="1" x14ac:dyDescent="0.15">
      <c r="A45" s="12"/>
      <c r="B45" s="35">
        <v>35</v>
      </c>
      <c r="C45" s="75">
        <f>大和田!C45+落合!C45+北岩尾!C45+南岩尾!C45+今井!C45+三河田!C45+横和!C45+白山!C45</f>
        <v>19</v>
      </c>
      <c r="D45" s="75">
        <f>大和田!D45+落合!D45+北岩尾!D45+南岩尾!D45+今井!D45+三河田!D45+横和!D45+白山!D45</f>
        <v>22</v>
      </c>
      <c r="E45" s="10">
        <f>大和田!E45+落合!E45+北岩尾!E45+南岩尾!E45+今井!E45+三河田!E45+横和!E45+白山!E45</f>
        <v>41</v>
      </c>
      <c r="F45" s="32"/>
    </row>
    <row r="46" spans="1:6" ht="15" customHeight="1" x14ac:dyDescent="0.15">
      <c r="A46" s="12"/>
      <c r="B46" s="35">
        <v>36</v>
      </c>
      <c r="C46" s="75">
        <f>大和田!C46+落合!C46+北岩尾!C46+南岩尾!C46+今井!C46+三河田!C46+横和!C46+白山!C46</f>
        <v>17</v>
      </c>
      <c r="D46" s="75">
        <f>大和田!D46+落合!D46+北岩尾!D46+南岩尾!D46+今井!D46+三河田!D46+横和!D46+白山!D46</f>
        <v>17</v>
      </c>
      <c r="E46" s="10">
        <f>大和田!E46+落合!E46+北岩尾!E46+南岩尾!E46+今井!E46+三河田!E46+横和!E46+白山!E46</f>
        <v>34</v>
      </c>
      <c r="F46" s="32"/>
    </row>
    <row r="47" spans="1:6" ht="15" customHeight="1" x14ac:dyDescent="0.15">
      <c r="A47" s="12"/>
      <c r="B47" s="35">
        <v>37</v>
      </c>
      <c r="C47" s="75">
        <f>大和田!C47+落合!C47+北岩尾!C47+南岩尾!C47+今井!C47+三河田!C47+横和!C47+白山!C47</f>
        <v>29</v>
      </c>
      <c r="D47" s="75">
        <f>大和田!D47+落合!D47+北岩尾!D47+南岩尾!D47+今井!D47+三河田!D47+横和!D47+白山!D47</f>
        <v>30</v>
      </c>
      <c r="E47" s="10">
        <f>大和田!E47+落合!E47+北岩尾!E47+南岩尾!E47+今井!E47+三河田!E47+横和!E47+白山!E47</f>
        <v>59</v>
      </c>
      <c r="F47" s="32"/>
    </row>
    <row r="48" spans="1:6" ht="15" customHeight="1" x14ac:dyDescent="0.15">
      <c r="A48" s="12"/>
      <c r="B48" s="35">
        <v>38</v>
      </c>
      <c r="C48" s="75">
        <f>大和田!C48+落合!C48+北岩尾!C48+南岩尾!C48+今井!C48+三河田!C48+横和!C48+白山!C48</f>
        <v>11</v>
      </c>
      <c r="D48" s="75">
        <f>大和田!D48+落合!D48+北岩尾!D48+南岩尾!D48+今井!D48+三河田!D48+横和!D48+白山!D48</f>
        <v>10</v>
      </c>
      <c r="E48" s="10">
        <f>大和田!E48+落合!E48+北岩尾!E48+南岩尾!E48+今井!E48+三河田!E48+横和!E48+白山!E48</f>
        <v>21</v>
      </c>
      <c r="F48" s="32"/>
    </row>
    <row r="49" spans="1:6" ht="15" customHeight="1" x14ac:dyDescent="0.15">
      <c r="A49" s="12"/>
      <c r="B49" s="35">
        <v>39</v>
      </c>
      <c r="C49" s="75">
        <f>大和田!C49+落合!C49+北岩尾!C49+南岩尾!C49+今井!C49+三河田!C49+横和!C49+白山!C49</f>
        <v>12</v>
      </c>
      <c r="D49" s="75">
        <f>大和田!D49+落合!D49+北岩尾!D49+南岩尾!D49+今井!D49+三河田!D49+横和!D49+白山!D49</f>
        <v>18</v>
      </c>
      <c r="E49" s="10">
        <f>大和田!E49+落合!E49+北岩尾!E49+南岩尾!E49+今井!E49+三河田!E49+横和!E49+白山!E49</f>
        <v>30</v>
      </c>
      <c r="F49" s="32"/>
    </row>
    <row r="50" spans="1:6" ht="15" customHeight="1" x14ac:dyDescent="0.15">
      <c r="A50" s="12"/>
      <c r="B50" s="40" t="s">
        <v>57</v>
      </c>
      <c r="C50" s="49">
        <f>大和田!C50+落合!C50+北岩尾!C50+南岩尾!C50+今井!C50+三河田!C50+横和!C50+白山!C50</f>
        <v>88</v>
      </c>
      <c r="D50" s="49">
        <f>大和田!D50+落合!D50+北岩尾!D50+南岩尾!D50+今井!D50+三河田!D50+横和!D50+白山!D50</f>
        <v>97</v>
      </c>
      <c r="E50" s="41">
        <f>大和田!E50+落合!E50+北岩尾!E50+南岩尾!E50+今井!E50+三河田!E50+横和!E50+白山!E50</f>
        <v>185</v>
      </c>
      <c r="F50" s="42">
        <f>E50/E147</f>
        <v>5.7686311194262548E-2</v>
      </c>
    </row>
    <row r="51" spans="1:6" ht="15" customHeight="1" x14ac:dyDescent="0.15">
      <c r="A51" s="12"/>
      <c r="B51" s="35">
        <v>40</v>
      </c>
      <c r="C51" s="75">
        <f>大和田!C51+落合!C51+北岩尾!C51+南岩尾!C51+今井!C51+三河田!C51+横和!C51+白山!C51</f>
        <v>23</v>
      </c>
      <c r="D51" s="75">
        <f>大和田!D51+落合!D51+北岩尾!D51+南岩尾!D51+今井!D51+三河田!D51+横和!D51+白山!D51</f>
        <v>19</v>
      </c>
      <c r="E51" s="10">
        <f>大和田!E51+落合!E51+北岩尾!E51+南岩尾!E51+今井!E51+三河田!E51+横和!E51+白山!E51</f>
        <v>42</v>
      </c>
      <c r="F51" s="32"/>
    </row>
    <row r="52" spans="1:6" ht="15" customHeight="1" x14ac:dyDescent="0.15">
      <c r="A52" s="12"/>
      <c r="B52" s="35">
        <v>41</v>
      </c>
      <c r="C52" s="75">
        <f>大和田!C52+落合!C52+北岩尾!C52+南岩尾!C52+今井!C52+三河田!C52+横和!C52+白山!C52</f>
        <v>18</v>
      </c>
      <c r="D52" s="75">
        <f>大和田!D52+落合!D52+北岩尾!D52+南岩尾!D52+今井!D52+三河田!D52+横和!D52+白山!D52</f>
        <v>16</v>
      </c>
      <c r="E52" s="10">
        <f>大和田!E52+落合!E52+北岩尾!E52+南岩尾!E52+今井!E52+三河田!E52+横和!E52+白山!E52</f>
        <v>34</v>
      </c>
      <c r="F52" s="32"/>
    </row>
    <row r="53" spans="1:6" ht="15" customHeight="1" x14ac:dyDescent="0.15">
      <c r="A53" s="12"/>
      <c r="B53" s="35">
        <v>42</v>
      </c>
      <c r="C53" s="75">
        <f>大和田!C53+落合!C53+北岩尾!C53+南岩尾!C53+今井!C53+三河田!C53+横和!C53+白山!C53</f>
        <v>16</v>
      </c>
      <c r="D53" s="75">
        <f>大和田!D53+落合!D53+北岩尾!D53+南岩尾!D53+今井!D53+三河田!D53+横和!D53+白山!D53</f>
        <v>16</v>
      </c>
      <c r="E53" s="10">
        <f>大和田!E53+落合!E53+北岩尾!E53+南岩尾!E53+今井!E53+三河田!E53+横和!E53+白山!E53</f>
        <v>32</v>
      </c>
      <c r="F53" s="32"/>
    </row>
    <row r="54" spans="1:6" ht="15" customHeight="1" x14ac:dyDescent="0.15">
      <c r="A54" s="12"/>
      <c r="B54" s="35">
        <v>43</v>
      </c>
      <c r="C54" s="75">
        <f>大和田!C54+落合!C54+北岩尾!C54+南岩尾!C54+今井!C54+三河田!C54+横和!C54+白山!C54</f>
        <v>13</v>
      </c>
      <c r="D54" s="75">
        <f>大和田!D54+落合!D54+北岩尾!D54+南岩尾!D54+今井!D54+三河田!D54+横和!D54+白山!D54</f>
        <v>17</v>
      </c>
      <c r="E54" s="10">
        <f>大和田!E54+落合!E54+北岩尾!E54+南岩尾!E54+今井!E54+三河田!E54+横和!E54+白山!E54</f>
        <v>30</v>
      </c>
      <c r="F54" s="32"/>
    </row>
    <row r="55" spans="1:6" ht="15" customHeight="1" x14ac:dyDescent="0.15">
      <c r="A55" s="12"/>
      <c r="B55" s="35">
        <v>44</v>
      </c>
      <c r="C55" s="75">
        <f>大和田!C55+落合!C55+北岩尾!C55+南岩尾!C55+今井!C55+三河田!C55+横和!C55+白山!C55</f>
        <v>18</v>
      </c>
      <c r="D55" s="75">
        <f>大和田!D55+落合!D55+北岩尾!D55+南岩尾!D55+今井!D55+三河田!D55+横和!D55+白山!D55</f>
        <v>19</v>
      </c>
      <c r="E55" s="10">
        <f>大和田!E55+落合!E55+北岩尾!E55+南岩尾!E55+今井!E55+三河田!E55+横和!E55+白山!E55</f>
        <v>37</v>
      </c>
      <c r="F55" s="32"/>
    </row>
    <row r="56" spans="1:6" ht="15" customHeight="1" x14ac:dyDescent="0.15">
      <c r="A56" s="12"/>
      <c r="B56" s="40" t="s">
        <v>58</v>
      </c>
      <c r="C56" s="49">
        <f>大和田!C56+落合!C56+北岩尾!C56+南岩尾!C56+今井!C56+三河田!C56+横和!C56+白山!C56</f>
        <v>88</v>
      </c>
      <c r="D56" s="49">
        <f>大和田!D56+落合!D56+北岩尾!D56+南岩尾!D56+今井!D56+三河田!D56+横和!D56+白山!D56</f>
        <v>87</v>
      </c>
      <c r="E56" s="41">
        <f>大和田!E56+落合!E56+北岩尾!E56+南岩尾!E56+今井!E56+三河田!E56+横和!E56+白山!E56</f>
        <v>175</v>
      </c>
      <c r="F56" s="42">
        <f>E56/E147</f>
        <v>5.4568132210788899E-2</v>
      </c>
    </row>
    <row r="57" spans="1:6" ht="15" customHeight="1" x14ac:dyDescent="0.15">
      <c r="A57" s="12"/>
      <c r="B57" s="35">
        <v>45</v>
      </c>
      <c r="C57" s="75">
        <f>大和田!C57+落合!C57+北岩尾!C57+南岩尾!C57+今井!C57+三河田!C57+横和!C57+白山!C57</f>
        <v>29</v>
      </c>
      <c r="D57" s="75">
        <f>大和田!D57+落合!D57+北岩尾!D57+南岩尾!D57+今井!D57+三河田!D57+横和!D57+白山!D57</f>
        <v>25</v>
      </c>
      <c r="E57" s="10">
        <f>大和田!E57+落合!E57+北岩尾!E57+南岩尾!E57+今井!E57+三河田!E57+横和!E57+白山!E57</f>
        <v>54</v>
      </c>
      <c r="F57" s="32"/>
    </row>
    <row r="58" spans="1:6" ht="15" customHeight="1" x14ac:dyDescent="0.15">
      <c r="A58" s="12"/>
      <c r="B58" s="35">
        <v>46</v>
      </c>
      <c r="C58" s="75">
        <f>大和田!C58+落合!C58+北岩尾!C58+南岩尾!C58+今井!C58+三河田!C58+横和!C58+白山!C58</f>
        <v>27</v>
      </c>
      <c r="D58" s="75">
        <f>大和田!D58+落合!D58+北岩尾!D58+南岩尾!D58+今井!D58+三河田!D58+横和!D58+白山!D58</f>
        <v>18</v>
      </c>
      <c r="E58" s="10">
        <f>大和田!E58+落合!E58+北岩尾!E58+南岩尾!E58+今井!E58+三河田!E58+横和!E58+白山!E58</f>
        <v>45</v>
      </c>
      <c r="F58" s="32"/>
    </row>
    <row r="59" spans="1:6" ht="15" customHeight="1" x14ac:dyDescent="0.15">
      <c r="A59" s="12"/>
      <c r="B59" s="35">
        <v>47</v>
      </c>
      <c r="C59" s="75">
        <f>大和田!C59+落合!C59+北岩尾!C59+南岩尾!C59+今井!C59+三河田!C59+横和!C59+白山!C59</f>
        <v>22</v>
      </c>
      <c r="D59" s="75">
        <f>大和田!D59+落合!D59+北岩尾!D59+南岩尾!D59+今井!D59+三河田!D59+横和!D59+白山!D59</f>
        <v>20</v>
      </c>
      <c r="E59" s="10">
        <f>大和田!E59+落合!E59+北岩尾!E59+南岩尾!E59+今井!E59+三河田!E59+横和!E59+白山!E59</f>
        <v>42</v>
      </c>
      <c r="F59" s="32"/>
    </row>
    <row r="60" spans="1:6" ht="15" customHeight="1" x14ac:dyDescent="0.15">
      <c r="A60" s="12"/>
      <c r="B60" s="35">
        <v>48</v>
      </c>
      <c r="C60" s="75">
        <f>大和田!C60+落合!C60+北岩尾!C60+南岩尾!C60+今井!C60+三河田!C60+横和!C60+白山!C60</f>
        <v>21</v>
      </c>
      <c r="D60" s="75">
        <f>大和田!D60+落合!D60+北岩尾!D60+南岩尾!D60+今井!D60+三河田!D60+横和!D60+白山!D60</f>
        <v>28</v>
      </c>
      <c r="E60" s="10">
        <f>大和田!E60+落合!E60+北岩尾!E60+南岩尾!E60+今井!E60+三河田!E60+横和!E60+白山!E60</f>
        <v>49</v>
      </c>
      <c r="F60" s="32"/>
    </row>
    <row r="61" spans="1:6" ht="15" customHeight="1" x14ac:dyDescent="0.15">
      <c r="A61" s="12"/>
      <c r="B61" s="35">
        <v>49</v>
      </c>
      <c r="C61" s="75">
        <f>大和田!C61+落合!C61+北岩尾!C61+南岩尾!C61+今井!C61+三河田!C61+横和!C61+白山!C61</f>
        <v>21</v>
      </c>
      <c r="D61" s="75">
        <f>大和田!D61+落合!D61+北岩尾!D61+南岩尾!D61+今井!D61+三河田!D61+横和!D61+白山!D61</f>
        <v>27</v>
      </c>
      <c r="E61" s="10">
        <f>大和田!E61+落合!E61+北岩尾!E61+南岩尾!E61+今井!E61+三河田!E61+横和!E61+白山!E61</f>
        <v>48</v>
      </c>
      <c r="F61" s="32"/>
    </row>
    <row r="62" spans="1:6" ht="15" customHeight="1" x14ac:dyDescent="0.15">
      <c r="A62" s="12"/>
      <c r="B62" s="40" t="s">
        <v>59</v>
      </c>
      <c r="C62" s="49">
        <f>大和田!C62+落合!C62+北岩尾!C62+南岩尾!C62+今井!C62+三河田!C62+横和!C62+白山!C62</f>
        <v>120</v>
      </c>
      <c r="D62" s="49">
        <f>大和田!D62+落合!D62+北岩尾!D62+南岩尾!D62+今井!D62+三河田!D62+横和!D62+白山!D62</f>
        <v>118</v>
      </c>
      <c r="E62" s="41">
        <f>大和田!E62+落合!E62+北岩尾!E62+南岩尾!E62+今井!E62+三河田!E62+横和!E62+白山!E62</f>
        <v>238</v>
      </c>
      <c r="F62" s="42">
        <f>E62/E147</f>
        <v>7.4212659806672909E-2</v>
      </c>
    </row>
    <row r="63" spans="1:6" ht="15" customHeight="1" x14ac:dyDescent="0.15">
      <c r="A63" s="12"/>
      <c r="B63" s="35">
        <v>50</v>
      </c>
      <c r="C63" s="75">
        <f>大和田!C63+落合!C63+北岩尾!C63+南岩尾!C63+今井!C63+三河田!C63+横和!C63+白山!C63</f>
        <v>29</v>
      </c>
      <c r="D63" s="75">
        <f>大和田!D63+落合!D63+北岩尾!D63+南岩尾!D63+今井!D63+三河田!D63+横和!D63+白山!D63</f>
        <v>16</v>
      </c>
      <c r="E63" s="10">
        <f>大和田!E63+落合!E63+北岩尾!E63+南岩尾!E63+今井!E63+三河田!E63+横和!E63+白山!E63</f>
        <v>45</v>
      </c>
      <c r="F63" s="32"/>
    </row>
    <row r="64" spans="1:6" ht="15" customHeight="1" x14ac:dyDescent="0.15">
      <c r="A64" s="12"/>
      <c r="B64" s="35">
        <v>51</v>
      </c>
      <c r="C64" s="75">
        <f>大和田!C64+落合!C64+北岩尾!C64+南岩尾!C64+今井!C64+三河田!C64+横和!C64+白山!C64</f>
        <v>21</v>
      </c>
      <c r="D64" s="75">
        <f>大和田!D64+落合!D64+北岩尾!D64+南岩尾!D64+今井!D64+三河田!D64+横和!D64+白山!D64</f>
        <v>29</v>
      </c>
      <c r="E64" s="10">
        <f>大和田!E64+落合!E64+北岩尾!E64+南岩尾!E64+今井!E64+三河田!E64+横和!E64+白山!E64</f>
        <v>50</v>
      </c>
      <c r="F64" s="32"/>
    </row>
    <row r="65" spans="1:6" ht="15" customHeight="1" x14ac:dyDescent="0.15">
      <c r="A65" s="12"/>
      <c r="B65" s="35">
        <v>52</v>
      </c>
      <c r="C65" s="75">
        <f>大和田!C65+落合!C65+北岩尾!C65+南岩尾!C65+今井!C65+三河田!C65+横和!C65+白山!C65</f>
        <v>21</v>
      </c>
      <c r="D65" s="75">
        <f>大和田!D65+落合!D65+北岩尾!D65+南岩尾!D65+今井!D65+三河田!D65+横和!D65+白山!D65</f>
        <v>26</v>
      </c>
      <c r="E65" s="10">
        <f>大和田!E65+落合!E65+北岩尾!E65+南岩尾!E65+今井!E65+三河田!E65+横和!E65+白山!E65</f>
        <v>47</v>
      </c>
      <c r="F65" s="32"/>
    </row>
    <row r="66" spans="1:6" ht="15" customHeight="1" x14ac:dyDescent="0.15">
      <c r="A66" s="12"/>
      <c r="B66" s="35">
        <v>53</v>
      </c>
      <c r="C66" s="75">
        <f>大和田!C66+落合!C66+北岩尾!C66+南岩尾!C66+今井!C66+三河田!C66+横和!C66+白山!C66</f>
        <v>18</v>
      </c>
      <c r="D66" s="75">
        <f>大和田!D66+落合!D66+北岩尾!D66+南岩尾!D66+今井!D66+三河田!D66+横和!D66+白山!D66</f>
        <v>23</v>
      </c>
      <c r="E66" s="10">
        <f>大和田!E66+落合!E66+北岩尾!E66+南岩尾!E66+今井!E66+三河田!E66+横和!E66+白山!E66</f>
        <v>41</v>
      </c>
      <c r="F66" s="32"/>
    </row>
    <row r="67" spans="1:6" ht="15" customHeight="1" x14ac:dyDescent="0.15">
      <c r="A67" s="12"/>
      <c r="B67" s="35">
        <v>54</v>
      </c>
      <c r="C67" s="75">
        <f>大和田!C67+落合!C67+北岩尾!C67+南岩尾!C67+今井!C67+三河田!C67+横和!C67+白山!C67</f>
        <v>21</v>
      </c>
      <c r="D67" s="75">
        <f>大和田!D67+落合!D67+北岩尾!D67+南岩尾!D67+今井!D67+三河田!D67+横和!D67+白山!D67</f>
        <v>15</v>
      </c>
      <c r="E67" s="10">
        <f>大和田!E67+落合!E67+北岩尾!E67+南岩尾!E67+今井!E67+三河田!E67+横和!E67+白山!E67</f>
        <v>36</v>
      </c>
      <c r="F67" s="32"/>
    </row>
    <row r="68" spans="1:6" ht="15" customHeight="1" x14ac:dyDescent="0.15">
      <c r="A68" s="12"/>
      <c r="B68" s="40" t="s">
        <v>60</v>
      </c>
      <c r="C68" s="49">
        <f>大和田!C68+落合!C68+北岩尾!C68+南岩尾!C68+今井!C68+三河田!C68+横和!C68+白山!C68</f>
        <v>110</v>
      </c>
      <c r="D68" s="49">
        <f>大和田!D68+落合!D68+北岩尾!D68+南岩尾!D68+今井!D68+三河田!D68+横和!D68+白山!D68</f>
        <v>109</v>
      </c>
      <c r="E68" s="41">
        <f>大和田!E68+落合!E68+北岩尾!E68+南岩尾!E68+今井!E68+三河田!E68+横和!E68+白山!E68</f>
        <v>219</v>
      </c>
      <c r="F68" s="42">
        <f>E68/E147</f>
        <v>6.8288119738072972E-2</v>
      </c>
    </row>
    <row r="69" spans="1:6" ht="15" customHeight="1" x14ac:dyDescent="0.15">
      <c r="A69" s="12"/>
      <c r="B69" s="35">
        <v>55</v>
      </c>
      <c r="C69" s="75">
        <f>大和田!C69+落合!C69+北岩尾!C69+南岩尾!C69+今井!C69+三河田!C69+横和!C69+白山!C69</f>
        <v>20</v>
      </c>
      <c r="D69" s="75">
        <f>大和田!D69+落合!D69+北岩尾!D69+南岩尾!D69+今井!D69+三河田!D69+横和!D69+白山!D69</f>
        <v>21</v>
      </c>
      <c r="E69" s="10">
        <f>大和田!E69+落合!E69+北岩尾!E69+南岩尾!E69+今井!E69+三河田!E69+横和!E69+白山!E69</f>
        <v>41</v>
      </c>
      <c r="F69" s="32"/>
    </row>
    <row r="70" spans="1:6" ht="15" customHeight="1" x14ac:dyDescent="0.15">
      <c r="A70" s="12"/>
      <c r="B70" s="35">
        <v>56</v>
      </c>
      <c r="C70" s="75">
        <f>大和田!C70+落合!C70+北岩尾!C70+南岩尾!C70+今井!C70+三河田!C70+横和!C70+白山!C70</f>
        <v>10</v>
      </c>
      <c r="D70" s="75">
        <f>大和田!D70+落合!D70+北岩尾!D70+南岩尾!D70+今井!D70+三河田!D70+横和!D70+白山!D70</f>
        <v>23</v>
      </c>
      <c r="E70" s="10">
        <f>大和田!E70+落合!E70+北岩尾!E70+南岩尾!E70+今井!E70+三河田!E70+横和!E70+白山!E70</f>
        <v>33</v>
      </c>
      <c r="F70" s="32"/>
    </row>
    <row r="71" spans="1:6" ht="15" customHeight="1" x14ac:dyDescent="0.15">
      <c r="A71" s="12"/>
      <c r="B71" s="35">
        <v>57</v>
      </c>
      <c r="C71" s="75">
        <f>大和田!C71+落合!C71+北岩尾!C71+南岩尾!C71+今井!C71+三河田!C71+横和!C71+白山!C71</f>
        <v>19</v>
      </c>
      <c r="D71" s="75">
        <f>大和田!D71+落合!D71+北岩尾!D71+南岩尾!D71+今井!D71+三河田!D71+横和!D71+白山!D71</f>
        <v>11</v>
      </c>
      <c r="E71" s="10">
        <f>大和田!E71+落合!E71+北岩尾!E71+南岩尾!E71+今井!E71+三河田!E71+横和!E71+白山!E71</f>
        <v>30</v>
      </c>
      <c r="F71" s="32"/>
    </row>
    <row r="72" spans="1:6" ht="15" customHeight="1" x14ac:dyDescent="0.15">
      <c r="A72" s="12"/>
      <c r="B72" s="35">
        <v>58</v>
      </c>
      <c r="C72" s="75">
        <f>大和田!C72+落合!C72+北岩尾!C72+南岩尾!C72+今井!C72+三河田!C72+横和!C72+白山!C72</f>
        <v>24</v>
      </c>
      <c r="D72" s="75">
        <f>大和田!D72+落合!D72+北岩尾!D72+南岩尾!D72+今井!D72+三河田!D72+横和!D72+白山!D72</f>
        <v>16</v>
      </c>
      <c r="E72" s="10">
        <f>大和田!E72+落合!E72+北岩尾!E72+南岩尾!E72+今井!E72+三河田!E72+横和!E72+白山!E72</f>
        <v>40</v>
      </c>
      <c r="F72" s="32"/>
    </row>
    <row r="73" spans="1:6" ht="15" customHeight="1" x14ac:dyDescent="0.15">
      <c r="A73" s="12"/>
      <c r="B73" s="35">
        <v>59</v>
      </c>
      <c r="C73" s="75">
        <f>大和田!C73+落合!C73+北岩尾!C73+南岩尾!C73+今井!C73+三河田!C73+横和!C73+白山!C73</f>
        <v>23</v>
      </c>
      <c r="D73" s="75">
        <f>大和田!D73+落合!D73+北岩尾!D73+南岩尾!D73+今井!D73+三河田!D73+横和!D73+白山!D73</f>
        <v>18</v>
      </c>
      <c r="E73" s="10">
        <f>大和田!E73+落合!E73+北岩尾!E73+南岩尾!E73+今井!E73+三河田!E73+横和!E73+白山!E73</f>
        <v>41</v>
      </c>
      <c r="F73" s="32"/>
    </row>
    <row r="74" spans="1:6" ht="15" customHeight="1" x14ac:dyDescent="0.15">
      <c r="A74" s="12"/>
      <c r="B74" s="40" t="s">
        <v>61</v>
      </c>
      <c r="C74" s="49">
        <f>大和田!C74+落合!C74+北岩尾!C74+南岩尾!C74+今井!C74+三河田!C74+横和!C74+白山!C74</f>
        <v>96</v>
      </c>
      <c r="D74" s="49">
        <f>大和田!D74+落合!D74+北岩尾!D74+南岩尾!D74+今井!D74+三河田!D74+横和!D74+白山!D74</f>
        <v>89</v>
      </c>
      <c r="E74" s="41">
        <f>大和田!E74+落合!E74+北岩尾!E74+南岩尾!E74+今井!E74+三河田!E74+横和!E74+白山!E74</f>
        <v>185</v>
      </c>
      <c r="F74" s="42">
        <f>E74/E147</f>
        <v>5.7686311194262548E-2</v>
      </c>
    </row>
    <row r="75" spans="1:6" ht="15" customHeight="1" x14ac:dyDescent="0.15">
      <c r="A75" s="12"/>
      <c r="B75" s="35">
        <v>60</v>
      </c>
      <c r="C75" s="75">
        <f>大和田!C75+落合!C75+北岩尾!C75+南岩尾!C75+今井!C75+三河田!C75+横和!C75+白山!C75</f>
        <v>26</v>
      </c>
      <c r="D75" s="75">
        <f>大和田!D75+落合!D75+北岩尾!D75+南岩尾!D75+今井!D75+三河田!D75+横和!D75+白山!D75</f>
        <v>20</v>
      </c>
      <c r="E75" s="10">
        <f>大和田!E75+落合!E75+北岩尾!E75+南岩尾!E75+今井!E75+三河田!E75+横和!E75+白山!E75</f>
        <v>46</v>
      </c>
      <c r="F75" s="32"/>
    </row>
    <row r="76" spans="1:6" ht="15" customHeight="1" x14ac:dyDescent="0.15">
      <c r="A76" s="12"/>
      <c r="B76" s="35">
        <v>61</v>
      </c>
      <c r="C76" s="75">
        <f>大和田!C76+落合!C76+北岩尾!C76+南岩尾!C76+今井!C76+三河田!C76+横和!C76+白山!C76</f>
        <v>21</v>
      </c>
      <c r="D76" s="75">
        <f>大和田!D76+落合!D76+北岩尾!D76+南岩尾!D76+今井!D76+三河田!D76+横和!D76+白山!D76</f>
        <v>20</v>
      </c>
      <c r="E76" s="10">
        <f>大和田!E76+落合!E76+北岩尾!E76+南岩尾!E76+今井!E76+三河田!E76+横和!E76+白山!E76</f>
        <v>41</v>
      </c>
      <c r="F76" s="32"/>
    </row>
    <row r="77" spans="1:6" ht="15" customHeight="1" x14ac:dyDescent="0.15">
      <c r="A77" s="12"/>
      <c r="B77" s="35">
        <v>62</v>
      </c>
      <c r="C77" s="75">
        <f>大和田!C77+落合!C77+北岩尾!C77+南岩尾!C77+今井!C77+三河田!C77+横和!C77+白山!C77</f>
        <v>20</v>
      </c>
      <c r="D77" s="75">
        <f>大和田!D77+落合!D77+北岩尾!D77+南岩尾!D77+今井!D77+三河田!D77+横和!D77+白山!D77</f>
        <v>25</v>
      </c>
      <c r="E77" s="10">
        <f>大和田!E77+落合!E77+北岩尾!E77+南岩尾!E77+今井!E77+三河田!E77+横和!E77+白山!E77</f>
        <v>45</v>
      </c>
      <c r="F77" s="32"/>
    </row>
    <row r="78" spans="1:6" ht="15" customHeight="1" x14ac:dyDescent="0.15">
      <c r="A78" s="12"/>
      <c r="B78" s="35">
        <v>63</v>
      </c>
      <c r="C78" s="75">
        <f>大和田!C78+落合!C78+北岩尾!C78+南岩尾!C78+今井!C78+三河田!C78+横和!C78+白山!C78</f>
        <v>25</v>
      </c>
      <c r="D78" s="75">
        <f>大和田!D78+落合!D78+北岩尾!D78+南岩尾!D78+今井!D78+三河田!D78+横和!D78+白山!D78</f>
        <v>21</v>
      </c>
      <c r="E78" s="10">
        <f>大和田!E78+落合!E78+北岩尾!E78+南岩尾!E78+今井!E78+三河田!E78+横和!E78+白山!E78</f>
        <v>46</v>
      </c>
      <c r="F78" s="32"/>
    </row>
    <row r="79" spans="1:6" ht="15" customHeight="1" x14ac:dyDescent="0.15">
      <c r="A79" s="12"/>
      <c r="B79" s="35">
        <v>64</v>
      </c>
      <c r="C79" s="75">
        <f>大和田!C79+落合!C79+北岩尾!C79+南岩尾!C79+今井!C79+三河田!C79+横和!C79+白山!C79</f>
        <v>18</v>
      </c>
      <c r="D79" s="75">
        <f>大和田!D79+落合!D79+北岩尾!D79+南岩尾!D79+今井!D79+三河田!D79+横和!D79+白山!D79</f>
        <v>27</v>
      </c>
      <c r="E79" s="10">
        <f>大和田!E79+落合!E79+北岩尾!E79+南岩尾!E79+今井!E79+三河田!E79+横和!E79+白山!E79</f>
        <v>45</v>
      </c>
      <c r="F79" s="32"/>
    </row>
    <row r="80" spans="1:6" ht="15" customHeight="1" x14ac:dyDescent="0.15">
      <c r="A80" s="12"/>
      <c r="B80" s="40" t="s">
        <v>62</v>
      </c>
      <c r="C80" s="49">
        <f>大和田!C80+落合!C80+北岩尾!C80+南岩尾!C80+今井!C80+三河田!C80+横和!C80+白山!C80</f>
        <v>110</v>
      </c>
      <c r="D80" s="49">
        <f>大和田!D80+落合!D80+北岩尾!D80+南岩尾!D80+今井!D80+三河田!D80+横和!D80+白山!D80</f>
        <v>113</v>
      </c>
      <c r="E80" s="41">
        <f>大和田!E80+落合!E80+北岩尾!E80+南岩尾!E80+今井!E80+三河田!E80+横和!E80+白山!E80</f>
        <v>223</v>
      </c>
      <c r="F80" s="42">
        <f>E80/E147</f>
        <v>6.9535391331462429E-2</v>
      </c>
    </row>
    <row r="81" spans="1:6" ht="15" customHeight="1" x14ac:dyDescent="0.15">
      <c r="A81" s="12"/>
      <c r="B81" s="35">
        <v>65</v>
      </c>
      <c r="C81" s="75">
        <f>大和田!C81+落合!C81+北岩尾!C81+南岩尾!C81+今井!C81+三河田!C81+横和!C81+白山!C81</f>
        <v>15</v>
      </c>
      <c r="D81" s="75">
        <f>大和田!D81+落合!D81+北岩尾!D81+南岩尾!D81+今井!D81+三河田!D81+横和!D81+白山!D81</f>
        <v>28</v>
      </c>
      <c r="E81" s="10">
        <f>大和田!E81+落合!E81+北岩尾!E81+南岩尾!E81+今井!E81+三河田!E81+横和!E81+白山!E81</f>
        <v>43</v>
      </c>
      <c r="F81" s="32"/>
    </row>
    <row r="82" spans="1:6" ht="15" customHeight="1" x14ac:dyDescent="0.15">
      <c r="A82" s="12"/>
      <c r="B82" s="35">
        <v>66</v>
      </c>
      <c r="C82" s="75">
        <f>大和田!C82+落合!C82+北岩尾!C82+南岩尾!C82+今井!C82+三河田!C82+横和!C82+白山!C82</f>
        <v>20</v>
      </c>
      <c r="D82" s="75">
        <f>大和田!D82+落合!D82+北岩尾!D82+南岩尾!D82+今井!D82+三河田!D82+横和!D82+白山!D82</f>
        <v>20</v>
      </c>
      <c r="E82" s="10">
        <f>大和田!E82+落合!E82+北岩尾!E82+南岩尾!E82+今井!E82+三河田!E82+横和!E82+白山!E82</f>
        <v>40</v>
      </c>
      <c r="F82" s="32"/>
    </row>
    <row r="83" spans="1:6" ht="15" customHeight="1" x14ac:dyDescent="0.15">
      <c r="A83" s="12"/>
      <c r="B83" s="35">
        <v>67</v>
      </c>
      <c r="C83" s="75">
        <f>大和田!C83+落合!C83+北岩尾!C83+南岩尾!C83+今井!C83+三河田!C83+横和!C83+白山!C83</f>
        <v>24</v>
      </c>
      <c r="D83" s="75">
        <f>大和田!D83+落合!D83+北岩尾!D83+南岩尾!D83+今井!D83+三河田!D83+横和!D83+白山!D83</f>
        <v>24</v>
      </c>
      <c r="E83" s="10">
        <f>大和田!E83+落合!E83+北岩尾!E83+南岩尾!E83+今井!E83+三河田!E83+横和!E83+白山!E83</f>
        <v>48</v>
      </c>
      <c r="F83" s="32"/>
    </row>
    <row r="84" spans="1:6" ht="15" customHeight="1" x14ac:dyDescent="0.15">
      <c r="A84" s="12"/>
      <c r="B84" s="35">
        <v>68</v>
      </c>
      <c r="C84" s="75">
        <f>大和田!C84+落合!C84+北岩尾!C84+南岩尾!C84+今井!C84+三河田!C84+横和!C84+白山!C84</f>
        <v>25</v>
      </c>
      <c r="D84" s="75">
        <f>大和田!D84+落合!D84+北岩尾!D84+南岩尾!D84+今井!D84+三河田!D84+横和!D84+白山!D84</f>
        <v>26</v>
      </c>
      <c r="E84" s="10">
        <f>大和田!E84+落合!E84+北岩尾!E84+南岩尾!E84+今井!E84+三河田!E84+横和!E84+白山!E84</f>
        <v>51</v>
      </c>
      <c r="F84" s="32"/>
    </row>
    <row r="85" spans="1:6" ht="15" customHeight="1" x14ac:dyDescent="0.15">
      <c r="A85" s="12"/>
      <c r="B85" s="35">
        <v>69</v>
      </c>
      <c r="C85" s="75">
        <f>大和田!C85+落合!C85+北岩尾!C85+南岩尾!C85+今井!C85+三河田!C85+横和!C85+白山!C85</f>
        <v>29</v>
      </c>
      <c r="D85" s="75">
        <f>大和田!D85+落合!D85+北岩尾!D85+南岩尾!D85+今井!D85+三河田!D85+横和!D85+白山!D85</f>
        <v>25</v>
      </c>
      <c r="E85" s="10">
        <f>大和田!E85+落合!E85+北岩尾!E85+南岩尾!E85+今井!E85+三河田!E85+横和!E85+白山!E85</f>
        <v>54</v>
      </c>
      <c r="F85" s="32"/>
    </row>
    <row r="86" spans="1:6" ht="15" customHeight="1" x14ac:dyDescent="0.15">
      <c r="A86" s="12"/>
      <c r="B86" s="43" t="s">
        <v>63</v>
      </c>
      <c r="C86" s="71">
        <f>大和田!C86+落合!C86+北岩尾!C86+南岩尾!C86+今井!C86+三河田!C86+横和!C86+白山!C86</f>
        <v>113</v>
      </c>
      <c r="D86" s="71">
        <f>大和田!D86+落合!D86+北岩尾!D86+南岩尾!D86+今井!D86+三河田!D86+横和!D86+白山!D86</f>
        <v>123</v>
      </c>
      <c r="E86" s="44">
        <f>大和田!E86+落合!E86+北岩尾!E86+南岩尾!E86+今井!E86+三河田!E86+横和!E86+白山!E86</f>
        <v>236</v>
      </c>
      <c r="F86" s="45">
        <f>E86/E147</f>
        <v>7.3589024009978174E-2</v>
      </c>
    </row>
    <row r="87" spans="1:6" ht="15" customHeight="1" x14ac:dyDescent="0.15">
      <c r="A87" s="12"/>
      <c r="B87" s="35">
        <v>70</v>
      </c>
      <c r="C87" s="75">
        <f>大和田!C87+落合!C87+北岩尾!C87+南岩尾!C87+今井!C87+三河田!C87+横和!C87+白山!C87</f>
        <v>22</v>
      </c>
      <c r="D87" s="75">
        <f>大和田!D87+落合!D87+北岩尾!D87+南岩尾!D87+今井!D87+三河田!D87+横和!D87+白山!D87</f>
        <v>27</v>
      </c>
      <c r="E87" s="10">
        <f>大和田!E87+落合!E87+北岩尾!E87+南岩尾!E87+今井!E87+三河田!E87+横和!E87+白山!E87</f>
        <v>49</v>
      </c>
      <c r="F87" s="32"/>
    </row>
    <row r="88" spans="1:6" ht="15" customHeight="1" x14ac:dyDescent="0.15">
      <c r="A88" s="12"/>
      <c r="B88" s="35">
        <v>71</v>
      </c>
      <c r="C88" s="75">
        <f>大和田!C88+落合!C88+北岩尾!C88+南岩尾!C88+今井!C88+三河田!C88+横和!C88+白山!C88</f>
        <v>28</v>
      </c>
      <c r="D88" s="75">
        <f>大和田!D88+落合!D88+北岩尾!D88+南岩尾!D88+今井!D88+三河田!D88+横和!D88+白山!D88</f>
        <v>28</v>
      </c>
      <c r="E88" s="10">
        <f>大和田!E88+落合!E88+北岩尾!E88+南岩尾!E88+今井!E88+三河田!E88+横和!E88+白山!E88</f>
        <v>56</v>
      </c>
      <c r="F88" s="32"/>
    </row>
    <row r="89" spans="1:6" ht="15" customHeight="1" x14ac:dyDescent="0.15">
      <c r="A89" s="12"/>
      <c r="B89" s="35">
        <v>72</v>
      </c>
      <c r="C89" s="75">
        <f>大和田!C89+落合!C89+北岩尾!C89+南岩尾!C89+今井!C89+三河田!C89+横和!C89+白山!C89</f>
        <v>30</v>
      </c>
      <c r="D89" s="75">
        <f>大和田!D89+落合!D89+北岩尾!D89+南岩尾!D89+今井!D89+三河田!D89+横和!D89+白山!D89</f>
        <v>23</v>
      </c>
      <c r="E89" s="10">
        <f>大和田!E89+落合!E89+北岩尾!E89+南岩尾!E89+今井!E89+三河田!E89+横和!E89+白山!E89</f>
        <v>53</v>
      </c>
      <c r="F89" s="32"/>
    </row>
    <row r="90" spans="1:6" ht="15" customHeight="1" x14ac:dyDescent="0.15">
      <c r="A90" s="12"/>
      <c r="B90" s="35">
        <v>73</v>
      </c>
      <c r="C90" s="75">
        <f>大和田!C90+落合!C90+北岩尾!C90+南岩尾!C90+今井!C90+三河田!C90+横和!C90+白山!C90</f>
        <v>28</v>
      </c>
      <c r="D90" s="75">
        <f>大和田!D90+落合!D90+北岩尾!D90+南岩尾!D90+今井!D90+三河田!D90+横和!D90+白山!D90</f>
        <v>29</v>
      </c>
      <c r="E90" s="10">
        <f>大和田!E90+落合!E90+北岩尾!E90+南岩尾!E90+今井!E90+三河田!E90+横和!E90+白山!E90</f>
        <v>57</v>
      </c>
      <c r="F90" s="32"/>
    </row>
    <row r="91" spans="1:6" ht="15" customHeight="1" x14ac:dyDescent="0.15">
      <c r="A91" s="12"/>
      <c r="B91" s="35">
        <v>74</v>
      </c>
      <c r="C91" s="75">
        <f>大和田!C91+落合!C91+北岩尾!C91+南岩尾!C91+今井!C91+三河田!C91+横和!C91+白山!C91</f>
        <v>22</v>
      </c>
      <c r="D91" s="75">
        <f>大和田!D91+落合!D91+北岩尾!D91+南岩尾!D91+今井!D91+三河田!D91+横和!D91+白山!D91</f>
        <v>29</v>
      </c>
      <c r="E91" s="10">
        <f>大和田!E91+落合!E91+北岩尾!E91+南岩尾!E91+今井!E91+三河田!E91+横和!E91+白山!E91</f>
        <v>51</v>
      </c>
      <c r="F91" s="32"/>
    </row>
    <row r="92" spans="1:6" ht="15" customHeight="1" x14ac:dyDescent="0.15">
      <c r="A92" s="12"/>
      <c r="B92" s="43" t="s">
        <v>64</v>
      </c>
      <c r="C92" s="71">
        <f>大和田!C92+落合!C92+北岩尾!C92+南岩尾!C92+今井!C92+三河田!C92+横和!C92+白山!C92</f>
        <v>130</v>
      </c>
      <c r="D92" s="71">
        <f>大和田!D92+落合!D92+北岩尾!D92+南岩尾!D92+今井!D92+三河田!D92+横和!D92+白山!D92</f>
        <v>136</v>
      </c>
      <c r="E92" s="44">
        <f>大和田!E92+落合!E92+北岩尾!E92+南岩尾!E92+今井!E92+三河田!E92+横和!E92+白山!E92</f>
        <v>266</v>
      </c>
      <c r="F92" s="45">
        <f>E92/E147</f>
        <v>8.2943560960399121E-2</v>
      </c>
    </row>
    <row r="93" spans="1:6" ht="15" customHeight="1" x14ac:dyDescent="0.15">
      <c r="A93" s="12"/>
      <c r="B93" s="35">
        <v>75</v>
      </c>
      <c r="C93" s="75">
        <f>大和田!C93+落合!C93+北岩尾!C93+南岩尾!C93+今井!C93+三河田!C93+横和!C93+白山!C93</f>
        <v>39</v>
      </c>
      <c r="D93" s="75">
        <f>大和田!D93+落合!D93+北岩尾!D93+南岩尾!D93+今井!D93+三河田!D93+横和!D93+白山!D93</f>
        <v>29</v>
      </c>
      <c r="E93" s="10">
        <f>大和田!E93+落合!E93+北岩尾!E93+南岩尾!E93+今井!E93+三河田!E93+横和!E93+白山!E93</f>
        <v>68</v>
      </c>
      <c r="F93" s="32"/>
    </row>
    <row r="94" spans="1:6" ht="15" customHeight="1" x14ac:dyDescent="0.15">
      <c r="A94" s="12"/>
      <c r="B94" s="35">
        <v>76</v>
      </c>
      <c r="C94" s="75">
        <f>大和田!C94+落合!C94+北岩尾!C94+南岩尾!C94+今井!C94+三河田!C94+横和!C94+白山!C94</f>
        <v>25</v>
      </c>
      <c r="D94" s="75">
        <f>大和田!D94+落合!D94+北岩尾!D94+南岩尾!D94+今井!D94+三河田!D94+横和!D94+白山!D94</f>
        <v>23</v>
      </c>
      <c r="E94" s="10">
        <f>大和田!E94+落合!E94+北岩尾!E94+南岩尾!E94+今井!E94+三河田!E94+横和!E94+白山!E94</f>
        <v>48</v>
      </c>
      <c r="F94" s="32"/>
    </row>
    <row r="95" spans="1:6" ht="15" customHeight="1" x14ac:dyDescent="0.15">
      <c r="A95" s="12"/>
      <c r="B95" s="35">
        <v>77</v>
      </c>
      <c r="C95" s="75">
        <f>大和田!C95+落合!C95+北岩尾!C95+南岩尾!C95+今井!C95+三河田!C95+横和!C95+白山!C95</f>
        <v>20</v>
      </c>
      <c r="D95" s="75">
        <f>大和田!D95+落合!D95+北岩尾!D95+南岩尾!D95+今井!D95+三河田!D95+横和!D95+白山!D95</f>
        <v>21</v>
      </c>
      <c r="E95" s="10">
        <f>大和田!E95+落合!E95+北岩尾!E95+南岩尾!E95+今井!E95+三河田!E95+横和!E95+白山!E95</f>
        <v>41</v>
      </c>
      <c r="F95" s="32"/>
    </row>
    <row r="96" spans="1:6" ht="15" customHeight="1" x14ac:dyDescent="0.15">
      <c r="A96" s="12"/>
      <c r="B96" s="35">
        <v>78</v>
      </c>
      <c r="C96" s="75">
        <f>大和田!C96+落合!C96+北岩尾!C96+南岩尾!C96+今井!C96+三河田!C96+横和!C96+白山!C96</f>
        <v>17</v>
      </c>
      <c r="D96" s="75">
        <f>大和田!D96+落合!D96+北岩尾!D96+南岩尾!D96+今井!D96+三河田!D96+横和!D96+白山!D96</f>
        <v>14</v>
      </c>
      <c r="E96" s="10">
        <f>大和田!E96+落合!E96+北岩尾!E96+南岩尾!E96+今井!E96+三河田!E96+横和!E96+白山!E96</f>
        <v>31</v>
      </c>
      <c r="F96" s="32"/>
    </row>
    <row r="97" spans="1:6" ht="15" customHeight="1" x14ac:dyDescent="0.15">
      <c r="A97" s="12"/>
      <c r="B97" s="35">
        <v>79</v>
      </c>
      <c r="C97" s="75">
        <f>大和田!C97+落合!C97+北岩尾!C97+南岩尾!C97+今井!C97+三河田!C97+横和!C97+白山!C97</f>
        <v>15</v>
      </c>
      <c r="D97" s="75">
        <f>大和田!D97+落合!D97+北岩尾!D97+南岩尾!D97+今井!D97+三河田!D97+横和!D97+白山!D97</f>
        <v>20</v>
      </c>
      <c r="E97" s="10">
        <f>大和田!E97+落合!E97+北岩尾!E97+南岩尾!E97+今井!E97+三河田!E97+横和!E97+白山!E97</f>
        <v>35</v>
      </c>
      <c r="F97" s="32"/>
    </row>
    <row r="98" spans="1:6" ht="15" customHeight="1" x14ac:dyDescent="0.15">
      <c r="A98" s="12"/>
      <c r="B98" s="43" t="s">
        <v>65</v>
      </c>
      <c r="C98" s="71">
        <f>大和田!C98+落合!C98+北岩尾!C98+南岩尾!C98+今井!C98+三河田!C98+横和!C98+白山!C98</f>
        <v>116</v>
      </c>
      <c r="D98" s="71">
        <f>大和田!D98+落合!D98+北岩尾!D98+南岩尾!D98+今井!D98+三河田!D98+横和!D98+白山!D98</f>
        <v>107</v>
      </c>
      <c r="E98" s="44">
        <f>大和田!E98+落合!E98+北岩尾!E98+南岩尾!E98+今井!E98+三河田!E98+横和!E98+白山!E98</f>
        <v>223</v>
      </c>
      <c r="F98" s="45">
        <f>E98/E147</f>
        <v>6.9535391331462429E-2</v>
      </c>
    </row>
    <row r="99" spans="1:6" ht="15" customHeight="1" x14ac:dyDescent="0.15">
      <c r="A99" s="12"/>
      <c r="B99" s="35">
        <v>80</v>
      </c>
      <c r="C99" s="75">
        <f>大和田!C99+落合!C99+北岩尾!C99+南岩尾!C99+今井!C99+三河田!C99+横和!C99+白山!C99</f>
        <v>22</v>
      </c>
      <c r="D99" s="75">
        <f>大和田!D99+落合!D99+北岩尾!D99+南岩尾!D99+今井!D99+三河田!D99+横和!D99+白山!D99</f>
        <v>18</v>
      </c>
      <c r="E99" s="10">
        <f>大和田!E99+落合!E99+北岩尾!E99+南岩尾!E99+今井!E99+三河田!E99+横和!E99+白山!E99</f>
        <v>40</v>
      </c>
      <c r="F99" s="32"/>
    </row>
    <row r="100" spans="1:6" ht="15" customHeight="1" x14ac:dyDescent="0.15">
      <c r="A100" s="12"/>
      <c r="B100" s="35">
        <v>81</v>
      </c>
      <c r="C100" s="75">
        <f>大和田!C100+落合!C100+北岩尾!C100+南岩尾!C100+今井!C100+三河田!C100+横和!C100+白山!C100</f>
        <v>6</v>
      </c>
      <c r="D100" s="75">
        <f>大和田!D100+落合!D100+北岩尾!D100+南岩尾!D100+今井!D100+三河田!D100+横和!D100+白山!D100</f>
        <v>22</v>
      </c>
      <c r="E100" s="10">
        <f>大和田!E100+落合!E100+北岩尾!E100+南岩尾!E100+今井!E100+三河田!E100+横和!E100+白山!E100</f>
        <v>28</v>
      </c>
      <c r="F100" s="32"/>
    </row>
    <row r="101" spans="1:6" ht="15" customHeight="1" x14ac:dyDescent="0.15">
      <c r="A101" s="12"/>
      <c r="B101" s="35">
        <v>82</v>
      </c>
      <c r="C101" s="75">
        <f>大和田!C101+落合!C101+北岩尾!C101+南岩尾!C101+今井!C101+三河田!C101+横和!C101+白山!C101</f>
        <v>18</v>
      </c>
      <c r="D101" s="75">
        <f>大和田!D101+落合!D101+北岩尾!D101+南岩尾!D101+今井!D101+三河田!D101+横和!D101+白山!D101</f>
        <v>15</v>
      </c>
      <c r="E101" s="10">
        <f>大和田!E101+落合!E101+北岩尾!E101+南岩尾!E101+今井!E101+三河田!E101+横和!E101+白山!E101</f>
        <v>33</v>
      </c>
      <c r="F101" s="32"/>
    </row>
    <row r="102" spans="1:6" ht="15" customHeight="1" x14ac:dyDescent="0.15">
      <c r="A102" s="12"/>
      <c r="B102" s="35">
        <v>83</v>
      </c>
      <c r="C102" s="75">
        <f>大和田!C102+落合!C102+北岩尾!C102+南岩尾!C102+今井!C102+三河田!C102+横和!C102+白山!C102</f>
        <v>12</v>
      </c>
      <c r="D102" s="75">
        <f>大和田!D102+落合!D102+北岩尾!D102+南岩尾!D102+今井!D102+三河田!D102+横和!D102+白山!D102</f>
        <v>10</v>
      </c>
      <c r="E102" s="10">
        <f>大和田!E102+落合!E102+北岩尾!E102+南岩尾!E102+今井!E102+三河田!E102+横和!E102+白山!E102</f>
        <v>22</v>
      </c>
      <c r="F102" s="32"/>
    </row>
    <row r="103" spans="1:6" ht="15" customHeight="1" x14ac:dyDescent="0.15">
      <c r="A103" s="12"/>
      <c r="B103" s="35">
        <v>84</v>
      </c>
      <c r="C103" s="75">
        <f>大和田!C103+落合!C103+北岩尾!C103+南岩尾!C103+今井!C103+三河田!C103+横和!C103+白山!C103</f>
        <v>10</v>
      </c>
      <c r="D103" s="75">
        <f>大和田!D103+落合!D103+北岩尾!D103+南岩尾!D103+今井!D103+三河田!D103+横和!D103+白山!D103</f>
        <v>11</v>
      </c>
      <c r="E103" s="10">
        <f>大和田!E103+落合!E103+北岩尾!E103+南岩尾!E103+今井!E103+三河田!E103+横和!E103+白山!E103</f>
        <v>21</v>
      </c>
      <c r="F103" s="32"/>
    </row>
    <row r="104" spans="1:6" ht="15" customHeight="1" x14ac:dyDescent="0.15">
      <c r="A104" s="12"/>
      <c r="B104" s="43" t="s">
        <v>66</v>
      </c>
      <c r="C104" s="71">
        <f>大和田!C104+落合!C104+北岩尾!C104+南岩尾!C104+今井!C104+三河田!C104+横和!C104+白山!C104</f>
        <v>68</v>
      </c>
      <c r="D104" s="71">
        <f>大和田!D104+落合!D104+北岩尾!D104+南岩尾!D104+今井!D104+三河田!D104+横和!D104+白山!D104</f>
        <v>76</v>
      </c>
      <c r="E104" s="44">
        <f>大和田!E104+落合!E104+北岩尾!E104+南岩尾!E104+今井!E104+三河田!E104+横和!E104+白山!E104</f>
        <v>144</v>
      </c>
      <c r="F104" s="45">
        <f>E104/E147</f>
        <v>4.4901777362020577E-2</v>
      </c>
    </row>
    <row r="105" spans="1:6" ht="15" customHeight="1" x14ac:dyDescent="0.15">
      <c r="A105" s="12"/>
      <c r="B105" s="35">
        <v>85</v>
      </c>
      <c r="C105" s="75">
        <f>大和田!C105+落合!C105+北岩尾!C105+南岩尾!C105+今井!C105+三河田!C105+横和!C105+白山!C105</f>
        <v>10</v>
      </c>
      <c r="D105" s="75">
        <f>大和田!D105+落合!D105+北岩尾!D105+南岩尾!D105+今井!D105+三河田!D105+横和!D105+白山!D105</f>
        <v>14</v>
      </c>
      <c r="E105" s="10">
        <f>大和田!E105+落合!E105+北岩尾!E105+南岩尾!E105+今井!E105+三河田!E105+横和!E105+白山!E105</f>
        <v>24</v>
      </c>
      <c r="F105" s="32"/>
    </row>
    <row r="106" spans="1:6" ht="15" customHeight="1" x14ac:dyDescent="0.15">
      <c r="A106" s="12"/>
      <c r="B106" s="35">
        <v>86</v>
      </c>
      <c r="C106" s="75">
        <f>大和田!C106+落合!C106+北岩尾!C106+南岩尾!C106+今井!C106+三河田!C106+横和!C106+白山!C106</f>
        <v>8</v>
      </c>
      <c r="D106" s="75">
        <f>大和田!D106+落合!D106+北岩尾!D106+南岩尾!D106+今井!D106+三河田!D106+横和!D106+白山!D106</f>
        <v>12</v>
      </c>
      <c r="E106" s="10">
        <f>大和田!E106+落合!E106+北岩尾!E106+南岩尾!E106+今井!E106+三河田!E106+横和!E106+白山!E106</f>
        <v>20</v>
      </c>
      <c r="F106" s="32"/>
    </row>
    <row r="107" spans="1:6" ht="15" customHeight="1" x14ac:dyDescent="0.15">
      <c r="A107" s="12"/>
      <c r="B107" s="35">
        <v>87</v>
      </c>
      <c r="C107" s="75">
        <f>大和田!C107+落合!C107+北岩尾!C107+南岩尾!C107+今井!C107+三河田!C107+横和!C107+白山!C107</f>
        <v>6</v>
      </c>
      <c r="D107" s="75">
        <f>大和田!D107+落合!D107+北岩尾!D107+南岩尾!D107+今井!D107+三河田!D107+横和!D107+白山!D107</f>
        <v>14</v>
      </c>
      <c r="E107" s="10">
        <f>大和田!E107+落合!E107+北岩尾!E107+南岩尾!E107+今井!E107+三河田!E107+横和!E107+白山!E107</f>
        <v>20</v>
      </c>
      <c r="F107" s="32"/>
    </row>
    <row r="108" spans="1:6" ht="15" customHeight="1" x14ac:dyDescent="0.15">
      <c r="A108" s="12"/>
      <c r="B108" s="35">
        <v>88</v>
      </c>
      <c r="C108" s="75">
        <f>大和田!C108+落合!C108+北岩尾!C108+南岩尾!C108+今井!C108+三河田!C108+横和!C108+白山!C108</f>
        <v>6</v>
      </c>
      <c r="D108" s="75">
        <f>大和田!D108+落合!D108+北岩尾!D108+南岩尾!D108+今井!D108+三河田!D108+横和!D108+白山!D108</f>
        <v>7</v>
      </c>
      <c r="E108" s="10">
        <f>大和田!E108+落合!E108+北岩尾!E108+南岩尾!E108+今井!E108+三河田!E108+横和!E108+白山!E108</f>
        <v>13</v>
      </c>
      <c r="F108" s="32"/>
    </row>
    <row r="109" spans="1:6" ht="15" customHeight="1" x14ac:dyDescent="0.15">
      <c r="A109" s="12"/>
      <c r="B109" s="35">
        <v>89</v>
      </c>
      <c r="C109" s="75">
        <f>大和田!C109+落合!C109+北岩尾!C109+南岩尾!C109+今井!C109+三河田!C109+横和!C109+白山!C109</f>
        <v>6</v>
      </c>
      <c r="D109" s="75">
        <f>大和田!D109+落合!D109+北岩尾!D109+南岩尾!D109+今井!D109+三河田!D109+横和!D109+白山!D109</f>
        <v>9</v>
      </c>
      <c r="E109" s="10">
        <f>大和田!E109+落合!E109+北岩尾!E109+南岩尾!E109+今井!E109+三河田!E109+横和!E109+白山!E109</f>
        <v>15</v>
      </c>
      <c r="F109" s="32"/>
    </row>
    <row r="110" spans="1:6" ht="15" customHeight="1" x14ac:dyDescent="0.15">
      <c r="A110" s="12"/>
      <c r="B110" s="43" t="s">
        <v>67</v>
      </c>
      <c r="C110" s="71">
        <f>大和田!C110+落合!C110+北岩尾!C110+南岩尾!C110+今井!C110+三河田!C110+横和!C110+白山!C110</f>
        <v>36</v>
      </c>
      <c r="D110" s="71">
        <f>大和田!D110+落合!D110+北岩尾!D110+南岩尾!D110+今井!D110+三河田!D110+横和!D110+白山!D110</f>
        <v>56</v>
      </c>
      <c r="E110" s="44">
        <f>大和田!E110+落合!E110+北岩尾!E110+南岩尾!E110+今井!E110+三河田!E110+横和!E110+白山!E110</f>
        <v>92</v>
      </c>
      <c r="F110" s="45">
        <f>E110/E147</f>
        <v>2.8687246647957593E-2</v>
      </c>
    </row>
    <row r="111" spans="1:6" ht="15" customHeight="1" x14ac:dyDescent="0.15">
      <c r="A111" s="12"/>
      <c r="B111" s="35">
        <v>90</v>
      </c>
      <c r="C111" s="75">
        <f>大和田!C111+落合!C111+北岩尾!C111+南岩尾!C111+今井!C111+三河田!C111+横和!C111+白山!C111</f>
        <v>4</v>
      </c>
      <c r="D111" s="75">
        <f>大和田!D111+落合!D111+北岩尾!D111+南岩尾!D111+今井!D111+三河田!D111+横和!D111+白山!D111</f>
        <v>10</v>
      </c>
      <c r="E111" s="10">
        <f>大和田!E111+落合!E111+北岩尾!E111+南岩尾!E111+今井!E111+三河田!E111+横和!E111+白山!E111</f>
        <v>14</v>
      </c>
      <c r="F111" s="32"/>
    </row>
    <row r="112" spans="1:6" ht="15" customHeight="1" x14ac:dyDescent="0.15">
      <c r="A112" s="12"/>
      <c r="B112" s="35">
        <v>91</v>
      </c>
      <c r="C112" s="75">
        <f>大和田!C112+落合!C112+北岩尾!C112+南岩尾!C112+今井!C112+三河田!C112+横和!C112+白山!C112</f>
        <v>5</v>
      </c>
      <c r="D112" s="75">
        <f>大和田!D112+落合!D112+北岩尾!D112+南岩尾!D112+今井!D112+三河田!D112+横和!D112+白山!D112</f>
        <v>8</v>
      </c>
      <c r="E112" s="10">
        <f>大和田!E112+落合!E112+北岩尾!E112+南岩尾!E112+今井!E112+三河田!E112+横和!E112+白山!E112</f>
        <v>13</v>
      </c>
      <c r="F112" s="32"/>
    </row>
    <row r="113" spans="1:6" ht="15" customHeight="1" x14ac:dyDescent="0.15">
      <c r="A113" s="12"/>
      <c r="B113" s="35">
        <v>92</v>
      </c>
      <c r="C113" s="75">
        <f>大和田!C113+落合!C113+北岩尾!C113+南岩尾!C113+今井!C113+三河田!C113+横和!C113+白山!C113</f>
        <v>4</v>
      </c>
      <c r="D113" s="75">
        <f>大和田!D113+落合!D113+北岩尾!D113+南岩尾!D113+今井!D113+三河田!D113+横和!D113+白山!D113</f>
        <v>8</v>
      </c>
      <c r="E113" s="10">
        <f>大和田!E113+落合!E113+北岩尾!E113+南岩尾!E113+今井!E113+三河田!E113+横和!E113+白山!E113</f>
        <v>12</v>
      </c>
      <c r="F113" s="32"/>
    </row>
    <row r="114" spans="1:6" ht="15" customHeight="1" x14ac:dyDescent="0.15">
      <c r="A114" s="12"/>
      <c r="B114" s="35">
        <v>93</v>
      </c>
      <c r="C114" s="75">
        <f>大和田!C114+落合!C114+北岩尾!C114+南岩尾!C114+今井!C114+三河田!C114+横和!C114+白山!C114</f>
        <v>2</v>
      </c>
      <c r="D114" s="75">
        <f>大和田!D114+落合!D114+北岩尾!D114+南岩尾!D114+今井!D114+三河田!D114+横和!D114+白山!D114</f>
        <v>3</v>
      </c>
      <c r="E114" s="10">
        <f>大和田!E114+落合!E114+北岩尾!E114+南岩尾!E114+今井!E114+三河田!E114+横和!E114+白山!E114</f>
        <v>5</v>
      </c>
      <c r="F114" s="32"/>
    </row>
    <row r="115" spans="1:6" ht="15" customHeight="1" x14ac:dyDescent="0.15">
      <c r="A115" s="12"/>
      <c r="B115" s="35">
        <v>94</v>
      </c>
      <c r="C115" s="75">
        <f>大和田!C115+落合!C115+北岩尾!C115+南岩尾!C115+今井!C115+三河田!C115+横和!C115+白山!C115</f>
        <v>0</v>
      </c>
      <c r="D115" s="75">
        <f>大和田!D115+落合!D115+北岩尾!D115+南岩尾!D115+今井!D115+三河田!D115+横和!D115+白山!D115</f>
        <v>8</v>
      </c>
      <c r="E115" s="10">
        <f>大和田!E115+落合!E115+北岩尾!E115+南岩尾!E115+今井!E115+三河田!E115+横和!E115+白山!E115</f>
        <v>8</v>
      </c>
      <c r="F115" s="32"/>
    </row>
    <row r="116" spans="1:6" ht="15" customHeight="1" x14ac:dyDescent="0.15">
      <c r="A116" s="12"/>
      <c r="B116" s="43" t="s">
        <v>68</v>
      </c>
      <c r="C116" s="71">
        <f>大和田!C116+落合!C116+北岩尾!C116+南岩尾!C116+今井!C116+三河田!C116+横和!C116+白山!C116</f>
        <v>15</v>
      </c>
      <c r="D116" s="71">
        <f>大和田!D116+落合!D116+北岩尾!D116+南岩尾!D116+今井!D116+三河田!D116+横和!D116+白山!D116</f>
        <v>37</v>
      </c>
      <c r="E116" s="44">
        <f>大和田!E116+落合!E116+北岩尾!E116+南岩尾!E116+今井!E116+三河田!E116+横和!E116+白山!E116</f>
        <v>52</v>
      </c>
      <c r="F116" s="45">
        <f>E116/E147</f>
        <v>1.6214530714062987E-2</v>
      </c>
    </row>
    <row r="117" spans="1:6" ht="15" customHeight="1" x14ac:dyDescent="0.15">
      <c r="A117" s="12"/>
      <c r="B117" s="35">
        <v>95</v>
      </c>
      <c r="C117" s="75">
        <f>大和田!C117+落合!C117+北岩尾!C117+南岩尾!C117+今井!C117+三河田!C117+横和!C117+白山!C117</f>
        <v>1</v>
      </c>
      <c r="D117" s="75">
        <f>大和田!D117+落合!D117+北岩尾!D117+南岩尾!D117+今井!D117+三河田!D117+横和!D117+白山!D117</f>
        <v>10</v>
      </c>
      <c r="E117" s="10">
        <f>大和田!E117+落合!E117+北岩尾!E117+南岩尾!E117+今井!E117+三河田!E117+横和!E117+白山!E117</f>
        <v>11</v>
      </c>
      <c r="F117" s="32"/>
    </row>
    <row r="118" spans="1:6" ht="15" customHeight="1" x14ac:dyDescent="0.15">
      <c r="A118" s="12"/>
      <c r="B118" s="35">
        <v>96</v>
      </c>
      <c r="C118" s="75">
        <f>大和田!C118+落合!C118+北岩尾!C118+南岩尾!C118+今井!C118+三河田!C118+横和!C118+白山!C118</f>
        <v>1</v>
      </c>
      <c r="D118" s="75">
        <f>大和田!D118+落合!D118+北岩尾!D118+南岩尾!D118+今井!D118+三河田!D118+横和!D118+白山!D118</f>
        <v>4</v>
      </c>
      <c r="E118" s="10">
        <f>大和田!E118+落合!E118+北岩尾!E118+南岩尾!E118+今井!E118+三河田!E118+横和!E118+白山!E118</f>
        <v>5</v>
      </c>
      <c r="F118" s="32"/>
    </row>
    <row r="119" spans="1:6" ht="15" customHeight="1" x14ac:dyDescent="0.15">
      <c r="A119" s="12"/>
      <c r="B119" s="35">
        <v>97</v>
      </c>
      <c r="C119" s="75">
        <f>大和田!C119+落合!C119+北岩尾!C119+南岩尾!C119+今井!C119+三河田!C119+横和!C119+白山!C119</f>
        <v>2</v>
      </c>
      <c r="D119" s="75">
        <f>大和田!D119+落合!D119+北岩尾!D119+南岩尾!D119+今井!D119+三河田!D119+横和!D119+白山!D119</f>
        <v>6</v>
      </c>
      <c r="E119" s="10">
        <f>大和田!E119+落合!E119+北岩尾!E119+南岩尾!E119+今井!E119+三河田!E119+横和!E119+白山!E119</f>
        <v>8</v>
      </c>
      <c r="F119" s="32"/>
    </row>
    <row r="120" spans="1:6" ht="15" customHeight="1" x14ac:dyDescent="0.15">
      <c r="A120" s="12"/>
      <c r="B120" s="35">
        <v>98</v>
      </c>
      <c r="C120" s="75">
        <f>大和田!C120+落合!C120+北岩尾!C120+南岩尾!C120+今井!C120+三河田!C120+横和!C120+白山!C120</f>
        <v>1</v>
      </c>
      <c r="D120" s="75">
        <f>大和田!D120+落合!D120+北岩尾!D120+南岩尾!D120+今井!D120+三河田!D120+横和!D120+白山!D120</f>
        <v>1</v>
      </c>
      <c r="E120" s="10">
        <f>大和田!E120+落合!E120+北岩尾!E120+南岩尾!E120+今井!E120+三河田!E120+横和!E120+白山!E120</f>
        <v>2</v>
      </c>
      <c r="F120" s="32"/>
    </row>
    <row r="121" spans="1:6" ht="15" customHeight="1" x14ac:dyDescent="0.15">
      <c r="A121" s="12"/>
      <c r="B121" s="35">
        <v>99</v>
      </c>
      <c r="C121" s="75">
        <f>大和田!C121+落合!C121+北岩尾!C121+南岩尾!C121+今井!C121+三河田!C121+横和!C121+白山!C121</f>
        <v>0</v>
      </c>
      <c r="D121" s="75">
        <f>大和田!D121+落合!D121+北岩尾!D121+南岩尾!D121+今井!D121+三河田!D121+横和!D121+白山!D121</f>
        <v>2</v>
      </c>
      <c r="E121" s="10">
        <f>大和田!E121+落合!E121+北岩尾!E121+南岩尾!E121+今井!E121+三河田!E121+横和!E121+白山!E121</f>
        <v>2</v>
      </c>
      <c r="F121" s="32"/>
    </row>
    <row r="122" spans="1:6" ht="15" customHeight="1" x14ac:dyDescent="0.15">
      <c r="A122" s="12"/>
      <c r="B122" s="43" t="s">
        <v>69</v>
      </c>
      <c r="C122" s="71">
        <f>大和田!C122+落合!C122+北岩尾!C122+南岩尾!C122+今井!C122+三河田!C122+横和!C122+白山!C122</f>
        <v>5</v>
      </c>
      <c r="D122" s="71">
        <f>大和田!D122+落合!D122+北岩尾!D122+南岩尾!D122+今井!D122+三河田!D122+横和!D122+白山!D122</f>
        <v>23</v>
      </c>
      <c r="E122" s="44">
        <f>大和田!E122+落合!E122+北岩尾!E122+南岩尾!E122+今井!E122+三河田!E122+横和!E122+白山!E122</f>
        <v>28</v>
      </c>
      <c r="F122" s="45">
        <f>E122/E147</f>
        <v>8.7309011537262237E-3</v>
      </c>
    </row>
    <row r="123" spans="1:6" ht="15" customHeight="1" x14ac:dyDescent="0.15">
      <c r="A123" s="12"/>
      <c r="B123" s="35">
        <v>100</v>
      </c>
      <c r="C123" s="75">
        <f>大和田!C123+落合!C123+北岩尾!C123+南岩尾!C123+今井!C123+三河田!C123+横和!C123+白山!C123</f>
        <v>0</v>
      </c>
      <c r="D123" s="75">
        <f>大和田!D123+落合!D123+北岩尾!D123+南岩尾!D123+今井!D123+三河田!D123+横和!D123+白山!D123</f>
        <v>1</v>
      </c>
      <c r="E123" s="10">
        <f>大和田!E123+落合!E123+北岩尾!E123+南岩尾!E123+今井!E123+三河田!E123+横和!E123+白山!E123</f>
        <v>1</v>
      </c>
      <c r="F123" s="32"/>
    </row>
    <row r="124" spans="1:6" ht="15" customHeight="1" x14ac:dyDescent="0.15">
      <c r="A124" s="12"/>
      <c r="B124" s="35">
        <v>101</v>
      </c>
      <c r="C124" s="75">
        <f>大和田!C124+落合!C124+北岩尾!C124+南岩尾!C124+今井!C124+三河田!C124+横和!C124+白山!C124</f>
        <v>1</v>
      </c>
      <c r="D124" s="75">
        <f>大和田!D124+落合!D124+北岩尾!D124+南岩尾!D124+今井!D124+三河田!D124+横和!D124+白山!D124</f>
        <v>0</v>
      </c>
      <c r="E124" s="10">
        <f>大和田!E124+落合!E124+北岩尾!E124+南岩尾!E124+今井!E124+三河田!E124+横和!E124+白山!E124</f>
        <v>1</v>
      </c>
      <c r="F124" s="32"/>
    </row>
    <row r="125" spans="1:6" ht="15" customHeight="1" x14ac:dyDescent="0.15">
      <c r="A125" s="12"/>
      <c r="B125" s="35">
        <v>102</v>
      </c>
      <c r="C125" s="75">
        <f>大和田!C125+落合!C125+北岩尾!C125+南岩尾!C125+今井!C125+三河田!C125+横和!C125+白山!C125</f>
        <v>0</v>
      </c>
      <c r="D125" s="75">
        <f>大和田!D125+落合!D125+北岩尾!D125+南岩尾!D125+今井!D125+三河田!D125+横和!D125+白山!D125</f>
        <v>0</v>
      </c>
      <c r="E125" s="10">
        <f>大和田!E125+落合!E125+北岩尾!E125+南岩尾!E125+今井!E125+三河田!E125+横和!E125+白山!E125</f>
        <v>0</v>
      </c>
      <c r="F125" s="32"/>
    </row>
    <row r="126" spans="1:6" ht="15" customHeight="1" x14ac:dyDescent="0.15">
      <c r="A126" s="12"/>
      <c r="B126" s="35">
        <v>103</v>
      </c>
      <c r="C126" s="75">
        <f>大和田!C126+落合!C126+北岩尾!C126+南岩尾!C126+今井!C126+三河田!C126+横和!C126+白山!C126</f>
        <v>0</v>
      </c>
      <c r="D126" s="75">
        <f>大和田!D126+落合!D126+北岩尾!D126+南岩尾!D126+今井!D126+三河田!D126+横和!D126+白山!D126</f>
        <v>2</v>
      </c>
      <c r="E126" s="10">
        <f>大和田!E126+落合!E126+北岩尾!E126+南岩尾!E126+今井!E126+三河田!E126+横和!E126+白山!E126</f>
        <v>2</v>
      </c>
      <c r="F126" s="32"/>
    </row>
    <row r="127" spans="1:6" ht="15" customHeight="1" x14ac:dyDescent="0.15">
      <c r="A127" s="12"/>
      <c r="B127" s="35">
        <v>104</v>
      </c>
      <c r="C127" s="75">
        <f>大和田!C127+落合!C127+北岩尾!C127+南岩尾!C127+今井!C127+三河田!C127+横和!C127+白山!C127</f>
        <v>0</v>
      </c>
      <c r="D127" s="75">
        <f>大和田!D127+落合!D127+北岩尾!D127+南岩尾!D127+今井!D127+三河田!D127+横和!D127+白山!D127</f>
        <v>0</v>
      </c>
      <c r="E127" s="10">
        <f>大和田!E127+落合!E127+北岩尾!E127+南岩尾!E127+今井!E127+三河田!E127+横和!E127+白山!E127</f>
        <v>0</v>
      </c>
      <c r="F127" s="32"/>
    </row>
    <row r="128" spans="1:6" ht="15" customHeight="1" x14ac:dyDescent="0.15">
      <c r="A128" s="12"/>
      <c r="B128" s="43" t="s">
        <v>70</v>
      </c>
      <c r="C128" s="71">
        <f>大和田!C128+落合!C128+北岩尾!C128+南岩尾!C128+今井!C128+三河田!C128+横和!C128+白山!C128</f>
        <v>1</v>
      </c>
      <c r="D128" s="71">
        <f>大和田!D128+落合!D128+北岩尾!D128+南岩尾!D128+今井!D128+三河田!D128+横和!D128+白山!D128</f>
        <v>3</v>
      </c>
      <c r="E128" s="44">
        <f>大和田!E128+落合!E128+北岩尾!E128+南岩尾!E128+今井!E128+三河田!E128+横和!E128+白山!E128</f>
        <v>4</v>
      </c>
      <c r="F128" s="45">
        <f>E128/E147</f>
        <v>1.2472715933894605E-3</v>
      </c>
    </row>
    <row r="129" spans="1:6" ht="15" customHeight="1" x14ac:dyDescent="0.15">
      <c r="A129" s="12"/>
      <c r="B129" s="35">
        <v>105</v>
      </c>
      <c r="C129" s="75">
        <f>大和田!C129+落合!C129+北岩尾!C129+南岩尾!C129+今井!C129+三河田!C129+横和!C129+白山!C129</f>
        <v>0</v>
      </c>
      <c r="D129" s="75">
        <f>大和田!D129+落合!D129+北岩尾!D129+南岩尾!D129+今井!D129+三河田!D129+横和!D129+白山!D129</f>
        <v>0</v>
      </c>
      <c r="E129" s="10">
        <f>大和田!E129+落合!E129+北岩尾!E129+南岩尾!E129+今井!E129+三河田!E129+横和!E129+白山!E129</f>
        <v>0</v>
      </c>
      <c r="F129" s="32"/>
    </row>
    <row r="130" spans="1:6" ht="15" customHeight="1" x14ac:dyDescent="0.15">
      <c r="A130" s="12"/>
      <c r="B130" s="35">
        <v>106</v>
      </c>
      <c r="C130" s="75">
        <f>大和田!C130+落合!C130+北岩尾!C130+南岩尾!C130+今井!C130+三河田!C130+横和!C130+白山!C130</f>
        <v>0</v>
      </c>
      <c r="D130" s="75">
        <f>大和田!D130+落合!D130+北岩尾!D130+南岩尾!D130+今井!D130+三河田!D130+横和!D130+白山!D130</f>
        <v>0</v>
      </c>
      <c r="E130" s="10">
        <f>大和田!E130+落合!E130+北岩尾!E130+南岩尾!E130+今井!E130+三河田!E130+横和!E130+白山!E130</f>
        <v>0</v>
      </c>
      <c r="F130" s="32"/>
    </row>
    <row r="131" spans="1:6" ht="15" customHeight="1" x14ac:dyDescent="0.15">
      <c r="A131" s="12"/>
      <c r="B131" s="35">
        <v>107</v>
      </c>
      <c r="C131" s="75">
        <f>大和田!C131+落合!C131+北岩尾!C131+南岩尾!C131+今井!C131+三河田!C131+横和!C131+白山!C131</f>
        <v>0</v>
      </c>
      <c r="D131" s="75">
        <f>大和田!D131+落合!D131+北岩尾!D131+南岩尾!D131+今井!D131+三河田!D131+横和!D131+白山!D131</f>
        <v>0</v>
      </c>
      <c r="E131" s="10">
        <f>大和田!E131+落合!E131+北岩尾!E131+南岩尾!E131+今井!E131+三河田!E131+横和!E131+白山!E131</f>
        <v>0</v>
      </c>
      <c r="F131" s="32"/>
    </row>
    <row r="132" spans="1:6" ht="15" customHeight="1" x14ac:dyDescent="0.15">
      <c r="A132" s="12"/>
      <c r="B132" s="35">
        <v>108</v>
      </c>
      <c r="C132" s="75">
        <f>大和田!C132+落合!C132+北岩尾!C132+南岩尾!C132+今井!C132+三河田!C132+横和!C132+白山!C132</f>
        <v>0</v>
      </c>
      <c r="D132" s="75">
        <f>大和田!D132+落合!D132+北岩尾!D132+南岩尾!D132+今井!D132+三河田!D132+横和!D132+白山!D132</f>
        <v>0</v>
      </c>
      <c r="E132" s="10">
        <f>大和田!E132+落合!E132+北岩尾!E132+南岩尾!E132+今井!E132+三河田!E132+横和!E132+白山!E132</f>
        <v>0</v>
      </c>
      <c r="F132" s="32"/>
    </row>
    <row r="133" spans="1:6" ht="15" customHeight="1" x14ac:dyDescent="0.15">
      <c r="A133" s="12"/>
      <c r="B133" s="35">
        <v>109</v>
      </c>
      <c r="C133" s="75">
        <f>大和田!C133+落合!C133+北岩尾!C133+南岩尾!C133+今井!C133+三河田!C133+横和!C133+白山!C133</f>
        <v>0</v>
      </c>
      <c r="D133" s="75">
        <f>大和田!D133+落合!D133+北岩尾!D133+南岩尾!D133+今井!D133+三河田!D133+横和!D133+白山!D133</f>
        <v>0</v>
      </c>
      <c r="E133" s="10">
        <f>大和田!E133+落合!E133+北岩尾!E133+南岩尾!E133+今井!E133+三河田!E133+横和!E133+白山!E133</f>
        <v>0</v>
      </c>
      <c r="F133" s="32"/>
    </row>
    <row r="134" spans="1:6" ht="15" customHeight="1" x14ac:dyDescent="0.15">
      <c r="A134" s="36"/>
      <c r="B134" s="46" t="s">
        <v>71</v>
      </c>
      <c r="C134" s="76">
        <f>大和田!C134+落合!C134+北岩尾!C134+南岩尾!C134+今井!C134+三河田!C134+横和!C134+白山!C134</f>
        <v>0</v>
      </c>
      <c r="D134" s="76">
        <f>大和田!D134+落合!D134+北岩尾!D134+南岩尾!D134+今井!D134+三河田!D134+横和!D134+白山!D134</f>
        <v>0</v>
      </c>
      <c r="E134" s="47">
        <f>大和田!E134+落合!E134+北岩尾!E134+南岩尾!E134+今井!E134+三河田!E134+横和!E134+白山!E134</f>
        <v>0</v>
      </c>
      <c r="F134" s="45">
        <f>E134/E147</f>
        <v>0</v>
      </c>
    </row>
    <row r="135" spans="1:6" ht="15" customHeight="1" x14ac:dyDescent="0.15">
      <c r="A135" s="36"/>
      <c r="B135" s="35">
        <v>110</v>
      </c>
      <c r="C135" s="75">
        <f>大和田!C135+落合!C135+北岩尾!C135+南岩尾!C135+今井!C135+三河田!C135+横和!C135+白山!C135</f>
        <v>0</v>
      </c>
      <c r="D135" s="75">
        <f>大和田!D135+落合!D135+北岩尾!D135+南岩尾!D135+今井!D135+三河田!D135+横和!D135+白山!D135</f>
        <v>0</v>
      </c>
      <c r="E135" s="10">
        <f>大和田!E135+落合!E135+北岩尾!E135+南岩尾!E135+今井!E135+三河田!E135+横和!E135+白山!E135</f>
        <v>0</v>
      </c>
      <c r="F135" s="32"/>
    </row>
    <row r="136" spans="1:6" ht="15" customHeight="1" x14ac:dyDescent="0.15">
      <c r="A136" s="36"/>
      <c r="B136" s="35">
        <v>111</v>
      </c>
      <c r="C136" s="75">
        <f>大和田!C136+落合!C136+北岩尾!C136+南岩尾!C136+今井!C136+三河田!C136+横和!C136+白山!C136</f>
        <v>0</v>
      </c>
      <c r="D136" s="75">
        <f>大和田!D136+落合!D136+北岩尾!D136+南岩尾!D136+今井!D136+三河田!D136+横和!D136+白山!D136</f>
        <v>0</v>
      </c>
      <c r="E136" s="10">
        <f>大和田!E136+落合!E136+北岩尾!E136+南岩尾!E136+今井!E136+三河田!E136+横和!E136+白山!E136</f>
        <v>0</v>
      </c>
      <c r="F136" s="32"/>
    </row>
    <row r="137" spans="1:6" ht="15" customHeight="1" x14ac:dyDescent="0.15">
      <c r="A137" s="36"/>
      <c r="B137" s="35">
        <v>112</v>
      </c>
      <c r="C137" s="75">
        <f>大和田!C137+落合!C137+北岩尾!C137+南岩尾!C137+今井!C137+三河田!C137+横和!C137+白山!C137</f>
        <v>0</v>
      </c>
      <c r="D137" s="75">
        <f>大和田!D137+落合!D137+北岩尾!D137+南岩尾!D137+今井!D137+三河田!D137+横和!D137+白山!D137</f>
        <v>0</v>
      </c>
      <c r="E137" s="10">
        <f>大和田!E137+落合!E137+北岩尾!E137+南岩尾!E137+今井!E137+三河田!E137+横和!E137+白山!E137</f>
        <v>0</v>
      </c>
      <c r="F137" s="32"/>
    </row>
    <row r="138" spans="1:6" ht="15" customHeight="1" x14ac:dyDescent="0.15">
      <c r="A138" s="36"/>
      <c r="B138" s="35">
        <v>113</v>
      </c>
      <c r="C138" s="75">
        <f>大和田!C138+落合!C138+北岩尾!C138+南岩尾!C138+今井!C138+三河田!C138+横和!C138+白山!C138</f>
        <v>0</v>
      </c>
      <c r="D138" s="75">
        <f>大和田!D138+落合!D138+北岩尾!D138+南岩尾!D138+今井!D138+三河田!D138+横和!D138+白山!D138</f>
        <v>0</v>
      </c>
      <c r="E138" s="10">
        <f>大和田!E138+落合!E138+北岩尾!E138+南岩尾!E138+今井!E138+三河田!E138+横和!E138+白山!E138</f>
        <v>0</v>
      </c>
      <c r="F138" s="32"/>
    </row>
    <row r="139" spans="1:6" ht="15" customHeight="1" x14ac:dyDescent="0.15">
      <c r="A139" s="36"/>
      <c r="B139" s="35">
        <v>114</v>
      </c>
      <c r="C139" s="75">
        <f>大和田!C139+落合!C139+北岩尾!C139+南岩尾!C139+今井!C139+三河田!C139+横和!C139+白山!C139</f>
        <v>0</v>
      </c>
      <c r="D139" s="75">
        <f>大和田!D139+落合!D139+北岩尾!D139+南岩尾!D139+今井!D139+三河田!D139+横和!D139+白山!D139</f>
        <v>0</v>
      </c>
      <c r="E139" s="10">
        <f>大和田!E139+落合!E139+北岩尾!E139+南岩尾!E139+今井!E139+三河田!E139+横和!E139+白山!E139</f>
        <v>0</v>
      </c>
      <c r="F139" s="32"/>
    </row>
    <row r="140" spans="1:6" ht="15" customHeight="1" x14ac:dyDescent="0.15">
      <c r="A140" s="36"/>
      <c r="B140" s="43" t="s">
        <v>378</v>
      </c>
      <c r="C140" s="71">
        <f>大和田!C140+落合!C140+北岩尾!C140+南岩尾!C140+今井!C140+三河田!C140+横和!C140+白山!C140</f>
        <v>0</v>
      </c>
      <c r="D140" s="71">
        <f>大和田!D140+落合!D140+北岩尾!D140+南岩尾!D140+今井!D140+三河田!D140+横和!D140+白山!D140</f>
        <v>0</v>
      </c>
      <c r="E140" s="44">
        <f>大和田!E140+落合!E140+北岩尾!E140+南岩尾!E140+今井!E140+三河田!E140+横和!E140+白山!E140</f>
        <v>0</v>
      </c>
      <c r="F140" s="45">
        <f>E140/E147</f>
        <v>0</v>
      </c>
    </row>
    <row r="141" spans="1:6" ht="15" customHeight="1" x14ac:dyDescent="0.15">
      <c r="A141" s="36"/>
      <c r="B141" s="35">
        <v>115</v>
      </c>
      <c r="C141" s="75">
        <f>大和田!C141+落合!C141+北岩尾!C141+南岩尾!C141+今井!C141+三河田!C141+横和!C141+白山!C141</f>
        <v>0</v>
      </c>
      <c r="D141" s="75">
        <f>大和田!D141+落合!D141+北岩尾!D141+南岩尾!D141+今井!D141+三河田!D141+横和!D141+白山!D141</f>
        <v>0</v>
      </c>
      <c r="E141" s="10">
        <f>大和田!E141+落合!E141+北岩尾!E141+南岩尾!E141+今井!E141+三河田!E141+横和!E141+白山!E141</f>
        <v>0</v>
      </c>
      <c r="F141" s="32"/>
    </row>
    <row r="142" spans="1:6" ht="15" customHeight="1" x14ac:dyDescent="0.15">
      <c r="A142" s="36"/>
      <c r="B142" s="35">
        <v>116</v>
      </c>
      <c r="C142" s="75">
        <f>大和田!C142+落合!C142+北岩尾!C142+南岩尾!C142+今井!C142+三河田!C142+横和!C142+白山!C142</f>
        <v>0</v>
      </c>
      <c r="D142" s="75">
        <f>大和田!D142+落合!D142+北岩尾!D142+南岩尾!D142+今井!D142+三河田!D142+横和!D142+白山!D142</f>
        <v>0</v>
      </c>
      <c r="E142" s="10">
        <f>大和田!E142+落合!E142+北岩尾!E142+南岩尾!E142+今井!E142+三河田!E142+横和!E142+白山!E142</f>
        <v>0</v>
      </c>
      <c r="F142" s="32"/>
    </row>
    <row r="143" spans="1:6" ht="15" customHeight="1" x14ac:dyDescent="0.15">
      <c r="A143" s="36"/>
      <c r="B143" s="35">
        <v>117</v>
      </c>
      <c r="C143" s="75">
        <f>大和田!C143+落合!C143+北岩尾!C143+南岩尾!C143+今井!C143+三河田!C143+横和!C143+白山!C143</f>
        <v>0</v>
      </c>
      <c r="D143" s="75">
        <f>大和田!D143+落合!D143+北岩尾!D143+南岩尾!D143+今井!D143+三河田!D143+横和!D143+白山!D143</f>
        <v>0</v>
      </c>
      <c r="E143" s="10">
        <f>大和田!E143+落合!E143+北岩尾!E143+南岩尾!E143+今井!E143+三河田!E143+横和!E143+白山!E143</f>
        <v>0</v>
      </c>
      <c r="F143" s="32"/>
    </row>
    <row r="144" spans="1:6" ht="15" customHeight="1" x14ac:dyDescent="0.15">
      <c r="A144" s="36"/>
      <c r="B144" s="35">
        <v>118</v>
      </c>
      <c r="C144" s="75">
        <f>大和田!C144+落合!C144+北岩尾!C144+南岩尾!C144+今井!C144+三河田!C144+横和!C144+白山!C144</f>
        <v>0</v>
      </c>
      <c r="D144" s="75">
        <f>大和田!D144+落合!D144+北岩尾!D144+南岩尾!D144+今井!D144+三河田!D144+横和!D144+白山!D144</f>
        <v>0</v>
      </c>
      <c r="E144" s="10">
        <f>大和田!E144+落合!E144+北岩尾!E144+南岩尾!E144+今井!E144+三河田!E144+横和!E144+白山!E144</f>
        <v>0</v>
      </c>
      <c r="F144" s="32"/>
    </row>
    <row r="145" spans="1:6" ht="15" customHeight="1" x14ac:dyDescent="0.15">
      <c r="A145" s="36"/>
      <c r="B145" s="35">
        <v>119</v>
      </c>
      <c r="C145" s="75">
        <f>大和田!C145+落合!C145+北岩尾!C145+南岩尾!C145+今井!C145+三河田!C145+横和!C145+白山!C145</f>
        <v>0</v>
      </c>
      <c r="D145" s="75">
        <f>大和田!D145+落合!D145+北岩尾!D145+南岩尾!D145+今井!D145+三河田!D145+横和!D145+白山!D145</f>
        <v>0</v>
      </c>
      <c r="E145" s="10">
        <f>大和田!E145+落合!E145+北岩尾!E145+南岩尾!E145+今井!E145+三河田!E145+横和!E145+白山!E145</f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f>大和田!C146+落合!C146+北岩尾!C146+南岩尾!C146+今井!C146+三河田!C146+横和!C146+白山!C146</f>
        <v>0</v>
      </c>
      <c r="D146" s="76">
        <f>大和田!D146+落合!D146+北岩尾!D146+南岩尾!D146+今井!D146+三河田!D146+横和!D146+白山!D146</f>
        <v>0</v>
      </c>
      <c r="E146" s="47">
        <f>大和田!E146+落合!E146+北岩尾!E146+南岩尾!E146+今井!E146+三河田!E146+横和!E146+白山!E146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7">
        <f>大和田!C147+落合!C147+北岩尾!C147+南岩尾!C147+今井!C147+三河田!C147+横和!C147+白山!C147</f>
        <v>1584</v>
      </c>
      <c r="D147" s="77">
        <f>大和田!D147+落合!D147+北岩尾!D147+南岩尾!D147+今井!D147+三河田!D147+横和!D147+白山!D147</f>
        <v>1623</v>
      </c>
      <c r="E147" s="8">
        <f>大和田!E147+落合!E147+北岩尾!E147+南岩尾!E147+今井!E147+三河田!E147+横和!E147+白山!E147</f>
        <v>3207</v>
      </c>
      <c r="F147" s="32">
        <f>SUM(F3:F134)</f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15">
      <c r="A150" s="16"/>
      <c r="B150" s="16" t="s">
        <v>7</v>
      </c>
      <c r="C150" s="17">
        <f>C8+C14+C20</f>
        <v>195</v>
      </c>
      <c r="D150" s="17">
        <f>D8+D14+D20</f>
        <v>187</v>
      </c>
      <c r="E150" s="17">
        <f>E8+E14+E20</f>
        <v>382</v>
      </c>
      <c r="F150" s="32">
        <f>E150/E153</f>
        <v>0.11911443716869348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905</v>
      </c>
      <c r="D151" s="19">
        <f>D26+D32+D38+D44+D50+D56+D62+D68+D74+D80</f>
        <v>875</v>
      </c>
      <c r="E151" s="19">
        <f>E26+E32+E38+E44+E50+E56+E62+E68+E74+E80</f>
        <v>1780</v>
      </c>
      <c r="F151" s="32">
        <f>E151/E153</f>
        <v>0.55503585905830999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484</v>
      </c>
      <c r="D152" s="21">
        <f t="shared" ref="D152:E152" si="0">D86+D92+D98+D104+D110+D116+D122+D128+D134+D140+D146</f>
        <v>561</v>
      </c>
      <c r="E152" s="21">
        <f t="shared" si="0"/>
        <v>1045</v>
      </c>
      <c r="F152" s="32">
        <f>E152/E153</f>
        <v>0.32584970377299655</v>
      </c>
    </row>
    <row r="153" spans="1:6" ht="15" customHeight="1" x14ac:dyDescent="0.15">
      <c r="B153" s="2" t="s">
        <v>8</v>
      </c>
      <c r="C153" s="1">
        <f>SUM(C150:C152)</f>
        <v>1584</v>
      </c>
      <c r="D153" s="1">
        <f>SUM(D150:D152)</f>
        <v>1623</v>
      </c>
      <c r="E153" s="1">
        <f>SUM(E150:E152)</f>
        <v>3207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195</v>
      </c>
      <c r="D155" s="17">
        <f>D8+D14+D20</f>
        <v>187</v>
      </c>
      <c r="E155" s="17">
        <f>E8+E14+E20</f>
        <v>382</v>
      </c>
      <c r="F155" s="32">
        <f>E155/E159</f>
        <v>0.11911443716869348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905</v>
      </c>
      <c r="D156" s="19">
        <f>D26+D32+D38+D44+D50+D56+D62+D68+D74+D80</f>
        <v>875</v>
      </c>
      <c r="E156" s="19">
        <f>E26+E32+E38+E44+E50+E56+E62+E68+E74+E80</f>
        <v>1780</v>
      </c>
      <c r="F156" s="32">
        <f>E156/E159</f>
        <v>0.55503585905830999</v>
      </c>
    </row>
    <row r="157" spans="1:6" ht="15" customHeight="1" x14ac:dyDescent="0.15">
      <c r="A157" s="25"/>
      <c r="B157" s="20" t="s">
        <v>10</v>
      </c>
      <c r="C157" s="21">
        <f>C86+C92</f>
        <v>243</v>
      </c>
      <c r="D157" s="21">
        <f>D86+D92</f>
        <v>259</v>
      </c>
      <c r="E157" s="21">
        <f>E86+E92</f>
        <v>502</v>
      </c>
      <c r="F157" s="32">
        <f>E157/E159</f>
        <v>0.15653258497037731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241</v>
      </c>
      <c r="D158" s="27">
        <f t="shared" ref="D158:E158" si="1">D98+D104+D110+D116+D122+D128+D134+D140+D146</f>
        <v>302</v>
      </c>
      <c r="E158" s="27">
        <f t="shared" si="1"/>
        <v>543</v>
      </c>
      <c r="F158" s="32">
        <f>E158/E159</f>
        <v>0.16931711880261927</v>
      </c>
    </row>
    <row r="159" spans="1:6" ht="15" customHeight="1" x14ac:dyDescent="0.15">
      <c r="B159" s="2" t="s">
        <v>8</v>
      </c>
      <c r="C159" s="1">
        <f>SUM(C155:C158)</f>
        <v>1584</v>
      </c>
      <c r="D159" s="1">
        <f>SUM(D155:D158)</f>
        <v>1623</v>
      </c>
      <c r="E159" s="1">
        <f>SUM(E155:E158)</f>
        <v>3207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57</v>
      </c>
      <c r="D161" s="31">
        <f t="shared" ref="D161:E161" si="2">D110+D116+D122+D128+D134+D140+D146</f>
        <v>119</v>
      </c>
      <c r="E161" s="31">
        <f t="shared" si="2"/>
        <v>176</v>
      </c>
      <c r="F161" s="32">
        <f>E161/E159</f>
        <v>5.4879950109136266E-2</v>
      </c>
    </row>
    <row r="162" spans="1:6" ht="15" customHeight="1" x14ac:dyDescent="0.15">
      <c r="A162" s="30"/>
      <c r="B162" s="23" t="s">
        <v>15</v>
      </c>
      <c r="C162" s="31">
        <f>C116+C122+C128+C134+C140+C146</f>
        <v>21</v>
      </c>
      <c r="D162" s="31">
        <f t="shared" ref="D162:E162" si="3">D116+D122+D128+D134+D140+D146</f>
        <v>63</v>
      </c>
      <c r="E162" s="31">
        <f t="shared" si="3"/>
        <v>84</v>
      </c>
      <c r="F162" s="32">
        <f>E162/E159</f>
        <v>2.6192703461178673E-2</v>
      </c>
    </row>
    <row r="163" spans="1:6" ht="15" customHeight="1" x14ac:dyDescent="0.15">
      <c r="A163" s="30"/>
      <c r="B163" s="23" t="s">
        <v>13</v>
      </c>
      <c r="C163" s="31">
        <f>C122+C128+C134+C140+C146</f>
        <v>6</v>
      </c>
      <c r="D163" s="31">
        <f t="shared" ref="D163:E163" si="4">D122+D128+D134+D140+D146</f>
        <v>26</v>
      </c>
      <c r="E163" s="31">
        <f t="shared" si="4"/>
        <v>32</v>
      </c>
      <c r="F163" s="32">
        <f>E163/E159</f>
        <v>9.978172747115684E-3</v>
      </c>
    </row>
    <row r="164" spans="1:6" ht="15" customHeight="1" x14ac:dyDescent="0.15">
      <c r="B164" s="4" t="s">
        <v>14</v>
      </c>
      <c r="C164" s="1">
        <f>C128+C134+C140+C146</f>
        <v>1</v>
      </c>
      <c r="D164" s="1">
        <f t="shared" ref="D164:E164" si="5">D128+D134+D140+D146</f>
        <v>3</v>
      </c>
      <c r="E164" s="1">
        <f t="shared" si="5"/>
        <v>4</v>
      </c>
      <c r="F164" s="32">
        <f>E164/E159</f>
        <v>1.2472715933894605E-3</v>
      </c>
    </row>
    <row r="165" spans="1:6" ht="12" customHeight="1" x14ac:dyDescent="0.15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15">
      <c r="B166" s="4" t="s">
        <v>396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397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2">
    <tabColor rgb="FF99CC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149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4</v>
      </c>
      <c r="D3" s="94">
        <v>2</v>
      </c>
      <c r="E3" s="95">
        <v>6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3</v>
      </c>
      <c r="E6" s="95">
        <v>5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v>9</v>
      </c>
      <c r="D8" s="70">
        <v>9</v>
      </c>
      <c r="E8" s="38">
        <v>18</v>
      </c>
      <c r="F8" s="39">
        <v>4.7745358090185673E-2</v>
      </c>
    </row>
    <row r="9" spans="1:6" ht="15" customHeight="1" x14ac:dyDescent="0.15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0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8</v>
      </c>
      <c r="D14" s="70">
        <v>6</v>
      </c>
      <c r="E14" s="48">
        <v>14</v>
      </c>
      <c r="F14" s="39">
        <v>3.7135278514588858E-2</v>
      </c>
    </row>
    <row r="15" spans="1:6" ht="15" customHeight="1" x14ac:dyDescent="0.15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8</v>
      </c>
      <c r="D20" s="70">
        <v>7</v>
      </c>
      <c r="E20" s="48">
        <v>15</v>
      </c>
      <c r="F20" s="39">
        <v>3.9787798408488062E-2</v>
      </c>
    </row>
    <row r="21" spans="1:6" ht="15" customHeight="1" x14ac:dyDescent="0.15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3</v>
      </c>
      <c r="E23" s="95">
        <v>6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v>7</v>
      </c>
      <c r="D26" s="49">
        <v>9</v>
      </c>
      <c r="E26" s="41">
        <v>16</v>
      </c>
      <c r="F26" s="42">
        <v>4.2440318302387266E-2</v>
      </c>
    </row>
    <row r="27" spans="1:6" ht="15" customHeight="1" x14ac:dyDescent="0.15">
      <c r="A27" s="12"/>
      <c r="B27" s="35">
        <v>20</v>
      </c>
      <c r="C27" s="94">
        <v>4</v>
      </c>
      <c r="D27" s="94">
        <v>4</v>
      </c>
      <c r="E27" s="95">
        <v>8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3</v>
      </c>
      <c r="E29" s="95">
        <v>6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4</v>
      </c>
      <c r="E30" s="95">
        <v>5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0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13</v>
      </c>
      <c r="D32" s="49">
        <v>13</v>
      </c>
      <c r="E32" s="41">
        <v>26</v>
      </c>
      <c r="F32" s="42">
        <v>6.8965517241379309E-2</v>
      </c>
    </row>
    <row r="33" spans="1:6" ht="15" customHeight="1" x14ac:dyDescent="0.15">
      <c r="A33" s="12"/>
      <c r="B33" s="35">
        <v>25</v>
      </c>
      <c r="C33" s="94">
        <v>1</v>
      </c>
      <c r="D33" s="94">
        <v>4</v>
      </c>
      <c r="E33" s="95">
        <v>5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0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6</v>
      </c>
      <c r="D38" s="49">
        <v>6</v>
      </c>
      <c r="E38" s="41">
        <v>12</v>
      </c>
      <c r="F38" s="42">
        <v>3.1830238726790451E-2</v>
      </c>
    </row>
    <row r="39" spans="1:6" ht="15" customHeight="1" x14ac:dyDescent="0.15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3</v>
      </c>
      <c r="E41" s="95">
        <v>4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4</v>
      </c>
      <c r="E42" s="95">
        <v>5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v>7</v>
      </c>
      <c r="D44" s="49">
        <v>11</v>
      </c>
      <c r="E44" s="41">
        <v>18</v>
      </c>
      <c r="F44" s="42">
        <v>4.7745358090185673E-2</v>
      </c>
    </row>
    <row r="45" spans="1:6" ht="15" customHeight="1" x14ac:dyDescent="0.15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7</v>
      </c>
      <c r="D50" s="49">
        <v>6</v>
      </c>
      <c r="E50" s="41">
        <v>13</v>
      </c>
      <c r="F50" s="42">
        <v>3.4482758620689655E-2</v>
      </c>
    </row>
    <row r="51" spans="1:6" ht="15" customHeight="1" x14ac:dyDescent="0.15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6</v>
      </c>
      <c r="D56" s="49">
        <v>6</v>
      </c>
      <c r="E56" s="41">
        <v>12</v>
      </c>
      <c r="F56" s="42">
        <v>3.1830238726790451E-2</v>
      </c>
    </row>
    <row r="57" spans="1:6" ht="15" customHeight="1" x14ac:dyDescent="0.15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5</v>
      </c>
      <c r="D59" s="94">
        <v>5</v>
      </c>
      <c r="E59" s="95">
        <v>10</v>
      </c>
      <c r="F59" s="32"/>
    </row>
    <row r="60" spans="1:6" ht="15" customHeight="1" x14ac:dyDescent="0.15">
      <c r="A60" s="12"/>
      <c r="B60" s="35">
        <v>48</v>
      </c>
      <c r="C60" s="94">
        <v>4</v>
      </c>
      <c r="D60" s="94">
        <v>6</v>
      </c>
      <c r="E60" s="95">
        <v>10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5</v>
      </c>
      <c r="E61" s="95">
        <v>7</v>
      </c>
      <c r="F61" s="32"/>
    </row>
    <row r="62" spans="1:6" ht="15" customHeight="1" x14ac:dyDescent="0.15">
      <c r="A62" s="12"/>
      <c r="B62" s="40" t="s">
        <v>36</v>
      </c>
      <c r="C62" s="49">
        <v>15</v>
      </c>
      <c r="D62" s="49">
        <v>18</v>
      </c>
      <c r="E62" s="41">
        <v>33</v>
      </c>
      <c r="F62" s="42">
        <v>8.7533156498673742E-2</v>
      </c>
    </row>
    <row r="63" spans="1:6" ht="15" customHeight="1" x14ac:dyDescent="0.15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4</v>
      </c>
      <c r="E65" s="95">
        <v>7</v>
      </c>
      <c r="F65" s="32"/>
    </row>
    <row r="66" spans="1:6" ht="15" customHeight="1" x14ac:dyDescent="0.15">
      <c r="A66" s="12"/>
      <c r="B66" s="35">
        <v>53</v>
      </c>
      <c r="C66" s="94">
        <v>6</v>
      </c>
      <c r="D66" s="94">
        <v>4</v>
      </c>
      <c r="E66" s="95">
        <v>10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3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14</v>
      </c>
      <c r="D68" s="49">
        <v>15</v>
      </c>
      <c r="E68" s="41">
        <v>29</v>
      </c>
      <c r="F68" s="42">
        <v>7.6923076923076927E-2</v>
      </c>
    </row>
    <row r="69" spans="1:6" ht="15" customHeight="1" x14ac:dyDescent="0.15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4</v>
      </c>
      <c r="D72" s="94">
        <v>5</v>
      </c>
      <c r="E72" s="95">
        <v>9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3</v>
      </c>
      <c r="E73" s="95">
        <v>7</v>
      </c>
      <c r="F73" s="32"/>
    </row>
    <row r="74" spans="1:6" ht="15" customHeight="1" x14ac:dyDescent="0.15">
      <c r="A74" s="12"/>
      <c r="B74" s="40" t="s">
        <v>38</v>
      </c>
      <c r="C74" s="49">
        <v>13</v>
      </c>
      <c r="D74" s="49">
        <v>15</v>
      </c>
      <c r="E74" s="41">
        <v>28</v>
      </c>
      <c r="F74" s="42">
        <v>7.4270557029177717E-2</v>
      </c>
    </row>
    <row r="75" spans="1:6" ht="15" customHeight="1" x14ac:dyDescent="0.15">
      <c r="A75" s="12"/>
      <c r="B75" s="35">
        <v>60</v>
      </c>
      <c r="C75" s="94">
        <v>7</v>
      </c>
      <c r="D75" s="94">
        <v>3</v>
      </c>
      <c r="E75" s="95">
        <v>10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4</v>
      </c>
      <c r="E79" s="95">
        <v>7</v>
      </c>
      <c r="F79" s="32"/>
    </row>
    <row r="80" spans="1:6" ht="15" customHeight="1" x14ac:dyDescent="0.15">
      <c r="A80" s="12"/>
      <c r="B80" s="40" t="s">
        <v>39</v>
      </c>
      <c r="C80" s="49">
        <v>17</v>
      </c>
      <c r="D80" s="49">
        <v>15</v>
      </c>
      <c r="E80" s="41">
        <v>32</v>
      </c>
      <c r="F80" s="42">
        <v>8.4880636604774531E-2</v>
      </c>
    </row>
    <row r="81" spans="1:6" ht="15" customHeight="1" x14ac:dyDescent="0.15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1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v>15</v>
      </c>
      <c r="D86" s="71">
        <v>12</v>
      </c>
      <c r="E86" s="44">
        <v>27</v>
      </c>
      <c r="F86" s="45">
        <v>7.161803713527852E-2</v>
      </c>
    </row>
    <row r="87" spans="1:6" ht="15" customHeight="1" x14ac:dyDescent="0.15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4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15">
      <c r="A92" s="12"/>
      <c r="B92" s="43" t="s">
        <v>41</v>
      </c>
      <c r="C92" s="71">
        <v>10</v>
      </c>
      <c r="D92" s="71">
        <v>11</v>
      </c>
      <c r="E92" s="44">
        <v>21</v>
      </c>
      <c r="F92" s="45">
        <v>5.5702917771883291E-2</v>
      </c>
    </row>
    <row r="93" spans="1:6" ht="15" customHeight="1" x14ac:dyDescent="0.15">
      <c r="A93" s="12"/>
      <c r="B93" s="35">
        <v>75</v>
      </c>
      <c r="C93" s="94">
        <v>4</v>
      </c>
      <c r="D93" s="94">
        <v>5</v>
      </c>
      <c r="E93" s="95">
        <v>9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5</v>
      </c>
      <c r="D95" s="94">
        <v>5</v>
      </c>
      <c r="E95" s="95">
        <v>10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3</v>
      </c>
      <c r="E97" s="95">
        <v>7</v>
      </c>
      <c r="F97" s="32"/>
    </row>
    <row r="98" spans="1:6" ht="15" customHeight="1" x14ac:dyDescent="0.15">
      <c r="A98" s="12"/>
      <c r="B98" s="43" t="s">
        <v>42</v>
      </c>
      <c r="C98" s="71">
        <v>16</v>
      </c>
      <c r="D98" s="71">
        <v>15</v>
      </c>
      <c r="E98" s="44">
        <v>31</v>
      </c>
      <c r="F98" s="45">
        <v>8.2228116710875335E-2</v>
      </c>
    </row>
    <row r="99" spans="1:6" ht="15" customHeight="1" x14ac:dyDescent="0.15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8</v>
      </c>
      <c r="D104" s="71">
        <v>3</v>
      </c>
      <c r="E104" s="44">
        <v>11</v>
      </c>
      <c r="F104" s="45">
        <v>2.9177718832891247E-2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3</v>
      </c>
      <c r="D107" s="94">
        <v>4</v>
      </c>
      <c r="E107" s="95">
        <v>7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10</v>
      </c>
      <c r="E110" s="44">
        <v>14</v>
      </c>
      <c r="F110" s="45">
        <v>3.7135278514588858E-2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1.0610079575596816E-2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5.3050397877984082E-3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2.6525198938992041E-3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185</v>
      </c>
      <c r="D147" s="77">
        <v>192</v>
      </c>
      <c r="E147" s="77">
        <v>377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25</v>
      </c>
      <c r="D150" s="17">
        <v>22</v>
      </c>
      <c r="E150" s="17">
        <v>47</v>
      </c>
      <c r="F150" s="32">
        <v>0.12466843501326259</v>
      </c>
    </row>
    <row r="151" spans="1:6" ht="15" customHeight="1" x14ac:dyDescent="0.15">
      <c r="A151" s="18"/>
      <c r="B151" s="18" t="s">
        <v>49</v>
      </c>
      <c r="C151" s="19">
        <v>105</v>
      </c>
      <c r="D151" s="19">
        <v>114</v>
      </c>
      <c r="E151" s="19">
        <v>219</v>
      </c>
      <c r="F151" s="32">
        <v>0.58090185676392569</v>
      </c>
    </row>
    <row r="152" spans="1:6" ht="15" customHeight="1" x14ac:dyDescent="0.15">
      <c r="A152" s="33"/>
      <c r="B152" s="20" t="s">
        <v>6</v>
      </c>
      <c r="C152" s="21">
        <v>55</v>
      </c>
      <c r="D152" s="21">
        <v>56</v>
      </c>
      <c r="E152" s="21">
        <v>111</v>
      </c>
      <c r="F152" s="32">
        <v>0.29442970822281167</v>
      </c>
    </row>
    <row r="153" spans="1:6" ht="15" customHeight="1" x14ac:dyDescent="0.15">
      <c r="B153" s="2" t="s">
        <v>8</v>
      </c>
      <c r="C153" s="1">
        <v>185</v>
      </c>
      <c r="D153" s="1">
        <v>192</v>
      </c>
      <c r="E153" s="1">
        <v>377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25</v>
      </c>
      <c r="D155" s="17">
        <v>22</v>
      </c>
      <c r="E155" s="17">
        <v>47</v>
      </c>
      <c r="F155" s="32">
        <v>0.12466843501326259</v>
      </c>
    </row>
    <row r="156" spans="1:6" ht="15" customHeight="1" x14ac:dyDescent="0.15">
      <c r="A156" s="28"/>
      <c r="B156" s="18" t="s">
        <v>49</v>
      </c>
      <c r="C156" s="19">
        <v>105</v>
      </c>
      <c r="D156" s="19">
        <v>114</v>
      </c>
      <c r="E156" s="19">
        <v>219</v>
      </c>
      <c r="F156" s="32">
        <v>0.58090185676392569</v>
      </c>
    </row>
    <row r="157" spans="1:6" ht="15" customHeight="1" x14ac:dyDescent="0.15">
      <c r="A157" s="25"/>
      <c r="B157" s="20" t="s">
        <v>10</v>
      </c>
      <c r="C157" s="21">
        <v>25</v>
      </c>
      <c r="D157" s="21">
        <v>23</v>
      </c>
      <c r="E157" s="21">
        <v>48</v>
      </c>
      <c r="F157" s="32">
        <v>0.1273209549071618</v>
      </c>
    </row>
    <row r="158" spans="1:6" ht="15" customHeight="1" x14ac:dyDescent="0.15">
      <c r="A158" s="26"/>
      <c r="B158" s="29" t="s">
        <v>11</v>
      </c>
      <c r="C158" s="27">
        <v>30</v>
      </c>
      <c r="D158" s="27">
        <v>33</v>
      </c>
      <c r="E158" s="27">
        <v>63</v>
      </c>
      <c r="F158" s="32">
        <v>0.16710875331564987</v>
      </c>
    </row>
    <row r="159" spans="1:6" ht="15" customHeight="1" x14ac:dyDescent="0.15">
      <c r="B159" s="2" t="s">
        <v>8</v>
      </c>
      <c r="C159" s="1">
        <v>185</v>
      </c>
      <c r="D159" s="1">
        <v>192</v>
      </c>
      <c r="E159" s="1">
        <v>377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6</v>
      </c>
      <c r="D161" s="31">
        <v>15</v>
      </c>
      <c r="E161" s="31">
        <v>21</v>
      </c>
      <c r="F161" s="32">
        <v>5.5702917771883291E-2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5</v>
      </c>
      <c r="E162" s="31">
        <v>7</v>
      </c>
      <c r="F162" s="32">
        <v>1.8567639257294429E-2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7.9575596816976128E-3</v>
      </c>
    </row>
    <row r="164" spans="1:6" ht="15" customHeight="1" x14ac:dyDescent="0.15">
      <c r="B164" s="4" t="s">
        <v>14</v>
      </c>
      <c r="C164" s="1">
        <v>1</v>
      </c>
      <c r="D164" s="1">
        <v>0</v>
      </c>
      <c r="E164" s="1">
        <v>1</v>
      </c>
      <c r="F164" s="32">
        <v>2.6525198938992041E-3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3">
    <tabColor rgb="FF99CC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150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4</v>
      </c>
      <c r="D8" s="70">
        <v>2</v>
      </c>
      <c r="E8" s="38">
        <v>6</v>
      </c>
      <c r="F8" s="39">
        <v>2.5316455696202531E-2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6</v>
      </c>
      <c r="D14" s="70">
        <v>2</v>
      </c>
      <c r="E14" s="48">
        <v>8</v>
      </c>
      <c r="F14" s="39">
        <v>3.3755274261603373E-2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5</v>
      </c>
      <c r="E20" s="48">
        <v>7</v>
      </c>
      <c r="F20" s="39">
        <v>2.9535864978902954E-2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3</v>
      </c>
      <c r="E26" s="41">
        <v>5</v>
      </c>
      <c r="F26" s="42">
        <v>2.1097046413502109E-2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7</v>
      </c>
      <c r="D32" s="49">
        <v>3</v>
      </c>
      <c r="E32" s="41">
        <v>10</v>
      </c>
      <c r="F32" s="42">
        <v>4.2194092827004218E-2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6</v>
      </c>
      <c r="D38" s="49">
        <v>4</v>
      </c>
      <c r="E38" s="41">
        <v>10</v>
      </c>
      <c r="F38" s="42">
        <v>4.2194092827004218E-2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3</v>
      </c>
      <c r="E40" s="95">
        <v>4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5</v>
      </c>
      <c r="E44" s="41">
        <v>7</v>
      </c>
      <c r="F44" s="42">
        <v>2.9535864978902954E-2</v>
      </c>
    </row>
    <row r="45" spans="1:6" ht="15" customHeight="1" x14ac:dyDescent="0.15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5</v>
      </c>
      <c r="D50" s="49">
        <v>6</v>
      </c>
      <c r="E50" s="41">
        <v>11</v>
      </c>
      <c r="F50" s="42">
        <v>4.6413502109704644E-2</v>
      </c>
    </row>
    <row r="51" spans="1:6" ht="15" customHeight="1" x14ac:dyDescent="0.15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3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6</v>
      </c>
      <c r="D56" s="49">
        <v>9</v>
      </c>
      <c r="E56" s="41">
        <v>15</v>
      </c>
      <c r="F56" s="42">
        <v>6.3291139240506333E-2</v>
      </c>
    </row>
    <row r="57" spans="1:6" ht="15" customHeight="1" x14ac:dyDescent="0.15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15">
      <c r="A62" s="12"/>
      <c r="B62" s="40" t="s">
        <v>36</v>
      </c>
      <c r="C62" s="49">
        <v>9</v>
      </c>
      <c r="D62" s="49">
        <v>4</v>
      </c>
      <c r="E62" s="41">
        <v>13</v>
      </c>
      <c r="F62" s="42">
        <v>5.4852320675105488E-2</v>
      </c>
    </row>
    <row r="63" spans="1:6" ht="15" customHeight="1" x14ac:dyDescent="0.15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4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6</v>
      </c>
      <c r="D68" s="49">
        <v>9</v>
      </c>
      <c r="E68" s="41">
        <v>15</v>
      </c>
      <c r="F68" s="42">
        <v>6.3291139240506333E-2</v>
      </c>
    </row>
    <row r="69" spans="1:6" ht="15" customHeight="1" x14ac:dyDescent="0.15">
      <c r="A69" s="12"/>
      <c r="B69" s="35">
        <v>55</v>
      </c>
      <c r="C69" s="94">
        <v>4</v>
      </c>
      <c r="D69" s="94">
        <v>3</v>
      </c>
      <c r="E69" s="95">
        <v>7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10</v>
      </c>
      <c r="D74" s="49">
        <v>8</v>
      </c>
      <c r="E74" s="41">
        <v>18</v>
      </c>
      <c r="F74" s="42">
        <v>7.5949367088607597E-2</v>
      </c>
    </row>
    <row r="75" spans="1:6" ht="15" customHeight="1" x14ac:dyDescent="0.15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5</v>
      </c>
      <c r="D80" s="49">
        <v>7</v>
      </c>
      <c r="E80" s="41">
        <v>12</v>
      </c>
      <c r="F80" s="42">
        <v>5.0632911392405063E-2</v>
      </c>
    </row>
    <row r="81" spans="1:6" ht="15" customHeight="1" x14ac:dyDescent="0.15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11</v>
      </c>
      <c r="D86" s="71">
        <v>6</v>
      </c>
      <c r="E86" s="44">
        <v>17</v>
      </c>
      <c r="F86" s="45">
        <v>7.1729957805907171E-2</v>
      </c>
    </row>
    <row r="87" spans="1:6" ht="15" customHeight="1" x14ac:dyDescent="0.15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4</v>
      </c>
      <c r="E90" s="95">
        <v>8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12</v>
      </c>
      <c r="D92" s="71">
        <v>10</v>
      </c>
      <c r="E92" s="44">
        <v>22</v>
      </c>
      <c r="F92" s="45">
        <v>9.2827004219409287E-2</v>
      </c>
    </row>
    <row r="93" spans="1:6" ht="15" customHeight="1" x14ac:dyDescent="0.15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5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v>7</v>
      </c>
      <c r="D98" s="71">
        <v>13</v>
      </c>
      <c r="E98" s="44">
        <v>20</v>
      </c>
      <c r="F98" s="45">
        <v>8.4388185654008435E-2</v>
      </c>
    </row>
    <row r="99" spans="1:6" ht="15" customHeight="1" x14ac:dyDescent="0.15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6</v>
      </c>
      <c r="D104" s="71">
        <v>7</v>
      </c>
      <c r="E104" s="44">
        <v>13</v>
      </c>
      <c r="F104" s="45">
        <v>5.4852320675105488E-2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6</v>
      </c>
      <c r="E110" s="44">
        <v>10</v>
      </c>
      <c r="F110" s="45">
        <v>4.2194092827004218E-2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3</v>
      </c>
      <c r="E113" s="95">
        <v>5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6</v>
      </c>
      <c r="D116" s="71">
        <v>7</v>
      </c>
      <c r="E116" s="44">
        <v>13</v>
      </c>
      <c r="F116" s="45">
        <v>5.4852320675105488E-2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1.2658227848101266E-2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2</v>
      </c>
      <c r="E126" s="95">
        <v>2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8.4388185654008432E-3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116</v>
      </c>
      <c r="D147" s="77">
        <v>121</v>
      </c>
      <c r="E147" s="77">
        <v>237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12</v>
      </c>
      <c r="D150" s="17">
        <v>9</v>
      </c>
      <c r="E150" s="17">
        <v>21</v>
      </c>
      <c r="F150" s="32">
        <v>8.8607594936708861E-2</v>
      </c>
    </row>
    <row r="151" spans="1:6" ht="15" customHeight="1" x14ac:dyDescent="0.15">
      <c r="A151" s="18"/>
      <c r="B151" s="18" t="s">
        <v>49</v>
      </c>
      <c r="C151" s="19">
        <v>58</v>
      </c>
      <c r="D151" s="19">
        <v>58</v>
      </c>
      <c r="E151" s="19">
        <v>116</v>
      </c>
      <c r="F151" s="32">
        <v>0.48945147679324896</v>
      </c>
    </row>
    <row r="152" spans="1:6" ht="15" customHeight="1" x14ac:dyDescent="0.15">
      <c r="A152" s="33"/>
      <c r="B152" s="20" t="s">
        <v>6</v>
      </c>
      <c r="C152" s="21">
        <v>46</v>
      </c>
      <c r="D152" s="21">
        <v>54</v>
      </c>
      <c r="E152" s="21">
        <v>100</v>
      </c>
      <c r="F152" s="32">
        <v>0.4219409282700422</v>
      </c>
    </row>
    <row r="153" spans="1:6" ht="15" customHeight="1" x14ac:dyDescent="0.15">
      <c r="B153" s="2" t="s">
        <v>8</v>
      </c>
      <c r="C153" s="1">
        <v>116</v>
      </c>
      <c r="D153" s="1">
        <v>121</v>
      </c>
      <c r="E153" s="1">
        <v>237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12</v>
      </c>
      <c r="D155" s="17">
        <v>9</v>
      </c>
      <c r="E155" s="17">
        <v>21</v>
      </c>
      <c r="F155" s="32">
        <v>8.8607594936708861E-2</v>
      </c>
    </row>
    <row r="156" spans="1:6" ht="15" customHeight="1" x14ac:dyDescent="0.15">
      <c r="A156" s="28"/>
      <c r="B156" s="18" t="s">
        <v>49</v>
      </c>
      <c r="C156" s="19">
        <v>58</v>
      </c>
      <c r="D156" s="19">
        <v>58</v>
      </c>
      <c r="E156" s="19">
        <v>116</v>
      </c>
      <c r="F156" s="32">
        <v>0.48945147679324896</v>
      </c>
    </row>
    <row r="157" spans="1:6" ht="15" customHeight="1" x14ac:dyDescent="0.15">
      <c r="A157" s="25"/>
      <c r="B157" s="20" t="s">
        <v>10</v>
      </c>
      <c r="C157" s="21">
        <v>23</v>
      </c>
      <c r="D157" s="21">
        <v>16</v>
      </c>
      <c r="E157" s="21">
        <v>39</v>
      </c>
      <c r="F157" s="32">
        <v>0.16455696202531644</v>
      </c>
    </row>
    <row r="158" spans="1:6" ht="15" customHeight="1" x14ac:dyDescent="0.15">
      <c r="A158" s="26"/>
      <c r="B158" s="29" t="s">
        <v>11</v>
      </c>
      <c r="C158" s="27">
        <v>23</v>
      </c>
      <c r="D158" s="27">
        <v>38</v>
      </c>
      <c r="E158" s="27">
        <v>61</v>
      </c>
      <c r="F158" s="32">
        <v>0.25738396624472576</v>
      </c>
    </row>
    <row r="159" spans="1:6" ht="15" customHeight="1" x14ac:dyDescent="0.15">
      <c r="B159" s="2" t="s">
        <v>8</v>
      </c>
      <c r="C159" s="1">
        <v>116</v>
      </c>
      <c r="D159" s="1">
        <v>121</v>
      </c>
      <c r="E159" s="1">
        <v>237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10</v>
      </c>
      <c r="D161" s="31">
        <v>18</v>
      </c>
      <c r="E161" s="31">
        <v>28</v>
      </c>
      <c r="F161" s="32">
        <v>0.11814345991561181</v>
      </c>
    </row>
    <row r="162" spans="1:6" ht="15" customHeight="1" x14ac:dyDescent="0.15">
      <c r="A162" s="30"/>
      <c r="B162" s="23" t="s">
        <v>15</v>
      </c>
      <c r="C162" s="31">
        <v>6</v>
      </c>
      <c r="D162" s="31">
        <v>12</v>
      </c>
      <c r="E162" s="31">
        <v>18</v>
      </c>
      <c r="F162" s="32">
        <v>7.5949367088607597E-2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5</v>
      </c>
      <c r="E163" s="31">
        <v>5</v>
      </c>
      <c r="F163" s="32">
        <v>2.1097046413502109E-2</v>
      </c>
    </row>
    <row r="164" spans="1:6" ht="15" customHeight="1" x14ac:dyDescent="0.15">
      <c r="B164" s="4" t="s">
        <v>14</v>
      </c>
      <c r="C164" s="1">
        <v>0</v>
      </c>
      <c r="D164" s="1">
        <v>2</v>
      </c>
      <c r="E164" s="1">
        <v>2</v>
      </c>
      <c r="F164" s="32">
        <v>8.4388185654008432E-3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4">
    <tabColor rgb="FF99CC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151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2</v>
      </c>
      <c r="E4" s="95">
        <v>4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4</v>
      </c>
      <c r="D6" s="94">
        <v>0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3</v>
      </c>
      <c r="D7" s="94">
        <v>2</v>
      </c>
      <c r="E7" s="95">
        <v>5</v>
      </c>
      <c r="F7" s="32"/>
    </row>
    <row r="8" spans="1:6" ht="15" customHeight="1" x14ac:dyDescent="0.15">
      <c r="A8" s="12"/>
      <c r="B8" s="37" t="s">
        <v>27</v>
      </c>
      <c r="C8" s="70">
        <v>10</v>
      </c>
      <c r="D8" s="70">
        <v>6</v>
      </c>
      <c r="E8" s="38">
        <v>16</v>
      </c>
      <c r="F8" s="39">
        <v>4.0201005025125629E-2</v>
      </c>
    </row>
    <row r="9" spans="1:6" ht="15" customHeight="1" x14ac:dyDescent="0.15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3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3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3</v>
      </c>
      <c r="E13" s="95">
        <v>6</v>
      </c>
      <c r="F13" s="32"/>
    </row>
    <row r="14" spans="1:6" ht="15" customHeight="1" x14ac:dyDescent="0.15">
      <c r="A14" s="12"/>
      <c r="B14" s="37" t="s">
        <v>28</v>
      </c>
      <c r="C14" s="70">
        <v>4</v>
      </c>
      <c r="D14" s="70">
        <v>14</v>
      </c>
      <c r="E14" s="48">
        <v>18</v>
      </c>
      <c r="F14" s="39">
        <v>4.5226130653266333E-2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15">
      <c r="A18" s="12"/>
      <c r="B18" s="35">
        <v>13</v>
      </c>
      <c r="C18" s="94">
        <v>5</v>
      </c>
      <c r="D18" s="94">
        <v>1</v>
      </c>
      <c r="E18" s="95">
        <v>6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9</v>
      </c>
      <c r="D20" s="70">
        <v>6</v>
      </c>
      <c r="E20" s="48">
        <v>15</v>
      </c>
      <c r="F20" s="39">
        <v>3.7688442211055273E-2</v>
      </c>
    </row>
    <row r="21" spans="1:6" ht="15" customHeight="1" x14ac:dyDescent="0.15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5</v>
      </c>
      <c r="E22" s="95">
        <v>6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4</v>
      </c>
      <c r="D25" s="94">
        <v>4</v>
      </c>
      <c r="E25" s="95">
        <v>8</v>
      </c>
      <c r="F25" s="32"/>
    </row>
    <row r="26" spans="1:6" ht="15" customHeight="1" x14ac:dyDescent="0.15">
      <c r="A26" s="12"/>
      <c r="B26" s="40" t="s">
        <v>30</v>
      </c>
      <c r="C26" s="49">
        <v>9</v>
      </c>
      <c r="D26" s="49">
        <v>11</v>
      </c>
      <c r="E26" s="41">
        <v>20</v>
      </c>
      <c r="F26" s="42">
        <v>5.0251256281407038E-2</v>
      </c>
    </row>
    <row r="27" spans="1:6" ht="15" customHeight="1" x14ac:dyDescent="0.15">
      <c r="A27" s="12"/>
      <c r="B27" s="35">
        <v>20</v>
      </c>
      <c r="C27" s="94">
        <v>2</v>
      </c>
      <c r="D27" s="94">
        <v>4</v>
      </c>
      <c r="E27" s="95">
        <v>6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4</v>
      </c>
      <c r="D30" s="94">
        <v>1</v>
      </c>
      <c r="E30" s="95">
        <v>5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8</v>
      </c>
      <c r="D32" s="49">
        <v>9</v>
      </c>
      <c r="E32" s="41">
        <v>17</v>
      </c>
      <c r="F32" s="42">
        <v>4.2713567839195977E-2</v>
      </c>
    </row>
    <row r="33" spans="1:6" ht="15" customHeight="1" x14ac:dyDescent="0.15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4</v>
      </c>
      <c r="E36" s="95">
        <v>5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10</v>
      </c>
      <c r="D38" s="49">
        <v>9</v>
      </c>
      <c r="E38" s="41">
        <v>19</v>
      </c>
      <c r="F38" s="42">
        <v>4.7738693467336682E-2</v>
      </c>
    </row>
    <row r="39" spans="1:6" ht="15" customHeight="1" x14ac:dyDescent="0.15">
      <c r="A39" s="12"/>
      <c r="B39" s="35">
        <v>30</v>
      </c>
      <c r="C39" s="94">
        <v>3</v>
      </c>
      <c r="D39" s="94">
        <v>1</v>
      </c>
      <c r="E39" s="95">
        <v>4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5</v>
      </c>
      <c r="D44" s="49">
        <v>7</v>
      </c>
      <c r="E44" s="41">
        <v>12</v>
      </c>
      <c r="F44" s="42">
        <v>3.015075376884422E-2</v>
      </c>
    </row>
    <row r="45" spans="1:6" ht="15" customHeight="1" x14ac:dyDescent="0.15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v>8</v>
      </c>
      <c r="D50" s="49">
        <v>8</v>
      </c>
      <c r="E50" s="41">
        <v>16</v>
      </c>
      <c r="F50" s="42">
        <v>4.0201005025125629E-2</v>
      </c>
    </row>
    <row r="51" spans="1:6" ht="15" customHeight="1" x14ac:dyDescent="0.15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4</v>
      </c>
      <c r="E52" s="95">
        <v>6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3</v>
      </c>
      <c r="E54" s="95">
        <v>6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12</v>
      </c>
      <c r="D56" s="49">
        <v>9</v>
      </c>
      <c r="E56" s="41">
        <v>21</v>
      </c>
      <c r="F56" s="42">
        <v>5.2763819095477386E-2</v>
      </c>
    </row>
    <row r="57" spans="1:6" ht="15" customHeight="1" x14ac:dyDescent="0.15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4</v>
      </c>
      <c r="D60" s="94">
        <v>2</v>
      </c>
      <c r="E60" s="95">
        <v>6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v>13</v>
      </c>
      <c r="D62" s="49">
        <v>10</v>
      </c>
      <c r="E62" s="41">
        <v>23</v>
      </c>
      <c r="F62" s="42">
        <v>5.7788944723618091E-2</v>
      </c>
    </row>
    <row r="63" spans="1:6" ht="15" customHeight="1" x14ac:dyDescent="0.15">
      <c r="A63" s="12"/>
      <c r="B63" s="35">
        <v>50</v>
      </c>
      <c r="C63" s="94">
        <v>5</v>
      </c>
      <c r="D63" s="94">
        <v>3</v>
      </c>
      <c r="E63" s="95">
        <v>8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4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4</v>
      </c>
      <c r="D65" s="94">
        <v>3</v>
      </c>
      <c r="E65" s="95">
        <v>7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4</v>
      </c>
      <c r="E66" s="95">
        <v>7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4</v>
      </c>
      <c r="E67" s="95">
        <v>6</v>
      </c>
      <c r="F67" s="32"/>
    </row>
    <row r="68" spans="1:6" ht="15" customHeight="1" x14ac:dyDescent="0.15">
      <c r="A68" s="12"/>
      <c r="B68" s="40" t="s">
        <v>37</v>
      </c>
      <c r="C68" s="49">
        <v>15</v>
      </c>
      <c r="D68" s="49">
        <v>18</v>
      </c>
      <c r="E68" s="41">
        <v>33</v>
      </c>
      <c r="F68" s="42">
        <v>8.2914572864321606E-2</v>
      </c>
    </row>
    <row r="69" spans="1:6" ht="15" customHeight="1" x14ac:dyDescent="0.15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4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4</v>
      </c>
      <c r="D72" s="94">
        <v>1</v>
      </c>
      <c r="E72" s="95">
        <v>5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15">
      <c r="A74" s="12"/>
      <c r="B74" s="40" t="s">
        <v>38</v>
      </c>
      <c r="C74" s="49">
        <v>12</v>
      </c>
      <c r="D74" s="49">
        <v>13</v>
      </c>
      <c r="E74" s="41">
        <v>25</v>
      </c>
      <c r="F74" s="42">
        <v>6.2814070351758788E-2</v>
      </c>
    </row>
    <row r="75" spans="1:6" ht="15" customHeight="1" x14ac:dyDescent="0.15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6</v>
      </c>
      <c r="E76" s="95">
        <v>9</v>
      </c>
      <c r="F76" s="32"/>
    </row>
    <row r="77" spans="1:6" ht="15" customHeight="1" x14ac:dyDescent="0.15">
      <c r="A77" s="12"/>
      <c r="B77" s="35">
        <v>62</v>
      </c>
      <c r="C77" s="94">
        <v>5</v>
      </c>
      <c r="D77" s="94">
        <v>1</v>
      </c>
      <c r="E77" s="95">
        <v>6</v>
      </c>
      <c r="F77" s="32"/>
    </row>
    <row r="78" spans="1:6" ht="15" customHeight="1" x14ac:dyDescent="0.15">
      <c r="A78" s="12"/>
      <c r="B78" s="35">
        <v>63</v>
      </c>
      <c r="C78" s="94">
        <v>5</v>
      </c>
      <c r="D78" s="94">
        <v>2</v>
      </c>
      <c r="E78" s="95">
        <v>7</v>
      </c>
      <c r="F78" s="32"/>
    </row>
    <row r="79" spans="1:6" ht="15" customHeight="1" x14ac:dyDescent="0.15">
      <c r="A79" s="12"/>
      <c r="B79" s="35">
        <v>64</v>
      </c>
      <c r="C79" s="94">
        <v>5</v>
      </c>
      <c r="D79" s="94">
        <v>5</v>
      </c>
      <c r="E79" s="95">
        <v>10</v>
      </c>
      <c r="F79" s="32"/>
    </row>
    <row r="80" spans="1:6" ht="15" customHeight="1" x14ac:dyDescent="0.15">
      <c r="A80" s="12"/>
      <c r="B80" s="40" t="s">
        <v>39</v>
      </c>
      <c r="C80" s="49">
        <v>20</v>
      </c>
      <c r="D80" s="49">
        <v>15</v>
      </c>
      <c r="E80" s="41">
        <v>35</v>
      </c>
      <c r="F80" s="42">
        <v>8.7939698492462318E-2</v>
      </c>
    </row>
    <row r="81" spans="1:6" ht="15" customHeight="1" x14ac:dyDescent="0.15">
      <c r="A81" s="12"/>
      <c r="B81" s="35">
        <v>65</v>
      </c>
      <c r="C81" s="94">
        <v>1</v>
      </c>
      <c r="D81" s="94">
        <v>4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5</v>
      </c>
      <c r="E85" s="95">
        <v>8</v>
      </c>
      <c r="F85" s="32"/>
    </row>
    <row r="86" spans="1:6" ht="15" customHeight="1" x14ac:dyDescent="0.15">
      <c r="A86" s="12"/>
      <c r="B86" s="43" t="s">
        <v>40</v>
      </c>
      <c r="C86" s="71">
        <v>12</v>
      </c>
      <c r="D86" s="71">
        <v>15</v>
      </c>
      <c r="E86" s="44">
        <v>27</v>
      </c>
      <c r="F86" s="45">
        <v>6.78391959798995E-2</v>
      </c>
    </row>
    <row r="87" spans="1:6" ht="15" customHeight="1" x14ac:dyDescent="0.15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3</v>
      </c>
      <c r="E88" s="95">
        <v>7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15">
      <c r="A92" s="12"/>
      <c r="B92" s="43" t="s">
        <v>41</v>
      </c>
      <c r="C92" s="71">
        <v>12</v>
      </c>
      <c r="D92" s="71">
        <v>13</v>
      </c>
      <c r="E92" s="44">
        <v>25</v>
      </c>
      <c r="F92" s="45">
        <v>6.2814070351758788E-2</v>
      </c>
    </row>
    <row r="93" spans="1:6" ht="15" customHeight="1" x14ac:dyDescent="0.15">
      <c r="A93" s="12"/>
      <c r="B93" s="35">
        <v>75</v>
      </c>
      <c r="C93" s="94">
        <v>6</v>
      </c>
      <c r="D93" s="94">
        <v>3</v>
      </c>
      <c r="E93" s="95">
        <v>9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5</v>
      </c>
      <c r="D95" s="94">
        <v>3</v>
      </c>
      <c r="E95" s="95">
        <v>8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17</v>
      </c>
      <c r="D98" s="71">
        <v>14</v>
      </c>
      <c r="E98" s="44">
        <v>31</v>
      </c>
      <c r="F98" s="45">
        <v>7.7889447236180909E-2</v>
      </c>
    </row>
    <row r="99" spans="1:6" ht="15" customHeight="1" x14ac:dyDescent="0.15">
      <c r="A99" s="12"/>
      <c r="B99" s="35">
        <v>80</v>
      </c>
      <c r="C99" s="94">
        <v>5</v>
      </c>
      <c r="D99" s="94">
        <v>5</v>
      </c>
      <c r="E99" s="95">
        <v>10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3</v>
      </c>
      <c r="E101" s="95">
        <v>6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11</v>
      </c>
      <c r="D104" s="71">
        <v>10</v>
      </c>
      <c r="E104" s="44">
        <v>21</v>
      </c>
      <c r="F104" s="45">
        <v>5.2763819095477386E-2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15">
      <c r="A110" s="12"/>
      <c r="B110" s="43" t="s">
        <v>44</v>
      </c>
      <c r="C110" s="71">
        <v>6</v>
      </c>
      <c r="D110" s="71">
        <v>7</v>
      </c>
      <c r="E110" s="44">
        <v>13</v>
      </c>
      <c r="F110" s="45">
        <v>3.2663316582914576E-2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7</v>
      </c>
      <c r="E116" s="44">
        <v>9</v>
      </c>
      <c r="F116" s="45">
        <v>2.2613065326633167E-2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5.0251256281407036E-3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196</v>
      </c>
      <c r="D147" s="77">
        <v>202</v>
      </c>
      <c r="E147" s="77">
        <v>398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23</v>
      </c>
      <c r="D150" s="17">
        <v>26</v>
      </c>
      <c r="E150" s="17">
        <v>49</v>
      </c>
      <c r="F150" s="32">
        <v>0.12311557788944724</v>
      </c>
    </row>
    <row r="151" spans="1:6" ht="15" customHeight="1" x14ac:dyDescent="0.15">
      <c r="A151" s="18"/>
      <c r="B151" s="18" t="s">
        <v>49</v>
      </c>
      <c r="C151" s="19">
        <v>112</v>
      </c>
      <c r="D151" s="19">
        <v>109</v>
      </c>
      <c r="E151" s="19">
        <v>221</v>
      </c>
      <c r="F151" s="32">
        <v>0.55527638190954776</v>
      </c>
    </row>
    <row r="152" spans="1:6" ht="15" customHeight="1" x14ac:dyDescent="0.15">
      <c r="A152" s="33"/>
      <c r="B152" s="20" t="s">
        <v>6</v>
      </c>
      <c r="C152" s="21">
        <v>61</v>
      </c>
      <c r="D152" s="21">
        <v>67</v>
      </c>
      <c r="E152" s="21">
        <v>128</v>
      </c>
      <c r="F152" s="32">
        <v>0.32160804020100503</v>
      </c>
    </row>
    <row r="153" spans="1:6" ht="15" customHeight="1" x14ac:dyDescent="0.15">
      <c r="B153" s="2" t="s">
        <v>8</v>
      </c>
      <c r="C153" s="1">
        <v>196</v>
      </c>
      <c r="D153" s="1">
        <v>202</v>
      </c>
      <c r="E153" s="1">
        <v>398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23</v>
      </c>
      <c r="D155" s="17">
        <v>26</v>
      </c>
      <c r="E155" s="17">
        <v>49</v>
      </c>
      <c r="F155" s="32">
        <v>0.12311557788944724</v>
      </c>
    </row>
    <row r="156" spans="1:6" ht="15" customHeight="1" x14ac:dyDescent="0.15">
      <c r="A156" s="28"/>
      <c r="B156" s="18" t="s">
        <v>49</v>
      </c>
      <c r="C156" s="19">
        <v>112</v>
      </c>
      <c r="D156" s="19">
        <v>109</v>
      </c>
      <c r="E156" s="19">
        <v>221</v>
      </c>
      <c r="F156" s="32">
        <v>0.55527638190954776</v>
      </c>
    </row>
    <row r="157" spans="1:6" ht="15" customHeight="1" x14ac:dyDescent="0.15">
      <c r="A157" s="25"/>
      <c r="B157" s="20" t="s">
        <v>10</v>
      </c>
      <c r="C157" s="21">
        <v>24</v>
      </c>
      <c r="D157" s="21">
        <v>28</v>
      </c>
      <c r="E157" s="21">
        <v>52</v>
      </c>
      <c r="F157" s="32">
        <v>0.1306532663316583</v>
      </c>
    </row>
    <row r="158" spans="1:6" ht="15" customHeight="1" x14ac:dyDescent="0.15">
      <c r="A158" s="26"/>
      <c r="B158" s="29" t="s">
        <v>11</v>
      </c>
      <c r="C158" s="27">
        <v>37</v>
      </c>
      <c r="D158" s="27">
        <v>39</v>
      </c>
      <c r="E158" s="27">
        <v>76</v>
      </c>
      <c r="F158" s="32">
        <v>0.19095477386934673</v>
      </c>
    </row>
    <row r="159" spans="1:6" ht="15" customHeight="1" x14ac:dyDescent="0.15">
      <c r="B159" s="2" t="s">
        <v>8</v>
      </c>
      <c r="C159" s="1">
        <v>196</v>
      </c>
      <c r="D159" s="1">
        <v>202</v>
      </c>
      <c r="E159" s="1">
        <v>398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9</v>
      </c>
      <c r="D161" s="31">
        <v>15</v>
      </c>
      <c r="E161" s="31">
        <v>24</v>
      </c>
      <c r="F161" s="32">
        <v>6.030150753768844E-2</v>
      </c>
    </row>
    <row r="162" spans="1:6" ht="15" customHeight="1" x14ac:dyDescent="0.15">
      <c r="A162" s="30"/>
      <c r="B162" s="23" t="s">
        <v>15</v>
      </c>
      <c r="C162" s="31">
        <v>3</v>
      </c>
      <c r="D162" s="31">
        <v>8</v>
      </c>
      <c r="E162" s="31">
        <v>11</v>
      </c>
      <c r="F162" s="32">
        <v>2.7638190954773871E-2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5.0251256281407036E-3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5">
    <tabColor rgb="FF99CC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152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2</v>
      </c>
      <c r="D8" s="70">
        <v>0</v>
      </c>
      <c r="E8" s="38">
        <v>2</v>
      </c>
      <c r="F8" s="39">
        <v>6.1349693251533744E-3</v>
      </c>
    </row>
    <row r="9" spans="1:6" ht="15" customHeight="1" x14ac:dyDescent="0.15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4</v>
      </c>
      <c r="D10" s="94">
        <v>0</v>
      </c>
      <c r="E10" s="95">
        <v>4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2</v>
      </c>
      <c r="E12" s="95">
        <v>5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12</v>
      </c>
      <c r="D14" s="70">
        <v>4</v>
      </c>
      <c r="E14" s="48">
        <v>16</v>
      </c>
      <c r="F14" s="39">
        <v>4.9079754601226995E-2</v>
      </c>
    </row>
    <row r="15" spans="1:6" ht="15" customHeight="1" x14ac:dyDescent="0.15">
      <c r="A15" s="12"/>
      <c r="B15" s="35">
        <v>10</v>
      </c>
      <c r="C15" s="94">
        <v>4</v>
      </c>
      <c r="D15" s="94">
        <v>1</v>
      </c>
      <c r="E15" s="95">
        <v>5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4</v>
      </c>
      <c r="E16" s="95">
        <v>6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10</v>
      </c>
      <c r="D20" s="70">
        <v>7</v>
      </c>
      <c r="E20" s="48">
        <v>17</v>
      </c>
      <c r="F20" s="39">
        <v>5.2147239263803678E-2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v>5</v>
      </c>
      <c r="D26" s="49">
        <v>5</v>
      </c>
      <c r="E26" s="41">
        <v>10</v>
      </c>
      <c r="F26" s="42">
        <v>3.0674846625766871E-2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6</v>
      </c>
      <c r="D32" s="49">
        <v>3</v>
      </c>
      <c r="E32" s="41">
        <v>9</v>
      </c>
      <c r="F32" s="42">
        <v>2.7607361963190184E-2</v>
      </c>
    </row>
    <row r="33" spans="1:6" ht="15" customHeight="1" x14ac:dyDescent="0.15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7</v>
      </c>
      <c r="D38" s="49">
        <v>4</v>
      </c>
      <c r="E38" s="41">
        <v>11</v>
      </c>
      <c r="F38" s="42">
        <v>3.3742331288343558E-2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v>5</v>
      </c>
      <c r="D44" s="49">
        <v>4</v>
      </c>
      <c r="E44" s="41">
        <v>9</v>
      </c>
      <c r="F44" s="42">
        <v>2.7607361963190184E-2</v>
      </c>
    </row>
    <row r="45" spans="1:6" ht="15" customHeight="1" x14ac:dyDescent="0.15">
      <c r="A45" s="12"/>
      <c r="B45" s="35">
        <v>35</v>
      </c>
      <c r="C45" s="94">
        <v>0</v>
      </c>
      <c r="D45" s="94">
        <v>3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5</v>
      </c>
      <c r="D49" s="94">
        <v>1</v>
      </c>
      <c r="E49" s="95">
        <v>6</v>
      </c>
      <c r="F49" s="32"/>
    </row>
    <row r="50" spans="1:6" ht="15" customHeight="1" x14ac:dyDescent="0.15">
      <c r="A50" s="12"/>
      <c r="B50" s="40" t="s">
        <v>34</v>
      </c>
      <c r="C50" s="49">
        <v>10</v>
      </c>
      <c r="D50" s="49">
        <v>9</v>
      </c>
      <c r="E50" s="41">
        <v>19</v>
      </c>
      <c r="F50" s="42">
        <v>5.8282208588957052E-2</v>
      </c>
    </row>
    <row r="51" spans="1:6" ht="15" customHeight="1" x14ac:dyDescent="0.15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4</v>
      </c>
      <c r="D52" s="94">
        <v>1</v>
      </c>
      <c r="E52" s="95">
        <v>5</v>
      </c>
      <c r="F52" s="32"/>
    </row>
    <row r="53" spans="1:6" ht="15" customHeight="1" x14ac:dyDescent="0.15">
      <c r="A53" s="12"/>
      <c r="B53" s="35">
        <v>42</v>
      </c>
      <c r="C53" s="94">
        <v>4</v>
      </c>
      <c r="D53" s="94">
        <v>2</v>
      </c>
      <c r="E53" s="95">
        <v>6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3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10</v>
      </c>
      <c r="D56" s="49">
        <v>6</v>
      </c>
      <c r="E56" s="41">
        <v>16</v>
      </c>
      <c r="F56" s="42">
        <v>4.9079754601226995E-2</v>
      </c>
    </row>
    <row r="57" spans="1:6" ht="15" customHeight="1" x14ac:dyDescent="0.15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6</v>
      </c>
      <c r="D62" s="49">
        <v>4</v>
      </c>
      <c r="E62" s="41">
        <v>10</v>
      </c>
      <c r="F62" s="42">
        <v>3.0674846625766871E-2</v>
      </c>
    </row>
    <row r="63" spans="1:6" ht="15" customHeight="1" x14ac:dyDescent="0.15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5</v>
      </c>
      <c r="D64" s="94">
        <v>6</v>
      </c>
      <c r="E64" s="95">
        <v>11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12</v>
      </c>
      <c r="D68" s="49">
        <v>11</v>
      </c>
      <c r="E68" s="41">
        <v>23</v>
      </c>
      <c r="F68" s="42">
        <v>7.0552147239263799E-2</v>
      </c>
    </row>
    <row r="69" spans="1:6" ht="15" customHeight="1" x14ac:dyDescent="0.15">
      <c r="A69" s="12"/>
      <c r="B69" s="35">
        <v>55</v>
      </c>
      <c r="C69" s="94">
        <v>2</v>
      </c>
      <c r="D69" s="94">
        <v>4</v>
      </c>
      <c r="E69" s="95">
        <v>6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9</v>
      </c>
      <c r="D74" s="49">
        <v>9</v>
      </c>
      <c r="E74" s="41">
        <v>18</v>
      </c>
      <c r="F74" s="42">
        <v>5.5214723926380369E-2</v>
      </c>
    </row>
    <row r="75" spans="1:6" ht="15" customHeight="1" x14ac:dyDescent="0.15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4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1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v>14</v>
      </c>
      <c r="D80" s="49">
        <v>12</v>
      </c>
      <c r="E80" s="41">
        <v>26</v>
      </c>
      <c r="F80" s="42">
        <v>7.9754601226993863E-2</v>
      </c>
    </row>
    <row r="81" spans="1:6" ht="15" customHeight="1" x14ac:dyDescent="0.15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7</v>
      </c>
      <c r="E83" s="95">
        <v>10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3</v>
      </c>
      <c r="E85" s="95">
        <v>8</v>
      </c>
      <c r="F85" s="32"/>
    </row>
    <row r="86" spans="1:6" ht="15" customHeight="1" x14ac:dyDescent="0.15">
      <c r="A86" s="12"/>
      <c r="B86" s="43" t="s">
        <v>40</v>
      </c>
      <c r="C86" s="71">
        <v>14</v>
      </c>
      <c r="D86" s="71">
        <v>14</v>
      </c>
      <c r="E86" s="44">
        <v>28</v>
      </c>
      <c r="F86" s="45">
        <v>8.5889570552147243E-2</v>
      </c>
    </row>
    <row r="87" spans="1:6" ht="15" customHeight="1" x14ac:dyDescent="0.15">
      <c r="A87" s="12"/>
      <c r="B87" s="35">
        <v>70</v>
      </c>
      <c r="C87" s="94">
        <v>3</v>
      </c>
      <c r="D87" s="94">
        <v>6</v>
      </c>
      <c r="E87" s="95">
        <v>9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8</v>
      </c>
      <c r="D89" s="94">
        <v>2</v>
      </c>
      <c r="E89" s="95">
        <v>10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0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2</v>
      </c>
      <c r="E91" s="95">
        <v>6</v>
      </c>
      <c r="F91" s="32"/>
    </row>
    <row r="92" spans="1:6" ht="15" customHeight="1" x14ac:dyDescent="0.15">
      <c r="A92" s="12"/>
      <c r="B92" s="43" t="s">
        <v>41</v>
      </c>
      <c r="C92" s="71">
        <v>20</v>
      </c>
      <c r="D92" s="71">
        <v>13</v>
      </c>
      <c r="E92" s="44">
        <v>33</v>
      </c>
      <c r="F92" s="45">
        <v>0.10122699386503067</v>
      </c>
    </row>
    <row r="93" spans="1:6" ht="15" customHeight="1" x14ac:dyDescent="0.15">
      <c r="A93" s="12"/>
      <c r="B93" s="35">
        <v>75</v>
      </c>
      <c r="C93" s="94">
        <v>5</v>
      </c>
      <c r="D93" s="94">
        <v>2</v>
      </c>
      <c r="E93" s="95">
        <v>7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4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12</v>
      </c>
      <c r="D98" s="71">
        <v>11</v>
      </c>
      <c r="E98" s="44">
        <v>23</v>
      </c>
      <c r="F98" s="45">
        <v>7.0552147239263799E-2</v>
      </c>
    </row>
    <row r="99" spans="1:6" ht="15" customHeight="1" x14ac:dyDescent="0.15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4</v>
      </c>
      <c r="E103" s="95">
        <v>6</v>
      </c>
      <c r="F103" s="32"/>
    </row>
    <row r="104" spans="1:6" ht="15" customHeight="1" x14ac:dyDescent="0.15">
      <c r="A104" s="12"/>
      <c r="B104" s="43" t="s">
        <v>43</v>
      </c>
      <c r="C104" s="71">
        <v>9</v>
      </c>
      <c r="D104" s="71">
        <v>15</v>
      </c>
      <c r="E104" s="44">
        <v>24</v>
      </c>
      <c r="F104" s="45">
        <v>7.3619631901840496E-2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4</v>
      </c>
      <c r="D106" s="94">
        <v>1</v>
      </c>
      <c r="E106" s="95">
        <v>5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v>9</v>
      </c>
      <c r="D110" s="71">
        <v>7</v>
      </c>
      <c r="E110" s="44">
        <v>16</v>
      </c>
      <c r="F110" s="45">
        <v>4.9079754601226995E-2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4</v>
      </c>
      <c r="D116" s="71">
        <v>6</v>
      </c>
      <c r="E116" s="44">
        <v>10</v>
      </c>
      <c r="F116" s="45">
        <v>3.0674846625766871E-2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6</v>
      </c>
      <c r="E122" s="44">
        <v>6</v>
      </c>
      <c r="F122" s="45">
        <v>1.8404907975460124E-2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176</v>
      </c>
      <c r="D147" s="77">
        <v>150</v>
      </c>
      <c r="E147" s="77">
        <v>326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24</v>
      </c>
      <c r="D150" s="17">
        <v>11</v>
      </c>
      <c r="E150" s="17">
        <v>35</v>
      </c>
      <c r="F150" s="32">
        <v>0.10736196319018405</v>
      </c>
    </row>
    <row r="151" spans="1:6" ht="15" customHeight="1" x14ac:dyDescent="0.15">
      <c r="A151" s="18"/>
      <c r="B151" s="18" t="s">
        <v>49</v>
      </c>
      <c r="C151" s="19">
        <v>84</v>
      </c>
      <c r="D151" s="19">
        <v>67</v>
      </c>
      <c r="E151" s="19">
        <v>151</v>
      </c>
      <c r="F151" s="32">
        <v>0.46319018404907975</v>
      </c>
    </row>
    <row r="152" spans="1:6" ht="15" customHeight="1" x14ac:dyDescent="0.15">
      <c r="A152" s="33"/>
      <c r="B152" s="20" t="s">
        <v>6</v>
      </c>
      <c r="C152" s="21">
        <v>68</v>
      </c>
      <c r="D152" s="21">
        <v>72</v>
      </c>
      <c r="E152" s="21">
        <v>140</v>
      </c>
      <c r="F152" s="32">
        <v>0.42944785276073622</v>
      </c>
    </row>
    <row r="153" spans="1:6" ht="15" customHeight="1" x14ac:dyDescent="0.15">
      <c r="B153" s="2" t="s">
        <v>8</v>
      </c>
      <c r="C153" s="1">
        <v>176</v>
      </c>
      <c r="D153" s="1">
        <v>150</v>
      </c>
      <c r="E153" s="1">
        <v>326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24</v>
      </c>
      <c r="D155" s="17">
        <v>11</v>
      </c>
      <c r="E155" s="17">
        <v>35</v>
      </c>
      <c r="F155" s="32">
        <v>0.10736196319018405</v>
      </c>
    </row>
    <row r="156" spans="1:6" ht="15" customHeight="1" x14ac:dyDescent="0.15">
      <c r="A156" s="28"/>
      <c r="B156" s="18" t="s">
        <v>49</v>
      </c>
      <c r="C156" s="19">
        <v>84</v>
      </c>
      <c r="D156" s="19">
        <v>67</v>
      </c>
      <c r="E156" s="19">
        <v>151</v>
      </c>
      <c r="F156" s="32">
        <v>0.46319018404907975</v>
      </c>
    </row>
    <row r="157" spans="1:6" ht="15" customHeight="1" x14ac:dyDescent="0.15">
      <c r="A157" s="25"/>
      <c r="B157" s="20" t="s">
        <v>10</v>
      </c>
      <c r="C157" s="21">
        <v>34</v>
      </c>
      <c r="D157" s="21">
        <v>27</v>
      </c>
      <c r="E157" s="21">
        <v>61</v>
      </c>
      <c r="F157" s="32">
        <v>0.18711656441717792</v>
      </c>
    </row>
    <row r="158" spans="1:6" ht="15" customHeight="1" x14ac:dyDescent="0.15">
      <c r="A158" s="26"/>
      <c r="B158" s="29" t="s">
        <v>11</v>
      </c>
      <c r="C158" s="27">
        <v>34</v>
      </c>
      <c r="D158" s="27">
        <v>45</v>
      </c>
      <c r="E158" s="27">
        <v>79</v>
      </c>
      <c r="F158" s="32">
        <v>0.24233128834355827</v>
      </c>
    </row>
    <row r="159" spans="1:6" ht="15" customHeight="1" x14ac:dyDescent="0.15">
      <c r="B159" s="2" t="s">
        <v>8</v>
      </c>
      <c r="C159" s="1">
        <v>176</v>
      </c>
      <c r="D159" s="1">
        <v>150</v>
      </c>
      <c r="E159" s="1">
        <v>326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13</v>
      </c>
      <c r="D161" s="31">
        <v>19</v>
      </c>
      <c r="E161" s="31">
        <v>32</v>
      </c>
      <c r="F161" s="32">
        <v>9.815950920245399E-2</v>
      </c>
    </row>
    <row r="162" spans="1:6" ht="15" customHeight="1" x14ac:dyDescent="0.15">
      <c r="A162" s="30"/>
      <c r="B162" s="23" t="s">
        <v>15</v>
      </c>
      <c r="C162" s="31">
        <v>4</v>
      </c>
      <c r="D162" s="31">
        <v>12</v>
      </c>
      <c r="E162" s="31">
        <v>16</v>
      </c>
      <c r="F162" s="32">
        <v>4.9079754601226995E-2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6</v>
      </c>
      <c r="E163" s="31">
        <v>6</v>
      </c>
      <c r="F163" s="32">
        <v>1.8404907975460124E-2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58">
    <tabColor indexed="45"/>
  </sheetPr>
  <dimension ref="A1:F167"/>
  <sheetViews>
    <sheetView zoomScaleNormal="100" workbookViewId="0">
      <selection activeCell="D13" sqref="D13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">
      <c r="A2" s="66" t="s">
        <v>101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長土呂!C3+住吉町!C3+岩村田本町!C3+西本町!C3+荒宿!C3+稲荷町!C3+大和町!C3+花園町!C3+上の城!C3+岩村田相生町!C3+一本柳!C3+猿久保!C3+猿久保東!C3</f>
        <v>94</v>
      </c>
      <c r="D3" s="74">
        <f>長土呂!D3+住吉町!D3+岩村田本町!D3+西本町!D3+荒宿!D3+稲荷町!D3+大和町!D3+花園町!D3+上の城!D3+岩村田相生町!D3+一本柳!D3+猿久保!D3+猿久保東!D3</f>
        <v>72</v>
      </c>
      <c r="E3" s="9">
        <f>長土呂!E3+住吉町!E3+岩村田本町!E3+西本町!E3+荒宿!E3+稲荷町!E3+大和町!E3+花園町!E3+上の城!E3+岩村田相生町!E3+一本柳!E3+猿久保!E3+猿久保東!E3</f>
        <v>166</v>
      </c>
      <c r="F3" s="32"/>
    </row>
    <row r="4" spans="1:6" ht="15" customHeight="1" x14ac:dyDescent="0.15">
      <c r="A4" s="12"/>
      <c r="B4" s="35">
        <v>1</v>
      </c>
      <c r="C4" s="75">
        <f>長土呂!C4+住吉町!C4+岩村田本町!C4+西本町!C4+荒宿!C4+稲荷町!C4+大和町!C4+花園町!C4+上の城!C4+岩村田相生町!C4+一本柳!C4+猿久保!C4+猿久保東!C4</f>
        <v>105</v>
      </c>
      <c r="D4" s="75">
        <f>長土呂!D4+住吉町!D4+岩村田本町!D4+西本町!D4+荒宿!D4+稲荷町!D4+大和町!D4+花園町!D4+上の城!D4+岩村田相生町!D4+一本柳!D4+猿久保!D4+猿久保東!D4</f>
        <v>84</v>
      </c>
      <c r="E4" s="10">
        <f>長土呂!E4+住吉町!E4+岩村田本町!E4+西本町!E4+荒宿!E4+稲荷町!E4+大和町!E4+花園町!E4+上の城!E4+岩村田相生町!E4+一本柳!E4+猿久保!E4+猿久保東!E4</f>
        <v>189</v>
      </c>
      <c r="F4" s="32"/>
    </row>
    <row r="5" spans="1:6" ht="15" customHeight="1" x14ac:dyDescent="0.15">
      <c r="A5" s="12"/>
      <c r="B5" s="35">
        <v>2</v>
      </c>
      <c r="C5" s="75">
        <f>長土呂!C5+住吉町!C5+岩村田本町!C5+西本町!C5+荒宿!C5+稲荷町!C5+大和町!C5+花園町!C5+上の城!C5+岩村田相生町!C5+一本柳!C5+猿久保!C5+猿久保東!C5</f>
        <v>100</v>
      </c>
      <c r="D5" s="75">
        <f>長土呂!D5+住吉町!D5+岩村田本町!D5+西本町!D5+荒宿!D5+稲荷町!D5+大和町!D5+花園町!D5+上の城!D5+岩村田相生町!D5+一本柳!D5+猿久保!D5+猿久保東!D5</f>
        <v>104</v>
      </c>
      <c r="E5" s="10">
        <f>長土呂!E5+住吉町!E5+岩村田本町!E5+西本町!E5+荒宿!E5+稲荷町!E5+大和町!E5+花園町!E5+上の城!E5+岩村田相生町!E5+一本柳!E5+猿久保!E5+猿久保東!E5</f>
        <v>204</v>
      </c>
      <c r="F5" s="32"/>
    </row>
    <row r="6" spans="1:6" ht="15" customHeight="1" x14ac:dyDescent="0.15">
      <c r="A6" s="12"/>
      <c r="B6" s="35">
        <v>3</v>
      </c>
      <c r="C6" s="75">
        <f>長土呂!C6+住吉町!C6+岩村田本町!C6+西本町!C6+荒宿!C6+稲荷町!C6+大和町!C6+花園町!C6+上の城!C6+岩村田相生町!C6+一本柳!C6+猿久保!C6+猿久保東!C6</f>
        <v>93</v>
      </c>
      <c r="D6" s="75">
        <f>長土呂!D6+住吉町!D6+岩村田本町!D6+西本町!D6+荒宿!D6+稲荷町!D6+大和町!D6+花園町!D6+上の城!D6+岩村田相生町!D6+一本柳!D6+猿久保!D6+猿久保東!D6</f>
        <v>109</v>
      </c>
      <c r="E6" s="10">
        <f>長土呂!E6+住吉町!E6+岩村田本町!E6+西本町!E6+荒宿!E6+稲荷町!E6+大和町!E6+花園町!E6+上の城!E6+岩村田相生町!E6+一本柳!E6+猿久保!E6+猿久保東!E6</f>
        <v>202</v>
      </c>
      <c r="F6" s="32"/>
    </row>
    <row r="7" spans="1:6" ht="15" customHeight="1" x14ac:dyDescent="0.15">
      <c r="A7" s="12"/>
      <c r="B7" s="35">
        <v>4</v>
      </c>
      <c r="C7" s="75">
        <f>長土呂!C7+住吉町!C7+岩村田本町!C7+西本町!C7+荒宿!C7+稲荷町!C7+大和町!C7+花園町!C7+上の城!C7+岩村田相生町!C7+一本柳!C7+猿久保!C7+猿久保東!C7</f>
        <v>105</v>
      </c>
      <c r="D7" s="75">
        <f>長土呂!D7+住吉町!D7+岩村田本町!D7+西本町!D7+荒宿!D7+稲荷町!D7+大和町!D7+花園町!D7+上の城!D7+岩村田相生町!D7+一本柳!D7+猿久保!D7+猿久保東!D7</f>
        <v>108</v>
      </c>
      <c r="E7" s="10">
        <f>長土呂!E7+住吉町!E7+岩村田本町!E7+西本町!E7+荒宿!E7+稲荷町!E7+大和町!E7+花園町!E7+上の城!E7+岩村田相生町!E7+一本柳!E7+猿久保!E7+猿久保東!E7</f>
        <v>213</v>
      </c>
      <c r="F7" s="32"/>
    </row>
    <row r="8" spans="1:6" ht="15" customHeight="1" x14ac:dyDescent="0.15">
      <c r="A8" s="12"/>
      <c r="B8" s="37" t="s">
        <v>50</v>
      </c>
      <c r="C8" s="70">
        <f>長土呂!C8+住吉町!C8+岩村田本町!C8+西本町!C8+荒宿!C8+稲荷町!C8+大和町!C8+花園町!C8+上の城!C8+岩村田相生町!C8+一本柳!C8+猿久保!C8+猿久保東!C8</f>
        <v>497</v>
      </c>
      <c r="D8" s="70">
        <f>長土呂!D8+住吉町!D8+岩村田本町!D8+西本町!D8+荒宿!D8+稲荷町!D8+大和町!D8+花園町!D8+上の城!D8+岩村田相生町!D8+一本柳!D8+猿久保!D8+猿久保東!D8</f>
        <v>477</v>
      </c>
      <c r="E8" s="38">
        <f>長土呂!E8+住吉町!E8+岩村田本町!E8+西本町!E8+荒宿!E8+稲荷町!E8+大和町!E8+花園町!E8+上の城!E8+岩村田相生町!E8+一本柳!E8+猿久保!E8+猿久保東!E8</f>
        <v>974</v>
      </c>
      <c r="F8" s="39">
        <f>E8/E147</f>
        <v>4.9239168899448967E-2</v>
      </c>
    </row>
    <row r="9" spans="1:6" ht="15" customHeight="1" x14ac:dyDescent="0.15">
      <c r="A9" s="12"/>
      <c r="B9" s="35">
        <v>5</v>
      </c>
      <c r="C9" s="75">
        <f>長土呂!C9+住吉町!C9+岩村田本町!C9+西本町!C9+荒宿!C9+稲荷町!C9+大和町!C9+花園町!C9+上の城!C9+岩村田相生町!C9+一本柳!C9+猿久保!C9+猿久保東!C9</f>
        <v>109</v>
      </c>
      <c r="D9" s="75">
        <f>長土呂!D9+住吉町!D9+岩村田本町!D9+西本町!D9+荒宿!D9+稲荷町!D9+大和町!D9+花園町!D9+上の城!D9+岩村田相生町!D9+一本柳!D9+猿久保!D9+猿久保東!D9</f>
        <v>88</v>
      </c>
      <c r="E9" s="10">
        <f>長土呂!E9+住吉町!E9+岩村田本町!E9+西本町!E9+荒宿!E9+稲荷町!E9+大和町!E9+花園町!E9+上の城!E9+岩村田相生町!E9+一本柳!E9+猿久保!E9+猿久保東!E9</f>
        <v>197</v>
      </c>
      <c r="F9" s="32"/>
    </row>
    <row r="10" spans="1:6" ht="15" customHeight="1" x14ac:dyDescent="0.15">
      <c r="A10" s="12"/>
      <c r="B10" s="35">
        <v>6</v>
      </c>
      <c r="C10" s="75">
        <f>長土呂!C10+住吉町!C10+岩村田本町!C10+西本町!C10+荒宿!C10+稲荷町!C10+大和町!C10+花園町!C10+上の城!C10+岩村田相生町!C10+一本柳!C10+猿久保!C10+猿久保東!C10</f>
        <v>101</v>
      </c>
      <c r="D10" s="75">
        <f>長土呂!D10+住吉町!D10+岩村田本町!D10+西本町!D10+荒宿!D10+稲荷町!D10+大和町!D10+花園町!D10+上の城!D10+岩村田相生町!D10+一本柳!D10+猿久保!D10+猿久保東!D10</f>
        <v>127</v>
      </c>
      <c r="E10" s="10">
        <f>長土呂!E10+住吉町!E10+岩村田本町!E10+西本町!E10+荒宿!E10+稲荷町!E10+大和町!E10+花園町!E10+上の城!E10+岩村田相生町!E10+一本柳!E10+猿久保!E10+猿久保東!E10</f>
        <v>228</v>
      </c>
      <c r="F10" s="32"/>
    </row>
    <row r="11" spans="1:6" ht="15" customHeight="1" x14ac:dyDescent="0.15">
      <c r="A11" s="12"/>
      <c r="B11" s="35">
        <v>7</v>
      </c>
      <c r="C11" s="75">
        <f>長土呂!C11+住吉町!C11+岩村田本町!C11+西本町!C11+荒宿!C11+稲荷町!C11+大和町!C11+花園町!C11+上の城!C11+岩村田相生町!C11+一本柳!C11+猿久保!C11+猿久保東!C11</f>
        <v>111</v>
      </c>
      <c r="D11" s="75">
        <f>長土呂!D11+住吉町!D11+岩村田本町!D11+西本町!D11+荒宿!D11+稲荷町!D11+大和町!D11+花園町!D11+上の城!D11+岩村田相生町!D11+一本柳!D11+猿久保!D11+猿久保東!D11</f>
        <v>92</v>
      </c>
      <c r="E11" s="10">
        <f>長土呂!E11+住吉町!E11+岩村田本町!E11+西本町!E11+荒宿!E11+稲荷町!E11+大和町!E11+花園町!E11+上の城!E11+岩村田相生町!E11+一本柳!E11+猿久保!E11+猿久保東!E11</f>
        <v>203</v>
      </c>
      <c r="F11" s="32"/>
    </row>
    <row r="12" spans="1:6" ht="15" customHeight="1" x14ac:dyDescent="0.15">
      <c r="A12" s="12"/>
      <c r="B12" s="35">
        <v>8</v>
      </c>
      <c r="C12" s="75">
        <f>長土呂!C12+住吉町!C12+岩村田本町!C12+西本町!C12+荒宿!C12+稲荷町!C12+大和町!C12+花園町!C12+上の城!C12+岩村田相生町!C12+一本柳!C12+猿久保!C12+猿久保東!C12</f>
        <v>120</v>
      </c>
      <c r="D12" s="75">
        <f>長土呂!D12+住吉町!D12+岩村田本町!D12+西本町!D12+荒宿!D12+稲荷町!D12+大和町!D12+花園町!D12+上の城!D12+岩村田相生町!D12+一本柳!D12+猿久保!D12+猿久保東!D12</f>
        <v>121</v>
      </c>
      <c r="E12" s="10">
        <f>長土呂!E12+住吉町!E12+岩村田本町!E12+西本町!E12+荒宿!E12+稲荷町!E12+大和町!E12+花園町!E12+上の城!E12+岩村田相生町!E12+一本柳!E12+猿久保!E12+猿久保東!E12</f>
        <v>241</v>
      </c>
      <c r="F12" s="32"/>
    </row>
    <row r="13" spans="1:6" ht="15" customHeight="1" x14ac:dyDescent="0.15">
      <c r="A13" s="12"/>
      <c r="B13" s="35">
        <v>9</v>
      </c>
      <c r="C13" s="75">
        <f>長土呂!C13+住吉町!C13+岩村田本町!C13+西本町!C13+荒宿!C13+稲荷町!C13+大和町!C13+花園町!C13+上の城!C13+岩村田相生町!C13+一本柳!C13+猿久保!C13+猿久保東!C13</f>
        <v>79</v>
      </c>
      <c r="D13" s="75">
        <f>長土呂!D13+住吉町!D13+岩村田本町!D13+西本町!D13+荒宿!D13+稲荷町!D13+大和町!D13+花園町!D13+上の城!D13+岩村田相生町!D13+一本柳!D13+猿久保!D13+猿久保東!D13</f>
        <v>99</v>
      </c>
      <c r="E13" s="10">
        <f>長土呂!E13+住吉町!E13+岩村田本町!E13+西本町!E13+荒宿!E13+稲荷町!E13+大和町!E13+花園町!E13+上の城!E13+岩村田相生町!E13+一本柳!E13+猿久保!E13+猿久保東!E13</f>
        <v>178</v>
      </c>
      <c r="F13" s="32"/>
    </row>
    <row r="14" spans="1:6" ht="15" customHeight="1" x14ac:dyDescent="0.15">
      <c r="A14" s="12"/>
      <c r="B14" s="37" t="s">
        <v>51</v>
      </c>
      <c r="C14" s="70">
        <f>長土呂!C14+住吉町!C14+岩村田本町!C14+西本町!C14+荒宿!C14+稲荷町!C14+大和町!C14+花園町!C14+上の城!C14+岩村田相生町!C14+一本柳!C14+猿久保!C14+猿久保東!C14</f>
        <v>520</v>
      </c>
      <c r="D14" s="70">
        <f>長土呂!D14+住吉町!D14+岩村田本町!D14+西本町!D14+荒宿!D14+稲荷町!D14+大和町!D14+花園町!D14+上の城!D14+岩村田相生町!D14+一本柳!D14+猿久保!D14+猿久保東!D14</f>
        <v>527</v>
      </c>
      <c r="E14" s="48">
        <f>長土呂!E14+住吉町!E14+岩村田本町!E14+西本町!E14+荒宿!E14+稲荷町!E14+大和町!E14+花園町!E14+上の城!E14+岩村田相生町!E14+一本柳!E14+猿久保!E14+猿久保東!E14</f>
        <v>1047</v>
      </c>
      <c r="F14" s="39">
        <f>E14/E147</f>
        <v>5.2929578888832721E-2</v>
      </c>
    </row>
    <row r="15" spans="1:6" ht="15" customHeight="1" x14ac:dyDescent="0.15">
      <c r="A15" s="12"/>
      <c r="B15" s="35">
        <v>10</v>
      </c>
      <c r="C15" s="75">
        <f>長土呂!C15+住吉町!C15+岩村田本町!C15+西本町!C15+荒宿!C15+稲荷町!C15+大和町!C15+花園町!C15+上の城!C15+岩村田相生町!C15+一本柳!C15+猿久保!C15+猿久保東!C15</f>
        <v>108</v>
      </c>
      <c r="D15" s="75">
        <f>長土呂!D15+住吉町!D15+岩村田本町!D15+西本町!D15+荒宿!D15+稲荷町!D15+大和町!D15+花園町!D15+上の城!D15+岩村田相生町!D15+一本柳!D15+猿久保!D15+猿久保東!D15</f>
        <v>92</v>
      </c>
      <c r="E15" s="10">
        <f>長土呂!E15+住吉町!E15+岩村田本町!E15+西本町!E15+荒宿!E15+稲荷町!E15+大和町!E15+花園町!E15+上の城!E15+岩村田相生町!E15+一本柳!E15+猿久保!E15+猿久保東!E15</f>
        <v>200</v>
      </c>
      <c r="F15" s="32"/>
    </row>
    <row r="16" spans="1:6" ht="15" customHeight="1" x14ac:dyDescent="0.15">
      <c r="A16" s="12"/>
      <c r="B16" s="35">
        <v>11</v>
      </c>
      <c r="C16" s="75">
        <f>長土呂!C16+住吉町!C16+岩村田本町!C16+西本町!C16+荒宿!C16+稲荷町!C16+大和町!C16+花園町!C16+上の城!C16+岩村田相生町!C16+一本柳!C16+猿久保!C16+猿久保東!C16</f>
        <v>89</v>
      </c>
      <c r="D16" s="75">
        <f>長土呂!D16+住吉町!D16+岩村田本町!D16+西本町!D16+荒宿!D16+稲荷町!D16+大和町!D16+花園町!D16+上の城!D16+岩村田相生町!D16+一本柳!D16+猿久保!D16+猿久保東!D16</f>
        <v>108</v>
      </c>
      <c r="E16" s="10">
        <f>長土呂!E16+住吉町!E16+岩村田本町!E16+西本町!E16+荒宿!E16+稲荷町!E16+大和町!E16+花園町!E16+上の城!E16+岩村田相生町!E16+一本柳!E16+猿久保!E16+猿久保東!E16</f>
        <v>197</v>
      </c>
      <c r="F16" s="32"/>
    </row>
    <row r="17" spans="1:6" ht="15" customHeight="1" x14ac:dyDescent="0.15">
      <c r="A17" s="12"/>
      <c r="B17" s="35">
        <v>12</v>
      </c>
      <c r="C17" s="75">
        <f>長土呂!C17+住吉町!C17+岩村田本町!C17+西本町!C17+荒宿!C17+稲荷町!C17+大和町!C17+花園町!C17+上の城!C17+岩村田相生町!C17+一本柳!C17+猿久保!C17+猿久保東!C17</f>
        <v>112</v>
      </c>
      <c r="D17" s="75">
        <f>長土呂!D17+住吉町!D17+岩村田本町!D17+西本町!D17+荒宿!D17+稲荷町!D17+大和町!D17+花園町!D17+上の城!D17+岩村田相生町!D17+一本柳!D17+猿久保!D17+猿久保東!D17</f>
        <v>88</v>
      </c>
      <c r="E17" s="10">
        <f>長土呂!E17+住吉町!E17+岩村田本町!E17+西本町!E17+荒宿!E17+稲荷町!E17+大和町!E17+花園町!E17+上の城!E17+岩村田相生町!E17+一本柳!E17+猿久保!E17+猿久保東!E17</f>
        <v>200</v>
      </c>
      <c r="F17" s="32"/>
    </row>
    <row r="18" spans="1:6" ht="15" customHeight="1" x14ac:dyDescent="0.15">
      <c r="A18" s="12"/>
      <c r="B18" s="35">
        <v>13</v>
      </c>
      <c r="C18" s="75">
        <f>長土呂!C18+住吉町!C18+岩村田本町!C18+西本町!C18+荒宿!C18+稲荷町!C18+大和町!C18+花園町!C18+上の城!C18+岩村田相生町!C18+一本柳!C18+猿久保!C18+猿久保東!C18</f>
        <v>100</v>
      </c>
      <c r="D18" s="75">
        <f>長土呂!D18+住吉町!D18+岩村田本町!D18+西本町!D18+荒宿!D18+稲荷町!D18+大和町!D18+花園町!D18+上の城!D18+岩村田相生町!D18+一本柳!D18+猿久保!D18+猿久保東!D18</f>
        <v>113</v>
      </c>
      <c r="E18" s="10">
        <f>長土呂!E18+住吉町!E18+岩村田本町!E18+西本町!E18+荒宿!E18+稲荷町!E18+大和町!E18+花園町!E18+上の城!E18+岩村田相生町!E18+一本柳!E18+猿久保!E18+猿久保東!E18</f>
        <v>213</v>
      </c>
      <c r="F18" s="32"/>
    </row>
    <row r="19" spans="1:6" ht="15" customHeight="1" x14ac:dyDescent="0.15">
      <c r="A19" s="12"/>
      <c r="B19" s="35">
        <v>14</v>
      </c>
      <c r="C19" s="75">
        <f>長土呂!C19+住吉町!C19+岩村田本町!C19+西本町!C19+荒宿!C19+稲荷町!C19+大和町!C19+花園町!C19+上の城!C19+岩村田相生町!C19+一本柳!C19+猿久保!C19+猿久保東!C19</f>
        <v>92</v>
      </c>
      <c r="D19" s="75">
        <f>長土呂!D19+住吉町!D19+岩村田本町!D19+西本町!D19+荒宿!D19+稲荷町!D19+大和町!D19+花園町!D19+上の城!D19+岩村田相生町!D19+一本柳!D19+猿久保!D19+猿久保東!D19</f>
        <v>76</v>
      </c>
      <c r="E19" s="10">
        <f>長土呂!E19+住吉町!E19+岩村田本町!E19+西本町!E19+荒宿!E19+稲荷町!E19+大和町!E19+花園町!E19+上の城!E19+岩村田相生町!E19+一本柳!E19+猿久保!E19+猿久保東!E19</f>
        <v>168</v>
      </c>
      <c r="F19" s="32"/>
    </row>
    <row r="20" spans="1:6" ht="15" customHeight="1" x14ac:dyDescent="0.15">
      <c r="A20" s="12"/>
      <c r="B20" s="37" t="s">
        <v>52</v>
      </c>
      <c r="C20" s="70">
        <f>長土呂!C20+住吉町!C20+岩村田本町!C20+西本町!C20+荒宿!C20+稲荷町!C20+大和町!C20+花園町!C20+上の城!C20+岩村田相生町!C20+一本柳!C20+猿久保!C20+猿久保東!C20</f>
        <v>501</v>
      </c>
      <c r="D20" s="70">
        <f>長土呂!D20+住吉町!D20+岩村田本町!D20+西本町!D20+荒宿!D20+稲荷町!D20+大和町!D20+花園町!D20+上の城!D20+岩村田相生町!D20+一本柳!D20+猿久保!D20+猿久保東!D20</f>
        <v>477</v>
      </c>
      <c r="E20" s="48">
        <f>長土呂!E20+住吉町!E20+岩村田本町!E20+西本町!E20+荒宿!E20+稲荷町!E20+大和町!E20+花園町!E20+上の城!E20+岩村田相生町!E20+一本柳!E20+猿久保!E20+猿久保東!E20</f>
        <v>978</v>
      </c>
      <c r="F20" s="39">
        <f>E20/E147</f>
        <v>4.9441383145442594E-2</v>
      </c>
    </row>
    <row r="21" spans="1:6" ht="15" customHeight="1" x14ac:dyDescent="0.15">
      <c r="A21" s="12"/>
      <c r="B21" s="35">
        <v>15</v>
      </c>
      <c r="C21" s="75">
        <f>長土呂!C21+住吉町!C21+岩村田本町!C21+西本町!C21+荒宿!C21+稲荷町!C21+大和町!C21+花園町!C21+上の城!C21+岩村田相生町!C21+一本柳!C21+猿久保!C21+猿久保東!C21</f>
        <v>93</v>
      </c>
      <c r="D21" s="75">
        <f>長土呂!D21+住吉町!D21+岩村田本町!D21+西本町!D21+荒宿!D21+稲荷町!D21+大和町!D21+花園町!D21+上の城!D21+岩村田相生町!D21+一本柳!D21+猿久保!D21+猿久保東!D21</f>
        <v>92</v>
      </c>
      <c r="E21" s="10">
        <f>長土呂!E21+住吉町!E21+岩村田本町!E21+西本町!E21+荒宿!E21+稲荷町!E21+大和町!E21+花園町!E21+上の城!E21+岩村田相生町!E21+一本柳!E21+猿久保!E21+猿久保東!E21</f>
        <v>185</v>
      </c>
      <c r="F21" s="32"/>
    </row>
    <row r="22" spans="1:6" ht="15" customHeight="1" x14ac:dyDescent="0.15">
      <c r="A22" s="12"/>
      <c r="B22" s="35">
        <v>16</v>
      </c>
      <c r="C22" s="75">
        <f>長土呂!C22+住吉町!C22+岩村田本町!C22+西本町!C22+荒宿!C22+稲荷町!C22+大和町!C22+花園町!C22+上の城!C22+岩村田相生町!C22+一本柳!C22+猿久保!C22+猿久保東!C22</f>
        <v>84</v>
      </c>
      <c r="D22" s="75">
        <f>長土呂!D22+住吉町!D22+岩村田本町!D22+西本町!D22+荒宿!D22+稲荷町!D22+大和町!D22+花園町!D22+上の城!D22+岩村田相生町!D22+一本柳!D22+猿久保!D22+猿久保東!D22</f>
        <v>85</v>
      </c>
      <c r="E22" s="10">
        <f>長土呂!E22+住吉町!E22+岩村田本町!E22+西本町!E22+荒宿!E22+稲荷町!E22+大和町!E22+花園町!E22+上の城!E22+岩村田相生町!E22+一本柳!E22+猿久保!E22+猿久保東!E22</f>
        <v>169</v>
      </c>
      <c r="F22" s="32"/>
    </row>
    <row r="23" spans="1:6" ht="15" customHeight="1" x14ac:dyDescent="0.15">
      <c r="A23" s="12"/>
      <c r="B23" s="35">
        <v>17</v>
      </c>
      <c r="C23" s="75">
        <f>長土呂!C23+住吉町!C23+岩村田本町!C23+西本町!C23+荒宿!C23+稲荷町!C23+大和町!C23+花園町!C23+上の城!C23+岩村田相生町!C23+一本柳!C23+猿久保!C23+猿久保東!C23</f>
        <v>89</v>
      </c>
      <c r="D23" s="75">
        <f>長土呂!D23+住吉町!D23+岩村田本町!D23+西本町!D23+荒宿!D23+稲荷町!D23+大和町!D23+花園町!D23+上の城!D23+岩村田相生町!D23+一本柳!D23+猿久保!D23+猿久保東!D23</f>
        <v>108</v>
      </c>
      <c r="E23" s="10">
        <f>長土呂!E23+住吉町!E23+岩村田本町!E23+西本町!E23+荒宿!E23+稲荷町!E23+大和町!E23+花園町!E23+上の城!E23+岩村田相生町!E23+一本柳!E23+猿久保!E23+猿久保東!E23</f>
        <v>197</v>
      </c>
      <c r="F23" s="32"/>
    </row>
    <row r="24" spans="1:6" ht="15" customHeight="1" x14ac:dyDescent="0.15">
      <c r="A24" s="12"/>
      <c r="B24" s="35">
        <v>18</v>
      </c>
      <c r="C24" s="75">
        <f>長土呂!C24+住吉町!C24+岩村田本町!C24+西本町!C24+荒宿!C24+稲荷町!C24+大和町!C24+花園町!C24+上の城!C24+岩村田相生町!C24+一本柳!C24+猿久保!C24+猿久保東!C24</f>
        <v>85</v>
      </c>
      <c r="D24" s="75">
        <f>長土呂!D24+住吉町!D24+岩村田本町!D24+西本町!D24+荒宿!D24+稲荷町!D24+大和町!D24+花園町!D24+上の城!D24+岩村田相生町!D24+一本柳!D24+猿久保!D24+猿久保東!D24</f>
        <v>87</v>
      </c>
      <c r="E24" s="10">
        <f>長土呂!E24+住吉町!E24+岩村田本町!E24+西本町!E24+荒宿!E24+稲荷町!E24+大和町!E24+花園町!E24+上の城!E24+岩村田相生町!E24+一本柳!E24+猿久保!E24+猿久保東!E24</f>
        <v>172</v>
      </c>
      <c r="F24" s="32"/>
    </row>
    <row r="25" spans="1:6" ht="15" customHeight="1" x14ac:dyDescent="0.15">
      <c r="A25" s="12"/>
      <c r="B25" s="35">
        <v>19</v>
      </c>
      <c r="C25" s="75">
        <f>長土呂!C25+住吉町!C25+岩村田本町!C25+西本町!C25+荒宿!C25+稲荷町!C25+大和町!C25+花園町!C25+上の城!C25+岩村田相生町!C25+一本柳!C25+猿久保!C25+猿久保東!C25</f>
        <v>92</v>
      </c>
      <c r="D25" s="75">
        <f>長土呂!D25+住吉町!D25+岩村田本町!D25+西本町!D25+荒宿!D25+稲荷町!D25+大和町!D25+花園町!D25+上の城!D25+岩村田相生町!D25+一本柳!D25+猿久保!D25+猿久保東!D25</f>
        <v>88</v>
      </c>
      <c r="E25" s="10">
        <f>長土呂!E25+住吉町!E25+岩村田本町!E25+西本町!E25+荒宿!E25+稲荷町!E25+大和町!E25+花園町!E25+上の城!E25+岩村田相生町!E25+一本柳!E25+猿久保!E25+猿久保東!E25</f>
        <v>180</v>
      </c>
      <c r="F25" s="32"/>
    </row>
    <row r="26" spans="1:6" ht="15" customHeight="1" x14ac:dyDescent="0.15">
      <c r="A26" s="12"/>
      <c r="B26" s="40" t="s">
        <v>53</v>
      </c>
      <c r="C26" s="49">
        <f>長土呂!C26+住吉町!C26+岩村田本町!C26+西本町!C26+荒宿!C26+稲荷町!C26+大和町!C26+花園町!C26+上の城!C26+岩村田相生町!C26+一本柳!C26+猿久保!C26+猿久保東!C26</f>
        <v>443</v>
      </c>
      <c r="D26" s="49">
        <f>長土呂!D26+住吉町!D26+岩村田本町!D26+西本町!D26+荒宿!D26+稲荷町!D26+大和町!D26+花園町!D26+上の城!D26+岩村田相生町!D26+一本柳!D26+猿久保!D26+猿久保東!D26</f>
        <v>460</v>
      </c>
      <c r="E26" s="41">
        <f>長土呂!E26+住吉町!E26+岩村田本町!E26+西本町!E26+荒宿!E26+稲荷町!E26+大和町!E26+花園町!E26+上の城!E26+岩村田相生町!E26+一本柳!E26+猿久保!E26+猿久保東!E26</f>
        <v>903</v>
      </c>
      <c r="F26" s="42">
        <f>E26/E147</f>
        <v>4.564986603306203E-2</v>
      </c>
    </row>
    <row r="27" spans="1:6" ht="15" customHeight="1" x14ac:dyDescent="0.15">
      <c r="A27" s="12"/>
      <c r="B27" s="35">
        <v>20</v>
      </c>
      <c r="C27" s="75">
        <f>長土呂!C27+住吉町!C27+岩村田本町!C27+西本町!C27+荒宿!C27+稲荷町!C27+大和町!C27+花園町!C27+上の城!C27+岩村田相生町!C27+一本柳!C27+猿久保!C27+猿久保東!C27</f>
        <v>94</v>
      </c>
      <c r="D27" s="75">
        <f>長土呂!D27+住吉町!D27+岩村田本町!D27+西本町!D27+荒宿!D27+稲荷町!D27+大和町!D27+花園町!D27+上の城!D27+岩村田相生町!D27+一本柳!D27+猿久保!D27+猿久保東!D27</f>
        <v>91</v>
      </c>
      <c r="E27" s="10">
        <f>長土呂!E27+住吉町!E27+岩村田本町!E27+西本町!E27+荒宿!E27+稲荷町!E27+大和町!E27+花園町!E27+上の城!E27+岩村田相生町!E27+一本柳!E27+猿久保!E27+猿久保東!E27</f>
        <v>185</v>
      </c>
      <c r="F27" s="32"/>
    </row>
    <row r="28" spans="1:6" ht="15" customHeight="1" x14ac:dyDescent="0.15">
      <c r="A28" s="12"/>
      <c r="B28" s="35">
        <v>21</v>
      </c>
      <c r="C28" s="75">
        <f>長土呂!C28+住吉町!C28+岩村田本町!C28+西本町!C28+荒宿!C28+稲荷町!C28+大和町!C28+花園町!C28+上の城!C28+岩村田相生町!C28+一本柳!C28+猿久保!C28+猿久保東!C28</f>
        <v>86</v>
      </c>
      <c r="D28" s="75">
        <f>長土呂!D28+住吉町!D28+岩村田本町!D28+西本町!D28+荒宿!D28+稲荷町!D28+大和町!D28+花園町!D28+上の城!D28+岩村田相生町!D28+一本柳!D28+猿久保!D28+猿久保東!D28</f>
        <v>84</v>
      </c>
      <c r="E28" s="10">
        <f>長土呂!E28+住吉町!E28+岩村田本町!E28+西本町!E28+荒宿!E28+稲荷町!E28+大和町!E28+花園町!E28+上の城!E28+岩村田相生町!E28+一本柳!E28+猿久保!E28+猿久保東!E28</f>
        <v>170</v>
      </c>
      <c r="F28" s="32"/>
    </row>
    <row r="29" spans="1:6" ht="15" customHeight="1" x14ac:dyDescent="0.15">
      <c r="A29" s="12"/>
      <c r="B29" s="35">
        <v>22</v>
      </c>
      <c r="C29" s="75">
        <f>長土呂!C29+住吉町!C29+岩村田本町!C29+西本町!C29+荒宿!C29+稲荷町!C29+大和町!C29+花園町!C29+上の城!C29+岩村田相生町!C29+一本柳!C29+猿久保!C29+猿久保東!C29</f>
        <v>96</v>
      </c>
      <c r="D29" s="75">
        <f>長土呂!D29+住吉町!D29+岩村田本町!D29+西本町!D29+荒宿!D29+稲荷町!D29+大和町!D29+花園町!D29+上の城!D29+岩村田相生町!D29+一本柳!D29+猿久保!D29+猿久保東!D29</f>
        <v>102</v>
      </c>
      <c r="E29" s="10">
        <f>長土呂!E29+住吉町!E29+岩村田本町!E29+西本町!E29+荒宿!E29+稲荷町!E29+大和町!E29+花園町!E29+上の城!E29+岩村田相生町!E29+一本柳!E29+猿久保!E29+猿久保東!E29</f>
        <v>198</v>
      </c>
      <c r="F29" s="32"/>
    </row>
    <row r="30" spans="1:6" ht="15" customHeight="1" x14ac:dyDescent="0.15">
      <c r="A30" s="12"/>
      <c r="B30" s="35">
        <v>23</v>
      </c>
      <c r="C30" s="75">
        <f>長土呂!C30+住吉町!C30+岩村田本町!C30+西本町!C30+荒宿!C30+稲荷町!C30+大和町!C30+花園町!C30+上の城!C30+岩村田相生町!C30+一本柳!C30+猿久保!C30+猿久保東!C30</f>
        <v>102</v>
      </c>
      <c r="D30" s="75">
        <f>長土呂!D30+住吉町!D30+岩村田本町!D30+西本町!D30+荒宿!D30+稲荷町!D30+大和町!D30+花園町!D30+上の城!D30+岩村田相生町!D30+一本柳!D30+猿久保!D30+猿久保東!D30</f>
        <v>86</v>
      </c>
      <c r="E30" s="10">
        <f>長土呂!E30+住吉町!E30+岩村田本町!E30+西本町!E30+荒宿!E30+稲荷町!E30+大和町!E30+花園町!E30+上の城!E30+岩村田相生町!E30+一本柳!E30+猿久保!E30+猿久保東!E30</f>
        <v>188</v>
      </c>
      <c r="F30" s="32"/>
    </row>
    <row r="31" spans="1:6" ht="15" customHeight="1" x14ac:dyDescent="0.15">
      <c r="A31" s="12"/>
      <c r="B31" s="35">
        <v>24</v>
      </c>
      <c r="C31" s="75">
        <f>長土呂!C31+住吉町!C31+岩村田本町!C31+西本町!C31+荒宿!C31+稲荷町!C31+大和町!C31+花園町!C31+上の城!C31+岩村田相生町!C31+一本柳!C31+猿久保!C31+猿久保東!C31</f>
        <v>102</v>
      </c>
      <c r="D31" s="75">
        <f>長土呂!D31+住吉町!D31+岩村田本町!D31+西本町!D31+荒宿!D31+稲荷町!D31+大和町!D31+花園町!D31+上の城!D31+岩村田相生町!D31+一本柳!D31+猿久保!D31+猿久保東!D31</f>
        <v>96</v>
      </c>
      <c r="E31" s="10">
        <f>長土呂!E31+住吉町!E31+岩村田本町!E31+西本町!E31+荒宿!E31+稲荷町!E31+大和町!E31+花園町!E31+上の城!E31+岩村田相生町!E31+一本柳!E31+猿久保!E31+猿久保東!E31</f>
        <v>198</v>
      </c>
      <c r="F31" s="32"/>
    </row>
    <row r="32" spans="1:6" ht="15" customHeight="1" x14ac:dyDescent="0.15">
      <c r="A32" s="12"/>
      <c r="B32" s="40" t="s">
        <v>54</v>
      </c>
      <c r="C32" s="49">
        <f>長土呂!C32+住吉町!C32+岩村田本町!C32+西本町!C32+荒宿!C32+稲荷町!C32+大和町!C32+花園町!C32+上の城!C32+岩村田相生町!C32+一本柳!C32+猿久保!C32+猿久保東!C32</f>
        <v>480</v>
      </c>
      <c r="D32" s="49">
        <f>長土呂!D32+住吉町!D32+岩村田本町!D32+西本町!D32+荒宿!D32+稲荷町!D32+大和町!D32+花園町!D32+上の城!D32+岩村田相生町!D32+一本柳!D32+猿久保!D32+猿久保東!D32</f>
        <v>459</v>
      </c>
      <c r="E32" s="41">
        <f>長土呂!E32+住吉町!E32+岩村田本町!E32+西本町!E32+荒宿!E32+稲荷町!E32+大和町!E32+花園町!E32+上の城!E32+岩村田相生町!E32+一本柳!E32+猿久保!E32+猿久保東!E32</f>
        <v>939</v>
      </c>
      <c r="F32" s="42">
        <f>E32/E147</f>
        <v>4.7469794247004704E-2</v>
      </c>
    </row>
    <row r="33" spans="1:6" ht="15" customHeight="1" x14ac:dyDescent="0.15">
      <c r="A33" s="12"/>
      <c r="B33" s="35">
        <v>25</v>
      </c>
      <c r="C33" s="75">
        <f>長土呂!C33+住吉町!C33+岩村田本町!C33+西本町!C33+荒宿!C33+稲荷町!C33+大和町!C33+花園町!C33+上の城!C33+岩村田相生町!C33+一本柳!C33+猿久保!C33+猿久保東!C33</f>
        <v>118</v>
      </c>
      <c r="D33" s="75">
        <f>長土呂!D33+住吉町!D33+岩村田本町!D33+西本町!D33+荒宿!D33+稲荷町!D33+大和町!D33+花園町!D33+上の城!D33+岩村田相生町!D33+一本柳!D33+猿久保!D33+猿久保東!D33</f>
        <v>91</v>
      </c>
      <c r="E33" s="10">
        <f>長土呂!E33+住吉町!E33+岩村田本町!E33+西本町!E33+荒宿!E33+稲荷町!E33+大和町!E33+花園町!E33+上の城!E33+岩村田相生町!E33+一本柳!E33+猿久保!E33+猿久保東!E33</f>
        <v>209</v>
      </c>
      <c r="F33" s="32"/>
    </row>
    <row r="34" spans="1:6" ht="15" customHeight="1" x14ac:dyDescent="0.15">
      <c r="A34" s="12"/>
      <c r="B34" s="35">
        <v>26</v>
      </c>
      <c r="C34" s="75">
        <f>長土呂!C34+住吉町!C34+岩村田本町!C34+西本町!C34+荒宿!C34+稲荷町!C34+大和町!C34+花園町!C34+上の城!C34+岩村田相生町!C34+一本柳!C34+猿久保!C34+猿久保東!C34</f>
        <v>122</v>
      </c>
      <c r="D34" s="75">
        <f>長土呂!D34+住吉町!D34+岩村田本町!D34+西本町!D34+荒宿!D34+稲荷町!D34+大和町!D34+花園町!D34+上の城!D34+岩村田相生町!D34+一本柳!D34+猿久保!D34+猿久保東!D34</f>
        <v>94</v>
      </c>
      <c r="E34" s="10">
        <f>長土呂!E34+住吉町!E34+岩村田本町!E34+西本町!E34+荒宿!E34+稲荷町!E34+大和町!E34+花園町!E34+上の城!E34+岩村田相生町!E34+一本柳!E34+猿久保!E34+猿久保東!E34</f>
        <v>216</v>
      </c>
      <c r="F34" s="32"/>
    </row>
    <row r="35" spans="1:6" ht="15" customHeight="1" x14ac:dyDescent="0.15">
      <c r="A35" s="12"/>
      <c r="B35" s="35">
        <v>27</v>
      </c>
      <c r="C35" s="75">
        <f>長土呂!C35+住吉町!C35+岩村田本町!C35+西本町!C35+荒宿!C35+稲荷町!C35+大和町!C35+花園町!C35+上の城!C35+岩村田相生町!C35+一本柳!C35+猿久保!C35+猿久保東!C35</f>
        <v>125</v>
      </c>
      <c r="D35" s="75">
        <f>長土呂!D35+住吉町!D35+岩村田本町!D35+西本町!D35+荒宿!D35+稲荷町!D35+大和町!D35+花園町!D35+上の城!D35+岩村田相生町!D35+一本柳!D35+猿久保!D35+猿久保東!D35</f>
        <v>111</v>
      </c>
      <c r="E35" s="10">
        <f>長土呂!E35+住吉町!E35+岩村田本町!E35+西本町!E35+荒宿!E35+稲荷町!E35+大和町!E35+花園町!E35+上の城!E35+岩村田相生町!E35+一本柳!E35+猿久保!E35+猿久保東!E35</f>
        <v>236</v>
      </c>
      <c r="F35" s="32"/>
    </row>
    <row r="36" spans="1:6" ht="15" customHeight="1" x14ac:dyDescent="0.15">
      <c r="A36" s="12"/>
      <c r="B36" s="35">
        <v>28</v>
      </c>
      <c r="C36" s="75">
        <f>長土呂!C36+住吉町!C36+岩村田本町!C36+西本町!C36+荒宿!C36+稲荷町!C36+大和町!C36+花園町!C36+上の城!C36+岩村田相生町!C36+一本柳!C36+猿久保!C36+猿久保東!C36</f>
        <v>109</v>
      </c>
      <c r="D36" s="75">
        <f>長土呂!D36+住吉町!D36+岩村田本町!D36+西本町!D36+荒宿!D36+稲荷町!D36+大和町!D36+花園町!D36+上の城!D36+岩村田相生町!D36+一本柳!D36+猿久保!D36+猿久保東!D36</f>
        <v>116</v>
      </c>
      <c r="E36" s="10">
        <f>長土呂!E36+住吉町!E36+岩村田本町!E36+西本町!E36+荒宿!E36+稲荷町!E36+大和町!E36+花園町!E36+上の城!E36+岩村田相生町!E36+一本柳!E36+猿久保!E36+猿久保東!E36</f>
        <v>225</v>
      </c>
      <c r="F36" s="32"/>
    </row>
    <row r="37" spans="1:6" ht="15" customHeight="1" x14ac:dyDescent="0.15">
      <c r="A37" s="12"/>
      <c r="B37" s="35">
        <v>29</v>
      </c>
      <c r="C37" s="75">
        <f>長土呂!C37+住吉町!C37+岩村田本町!C37+西本町!C37+荒宿!C37+稲荷町!C37+大和町!C37+花園町!C37+上の城!C37+岩村田相生町!C37+一本柳!C37+猿久保!C37+猿久保東!C37</f>
        <v>113</v>
      </c>
      <c r="D37" s="75">
        <f>長土呂!D37+住吉町!D37+岩村田本町!D37+西本町!D37+荒宿!D37+稲荷町!D37+大和町!D37+花園町!D37+上の城!D37+岩村田相生町!D37+一本柳!D37+猿久保!D37+猿久保東!D37</f>
        <v>131</v>
      </c>
      <c r="E37" s="10">
        <f>長土呂!E37+住吉町!E37+岩村田本町!E37+西本町!E37+荒宿!E37+稲荷町!E37+大和町!E37+花園町!E37+上の城!E37+岩村田相生町!E37+一本柳!E37+猿久保!E37+猿久保東!E37</f>
        <v>244</v>
      </c>
      <c r="F37" s="32"/>
    </row>
    <row r="38" spans="1:6" ht="15" customHeight="1" x14ac:dyDescent="0.15">
      <c r="A38" s="12"/>
      <c r="B38" s="40" t="s">
        <v>55</v>
      </c>
      <c r="C38" s="49">
        <f>長土呂!C38+住吉町!C38+岩村田本町!C38+西本町!C38+荒宿!C38+稲荷町!C38+大和町!C38+花園町!C38+上の城!C38+岩村田相生町!C38+一本柳!C38+猿久保!C38+猿久保東!C38</f>
        <v>587</v>
      </c>
      <c r="D38" s="49">
        <f>長土呂!D38+住吉町!D38+岩村田本町!D38+西本町!D38+荒宿!D38+稲荷町!D38+大和町!D38+花園町!D38+上の城!D38+岩村田相生町!D38+一本柳!D38+猿久保!D38+猿久保東!D38</f>
        <v>543</v>
      </c>
      <c r="E38" s="41">
        <f>長土呂!E38+住吉町!E38+岩村田本町!E38+西本町!E38+荒宿!E38+稲荷町!E38+大和町!E38+花園町!E38+上の城!E38+岩村田相生町!E38+一本柳!E38+猿久保!E38+猿久保東!E38</f>
        <v>1130</v>
      </c>
      <c r="F38" s="42">
        <f>E38/E147</f>
        <v>5.7125524493200547E-2</v>
      </c>
    </row>
    <row r="39" spans="1:6" ht="15" customHeight="1" x14ac:dyDescent="0.15">
      <c r="A39" s="12"/>
      <c r="B39" s="35">
        <v>30</v>
      </c>
      <c r="C39" s="75">
        <f>長土呂!C39+住吉町!C39+岩村田本町!C39+西本町!C39+荒宿!C39+稲荷町!C39+大和町!C39+花園町!C39+上の城!C39+岩村田相生町!C39+一本柳!C39+猿久保!C39+猿久保東!C39</f>
        <v>129</v>
      </c>
      <c r="D39" s="75">
        <f>長土呂!D39+住吉町!D39+岩村田本町!D39+西本町!D39+荒宿!D39+稲荷町!D39+大和町!D39+花園町!D39+上の城!D39+岩村田相生町!D39+一本柳!D39+猿久保!D39+猿久保東!D39</f>
        <v>117</v>
      </c>
      <c r="E39" s="10">
        <f>長土呂!E39+住吉町!E39+岩村田本町!E39+西本町!E39+荒宿!E39+稲荷町!E39+大和町!E39+花園町!E39+上の城!E39+岩村田相生町!E39+一本柳!E39+猿久保!E39+猿久保東!E39</f>
        <v>246</v>
      </c>
      <c r="F39" s="32"/>
    </row>
    <row r="40" spans="1:6" ht="15" customHeight="1" x14ac:dyDescent="0.15">
      <c r="A40" s="12"/>
      <c r="B40" s="35">
        <v>31</v>
      </c>
      <c r="C40" s="75">
        <f>長土呂!C40+住吉町!C40+岩村田本町!C40+西本町!C40+荒宿!C40+稲荷町!C40+大和町!C40+花園町!C40+上の城!C40+岩村田相生町!C40+一本柳!C40+猿久保!C40+猿久保東!C40</f>
        <v>153</v>
      </c>
      <c r="D40" s="75">
        <f>長土呂!D40+住吉町!D40+岩村田本町!D40+西本町!D40+荒宿!D40+稲荷町!D40+大和町!D40+花園町!D40+上の城!D40+岩村田相生町!D40+一本柳!D40+猿久保!D40+猿久保東!D40</f>
        <v>144</v>
      </c>
      <c r="E40" s="10">
        <f>長土呂!E40+住吉町!E40+岩村田本町!E40+西本町!E40+荒宿!E40+稲荷町!E40+大和町!E40+花園町!E40+上の城!E40+岩村田相生町!E40+一本柳!E40+猿久保!E40+猿久保東!E40</f>
        <v>297</v>
      </c>
      <c r="F40" s="32"/>
    </row>
    <row r="41" spans="1:6" ht="15" customHeight="1" x14ac:dyDescent="0.15">
      <c r="A41" s="12"/>
      <c r="B41" s="35">
        <v>32</v>
      </c>
      <c r="C41" s="75">
        <f>長土呂!C41+住吉町!C41+岩村田本町!C41+西本町!C41+荒宿!C41+稲荷町!C41+大和町!C41+花園町!C41+上の城!C41+岩村田相生町!C41+一本柳!C41+猿久保!C41+猿久保東!C41</f>
        <v>133</v>
      </c>
      <c r="D41" s="75">
        <f>長土呂!D41+住吉町!D41+岩村田本町!D41+西本町!D41+荒宿!D41+稲荷町!D41+大和町!D41+花園町!D41+上の城!D41+岩村田相生町!D41+一本柳!D41+猿久保!D41+猿久保東!D41</f>
        <v>124</v>
      </c>
      <c r="E41" s="10">
        <f>長土呂!E41+住吉町!E41+岩村田本町!E41+西本町!E41+荒宿!E41+稲荷町!E41+大和町!E41+花園町!E41+上の城!E41+岩村田相生町!E41+一本柳!E41+猿久保!E41+猿久保東!E41</f>
        <v>257</v>
      </c>
      <c r="F41" s="32"/>
    </row>
    <row r="42" spans="1:6" ht="15" customHeight="1" x14ac:dyDescent="0.15">
      <c r="A42" s="12"/>
      <c r="B42" s="35">
        <v>33</v>
      </c>
      <c r="C42" s="75">
        <f>長土呂!C42+住吉町!C42+岩村田本町!C42+西本町!C42+荒宿!C42+稲荷町!C42+大和町!C42+花園町!C42+上の城!C42+岩村田相生町!C42+一本柳!C42+猿久保!C42+猿久保東!C42</f>
        <v>124</v>
      </c>
      <c r="D42" s="75">
        <f>長土呂!D42+住吉町!D42+岩村田本町!D42+西本町!D42+荒宿!D42+稲荷町!D42+大和町!D42+花園町!D42+上の城!D42+岩村田相生町!D42+一本柳!D42+猿久保!D42+猿久保東!D42</f>
        <v>134</v>
      </c>
      <c r="E42" s="10">
        <f>長土呂!E42+住吉町!E42+岩村田本町!E42+西本町!E42+荒宿!E42+稲荷町!E42+大和町!E42+花園町!E42+上の城!E42+岩村田相生町!E42+一本柳!E42+猿久保!E42+猿久保東!E42</f>
        <v>258</v>
      </c>
      <c r="F42" s="32"/>
    </row>
    <row r="43" spans="1:6" ht="15" customHeight="1" x14ac:dyDescent="0.15">
      <c r="A43" s="12"/>
      <c r="B43" s="35">
        <v>34</v>
      </c>
      <c r="C43" s="75">
        <f>長土呂!C43+住吉町!C43+岩村田本町!C43+西本町!C43+荒宿!C43+稲荷町!C43+大和町!C43+花園町!C43+上の城!C43+岩村田相生町!C43+一本柳!C43+猿久保!C43+猿久保東!C43</f>
        <v>148</v>
      </c>
      <c r="D43" s="75">
        <f>長土呂!D43+住吉町!D43+岩村田本町!D43+西本町!D43+荒宿!D43+稲荷町!D43+大和町!D43+花園町!D43+上の城!D43+岩村田相生町!D43+一本柳!D43+猿久保!D43+猿久保東!D43</f>
        <v>119</v>
      </c>
      <c r="E43" s="10">
        <f>長土呂!E43+住吉町!E43+岩村田本町!E43+西本町!E43+荒宿!E43+稲荷町!E43+大和町!E43+花園町!E43+上の城!E43+岩村田相生町!E43+一本柳!E43+猿久保!E43+猿久保東!E43</f>
        <v>267</v>
      </c>
      <c r="F43" s="32"/>
    </row>
    <row r="44" spans="1:6" ht="15" customHeight="1" x14ac:dyDescent="0.15">
      <c r="A44" s="12"/>
      <c r="B44" s="40" t="s">
        <v>56</v>
      </c>
      <c r="C44" s="49">
        <f>長土呂!C44+住吉町!C44+岩村田本町!C44+西本町!C44+荒宿!C44+稲荷町!C44+大和町!C44+花園町!C44+上の城!C44+岩村田相生町!C44+一本柳!C44+猿久保!C44+猿久保東!C44</f>
        <v>687</v>
      </c>
      <c r="D44" s="49">
        <f>長土呂!D44+住吉町!D44+岩村田本町!D44+西本町!D44+荒宿!D44+稲荷町!D44+大和町!D44+花園町!D44+上の城!D44+岩村田相生町!D44+一本柳!D44+猿久保!D44+猿久保東!D44</f>
        <v>638</v>
      </c>
      <c r="E44" s="41">
        <f>長土呂!E44+住吉町!E44+岩村田本町!E44+西本町!E44+荒宿!E44+稲荷町!E44+大和町!E44+花園町!E44+上の城!E44+岩村田相生町!E44+一本柳!E44+猿久保!E44+猿久保東!E44</f>
        <v>1325</v>
      </c>
      <c r="F44" s="42">
        <f>E44/E147</f>
        <v>6.6983468985390024E-2</v>
      </c>
    </row>
    <row r="45" spans="1:6" ht="15" customHeight="1" x14ac:dyDescent="0.15">
      <c r="A45" s="12"/>
      <c r="B45" s="35">
        <v>35</v>
      </c>
      <c r="C45" s="75">
        <f>長土呂!C45+住吉町!C45+岩村田本町!C45+西本町!C45+荒宿!C45+稲荷町!C45+大和町!C45+花園町!C45+上の城!C45+岩村田相生町!C45+一本柳!C45+猿久保!C45+猿久保東!C45</f>
        <v>130</v>
      </c>
      <c r="D45" s="75">
        <f>長土呂!D45+住吉町!D45+岩村田本町!D45+西本町!D45+荒宿!D45+稲荷町!D45+大和町!D45+花園町!D45+上の城!D45+岩村田相生町!D45+一本柳!D45+猿久保!D45+猿久保東!D45</f>
        <v>131</v>
      </c>
      <c r="E45" s="10">
        <f>長土呂!E45+住吉町!E45+岩村田本町!E45+西本町!E45+荒宿!E45+稲荷町!E45+大和町!E45+花園町!E45+上の城!E45+岩村田相生町!E45+一本柳!E45+猿久保!E45+猿久保東!E45</f>
        <v>261</v>
      </c>
      <c r="F45" s="32"/>
    </row>
    <row r="46" spans="1:6" ht="15" customHeight="1" x14ac:dyDescent="0.15">
      <c r="A46" s="12"/>
      <c r="B46" s="35">
        <v>36</v>
      </c>
      <c r="C46" s="75">
        <f>長土呂!C46+住吉町!C46+岩村田本町!C46+西本町!C46+荒宿!C46+稲荷町!C46+大和町!C46+花園町!C46+上の城!C46+岩村田相生町!C46+一本柳!C46+猿久保!C46+猿久保東!C46</f>
        <v>152</v>
      </c>
      <c r="D46" s="75">
        <f>長土呂!D46+住吉町!D46+岩村田本町!D46+西本町!D46+荒宿!D46+稲荷町!D46+大和町!D46+花園町!D46+上の城!D46+岩村田相生町!D46+一本柳!D46+猿久保!D46+猿久保東!D46</f>
        <v>141</v>
      </c>
      <c r="E46" s="10">
        <f>長土呂!E46+住吉町!E46+岩村田本町!E46+西本町!E46+荒宿!E46+稲荷町!E46+大和町!E46+花園町!E46+上の城!E46+岩村田相生町!E46+一本柳!E46+猿久保!E46+猿久保東!E46</f>
        <v>293</v>
      </c>
      <c r="F46" s="32"/>
    </row>
    <row r="47" spans="1:6" ht="15" customHeight="1" x14ac:dyDescent="0.15">
      <c r="A47" s="12"/>
      <c r="B47" s="35">
        <v>37</v>
      </c>
      <c r="C47" s="75">
        <f>長土呂!C47+住吉町!C47+岩村田本町!C47+西本町!C47+荒宿!C47+稲荷町!C47+大和町!C47+花園町!C47+上の城!C47+岩村田相生町!C47+一本柳!C47+猿久保!C47+猿久保東!C47</f>
        <v>145</v>
      </c>
      <c r="D47" s="75">
        <f>長土呂!D47+住吉町!D47+岩村田本町!D47+西本町!D47+荒宿!D47+稲荷町!D47+大和町!D47+花園町!D47+上の城!D47+岩村田相生町!D47+一本柳!D47+猿久保!D47+猿久保東!D47</f>
        <v>127</v>
      </c>
      <c r="E47" s="10">
        <f>長土呂!E47+住吉町!E47+岩村田本町!E47+西本町!E47+荒宿!E47+稲荷町!E47+大和町!E47+花園町!E47+上の城!E47+岩村田相生町!E47+一本柳!E47+猿久保!E47+猿久保東!E47</f>
        <v>272</v>
      </c>
      <c r="F47" s="32"/>
    </row>
    <row r="48" spans="1:6" ht="15" customHeight="1" x14ac:dyDescent="0.15">
      <c r="A48" s="12"/>
      <c r="B48" s="35">
        <v>38</v>
      </c>
      <c r="C48" s="75">
        <f>長土呂!C48+住吉町!C48+岩村田本町!C48+西本町!C48+荒宿!C48+稲荷町!C48+大和町!C48+花園町!C48+上の城!C48+岩村田相生町!C48+一本柳!C48+猿久保!C48+猿久保東!C48</f>
        <v>137</v>
      </c>
      <c r="D48" s="75">
        <f>長土呂!D48+住吉町!D48+岩村田本町!D48+西本町!D48+荒宿!D48+稲荷町!D48+大和町!D48+花園町!D48+上の城!D48+岩村田相生町!D48+一本柳!D48+猿久保!D48+猿久保東!D48</f>
        <v>120</v>
      </c>
      <c r="E48" s="10">
        <f>長土呂!E48+住吉町!E48+岩村田本町!E48+西本町!E48+荒宿!E48+稲荷町!E48+大和町!E48+花園町!E48+上の城!E48+岩村田相生町!E48+一本柳!E48+猿久保!E48+猿久保東!E48</f>
        <v>257</v>
      </c>
      <c r="F48" s="32"/>
    </row>
    <row r="49" spans="1:6" ht="15" customHeight="1" x14ac:dyDescent="0.15">
      <c r="A49" s="12"/>
      <c r="B49" s="35">
        <v>39</v>
      </c>
      <c r="C49" s="75">
        <f>長土呂!C49+住吉町!C49+岩村田本町!C49+西本町!C49+荒宿!C49+稲荷町!C49+大和町!C49+花園町!C49+上の城!C49+岩村田相生町!C49+一本柳!C49+猿久保!C49+猿久保東!C49</f>
        <v>147</v>
      </c>
      <c r="D49" s="75">
        <f>長土呂!D49+住吉町!D49+岩村田本町!D49+西本町!D49+荒宿!D49+稲荷町!D49+大和町!D49+花園町!D49+上の城!D49+岩村田相生町!D49+一本柳!D49+猿久保!D49+猿久保東!D49</f>
        <v>150</v>
      </c>
      <c r="E49" s="10">
        <f>長土呂!E49+住吉町!E49+岩村田本町!E49+西本町!E49+荒宿!E49+稲荷町!E49+大和町!E49+花園町!E49+上の城!E49+岩村田相生町!E49+一本柳!E49+猿久保!E49+猿久保東!E49</f>
        <v>297</v>
      </c>
      <c r="F49" s="32"/>
    </row>
    <row r="50" spans="1:6" ht="15" customHeight="1" x14ac:dyDescent="0.15">
      <c r="A50" s="12"/>
      <c r="B50" s="40" t="s">
        <v>57</v>
      </c>
      <c r="C50" s="49">
        <f>長土呂!C50+住吉町!C50+岩村田本町!C50+西本町!C50+荒宿!C50+稲荷町!C50+大和町!C50+花園町!C50+上の城!C50+岩村田相生町!C50+一本柳!C50+猿久保!C50+猿久保東!C50</f>
        <v>711</v>
      </c>
      <c r="D50" s="49">
        <f>長土呂!D50+住吉町!D50+岩村田本町!D50+西本町!D50+荒宿!D50+稲荷町!D50+大和町!D50+花園町!D50+上の城!D50+岩村田相生町!D50+一本柳!D50+猿久保!D50+猿久保東!D50</f>
        <v>669</v>
      </c>
      <c r="E50" s="41">
        <f>長土呂!E50+住吉町!E50+岩村田本町!E50+西本町!E50+荒宿!E50+稲荷町!E50+大和町!E50+花園町!E50+上の城!E50+岩村田相生町!E50+一本柳!E50+猿久保!E50+猿久保東!E50</f>
        <v>1380</v>
      </c>
      <c r="F50" s="42">
        <f>E50/E147</f>
        <v>6.9763914867802437E-2</v>
      </c>
    </row>
    <row r="51" spans="1:6" ht="15" customHeight="1" x14ac:dyDescent="0.15">
      <c r="A51" s="12"/>
      <c r="B51" s="35">
        <v>40</v>
      </c>
      <c r="C51" s="75">
        <f>長土呂!C51+住吉町!C51+岩村田本町!C51+西本町!C51+荒宿!C51+稲荷町!C51+大和町!C51+花園町!C51+上の城!C51+岩村田相生町!C51+一本柳!C51+猿久保!C51+猿久保東!C51</f>
        <v>151</v>
      </c>
      <c r="D51" s="75">
        <f>長土呂!D51+住吉町!D51+岩村田本町!D51+西本町!D51+荒宿!D51+稲荷町!D51+大和町!D51+花園町!D51+上の城!D51+岩村田相生町!D51+一本柳!D51+猿久保!D51+猿久保東!D51</f>
        <v>138</v>
      </c>
      <c r="E51" s="10">
        <f>長土呂!E51+住吉町!E51+岩村田本町!E51+西本町!E51+荒宿!E51+稲荷町!E51+大和町!E51+花園町!E51+上の城!E51+岩村田相生町!E51+一本柳!E51+猿久保!E51+猿久保東!E51</f>
        <v>289</v>
      </c>
      <c r="F51" s="32"/>
    </row>
    <row r="52" spans="1:6" ht="15" customHeight="1" x14ac:dyDescent="0.15">
      <c r="A52" s="12"/>
      <c r="B52" s="35">
        <v>41</v>
      </c>
      <c r="C52" s="75">
        <f>長土呂!C52+住吉町!C52+岩村田本町!C52+西本町!C52+荒宿!C52+稲荷町!C52+大和町!C52+花園町!C52+上の城!C52+岩村田相生町!C52+一本柳!C52+猿久保!C52+猿久保東!C52</f>
        <v>155</v>
      </c>
      <c r="D52" s="75">
        <f>長土呂!D52+住吉町!D52+岩村田本町!D52+西本町!D52+荒宿!D52+稲荷町!D52+大和町!D52+花園町!D52+上の城!D52+岩村田相生町!D52+一本柳!D52+猿久保!D52+猿久保東!D52</f>
        <v>121</v>
      </c>
      <c r="E52" s="10">
        <f>長土呂!E52+住吉町!E52+岩村田本町!E52+西本町!E52+荒宿!E52+稲荷町!E52+大和町!E52+花園町!E52+上の城!E52+岩村田相生町!E52+一本柳!E52+猿久保!E52+猿久保東!E52</f>
        <v>276</v>
      </c>
      <c r="F52" s="32"/>
    </row>
    <row r="53" spans="1:6" ht="15" customHeight="1" x14ac:dyDescent="0.15">
      <c r="A53" s="12"/>
      <c r="B53" s="35">
        <v>42</v>
      </c>
      <c r="C53" s="75">
        <f>長土呂!C53+住吉町!C53+岩村田本町!C53+西本町!C53+荒宿!C53+稲荷町!C53+大和町!C53+花園町!C53+上の城!C53+岩村田相生町!C53+一本柳!C53+猿久保!C53+猿久保東!C53</f>
        <v>155</v>
      </c>
      <c r="D53" s="75">
        <f>長土呂!D53+住吉町!D53+岩村田本町!D53+西本町!D53+荒宿!D53+稲荷町!D53+大和町!D53+花園町!D53+上の城!D53+岩村田相生町!D53+一本柳!D53+猿久保!D53+猿久保東!D53</f>
        <v>156</v>
      </c>
      <c r="E53" s="10">
        <f>長土呂!E53+住吉町!E53+岩村田本町!E53+西本町!E53+荒宿!E53+稲荷町!E53+大和町!E53+花園町!E53+上の城!E53+岩村田相生町!E53+一本柳!E53+猿久保!E53+猿久保東!E53</f>
        <v>311</v>
      </c>
      <c r="F53" s="32"/>
    </row>
    <row r="54" spans="1:6" ht="15" customHeight="1" x14ac:dyDescent="0.15">
      <c r="A54" s="12"/>
      <c r="B54" s="35">
        <v>43</v>
      </c>
      <c r="C54" s="75">
        <f>長土呂!C54+住吉町!C54+岩村田本町!C54+西本町!C54+荒宿!C54+稲荷町!C54+大和町!C54+花園町!C54+上の城!C54+岩村田相生町!C54+一本柳!C54+猿久保!C54+猿久保東!C54</f>
        <v>163</v>
      </c>
      <c r="D54" s="75">
        <f>長土呂!D54+住吉町!D54+岩村田本町!D54+西本町!D54+荒宿!D54+稲荷町!D54+大和町!D54+花園町!D54+上の城!D54+岩村田相生町!D54+一本柳!D54+猿久保!D54+猿久保東!D54</f>
        <v>141</v>
      </c>
      <c r="E54" s="10">
        <f>長土呂!E54+住吉町!E54+岩村田本町!E54+西本町!E54+荒宿!E54+稲荷町!E54+大和町!E54+花園町!E54+上の城!E54+岩村田相生町!E54+一本柳!E54+猿久保!E54+猿久保東!E54</f>
        <v>304</v>
      </c>
      <c r="F54" s="32"/>
    </row>
    <row r="55" spans="1:6" ht="15" customHeight="1" x14ac:dyDescent="0.15">
      <c r="A55" s="12"/>
      <c r="B55" s="35">
        <v>44</v>
      </c>
      <c r="C55" s="75">
        <f>長土呂!C55+住吉町!C55+岩村田本町!C55+西本町!C55+荒宿!C55+稲荷町!C55+大和町!C55+花園町!C55+上の城!C55+岩村田相生町!C55+一本柳!C55+猿久保!C55+猿久保東!C55</f>
        <v>157</v>
      </c>
      <c r="D55" s="75">
        <f>長土呂!D55+住吉町!D55+岩村田本町!D55+西本町!D55+荒宿!D55+稲荷町!D55+大和町!D55+花園町!D55+上の城!D55+岩村田相生町!D55+一本柳!D55+猿久保!D55+猿久保東!D55</f>
        <v>137</v>
      </c>
      <c r="E55" s="10">
        <f>長土呂!E55+住吉町!E55+岩村田本町!E55+西本町!E55+荒宿!E55+稲荷町!E55+大和町!E55+花園町!E55+上の城!E55+岩村田相生町!E55+一本柳!E55+猿久保!E55+猿久保東!E55</f>
        <v>294</v>
      </c>
      <c r="F55" s="32"/>
    </row>
    <row r="56" spans="1:6" ht="15" customHeight="1" x14ac:dyDescent="0.15">
      <c r="A56" s="12"/>
      <c r="B56" s="40" t="s">
        <v>58</v>
      </c>
      <c r="C56" s="49">
        <f>長土呂!C56+住吉町!C56+岩村田本町!C56+西本町!C56+荒宿!C56+稲荷町!C56+大和町!C56+花園町!C56+上の城!C56+岩村田相生町!C56+一本柳!C56+猿久保!C56+猿久保東!C56</f>
        <v>781</v>
      </c>
      <c r="D56" s="49">
        <f>長土呂!D56+住吉町!D56+岩村田本町!D56+西本町!D56+荒宿!D56+稲荷町!D56+大和町!D56+花園町!D56+上の城!D56+岩村田相生町!D56+一本柳!D56+猿久保!D56+猿久保東!D56</f>
        <v>693</v>
      </c>
      <c r="E56" s="41">
        <f>長土呂!E56+住吉町!E56+岩村田本町!E56+西本町!E56+荒宿!E56+稲荷町!E56+大和町!E56+花園町!E56+上の城!E56+岩村田相生町!E56+一本柳!E56+猿久保!E56+猿久保東!E56</f>
        <v>1474</v>
      </c>
      <c r="F56" s="42">
        <f>E56/E147</f>
        <v>7.4515949648652755E-2</v>
      </c>
    </row>
    <row r="57" spans="1:6" ht="15" customHeight="1" x14ac:dyDescent="0.15">
      <c r="A57" s="12"/>
      <c r="B57" s="35">
        <v>45</v>
      </c>
      <c r="C57" s="75">
        <f>長土呂!C57+住吉町!C57+岩村田本町!C57+西本町!C57+荒宿!C57+稲荷町!C57+大和町!C57+花園町!C57+上の城!C57+岩村田相生町!C57+一本柳!C57+猿久保!C57+猿久保東!C57</f>
        <v>159</v>
      </c>
      <c r="D57" s="75">
        <f>長土呂!D57+住吉町!D57+岩村田本町!D57+西本町!D57+荒宿!D57+稲荷町!D57+大和町!D57+花園町!D57+上の城!D57+岩村田相生町!D57+一本柳!D57+猿久保!D57+猿久保東!D57</f>
        <v>165</v>
      </c>
      <c r="E57" s="10">
        <f>長土呂!E57+住吉町!E57+岩村田本町!E57+西本町!E57+荒宿!E57+稲荷町!E57+大和町!E57+花園町!E57+上の城!E57+岩村田相生町!E57+一本柳!E57+猿久保!E57+猿久保東!E57</f>
        <v>324</v>
      </c>
      <c r="F57" s="32"/>
    </row>
    <row r="58" spans="1:6" ht="15" customHeight="1" x14ac:dyDescent="0.15">
      <c r="A58" s="12"/>
      <c r="B58" s="35">
        <v>46</v>
      </c>
      <c r="C58" s="75">
        <f>長土呂!C58+住吉町!C58+岩村田本町!C58+西本町!C58+荒宿!C58+稲荷町!C58+大和町!C58+花園町!C58+上の城!C58+岩村田相生町!C58+一本柳!C58+猿久保!C58+猿久保東!C58</f>
        <v>157</v>
      </c>
      <c r="D58" s="75">
        <f>長土呂!D58+住吉町!D58+岩村田本町!D58+西本町!D58+荒宿!D58+稲荷町!D58+大和町!D58+花園町!D58+上の城!D58+岩村田相生町!D58+一本柳!D58+猿久保!D58+猿久保東!D58</f>
        <v>122</v>
      </c>
      <c r="E58" s="10">
        <f>長土呂!E58+住吉町!E58+岩村田本町!E58+西本町!E58+荒宿!E58+稲荷町!E58+大和町!E58+花園町!E58+上の城!E58+岩村田相生町!E58+一本柳!E58+猿久保!E58+猿久保東!E58</f>
        <v>279</v>
      </c>
      <c r="F58" s="32"/>
    </row>
    <row r="59" spans="1:6" ht="15" customHeight="1" x14ac:dyDescent="0.15">
      <c r="A59" s="12"/>
      <c r="B59" s="35">
        <v>47</v>
      </c>
      <c r="C59" s="75">
        <f>長土呂!C59+住吉町!C59+岩村田本町!C59+西本町!C59+荒宿!C59+稲荷町!C59+大和町!C59+花園町!C59+上の城!C59+岩村田相生町!C59+一本柳!C59+猿久保!C59+猿久保東!C59</f>
        <v>149</v>
      </c>
      <c r="D59" s="75">
        <f>長土呂!D59+住吉町!D59+岩村田本町!D59+西本町!D59+荒宿!D59+稲荷町!D59+大和町!D59+花園町!D59+上の城!D59+岩村田相生町!D59+一本柳!D59+猿久保!D59+猿久保東!D59</f>
        <v>132</v>
      </c>
      <c r="E59" s="10">
        <f>長土呂!E59+住吉町!E59+岩村田本町!E59+西本町!E59+荒宿!E59+稲荷町!E59+大和町!E59+花園町!E59+上の城!E59+岩村田相生町!E59+一本柳!E59+猿久保!E59+猿久保東!E59</f>
        <v>281</v>
      </c>
      <c r="F59" s="32"/>
    </row>
    <row r="60" spans="1:6" ht="15" customHeight="1" x14ac:dyDescent="0.15">
      <c r="A60" s="12"/>
      <c r="B60" s="35">
        <v>48</v>
      </c>
      <c r="C60" s="75">
        <f>長土呂!C60+住吉町!C60+岩村田本町!C60+西本町!C60+荒宿!C60+稲荷町!C60+大和町!C60+花園町!C60+上の城!C60+岩村田相生町!C60+一本柳!C60+猿久保!C60+猿久保東!C60</f>
        <v>143</v>
      </c>
      <c r="D60" s="75">
        <f>長土呂!D60+住吉町!D60+岩村田本町!D60+西本町!D60+荒宿!D60+稲荷町!D60+大和町!D60+花園町!D60+上の城!D60+岩村田相生町!D60+一本柳!D60+猿久保!D60+猿久保東!D60</f>
        <v>147</v>
      </c>
      <c r="E60" s="10">
        <f>長土呂!E60+住吉町!E60+岩村田本町!E60+西本町!E60+荒宿!E60+稲荷町!E60+大和町!E60+花園町!E60+上の城!E60+岩村田相生町!E60+一本柳!E60+猿久保!E60+猿久保東!E60</f>
        <v>290</v>
      </c>
      <c r="F60" s="32"/>
    </row>
    <row r="61" spans="1:6" ht="15" customHeight="1" x14ac:dyDescent="0.15">
      <c r="A61" s="12"/>
      <c r="B61" s="35">
        <v>49</v>
      </c>
      <c r="C61" s="75">
        <f>長土呂!C61+住吉町!C61+岩村田本町!C61+西本町!C61+荒宿!C61+稲荷町!C61+大和町!C61+花園町!C61+上の城!C61+岩村田相生町!C61+一本柳!C61+猿久保!C61+猿久保東!C61</f>
        <v>171</v>
      </c>
      <c r="D61" s="75">
        <f>長土呂!D61+住吉町!D61+岩村田本町!D61+西本町!D61+荒宿!D61+稲荷町!D61+大和町!D61+花園町!D61+上の城!D61+岩村田相生町!D61+一本柳!D61+猿久保!D61+猿久保東!D61</f>
        <v>167</v>
      </c>
      <c r="E61" s="10">
        <f>長土呂!E61+住吉町!E61+岩村田本町!E61+西本町!E61+荒宿!E61+稲荷町!E61+大和町!E61+花園町!E61+上の城!E61+岩村田相生町!E61+一本柳!E61+猿久保!E61+猿久保東!E61</f>
        <v>338</v>
      </c>
      <c r="F61" s="32"/>
    </row>
    <row r="62" spans="1:6" ht="15" customHeight="1" x14ac:dyDescent="0.15">
      <c r="A62" s="12"/>
      <c r="B62" s="40" t="s">
        <v>59</v>
      </c>
      <c r="C62" s="49">
        <f>長土呂!C62+住吉町!C62+岩村田本町!C62+西本町!C62+荒宿!C62+稲荷町!C62+大和町!C62+花園町!C62+上の城!C62+岩村田相生町!C62+一本柳!C62+猿久保!C62+猿久保東!C62</f>
        <v>779</v>
      </c>
      <c r="D62" s="49">
        <f>長土呂!D62+住吉町!D62+岩村田本町!D62+西本町!D62+荒宿!D62+稲荷町!D62+大和町!D62+花園町!D62+上の城!D62+岩村田相生町!D62+一本柳!D62+猿久保!D62+猿久保東!D62</f>
        <v>733</v>
      </c>
      <c r="E62" s="41">
        <f>長土呂!E62+住吉町!E62+岩村田本町!E62+西本町!E62+荒宿!E62+稲荷町!E62+大和町!E62+花園町!E62+上の城!E62+岩村田相生町!E62+一本柳!E62+猿久保!E62+猿久保東!E62</f>
        <v>1512</v>
      </c>
      <c r="F62" s="42">
        <f>E62/E147</f>
        <v>7.6436984985592232E-2</v>
      </c>
    </row>
    <row r="63" spans="1:6" ht="15" customHeight="1" x14ac:dyDescent="0.15">
      <c r="A63" s="12"/>
      <c r="B63" s="35">
        <v>50</v>
      </c>
      <c r="C63" s="75">
        <f>長土呂!C63+住吉町!C63+岩村田本町!C63+西本町!C63+荒宿!C63+稲荷町!C63+大和町!C63+花園町!C63+上の城!C63+岩村田相生町!C63+一本柳!C63+猿久保!C63+猿久保東!C63</f>
        <v>176</v>
      </c>
      <c r="D63" s="75">
        <f>長土呂!D63+住吉町!D63+岩村田本町!D63+西本町!D63+荒宿!D63+稲荷町!D63+大和町!D63+花園町!D63+上の城!D63+岩村田相生町!D63+一本柳!D63+猿久保!D63+猿久保東!D63</f>
        <v>153</v>
      </c>
      <c r="E63" s="10">
        <f>長土呂!E63+住吉町!E63+岩村田本町!E63+西本町!E63+荒宿!E63+稲荷町!E63+大和町!E63+花園町!E63+上の城!E63+岩村田相生町!E63+一本柳!E63+猿久保!E63+猿久保東!E63</f>
        <v>329</v>
      </c>
      <c r="F63" s="32"/>
    </row>
    <row r="64" spans="1:6" ht="15" customHeight="1" x14ac:dyDescent="0.15">
      <c r="A64" s="12"/>
      <c r="B64" s="35">
        <v>51</v>
      </c>
      <c r="C64" s="75">
        <f>長土呂!C64+住吉町!C64+岩村田本町!C64+西本町!C64+荒宿!C64+稲荷町!C64+大和町!C64+花園町!C64+上の城!C64+岩村田相生町!C64+一本柳!C64+猿久保!C64+猿久保東!C64</f>
        <v>162</v>
      </c>
      <c r="D64" s="75">
        <f>長土呂!D64+住吉町!D64+岩村田本町!D64+西本町!D64+荒宿!D64+稲荷町!D64+大和町!D64+花園町!D64+上の城!D64+岩村田相生町!D64+一本柳!D64+猿久保!D64+猿久保東!D64</f>
        <v>146</v>
      </c>
      <c r="E64" s="10">
        <f>長土呂!E64+住吉町!E64+岩村田本町!E64+西本町!E64+荒宿!E64+稲荷町!E64+大和町!E64+花園町!E64+上の城!E64+岩村田相生町!E64+一本柳!E64+猿久保!E64+猿久保東!E64</f>
        <v>308</v>
      </c>
      <c r="F64" s="32"/>
    </row>
    <row r="65" spans="1:6" ht="15" customHeight="1" x14ac:dyDescent="0.15">
      <c r="A65" s="12"/>
      <c r="B65" s="35">
        <v>52</v>
      </c>
      <c r="C65" s="75">
        <f>長土呂!C65+住吉町!C65+岩村田本町!C65+西本町!C65+荒宿!C65+稲荷町!C65+大和町!C65+花園町!C65+上の城!C65+岩村田相生町!C65+一本柳!C65+猿久保!C65+猿久保東!C65</f>
        <v>143</v>
      </c>
      <c r="D65" s="75">
        <f>長土呂!D65+住吉町!D65+岩村田本町!D65+西本町!D65+荒宿!D65+稲荷町!D65+大和町!D65+花園町!D65+上の城!D65+岩村田相生町!D65+一本柳!D65+猿久保!D65+猿久保東!D65</f>
        <v>149</v>
      </c>
      <c r="E65" s="10">
        <f>長土呂!E65+住吉町!E65+岩村田本町!E65+西本町!E65+荒宿!E65+稲荷町!E65+大和町!E65+花園町!E65+上の城!E65+岩村田相生町!E65+一本柳!E65+猿久保!E65+猿久保東!E65</f>
        <v>292</v>
      </c>
      <c r="F65" s="32"/>
    </row>
    <row r="66" spans="1:6" ht="15" customHeight="1" x14ac:dyDescent="0.15">
      <c r="A66" s="12"/>
      <c r="B66" s="35">
        <v>53</v>
      </c>
      <c r="C66" s="75">
        <f>長土呂!C66+住吉町!C66+岩村田本町!C66+西本町!C66+荒宿!C66+稲荷町!C66+大和町!C66+花園町!C66+上の城!C66+岩村田相生町!C66+一本柳!C66+猿久保!C66+猿久保東!C66</f>
        <v>151</v>
      </c>
      <c r="D66" s="75">
        <f>長土呂!D66+住吉町!D66+岩村田本町!D66+西本町!D66+荒宿!D66+稲荷町!D66+大和町!D66+花園町!D66+上の城!D66+岩村田相生町!D66+一本柳!D66+猿久保!D66+猿久保東!D66</f>
        <v>153</v>
      </c>
      <c r="E66" s="10">
        <f>長土呂!E66+住吉町!E66+岩村田本町!E66+西本町!E66+荒宿!E66+稲荷町!E66+大和町!E66+花園町!E66+上の城!E66+岩村田相生町!E66+一本柳!E66+猿久保!E66+猿久保東!E66</f>
        <v>304</v>
      </c>
      <c r="F66" s="32"/>
    </row>
    <row r="67" spans="1:6" ht="15" customHeight="1" x14ac:dyDescent="0.15">
      <c r="A67" s="12"/>
      <c r="B67" s="35">
        <v>54</v>
      </c>
      <c r="C67" s="75">
        <f>長土呂!C67+住吉町!C67+岩村田本町!C67+西本町!C67+荒宿!C67+稲荷町!C67+大和町!C67+花園町!C67+上の城!C67+岩村田相生町!C67+一本柳!C67+猿久保!C67+猿久保東!C67</f>
        <v>125</v>
      </c>
      <c r="D67" s="75">
        <f>長土呂!D67+住吉町!D67+岩村田本町!D67+西本町!D67+荒宿!D67+稲荷町!D67+大和町!D67+花園町!D67+上の城!D67+岩村田相生町!D67+一本柳!D67+猿久保!D67+猿久保東!D67</f>
        <v>127</v>
      </c>
      <c r="E67" s="10">
        <f>長土呂!E67+住吉町!E67+岩村田本町!E67+西本町!E67+荒宿!E67+稲荷町!E67+大和町!E67+花園町!E67+上の城!E67+岩村田相生町!E67+一本柳!E67+猿久保!E67+猿久保東!E67</f>
        <v>252</v>
      </c>
      <c r="F67" s="32"/>
    </row>
    <row r="68" spans="1:6" ht="15" customHeight="1" x14ac:dyDescent="0.15">
      <c r="A68" s="12"/>
      <c r="B68" s="40" t="s">
        <v>60</v>
      </c>
      <c r="C68" s="49">
        <f>長土呂!C68+住吉町!C68+岩村田本町!C68+西本町!C68+荒宿!C68+稲荷町!C68+大和町!C68+花園町!C68+上の城!C68+岩村田相生町!C68+一本柳!C68+猿久保!C68+猿久保東!C68</f>
        <v>757</v>
      </c>
      <c r="D68" s="49">
        <f>長土呂!D68+住吉町!D68+岩村田本町!D68+西本町!D68+荒宿!D68+稲荷町!D68+大和町!D68+花園町!D68+上の城!D68+岩村田相生町!D68+一本柳!D68+猿久保!D68+猿久保東!D68</f>
        <v>728</v>
      </c>
      <c r="E68" s="41">
        <f>長土呂!E68+住吉町!E68+岩村田本町!E68+西本町!E68+荒宿!E68+稲荷町!E68+大和町!E68+花園町!E68+上の城!E68+岩村田相生町!E68+一本柳!E68+猿久保!E68+猿久保東!E68</f>
        <v>1485</v>
      </c>
      <c r="F68" s="42">
        <f>E68/E147</f>
        <v>7.5072038825135232E-2</v>
      </c>
    </row>
    <row r="69" spans="1:6" ht="15" customHeight="1" x14ac:dyDescent="0.15">
      <c r="A69" s="12"/>
      <c r="B69" s="35">
        <v>55</v>
      </c>
      <c r="C69" s="75">
        <f>長土呂!C69+住吉町!C69+岩村田本町!C69+西本町!C69+荒宿!C69+稲荷町!C69+大和町!C69+花園町!C69+上の城!C69+岩村田相生町!C69+一本柳!C69+猿久保!C69+猿久保東!C69</f>
        <v>134</v>
      </c>
      <c r="D69" s="75">
        <f>長土呂!D69+住吉町!D69+岩村田本町!D69+西本町!D69+荒宿!D69+稲荷町!D69+大和町!D69+花園町!D69+上の城!D69+岩村田相生町!D69+一本柳!D69+猿久保!D69+猿久保東!D69</f>
        <v>145</v>
      </c>
      <c r="E69" s="10">
        <f>長土呂!E69+住吉町!E69+岩村田本町!E69+西本町!E69+荒宿!E69+稲荷町!E69+大和町!E69+花園町!E69+上の城!E69+岩村田相生町!E69+一本柳!E69+猿久保!E69+猿久保東!E69</f>
        <v>279</v>
      </c>
      <c r="F69" s="32"/>
    </row>
    <row r="70" spans="1:6" ht="15" customHeight="1" x14ac:dyDescent="0.15">
      <c r="A70" s="12"/>
      <c r="B70" s="35">
        <v>56</v>
      </c>
      <c r="C70" s="75">
        <f>長土呂!C70+住吉町!C70+岩村田本町!C70+西本町!C70+荒宿!C70+稲荷町!C70+大和町!C70+花園町!C70+上の城!C70+岩村田相生町!C70+一本柳!C70+猿久保!C70+猿久保東!C70</f>
        <v>149</v>
      </c>
      <c r="D70" s="75">
        <f>長土呂!D70+住吉町!D70+岩村田本町!D70+西本町!D70+荒宿!D70+稲荷町!D70+大和町!D70+花園町!D70+上の城!D70+岩村田相生町!D70+一本柳!D70+猿久保!D70+猿久保東!D70</f>
        <v>130</v>
      </c>
      <c r="E70" s="10">
        <f>長土呂!E70+住吉町!E70+岩村田本町!E70+西本町!E70+荒宿!E70+稲荷町!E70+大和町!E70+花園町!E70+上の城!E70+岩村田相生町!E70+一本柳!E70+猿久保!E70+猿久保東!E70</f>
        <v>279</v>
      </c>
      <c r="F70" s="32"/>
    </row>
    <row r="71" spans="1:6" ht="15" customHeight="1" x14ac:dyDescent="0.15">
      <c r="A71" s="12"/>
      <c r="B71" s="35">
        <v>57</v>
      </c>
      <c r="C71" s="75">
        <f>長土呂!C71+住吉町!C71+岩村田本町!C71+西本町!C71+荒宿!C71+稲荷町!C71+大和町!C71+花園町!C71+上の城!C71+岩村田相生町!C71+一本柳!C71+猿久保!C71+猿久保東!C71</f>
        <v>124</v>
      </c>
      <c r="D71" s="75">
        <f>長土呂!D71+住吉町!D71+岩村田本町!D71+西本町!D71+荒宿!D71+稲荷町!D71+大和町!D71+花園町!D71+上の城!D71+岩村田相生町!D71+一本柳!D71+猿久保!D71+猿久保東!D71</f>
        <v>131</v>
      </c>
      <c r="E71" s="10">
        <f>長土呂!E71+住吉町!E71+岩村田本町!E71+西本町!E71+荒宿!E71+稲荷町!E71+大和町!E71+花園町!E71+上の城!E71+岩村田相生町!E71+一本柳!E71+猿久保!E71+猿久保東!E71</f>
        <v>255</v>
      </c>
      <c r="F71" s="32"/>
    </row>
    <row r="72" spans="1:6" ht="15" customHeight="1" x14ac:dyDescent="0.15">
      <c r="A72" s="12"/>
      <c r="B72" s="35">
        <v>58</v>
      </c>
      <c r="C72" s="75">
        <f>長土呂!C72+住吉町!C72+岩村田本町!C72+西本町!C72+荒宿!C72+稲荷町!C72+大和町!C72+花園町!C72+上の城!C72+岩村田相生町!C72+一本柳!C72+猿久保!C72+猿久保東!C72</f>
        <v>133</v>
      </c>
      <c r="D72" s="75">
        <f>長土呂!D72+住吉町!D72+岩村田本町!D72+西本町!D72+荒宿!D72+稲荷町!D72+大和町!D72+花園町!D72+上の城!D72+岩村田相生町!D72+一本柳!D72+猿久保!D72+猿久保東!D72</f>
        <v>111</v>
      </c>
      <c r="E72" s="10">
        <f>長土呂!E72+住吉町!E72+岩村田本町!E72+西本町!E72+荒宿!E72+稲荷町!E72+大和町!E72+花園町!E72+上の城!E72+岩村田相生町!E72+一本柳!E72+猿久保!E72+猿久保東!E72</f>
        <v>244</v>
      </c>
      <c r="F72" s="32"/>
    </row>
    <row r="73" spans="1:6" ht="15" customHeight="1" x14ac:dyDescent="0.15">
      <c r="A73" s="12"/>
      <c r="B73" s="35">
        <v>59</v>
      </c>
      <c r="C73" s="75">
        <f>長土呂!C73+住吉町!C73+岩村田本町!C73+西本町!C73+荒宿!C73+稲荷町!C73+大和町!C73+花園町!C73+上の城!C73+岩村田相生町!C73+一本柳!C73+猿久保!C73+猿久保東!C73</f>
        <v>122</v>
      </c>
      <c r="D73" s="75">
        <f>長土呂!D73+住吉町!D73+岩村田本町!D73+西本町!D73+荒宿!D73+稲荷町!D73+大和町!D73+花園町!D73+上の城!D73+岩村田相生町!D73+一本柳!D73+猿久保!D73+猿久保東!D73</f>
        <v>106</v>
      </c>
      <c r="E73" s="10">
        <f>長土呂!E73+住吉町!E73+岩村田本町!E73+西本町!E73+荒宿!E73+稲荷町!E73+大和町!E73+花園町!E73+上の城!E73+岩村田相生町!E73+一本柳!E73+猿久保!E73+猿久保東!E73</f>
        <v>228</v>
      </c>
      <c r="F73" s="32"/>
    </row>
    <row r="74" spans="1:6" ht="15" customHeight="1" x14ac:dyDescent="0.15">
      <c r="A74" s="12"/>
      <c r="B74" s="40" t="s">
        <v>61</v>
      </c>
      <c r="C74" s="49">
        <f>長土呂!C74+住吉町!C74+岩村田本町!C74+西本町!C74+荒宿!C74+稲荷町!C74+大和町!C74+花園町!C74+上の城!C74+岩村田相生町!C74+一本柳!C74+猿久保!C74+猿久保東!C74</f>
        <v>662</v>
      </c>
      <c r="D74" s="49">
        <f>長土呂!D74+住吉町!D74+岩村田本町!D74+西本町!D74+荒宿!D74+稲荷町!D74+大和町!D74+花園町!D74+上の城!D74+岩村田相生町!D74+一本柳!D74+猿久保!D74+猿久保東!D74</f>
        <v>623</v>
      </c>
      <c r="E74" s="41">
        <f>長土呂!E74+住吉町!E74+岩村田本町!E74+西本町!E74+荒宿!E74+稲荷町!E74+大和町!E74+花園町!E74+上の城!E74+岩村田相生町!E74+一本柳!E74+猿久保!E74+猿久保東!E74</f>
        <v>1285</v>
      </c>
      <c r="F74" s="42">
        <f>E74/E147</f>
        <v>6.4961326525453722E-2</v>
      </c>
    </row>
    <row r="75" spans="1:6" ht="15" customHeight="1" x14ac:dyDescent="0.15">
      <c r="A75" s="12"/>
      <c r="B75" s="35">
        <v>60</v>
      </c>
      <c r="C75" s="75">
        <f>長土呂!C75+住吉町!C75+岩村田本町!C75+西本町!C75+荒宿!C75+稲荷町!C75+大和町!C75+花園町!C75+上の城!C75+岩村田相生町!C75+一本柳!C75+猿久保!C75+猿久保東!C75</f>
        <v>96</v>
      </c>
      <c r="D75" s="75">
        <f>長土呂!D75+住吉町!D75+岩村田本町!D75+西本町!D75+荒宿!D75+稲荷町!D75+大和町!D75+花園町!D75+上の城!D75+岩村田相生町!D75+一本柳!D75+猿久保!D75+猿久保東!D75</f>
        <v>109</v>
      </c>
      <c r="E75" s="10">
        <f>長土呂!E75+住吉町!E75+岩村田本町!E75+西本町!E75+荒宿!E75+稲荷町!E75+大和町!E75+花園町!E75+上の城!E75+岩村田相生町!E75+一本柳!E75+猿久保!E75+猿久保東!E75</f>
        <v>205</v>
      </c>
      <c r="F75" s="32"/>
    </row>
    <row r="76" spans="1:6" ht="15" customHeight="1" x14ac:dyDescent="0.15">
      <c r="A76" s="12"/>
      <c r="B76" s="35">
        <v>61</v>
      </c>
      <c r="C76" s="75">
        <f>長土呂!C76+住吉町!C76+岩村田本町!C76+西本町!C76+荒宿!C76+稲荷町!C76+大和町!C76+花園町!C76+上の城!C76+岩村田相生町!C76+一本柳!C76+猿久保!C76+猿久保東!C76</f>
        <v>100</v>
      </c>
      <c r="D76" s="75">
        <f>長土呂!D76+住吉町!D76+岩村田本町!D76+西本町!D76+荒宿!D76+稲荷町!D76+大和町!D76+花園町!D76+上の城!D76+岩村田相生町!D76+一本柳!D76+猿久保!D76+猿久保東!D76</f>
        <v>103</v>
      </c>
      <c r="E76" s="10">
        <f>長土呂!E76+住吉町!E76+岩村田本町!E76+西本町!E76+荒宿!E76+稲荷町!E76+大和町!E76+花園町!E76+上の城!E76+岩村田相生町!E76+一本柳!E76+猿久保!E76+猿久保東!E76</f>
        <v>203</v>
      </c>
      <c r="F76" s="32"/>
    </row>
    <row r="77" spans="1:6" ht="15" customHeight="1" x14ac:dyDescent="0.15">
      <c r="A77" s="12"/>
      <c r="B77" s="35">
        <v>62</v>
      </c>
      <c r="C77" s="75">
        <f>長土呂!C77+住吉町!C77+岩村田本町!C77+西本町!C77+荒宿!C77+稲荷町!C77+大和町!C77+花園町!C77+上の城!C77+岩村田相生町!C77+一本柳!C77+猿久保!C77+猿久保東!C77</f>
        <v>103</v>
      </c>
      <c r="D77" s="75">
        <f>長土呂!D77+住吉町!D77+岩村田本町!D77+西本町!D77+荒宿!D77+稲荷町!D77+大和町!D77+花園町!D77+上の城!D77+岩村田相生町!D77+一本柳!D77+猿久保!D77+猿久保東!D77</f>
        <v>103</v>
      </c>
      <c r="E77" s="10">
        <f>長土呂!E77+住吉町!E77+岩村田本町!E77+西本町!E77+荒宿!E77+稲荷町!E77+大和町!E77+花園町!E77+上の城!E77+岩村田相生町!E77+一本柳!E77+猿久保!E77+猿久保東!E77</f>
        <v>206</v>
      </c>
      <c r="F77" s="32"/>
    </row>
    <row r="78" spans="1:6" ht="15" customHeight="1" x14ac:dyDescent="0.15">
      <c r="A78" s="12"/>
      <c r="B78" s="35">
        <v>63</v>
      </c>
      <c r="C78" s="75">
        <f>長土呂!C78+住吉町!C78+岩村田本町!C78+西本町!C78+荒宿!C78+稲荷町!C78+大和町!C78+花園町!C78+上の城!C78+岩村田相生町!C78+一本柳!C78+猿久保!C78+猿久保東!C78</f>
        <v>98</v>
      </c>
      <c r="D78" s="75">
        <f>長土呂!D78+住吉町!D78+岩村田本町!D78+西本町!D78+荒宿!D78+稲荷町!D78+大和町!D78+花園町!D78+上の城!D78+岩村田相生町!D78+一本柳!D78+猿久保!D78+猿久保東!D78</f>
        <v>106</v>
      </c>
      <c r="E78" s="10">
        <f>長土呂!E78+住吉町!E78+岩村田本町!E78+西本町!E78+荒宿!E78+稲荷町!E78+大和町!E78+花園町!E78+上の城!E78+岩村田相生町!E78+一本柳!E78+猿久保!E78+猿久保東!E78</f>
        <v>204</v>
      </c>
      <c r="F78" s="32"/>
    </row>
    <row r="79" spans="1:6" ht="15" customHeight="1" x14ac:dyDescent="0.15">
      <c r="A79" s="12"/>
      <c r="B79" s="35">
        <v>64</v>
      </c>
      <c r="C79" s="75">
        <f>長土呂!C79+住吉町!C79+岩村田本町!C79+西本町!C79+荒宿!C79+稲荷町!C79+大和町!C79+花園町!C79+上の城!C79+岩村田相生町!C79+一本柳!C79+猿久保!C79+猿久保東!C79</f>
        <v>84</v>
      </c>
      <c r="D79" s="75">
        <f>長土呂!D79+住吉町!D79+岩村田本町!D79+西本町!D79+荒宿!D79+稲荷町!D79+大和町!D79+花園町!D79+上の城!D79+岩村田相生町!D79+一本柳!D79+猿久保!D79+猿久保東!D79</f>
        <v>101</v>
      </c>
      <c r="E79" s="10">
        <f>長土呂!E79+住吉町!E79+岩村田本町!E79+西本町!E79+荒宿!E79+稲荷町!E79+大和町!E79+花園町!E79+上の城!E79+岩村田相生町!E79+一本柳!E79+猿久保!E79+猿久保東!E79</f>
        <v>185</v>
      </c>
      <c r="F79" s="32"/>
    </row>
    <row r="80" spans="1:6" ht="15" customHeight="1" x14ac:dyDescent="0.15">
      <c r="A80" s="12"/>
      <c r="B80" s="40" t="s">
        <v>62</v>
      </c>
      <c r="C80" s="49">
        <f>長土呂!C80+住吉町!C80+岩村田本町!C80+西本町!C80+荒宿!C80+稲荷町!C80+大和町!C80+花園町!C80+上の城!C80+岩村田相生町!C80+一本柳!C80+猿久保!C80+猿久保東!C80</f>
        <v>481</v>
      </c>
      <c r="D80" s="49">
        <f>長土呂!D80+住吉町!D80+岩村田本町!D80+西本町!D80+荒宿!D80+稲荷町!D80+大和町!D80+花園町!D80+上の城!D80+岩村田相生町!D80+一本柳!D80+猿久保!D80+猿久保東!D80</f>
        <v>522</v>
      </c>
      <c r="E80" s="41">
        <f>長土呂!E80+住吉町!E80+岩村田本町!E80+西本町!E80+荒宿!E80+稲荷町!E80+大和町!E80+花園町!E80+上の城!E80+岩村田相生町!E80+一本柳!E80+猿久保!E80+猿久保東!E80</f>
        <v>1003</v>
      </c>
      <c r="F80" s="42">
        <f>E80/E147</f>
        <v>5.0705222182902784E-2</v>
      </c>
    </row>
    <row r="81" spans="1:6" ht="15" customHeight="1" x14ac:dyDescent="0.15">
      <c r="A81" s="12"/>
      <c r="B81" s="35">
        <v>65</v>
      </c>
      <c r="C81" s="75">
        <f>長土呂!C81+住吉町!C81+岩村田本町!C81+西本町!C81+荒宿!C81+稲荷町!C81+大和町!C81+花園町!C81+上の城!C81+岩村田相生町!C81+一本柳!C81+猿久保!C81+猿久保東!C81</f>
        <v>89</v>
      </c>
      <c r="D81" s="75">
        <f>長土呂!D81+住吉町!D81+岩村田本町!D81+西本町!D81+荒宿!D81+稲荷町!D81+大和町!D81+花園町!D81+上の城!D81+岩村田相生町!D81+一本柳!D81+猿久保!D81+猿久保東!D81</f>
        <v>85</v>
      </c>
      <c r="E81" s="10">
        <f>長土呂!E81+住吉町!E81+岩村田本町!E81+西本町!E81+荒宿!E81+稲荷町!E81+大和町!E81+花園町!E81+上の城!E81+岩村田相生町!E81+一本柳!E81+猿久保!E81+猿久保東!E81</f>
        <v>174</v>
      </c>
      <c r="F81" s="32"/>
    </row>
    <row r="82" spans="1:6" ht="15" customHeight="1" x14ac:dyDescent="0.15">
      <c r="A82" s="12"/>
      <c r="B82" s="35">
        <v>66</v>
      </c>
      <c r="C82" s="75">
        <f>長土呂!C82+住吉町!C82+岩村田本町!C82+西本町!C82+荒宿!C82+稲荷町!C82+大和町!C82+花園町!C82+上の城!C82+岩村田相生町!C82+一本柳!C82+猿久保!C82+猿久保東!C82</f>
        <v>84</v>
      </c>
      <c r="D82" s="75">
        <f>長土呂!D82+住吉町!D82+岩村田本町!D82+西本町!D82+荒宿!D82+稲荷町!D82+大和町!D82+花園町!D82+上の城!D82+岩村田相生町!D82+一本柳!D82+猿久保!D82+猿久保東!D82</f>
        <v>72</v>
      </c>
      <c r="E82" s="10">
        <f>長土呂!E82+住吉町!E82+岩村田本町!E82+西本町!E82+荒宿!E82+稲荷町!E82+大和町!E82+花園町!E82+上の城!E82+岩村田相生町!E82+一本柳!E82+猿久保!E82+猿久保東!E82</f>
        <v>156</v>
      </c>
      <c r="F82" s="32"/>
    </row>
    <row r="83" spans="1:6" ht="15" customHeight="1" x14ac:dyDescent="0.15">
      <c r="A83" s="12"/>
      <c r="B83" s="35">
        <v>67</v>
      </c>
      <c r="C83" s="75">
        <f>長土呂!C83+住吉町!C83+岩村田本町!C83+西本町!C83+荒宿!C83+稲荷町!C83+大和町!C83+花園町!C83+上の城!C83+岩村田相生町!C83+一本柳!C83+猿久保!C83+猿久保東!C83</f>
        <v>78</v>
      </c>
      <c r="D83" s="75">
        <f>長土呂!D83+住吉町!D83+岩村田本町!D83+西本町!D83+荒宿!D83+稲荷町!D83+大和町!D83+花園町!D83+上の城!D83+岩村田相生町!D83+一本柳!D83+猿久保!D83+猿久保東!D83</f>
        <v>91</v>
      </c>
      <c r="E83" s="10">
        <f>長土呂!E83+住吉町!E83+岩村田本町!E83+西本町!E83+荒宿!E83+稲荷町!E83+大和町!E83+花園町!E83+上の城!E83+岩村田相生町!E83+一本柳!E83+猿久保!E83+猿久保東!E83</f>
        <v>169</v>
      </c>
      <c r="F83" s="32"/>
    </row>
    <row r="84" spans="1:6" ht="15" customHeight="1" x14ac:dyDescent="0.15">
      <c r="A84" s="12"/>
      <c r="B84" s="35">
        <v>68</v>
      </c>
      <c r="C84" s="75">
        <f>長土呂!C84+住吉町!C84+岩村田本町!C84+西本町!C84+荒宿!C84+稲荷町!C84+大和町!C84+花園町!C84+上の城!C84+岩村田相生町!C84+一本柳!C84+猿久保!C84+猿久保東!C84</f>
        <v>88</v>
      </c>
      <c r="D84" s="75">
        <f>長土呂!D84+住吉町!D84+岩村田本町!D84+西本町!D84+荒宿!D84+稲荷町!D84+大和町!D84+花園町!D84+上の城!D84+岩村田相生町!D84+一本柳!D84+猿久保!D84+猿久保東!D84</f>
        <v>99</v>
      </c>
      <c r="E84" s="10">
        <f>長土呂!E84+住吉町!E84+岩村田本町!E84+西本町!E84+荒宿!E84+稲荷町!E84+大和町!E84+花園町!E84+上の城!E84+岩村田相生町!E84+一本柳!E84+猿久保!E84+猿久保東!E84</f>
        <v>187</v>
      </c>
      <c r="F84" s="32"/>
    </row>
    <row r="85" spans="1:6" ht="15" customHeight="1" x14ac:dyDescent="0.15">
      <c r="A85" s="12"/>
      <c r="B85" s="35">
        <v>69</v>
      </c>
      <c r="C85" s="75">
        <f>長土呂!C85+住吉町!C85+岩村田本町!C85+西本町!C85+荒宿!C85+稲荷町!C85+大和町!C85+花園町!C85+上の城!C85+岩村田相生町!C85+一本柳!C85+猿久保!C85+猿久保東!C85</f>
        <v>85</v>
      </c>
      <c r="D85" s="75">
        <f>長土呂!D85+住吉町!D85+岩村田本町!D85+西本町!D85+荒宿!D85+稲荷町!D85+大和町!D85+花園町!D85+上の城!D85+岩村田相生町!D85+一本柳!D85+猿久保!D85+猿久保東!D85</f>
        <v>98</v>
      </c>
      <c r="E85" s="10">
        <f>長土呂!E85+住吉町!E85+岩村田本町!E85+西本町!E85+荒宿!E85+稲荷町!E85+大和町!E85+花園町!E85+上の城!E85+岩村田相生町!E85+一本柳!E85+猿久保!E85+猿久保東!E85</f>
        <v>183</v>
      </c>
      <c r="F85" s="32"/>
    </row>
    <row r="86" spans="1:6" ht="15" customHeight="1" x14ac:dyDescent="0.15">
      <c r="A86" s="12"/>
      <c r="B86" s="43" t="s">
        <v>63</v>
      </c>
      <c r="C86" s="71">
        <f>長土呂!C86+住吉町!C86+岩村田本町!C86+西本町!C86+荒宿!C86+稲荷町!C86+大和町!C86+花園町!C86+上の城!C86+岩村田相生町!C86+一本柳!C86+猿久保!C86+猿久保東!C86</f>
        <v>424</v>
      </c>
      <c r="D86" s="71">
        <f>長土呂!D86+住吉町!D86+岩村田本町!D86+西本町!D86+荒宿!D86+稲荷町!D86+大和町!D86+花園町!D86+上の城!D86+岩村田相生町!D86+一本柳!D86+猿久保!D86+猿久保東!D86</f>
        <v>445</v>
      </c>
      <c r="E86" s="44">
        <f>長土呂!E86+住吉町!E86+岩村田本町!E86+西本町!E86+荒宿!E86+稲荷町!E86+大和町!E86+花園町!E86+上の城!E86+岩村田相生町!E86+一本柳!E86+猿久保!E86+猿久保東!E86</f>
        <v>869</v>
      </c>
      <c r="F86" s="45">
        <f>E86/E147</f>
        <v>4.3931044942116172E-2</v>
      </c>
    </row>
    <row r="87" spans="1:6" ht="15" customHeight="1" x14ac:dyDescent="0.15">
      <c r="A87" s="12"/>
      <c r="B87" s="35">
        <v>70</v>
      </c>
      <c r="C87" s="75">
        <f>長土呂!C87+住吉町!C87+岩村田本町!C87+西本町!C87+荒宿!C87+稲荷町!C87+大和町!C87+花園町!C87+上の城!C87+岩村田相生町!C87+一本柳!C87+猿久保!C87+猿久保東!C87</f>
        <v>99</v>
      </c>
      <c r="D87" s="75">
        <f>長土呂!D87+住吉町!D87+岩村田本町!D87+西本町!D87+荒宿!D87+稲荷町!D87+大和町!D87+花園町!D87+上の城!D87+岩村田相生町!D87+一本柳!D87+猿久保!D87+猿久保東!D87</f>
        <v>98</v>
      </c>
      <c r="E87" s="10">
        <f>長土呂!E87+住吉町!E87+岩村田本町!E87+西本町!E87+荒宿!E87+稲荷町!E87+大和町!E87+花園町!E87+上の城!E87+岩村田相生町!E87+一本柳!E87+猿久保!E87+猿久保東!E87</f>
        <v>197</v>
      </c>
      <c r="F87" s="32"/>
    </row>
    <row r="88" spans="1:6" ht="15" customHeight="1" x14ac:dyDescent="0.15">
      <c r="A88" s="12"/>
      <c r="B88" s="35">
        <v>71</v>
      </c>
      <c r="C88" s="75">
        <f>長土呂!C88+住吉町!C88+岩村田本町!C88+西本町!C88+荒宿!C88+稲荷町!C88+大和町!C88+花園町!C88+上の城!C88+岩村田相生町!C88+一本柳!C88+猿久保!C88+猿久保東!C88</f>
        <v>85</v>
      </c>
      <c r="D88" s="75">
        <f>長土呂!D88+住吉町!D88+岩村田本町!D88+西本町!D88+荒宿!D88+稲荷町!D88+大和町!D88+花園町!D88+上の城!D88+岩村田相生町!D88+一本柳!D88+猿久保!D88+猿久保東!D88</f>
        <v>99</v>
      </c>
      <c r="E88" s="10">
        <f>長土呂!E88+住吉町!E88+岩村田本町!E88+西本町!E88+荒宿!E88+稲荷町!E88+大和町!E88+花園町!E88+上の城!E88+岩村田相生町!E88+一本柳!E88+猿久保!E88+猿久保東!E88</f>
        <v>184</v>
      </c>
      <c r="F88" s="32"/>
    </row>
    <row r="89" spans="1:6" ht="15" customHeight="1" x14ac:dyDescent="0.15">
      <c r="A89" s="12"/>
      <c r="B89" s="35">
        <v>72</v>
      </c>
      <c r="C89" s="75">
        <f>長土呂!C89+住吉町!C89+岩村田本町!C89+西本町!C89+荒宿!C89+稲荷町!C89+大和町!C89+花園町!C89+上の城!C89+岩村田相生町!C89+一本柳!C89+猿久保!C89+猿久保東!C89</f>
        <v>86</v>
      </c>
      <c r="D89" s="75">
        <f>長土呂!D89+住吉町!D89+岩村田本町!D89+西本町!D89+荒宿!D89+稲荷町!D89+大和町!D89+花園町!D89+上の城!D89+岩村田相生町!D89+一本柳!D89+猿久保!D89+猿久保東!D89</f>
        <v>89</v>
      </c>
      <c r="E89" s="10">
        <f>長土呂!E89+住吉町!E89+岩村田本町!E89+西本町!E89+荒宿!E89+稲荷町!E89+大和町!E89+花園町!E89+上の城!E89+岩村田相生町!E89+一本柳!E89+猿久保!E89+猿久保東!E89</f>
        <v>175</v>
      </c>
      <c r="F89" s="32"/>
    </row>
    <row r="90" spans="1:6" ht="15" customHeight="1" x14ac:dyDescent="0.15">
      <c r="A90" s="12"/>
      <c r="B90" s="35">
        <v>73</v>
      </c>
      <c r="C90" s="75">
        <f>長土呂!C90+住吉町!C90+岩村田本町!C90+西本町!C90+荒宿!C90+稲荷町!C90+大和町!C90+花園町!C90+上の城!C90+岩村田相生町!C90+一本柳!C90+猿久保!C90+猿久保東!C90</f>
        <v>95</v>
      </c>
      <c r="D90" s="75">
        <f>長土呂!D90+住吉町!D90+岩村田本町!D90+西本町!D90+荒宿!D90+稲荷町!D90+大和町!D90+花園町!D90+上の城!D90+岩村田相生町!D90+一本柳!D90+猿久保!D90+猿久保東!D90</f>
        <v>113</v>
      </c>
      <c r="E90" s="10">
        <f>長土呂!E90+住吉町!E90+岩村田本町!E90+西本町!E90+荒宿!E90+稲荷町!E90+大和町!E90+花園町!E90+上の城!E90+岩村田相生町!E90+一本柳!E90+猿久保!E90+猿久保東!E90</f>
        <v>208</v>
      </c>
      <c r="F90" s="32"/>
    </row>
    <row r="91" spans="1:6" ht="15" customHeight="1" x14ac:dyDescent="0.15">
      <c r="A91" s="12"/>
      <c r="B91" s="35">
        <v>74</v>
      </c>
      <c r="C91" s="75">
        <f>長土呂!C91+住吉町!C91+岩村田本町!C91+西本町!C91+荒宿!C91+稲荷町!C91+大和町!C91+花園町!C91+上の城!C91+岩村田相生町!C91+一本柳!C91+猿久保!C91+猿久保東!C91</f>
        <v>101</v>
      </c>
      <c r="D91" s="75">
        <f>長土呂!D91+住吉町!D91+岩村田本町!D91+西本町!D91+荒宿!D91+稲荷町!D91+大和町!D91+花園町!D91+上の城!D91+岩村田相生町!D91+一本柳!D91+猿久保!D91+猿久保東!D91</f>
        <v>118</v>
      </c>
      <c r="E91" s="10">
        <f>長土呂!E91+住吉町!E91+岩村田本町!E91+西本町!E91+荒宿!E91+稲荷町!E91+大和町!E91+花園町!E91+上の城!E91+岩村田相生町!E91+一本柳!E91+猿久保!E91+猿久保東!E91</f>
        <v>219</v>
      </c>
      <c r="F91" s="32"/>
    </row>
    <row r="92" spans="1:6" ht="15" customHeight="1" x14ac:dyDescent="0.15">
      <c r="A92" s="12"/>
      <c r="B92" s="43" t="s">
        <v>64</v>
      </c>
      <c r="C92" s="71">
        <f>長土呂!C92+住吉町!C92+岩村田本町!C92+西本町!C92+荒宿!C92+稲荷町!C92+大和町!C92+花園町!C92+上の城!C92+岩村田相生町!C92+一本柳!C92+猿久保!C92+猿久保東!C92</f>
        <v>466</v>
      </c>
      <c r="D92" s="71">
        <f>長土呂!D92+住吉町!D92+岩村田本町!D92+西本町!D92+荒宿!D92+稲荷町!D92+大和町!D92+花園町!D92+上の城!D92+岩村田相生町!D92+一本柳!D92+猿久保!D92+猿久保東!D92</f>
        <v>517</v>
      </c>
      <c r="E92" s="44">
        <f>長土呂!E92+住吉町!E92+岩村田本町!E92+西本町!E92+荒宿!E92+稲荷町!E92+大和町!E92+花園町!E92+上の城!E92+岩村田相生町!E92+一本柳!E92+猿久保!E92+猿久保東!E92</f>
        <v>983</v>
      </c>
      <c r="F92" s="45">
        <f>E92/E147</f>
        <v>4.9694150952934633E-2</v>
      </c>
    </row>
    <row r="93" spans="1:6" ht="15" customHeight="1" x14ac:dyDescent="0.15">
      <c r="A93" s="12"/>
      <c r="B93" s="35">
        <v>75</v>
      </c>
      <c r="C93" s="75">
        <f>長土呂!C93+住吉町!C93+岩村田本町!C93+西本町!C93+荒宿!C93+稲荷町!C93+大和町!C93+花園町!C93+上の城!C93+岩村田相生町!C93+一本柳!C93+猿久保!C93+猿久保東!C93</f>
        <v>96</v>
      </c>
      <c r="D93" s="75">
        <f>長土呂!D93+住吉町!D93+岩村田本町!D93+西本町!D93+荒宿!D93+稲荷町!D93+大和町!D93+花園町!D93+上の城!D93+岩村田相生町!D93+一本柳!D93+猿久保!D93+猿久保東!D93</f>
        <v>98</v>
      </c>
      <c r="E93" s="10">
        <f>長土呂!E93+住吉町!E93+岩村田本町!E93+西本町!E93+荒宿!E93+稲荷町!E93+大和町!E93+花園町!E93+上の城!E93+岩村田相生町!E93+一本柳!E93+猿久保!E93+猿久保東!E93</f>
        <v>194</v>
      </c>
      <c r="F93" s="32"/>
    </row>
    <row r="94" spans="1:6" ht="15" customHeight="1" x14ac:dyDescent="0.15">
      <c r="A94" s="12"/>
      <c r="B94" s="35">
        <v>76</v>
      </c>
      <c r="C94" s="75">
        <f>長土呂!C94+住吉町!C94+岩村田本町!C94+西本町!C94+荒宿!C94+稲荷町!C94+大和町!C94+花園町!C94+上の城!C94+岩村田相生町!C94+一本柳!C94+猿久保!C94+猿久保東!C94</f>
        <v>95</v>
      </c>
      <c r="D94" s="75">
        <f>長土呂!D94+住吉町!D94+岩村田本町!D94+西本町!D94+荒宿!D94+稲荷町!D94+大和町!D94+花園町!D94+上の城!D94+岩村田相生町!D94+一本柳!D94+猿久保!D94+猿久保東!D94</f>
        <v>121</v>
      </c>
      <c r="E94" s="10">
        <f>長土呂!E94+住吉町!E94+岩村田本町!E94+西本町!E94+荒宿!E94+稲荷町!E94+大和町!E94+花園町!E94+上の城!E94+岩村田相生町!E94+一本柳!E94+猿久保!E94+猿久保東!E94</f>
        <v>216</v>
      </c>
      <c r="F94" s="32"/>
    </row>
    <row r="95" spans="1:6" ht="15" customHeight="1" x14ac:dyDescent="0.15">
      <c r="A95" s="12"/>
      <c r="B95" s="35">
        <v>77</v>
      </c>
      <c r="C95" s="75">
        <f>長土呂!C95+住吉町!C95+岩村田本町!C95+西本町!C95+荒宿!C95+稲荷町!C95+大和町!C95+花園町!C95+上の城!C95+岩村田相生町!C95+一本柳!C95+猿久保!C95+猿久保東!C95</f>
        <v>80</v>
      </c>
      <c r="D95" s="75">
        <f>長土呂!D95+住吉町!D95+岩村田本町!D95+西本町!D95+荒宿!D95+稲荷町!D95+大和町!D95+花園町!D95+上の城!D95+岩村田相生町!D95+一本柳!D95+猿久保!D95+猿久保東!D95</f>
        <v>81</v>
      </c>
      <c r="E95" s="10">
        <f>長土呂!E95+住吉町!E95+岩村田本町!E95+西本町!E95+荒宿!E95+稲荷町!E95+大和町!E95+花園町!E95+上の城!E95+岩村田相生町!E95+一本柳!E95+猿久保!E95+猿久保東!E95</f>
        <v>161</v>
      </c>
      <c r="F95" s="32"/>
    </row>
    <row r="96" spans="1:6" ht="15" customHeight="1" x14ac:dyDescent="0.15">
      <c r="A96" s="12"/>
      <c r="B96" s="35">
        <v>78</v>
      </c>
      <c r="C96" s="75">
        <f>長土呂!C96+住吉町!C96+岩村田本町!C96+西本町!C96+荒宿!C96+稲荷町!C96+大和町!C96+花園町!C96+上の城!C96+岩村田相生町!C96+一本柳!C96+猿久保!C96+猿久保東!C96</f>
        <v>48</v>
      </c>
      <c r="D96" s="75">
        <f>長土呂!D96+住吉町!D96+岩村田本町!D96+西本町!D96+荒宿!D96+稲荷町!D96+大和町!D96+花園町!D96+上の城!D96+岩村田相生町!D96+一本柳!D96+猿久保!D96+猿久保東!D96</f>
        <v>80</v>
      </c>
      <c r="E96" s="10">
        <f>長土呂!E96+住吉町!E96+岩村田本町!E96+西本町!E96+荒宿!E96+稲荷町!E96+大和町!E96+花園町!E96+上の城!E96+岩村田相生町!E96+一本柳!E96+猿久保!E96+猿久保東!E96</f>
        <v>128</v>
      </c>
      <c r="F96" s="32"/>
    </row>
    <row r="97" spans="1:6" ht="15" customHeight="1" x14ac:dyDescent="0.15">
      <c r="A97" s="12"/>
      <c r="B97" s="35">
        <v>79</v>
      </c>
      <c r="C97" s="75">
        <f>長土呂!C97+住吉町!C97+岩村田本町!C97+西本町!C97+荒宿!C97+稲荷町!C97+大和町!C97+花園町!C97+上の城!C97+岩村田相生町!C97+一本柳!C97+猿久保!C97+猿久保東!C97</f>
        <v>58</v>
      </c>
      <c r="D97" s="75">
        <f>長土呂!D97+住吉町!D97+岩村田本町!D97+西本町!D97+荒宿!D97+稲荷町!D97+大和町!D97+花園町!D97+上の城!D97+岩村田相生町!D97+一本柳!D97+猿久保!D97+猿久保東!D97</f>
        <v>95</v>
      </c>
      <c r="E97" s="10">
        <f>長土呂!E97+住吉町!E97+岩村田本町!E97+西本町!E97+荒宿!E97+稲荷町!E97+大和町!E97+花園町!E97+上の城!E97+岩村田相生町!E97+一本柳!E97+猿久保!E97+猿久保東!E97</f>
        <v>153</v>
      </c>
      <c r="F97" s="32"/>
    </row>
    <row r="98" spans="1:6" ht="15" customHeight="1" x14ac:dyDescent="0.15">
      <c r="A98" s="12"/>
      <c r="B98" s="43" t="s">
        <v>65</v>
      </c>
      <c r="C98" s="71">
        <f>長土呂!C98+住吉町!C98+岩村田本町!C98+西本町!C98+荒宿!C98+稲荷町!C98+大和町!C98+花園町!C98+上の城!C98+岩村田相生町!C98+一本柳!C98+猿久保!C98+猿久保東!C98</f>
        <v>377</v>
      </c>
      <c r="D98" s="71">
        <f>長土呂!D98+住吉町!D98+岩村田本町!D98+西本町!D98+荒宿!D98+稲荷町!D98+大和町!D98+花園町!D98+上の城!D98+岩村田相生町!D98+一本柳!D98+猿久保!D98+猿久保東!D98</f>
        <v>475</v>
      </c>
      <c r="E98" s="44">
        <f>長土呂!E98+住吉町!E98+岩村田本町!E98+西本町!E98+荒宿!E98+稲荷町!E98+大和町!E98+花園町!E98+上の城!E98+岩村田相生町!E98+一本柳!E98+猿久保!E98+猿久保東!E98</f>
        <v>852</v>
      </c>
      <c r="F98" s="45">
        <f>E98/E147</f>
        <v>4.3071634396643244E-2</v>
      </c>
    </row>
    <row r="99" spans="1:6" ht="15" customHeight="1" x14ac:dyDescent="0.15">
      <c r="A99" s="12"/>
      <c r="B99" s="35">
        <v>80</v>
      </c>
      <c r="C99" s="75">
        <f>長土呂!C99+住吉町!C99+岩村田本町!C99+西本町!C99+荒宿!C99+稲荷町!C99+大和町!C99+花園町!C99+上の城!C99+岩村田相生町!C99+一本柳!C99+猿久保!C99+猿久保東!C99</f>
        <v>73</v>
      </c>
      <c r="D99" s="75">
        <f>長土呂!D99+住吉町!D99+岩村田本町!D99+西本町!D99+荒宿!D99+稲荷町!D99+大和町!D99+花園町!D99+上の城!D99+岩村田相生町!D99+一本柳!D99+猿久保!D99+猿久保東!D99</f>
        <v>78</v>
      </c>
      <c r="E99" s="10">
        <f>長土呂!E99+住吉町!E99+岩村田本町!E99+西本町!E99+荒宿!E99+稲荷町!E99+大和町!E99+花園町!E99+上の城!E99+岩村田相生町!E99+一本柳!E99+猿久保!E99+猿久保東!E99</f>
        <v>151</v>
      </c>
      <c r="F99" s="32"/>
    </row>
    <row r="100" spans="1:6" ht="15" customHeight="1" x14ac:dyDescent="0.15">
      <c r="A100" s="12"/>
      <c r="B100" s="35">
        <v>81</v>
      </c>
      <c r="C100" s="75">
        <f>長土呂!C100+住吉町!C100+岩村田本町!C100+西本町!C100+荒宿!C100+稲荷町!C100+大和町!C100+花園町!C100+上の城!C100+岩村田相生町!C100+一本柳!C100+猿久保!C100+猿久保東!C100</f>
        <v>75</v>
      </c>
      <c r="D100" s="75">
        <f>長土呂!D100+住吉町!D100+岩村田本町!D100+西本町!D100+荒宿!D100+稲荷町!D100+大和町!D100+花園町!D100+上の城!D100+岩村田相生町!D100+一本柳!D100+猿久保!D100+猿久保東!D100</f>
        <v>79</v>
      </c>
      <c r="E100" s="10">
        <f>長土呂!E100+住吉町!E100+岩村田本町!E100+西本町!E100+荒宿!E100+稲荷町!E100+大和町!E100+花園町!E100+上の城!E100+岩村田相生町!E100+一本柳!E100+猿久保!E100+猿久保東!E100</f>
        <v>154</v>
      </c>
      <c r="F100" s="32"/>
    </row>
    <row r="101" spans="1:6" ht="15" customHeight="1" x14ac:dyDescent="0.15">
      <c r="A101" s="12"/>
      <c r="B101" s="35">
        <v>82</v>
      </c>
      <c r="C101" s="75">
        <f>長土呂!C101+住吉町!C101+岩村田本町!C101+西本町!C101+荒宿!C101+稲荷町!C101+大和町!C101+花園町!C101+上の城!C101+岩村田相生町!C101+一本柳!C101+猿久保!C101+猿久保東!C101</f>
        <v>64</v>
      </c>
      <c r="D101" s="75">
        <f>長土呂!D101+住吉町!D101+岩村田本町!D101+西本町!D101+荒宿!D101+稲荷町!D101+大和町!D101+花園町!D101+上の城!D101+岩村田相生町!D101+一本柳!D101+猿久保!D101+猿久保東!D101</f>
        <v>64</v>
      </c>
      <c r="E101" s="10">
        <f>長土呂!E101+住吉町!E101+岩村田本町!E101+西本町!E101+荒宿!E101+稲荷町!E101+大和町!E101+花園町!E101+上の城!E101+岩村田相生町!E101+一本柳!E101+猿久保!E101+猿久保東!E101</f>
        <v>128</v>
      </c>
      <c r="F101" s="32"/>
    </row>
    <row r="102" spans="1:6" ht="15" customHeight="1" x14ac:dyDescent="0.15">
      <c r="A102" s="12"/>
      <c r="B102" s="35">
        <v>83</v>
      </c>
      <c r="C102" s="75">
        <f>長土呂!C102+住吉町!C102+岩村田本町!C102+西本町!C102+荒宿!C102+稲荷町!C102+大和町!C102+花園町!C102+上の城!C102+岩村田相生町!C102+一本柳!C102+猿久保!C102+猿久保東!C102</f>
        <v>56</v>
      </c>
      <c r="D102" s="75">
        <f>長土呂!D102+住吉町!D102+岩村田本町!D102+西本町!D102+荒宿!D102+稲荷町!D102+大和町!D102+花園町!D102+上の城!D102+岩村田相生町!D102+一本柳!D102+猿久保!D102+猿久保東!D102</f>
        <v>92</v>
      </c>
      <c r="E102" s="10">
        <f>長土呂!E102+住吉町!E102+岩村田本町!E102+西本町!E102+荒宿!E102+稲荷町!E102+大和町!E102+花園町!E102+上の城!E102+岩村田相生町!E102+一本柳!E102+猿久保!E102+猿久保東!E102</f>
        <v>148</v>
      </c>
      <c r="F102" s="32"/>
    </row>
    <row r="103" spans="1:6" ht="15" customHeight="1" x14ac:dyDescent="0.15">
      <c r="A103" s="12"/>
      <c r="B103" s="35">
        <v>84</v>
      </c>
      <c r="C103" s="75">
        <f>長土呂!C103+住吉町!C103+岩村田本町!C103+西本町!C103+荒宿!C103+稲荷町!C103+大和町!C103+花園町!C103+上の城!C103+岩村田相生町!C103+一本柳!C103+猿久保!C103+猿久保東!C103</f>
        <v>46</v>
      </c>
      <c r="D103" s="75">
        <f>長土呂!D103+住吉町!D103+岩村田本町!D103+西本町!D103+荒宿!D103+稲荷町!D103+大和町!D103+花園町!D103+上の城!D103+岩村田相生町!D103+一本柳!D103+猿久保!D103+猿久保東!D103</f>
        <v>70</v>
      </c>
      <c r="E103" s="10">
        <f>長土呂!E103+住吉町!E103+岩村田本町!E103+西本町!E103+荒宿!E103+稲荷町!E103+大和町!E103+花園町!E103+上の城!E103+岩村田相生町!E103+一本柳!E103+猿久保!E103+猿久保東!E103</f>
        <v>116</v>
      </c>
      <c r="F103" s="32"/>
    </row>
    <row r="104" spans="1:6" ht="15" customHeight="1" x14ac:dyDescent="0.15">
      <c r="A104" s="12"/>
      <c r="B104" s="43" t="s">
        <v>66</v>
      </c>
      <c r="C104" s="71">
        <f>長土呂!C104+住吉町!C104+岩村田本町!C104+西本町!C104+荒宿!C104+稲荷町!C104+大和町!C104+花園町!C104+上の城!C104+岩村田相生町!C104+一本柳!C104+猿久保!C104+猿久保東!C104</f>
        <v>314</v>
      </c>
      <c r="D104" s="71">
        <f>長土呂!D104+住吉町!D104+岩村田本町!D104+西本町!D104+荒宿!D104+稲荷町!D104+大和町!D104+花園町!D104+上の城!D104+岩村田相生町!D104+一本柳!D104+猿久保!D104+猿久保東!D104</f>
        <v>383</v>
      </c>
      <c r="E104" s="44">
        <f>長土呂!E104+住吉町!E104+岩村田本町!E104+西本町!E104+荒宿!E104+稲荷町!E104+大和町!E104+花園町!E104+上の城!E104+岩村田相生町!E104+一本柳!E104+猿久保!E104+猿久保東!E104</f>
        <v>697</v>
      </c>
      <c r="F104" s="45">
        <f>E104/E147</f>
        <v>3.5235832364390068E-2</v>
      </c>
    </row>
    <row r="105" spans="1:6" ht="15" customHeight="1" x14ac:dyDescent="0.15">
      <c r="A105" s="12"/>
      <c r="B105" s="35">
        <v>85</v>
      </c>
      <c r="C105" s="75">
        <f>長土呂!C105+住吉町!C105+岩村田本町!C105+西本町!C105+荒宿!C105+稲荷町!C105+大和町!C105+花園町!C105+上の城!C105+岩村田相生町!C105+一本柳!C105+猿久保!C105+猿久保東!C105</f>
        <v>48</v>
      </c>
      <c r="D105" s="75">
        <f>長土呂!D105+住吉町!D105+岩村田本町!D105+西本町!D105+荒宿!D105+稲荷町!D105+大和町!D105+花園町!D105+上の城!D105+岩村田相生町!D105+一本柳!D105+猿久保!D105+猿久保東!D105</f>
        <v>69</v>
      </c>
      <c r="E105" s="10">
        <f>長土呂!E105+住吉町!E105+岩村田本町!E105+西本町!E105+荒宿!E105+稲荷町!E105+大和町!E105+花園町!E105+上の城!E105+岩村田相生町!E105+一本柳!E105+猿久保!E105+猿久保東!E105</f>
        <v>117</v>
      </c>
      <c r="F105" s="32"/>
    </row>
    <row r="106" spans="1:6" ht="15" customHeight="1" x14ac:dyDescent="0.15">
      <c r="A106" s="12"/>
      <c r="B106" s="35">
        <v>86</v>
      </c>
      <c r="C106" s="75">
        <f>長土呂!C106+住吉町!C106+岩村田本町!C106+西本町!C106+荒宿!C106+稲荷町!C106+大和町!C106+花園町!C106+上の城!C106+岩村田相生町!C106+一本柳!C106+猿久保!C106+猿久保東!C106</f>
        <v>41</v>
      </c>
      <c r="D106" s="75">
        <f>長土呂!D106+住吉町!D106+岩村田本町!D106+西本町!D106+荒宿!D106+稲荷町!D106+大和町!D106+花園町!D106+上の城!D106+岩村田相生町!D106+一本柳!D106+猿久保!D106+猿久保東!D106</f>
        <v>73</v>
      </c>
      <c r="E106" s="10">
        <f>長土呂!E106+住吉町!E106+岩村田本町!E106+西本町!E106+荒宿!E106+稲荷町!E106+大和町!E106+花園町!E106+上の城!E106+岩村田相生町!E106+一本柳!E106+猿久保!E106+猿久保東!E106</f>
        <v>114</v>
      </c>
      <c r="F106" s="32"/>
    </row>
    <row r="107" spans="1:6" ht="15" customHeight="1" x14ac:dyDescent="0.15">
      <c r="A107" s="12"/>
      <c r="B107" s="35">
        <v>87</v>
      </c>
      <c r="C107" s="75">
        <f>長土呂!C107+住吉町!C107+岩村田本町!C107+西本町!C107+荒宿!C107+稲荷町!C107+大和町!C107+花園町!C107+上の城!C107+岩村田相生町!C107+一本柳!C107+猿久保!C107+猿久保東!C107</f>
        <v>27</v>
      </c>
      <c r="D107" s="75">
        <f>長土呂!D107+住吉町!D107+岩村田本町!D107+西本町!D107+荒宿!D107+稲荷町!D107+大和町!D107+花園町!D107+上の城!D107+岩村田相生町!D107+一本柳!D107+猿久保!D107+猿久保東!D107</f>
        <v>54</v>
      </c>
      <c r="E107" s="10">
        <f>長土呂!E107+住吉町!E107+岩村田本町!E107+西本町!E107+荒宿!E107+稲荷町!E107+大和町!E107+花園町!E107+上の城!E107+岩村田相生町!E107+一本柳!E107+猿久保!E107+猿久保東!E107</f>
        <v>81</v>
      </c>
      <c r="F107" s="32"/>
    </row>
    <row r="108" spans="1:6" ht="15" customHeight="1" x14ac:dyDescent="0.15">
      <c r="A108" s="12"/>
      <c r="B108" s="35">
        <v>88</v>
      </c>
      <c r="C108" s="75">
        <f>長土呂!C108+住吉町!C108+岩村田本町!C108+西本町!C108+荒宿!C108+稲荷町!C108+大和町!C108+花園町!C108+上の城!C108+岩村田相生町!C108+一本柳!C108+猿久保!C108+猿久保東!C108</f>
        <v>24</v>
      </c>
      <c r="D108" s="75">
        <f>長土呂!D108+住吉町!D108+岩村田本町!D108+西本町!D108+荒宿!D108+稲荷町!D108+大和町!D108+花園町!D108+上の城!D108+岩村田相生町!D108+一本柳!D108+猿久保!D108+猿久保東!D108</f>
        <v>75</v>
      </c>
      <c r="E108" s="10">
        <f>長土呂!E108+住吉町!E108+岩村田本町!E108+西本町!E108+荒宿!E108+稲荷町!E108+大和町!E108+花園町!E108+上の城!E108+岩村田相生町!E108+一本柳!E108+猿久保!E108+猿久保東!E108</f>
        <v>99</v>
      </c>
      <c r="F108" s="32"/>
    </row>
    <row r="109" spans="1:6" ht="15" customHeight="1" x14ac:dyDescent="0.15">
      <c r="A109" s="12"/>
      <c r="B109" s="35">
        <v>89</v>
      </c>
      <c r="C109" s="75">
        <f>長土呂!C109+住吉町!C109+岩村田本町!C109+西本町!C109+荒宿!C109+稲荷町!C109+大和町!C109+花園町!C109+上の城!C109+岩村田相生町!C109+一本柳!C109+猿久保!C109+猿久保東!C109</f>
        <v>30</v>
      </c>
      <c r="D109" s="75">
        <f>長土呂!D109+住吉町!D109+岩村田本町!D109+西本町!D109+荒宿!D109+稲荷町!D109+大和町!D109+花園町!D109+上の城!D109+岩村田相生町!D109+一本柳!D109+猿久保!D109+猿久保東!D109</f>
        <v>41</v>
      </c>
      <c r="E109" s="10">
        <f>長土呂!E109+住吉町!E109+岩村田本町!E109+西本町!E109+荒宿!E109+稲荷町!E109+大和町!E109+花園町!E109+上の城!E109+岩村田相生町!E109+一本柳!E109+猿久保!E109+猿久保東!E109</f>
        <v>71</v>
      </c>
      <c r="F109" s="32"/>
    </row>
    <row r="110" spans="1:6" ht="15" customHeight="1" x14ac:dyDescent="0.15">
      <c r="A110" s="12"/>
      <c r="B110" s="43" t="s">
        <v>67</v>
      </c>
      <c r="C110" s="71">
        <f>長土呂!C110+住吉町!C110+岩村田本町!C110+西本町!C110+荒宿!C110+稲荷町!C110+大和町!C110+花園町!C110+上の城!C110+岩村田相生町!C110+一本柳!C110+猿久保!C110+猿久保東!C110</f>
        <v>170</v>
      </c>
      <c r="D110" s="71">
        <f>長土呂!D110+住吉町!D110+岩村田本町!D110+西本町!D110+荒宿!D110+稲荷町!D110+大和町!D110+花園町!D110+上の城!D110+岩村田相生町!D110+一本柳!D110+猿久保!D110+猿久保東!D110</f>
        <v>312</v>
      </c>
      <c r="E110" s="44">
        <f>長土呂!E110+住吉町!E110+岩村田本町!E110+西本町!E110+荒宿!E110+稲荷町!E110+大和町!E110+花園町!E110+上の城!E110+岩村田相生町!E110+一本柳!E110+猿久保!E110+猿久保東!E110</f>
        <v>482</v>
      </c>
      <c r="F110" s="45">
        <f>E110/E147</f>
        <v>2.4366816642232444E-2</v>
      </c>
    </row>
    <row r="111" spans="1:6" ht="15" customHeight="1" x14ac:dyDescent="0.15">
      <c r="A111" s="12"/>
      <c r="B111" s="35">
        <v>90</v>
      </c>
      <c r="C111" s="75">
        <f>長土呂!C111+住吉町!C111+岩村田本町!C111+西本町!C111+荒宿!C111+稲荷町!C111+大和町!C111+花園町!C111+上の城!C111+岩村田相生町!C111+一本柳!C111+猿久保!C111+猿久保東!C111</f>
        <v>27</v>
      </c>
      <c r="D111" s="75">
        <f>長土呂!D111+住吉町!D111+岩村田本町!D111+西本町!D111+荒宿!D111+稲荷町!D111+大和町!D111+花園町!D111+上の城!D111+岩村田相生町!D111+一本柳!D111+猿久保!D111+猿久保東!D111</f>
        <v>67</v>
      </c>
      <c r="E111" s="10">
        <f>長土呂!E111+住吉町!E111+岩村田本町!E111+西本町!E111+荒宿!E111+稲荷町!E111+大和町!E111+花園町!E111+上の城!E111+岩村田相生町!E111+一本柳!E111+猿久保!E111+猿久保東!E111</f>
        <v>94</v>
      </c>
      <c r="F111" s="32"/>
    </row>
    <row r="112" spans="1:6" ht="15" customHeight="1" x14ac:dyDescent="0.15">
      <c r="A112" s="12"/>
      <c r="B112" s="35">
        <v>91</v>
      </c>
      <c r="C112" s="75">
        <f>長土呂!C112+住吉町!C112+岩村田本町!C112+西本町!C112+荒宿!C112+稲荷町!C112+大和町!C112+花園町!C112+上の城!C112+岩村田相生町!C112+一本柳!C112+猿久保!C112+猿久保東!C112</f>
        <v>22</v>
      </c>
      <c r="D112" s="75">
        <f>長土呂!D112+住吉町!D112+岩村田本町!D112+西本町!D112+荒宿!D112+稲荷町!D112+大和町!D112+花園町!D112+上の城!D112+岩村田相生町!D112+一本柳!D112+猿久保!D112+猿久保東!D112</f>
        <v>51</v>
      </c>
      <c r="E112" s="10">
        <f>長土呂!E112+住吉町!E112+岩村田本町!E112+西本町!E112+荒宿!E112+稲荷町!E112+大和町!E112+花園町!E112+上の城!E112+岩村田相生町!E112+一本柳!E112+猿久保!E112+猿久保東!E112</f>
        <v>73</v>
      </c>
      <c r="F112" s="32"/>
    </row>
    <row r="113" spans="1:6" ht="15" customHeight="1" x14ac:dyDescent="0.15">
      <c r="A113" s="12"/>
      <c r="B113" s="35">
        <v>92</v>
      </c>
      <c r="C113" s="75">
        <f>長土呂!C113+住吉町!C113+岩村田本町!C113+西本町!C113+荒宿!C113+稲荷町!C113+大和町!C113+花園町!C113+上の城!C113+岩村田相生町!C113+一本柳!C113+猿久保!C113+猿久保東!C113</f>
        <v>20</v>
      </c>
      <c r="D113" s="75">
        <f>長土呂!D113+住吉町!D113+岩村田本町!D113+西本町!D113+荒宿!D113+稲荷町!D113+大和町!D113+花園町!D113+上の城!D113+岩村田相生町!D113+一本柳!D113+猿久保!D113+猿久保東!D113</f>
        <v>35</v>
      </c>
      <c r="E113" s="10">
        <f>長土呂!E113+住吉町!E113+岩村田本町!E113+西本町!E113+荒宿!E113+稲荷町!E113+大和町!E113+花園町!E113+上の城!E113+岩村田相生町!E113+一本柳!E113+猿久保!E113+猿久保東!E113</f>
        <v>55</v>
      </c>
      <c r="F113" s="32"/>
    </row>
    <row r="114" spans="1:6" ht="15" customHeight="1" x14ac:dyDescent="0.15">
      <c r="A114" s="12"/>
      <c r="B114" s="35">
        <v>93</v>
      </c>
      <c r="C114" s="75">
        <f>長土呂!C114+住吉町!C114+岩村田本町!C114+西本町!C114+荒宿!C114+稲荷町!C114+大和町!C114+花園町!C114+上の城!C114+岩村田相生町!C114+一本柳!C114+猿久保!C114+猿久保東!C114</f>
        <v>17</v>
      </c>
      <c r="D114" s="75">
        <f>長土呂!D114+住吉町!D114+岩村田本町!D114+西本町!D114+荒宿!D114+稲荷町!D114+大和町!D114+花園町!D114+上の城!D114+岩村田相生町!D114+一本柳!D114+猿久保!D114+猿久保東!D114</f>
        <v>26</v>
      </c>
      <c r="E114" s="10">
        <f>長土呂!E114+住吉町!E114+岩村田本町!E114+西本町!E114+荒宿!E114+稲荷町!E114+大和町!E114+花園町!E114+上の城!E114+岩村田相生町!E114+一本柳!E114+猿久保!E114+猿久保東!E114</f>
        <v>43</v>
      </c>
      <c r="F114" s="32"/>
    </row>
    <row r="115" spans="1:6" ht="15" customHeight="1" x14ac:dyDescent="0.15">
      <c r="A115" s="12"/>
      <c r="B115" s="35">
        <v>94</v>
      </c>
      <c r="C115" s="75">
        <f>長土呂!C115+住吉町!C115+岩村田本町!C115+西本町!C115+荒宿!C115+稲荷町!C115+大和町!C115+花園町!C115+上の城!C115+岩村田相生町!C115+一本柳!C115+猿久保!C115+猿久保東!C115</f>
        <v>8</v>
      </c>
      <c r="D115" s="75">
        <f>長土呂!D115+住吉町!D115+岩村田本町!D115+西本町!D115+荒宿!D115+稲荷町!D115+大和町!D115+花園町!D115+上の城!D115+岩村田相生町!D115+一本柳!D115+猿久保!D115+猿久保東!D115</f>
        <v>24</v>
      </c>
      <c r="E115" s="10">
        <f>長土呂!E115+住吉町!E115+岩村田本町!E115+西本町!E115+荒宿!E115+稲荷町!E115+大和町!E115+花園町!E115+上の城!E115+岩村田相生町!E115+一本柳!E115+猿久保!E115+猿久保東!E115</f>
        <v>32</v>
      </c>
      <c r="F115" s="32"/>
    </row>
    <row r="116" spans="1:6" ht="15" customHeight="1" x14ac:dyDescent="0.15">
      <c r="A116" s="12"/>
      <c r="B116" s="43" t="s">
        <v>68</v>
      </c>
      <c r="C116" s="71">
        <f>長土呂!C116+住吉町!C116+岩村田本町!C116+西本町!C116+荒宿!C116+稲荷町!C116+大和町!C116+花園町!C116+上の城!C116+岩村田相生町!C116+一本柳!C116+猿久保!C116+猿久保東!C116</f>
        <v>94</v>
      </c>
      <c r="D116" s="71">
        <f>長土呂!D116+住吉町!D116+岩村田本町!D116+西本町!D116+荒宿!D116+稲荷町!D116+大和町!D116+花園町!D116+上の城!D116+岩村田相生町!D116+一本柳!D116+猿久保!D116+猿久保東!D116</f>
        <v>203</v>
      </c>
      <c r="E116" s="44">
        <f>長土呂!E116+住吉町!E116+岩村田本町!E116+西本町!E116+荒宿!E116+稲荷町!E116+大和町!E116+花園町!E116+上の城!E116+岩村田相生町!E116+一本柳!E116+猿久保!E116+猿久保東!E116</f>
        <v>297</v>
      </c>
      <c r="F116" s="45">
        <f>E116/E147</f>
        <v>1.5014407765027046E-2</v>
      </c>
    </row>
    <row r="117" spans="1:6" ht="15" customHeight="1" x14ac:dyDescent="0.15">
      <c r="A117" s="12"/>
      <c r="B117" s="35">
        <v>95</v>
      </c>
      <c r="C117" s="75">
        <f>長土呂!C117+住吉町!C117+岩村田本町!C117+西本町!C117+荒宿!C117+稲荷町!C117+大和町!C117+花園町!C117+上の城!C117+岩村田相生町!C117+一本柳!C117+猿久保!C117+猿久保東!C117</f>
        <v>9</v>
      </c>
      <c r="D117" s="75">
        <f>長土呂!D117+住吉町!D117+岩村田本町!D117+西本町!D117+荒宿!D117+稲荷町!D117+大和町!D117+花園町!D117+上の城!D117+岩村田相生町!D117+一本柳!D117+猿久保!D117+猿久保東!D117</f>
        <v>42</v>
      </c>
      <c r="E117" s="10">
        <f>長土呂!E117+住吉町!E117+岩村田本町!E117+西本町!E117+荒宿!E117+稲荷町!E117+大和町!E117+花園町!E117+上の城!E117+岩村田相生町!E117+一本柳!E117+猿久保!E117+猿久保東!E117</f>
        <v>51</v>
      </c>
      <c r="F117" s="32"/>
    </row>
    <row r="118" spans="1:6" ht="15" customHeight="1" x14ac:dyDescent="0.15">
      <c r="A118" s="12"/>
      <c r="B118" s="35">
        <v>96</v>
      </c>
      <c r="C118" s="75">
        <f>長土呂!C118+住吉町!C118+岩村田本町!C118+西本町!C118+荒宿!C118+稲荷町!C118+大和町!C118+花園町!C118+上の城!C118+岩村田相生町!C118+一本柳!C118+猿久保!C118+猿久保東!C118</f>
        <v>3</v>
      </c>
      <c r="D118" s="75">
        <f>長土呂!D118+住吉町!D118+岩村田本町!D118+西本町!D118+荒宿!D118+稲荷町!D118+大和町!D118+花園町!D118+上の城!D118+岩村田相生町!D118+一本柳!D118+猿久保!D118+猿久保東!D118</f>
        <v>25</v>
      </c>
      <c r="E118" s="10">
        <f>長土呂!E118+住吉町!E118+岩村田本町!E118+西本町!E118+荒宿!E118+稲荷町!E118+大和町!E118+花園町!E118+上の城!E118+岩村田相生町!E118+一本柳!E118+猿久保!E118+猿久保東!E118</f>
        <v>28</v>
      </c>
      <c r="F118" s="32"/>
    </row>
    <row r="119" spans="1:6" ht="15" customHeight="1" x14ac:dyDescent="0.15">
      <c r="A119" s="12"/>
      <c r="B119" s="35">
        <v>97</v>
      </c>
      <c r="C119" s="75">
        <f>長土呂!C119+住吉町!C119+岩村田本町!C119+西本町!C119+荒宿!C119+稲荷町!C119+大和町!C119+花園町!C119+上の城!C119+岩村田相生町!C119+一本柳!C119+猿久保!C119+猿久保東!C119</f>
        <v>8</v>
      </c>
      <c r="D119" s="75">
        <f>長土呂!D119+住吉町!D119+岩村田本町!D119+西本町!D119+荒宿!D119+稲荷町!D119+大和町!D119+花園町!D119+上の城!D119+岩村田相生町!D119+一本柳!D119+猿久保!D119+猿久保東!D119</f>
        <v>20</v>
      </c>
      <c r="E119" s="10">
        <f>長土呂!E119+住吉町!E119+岩村田本町!E119+西本町!E119+荒宿!E119+稲荷町!E119+大和町!E119+花園町!E119+上の城!E119+岩村田相生町!E119+一本柳!E119+猿久保!E119+猿久保東!E119</f>
        <v>28</v>
      </c>
      <c r="F119" s="32"/>
    </row>
    <row r="120" spans="1:6" ht="15" customHeight="1" x14ac:dyDescent="0.15">
      <c r="A120" s="12"/>
      <c r="B120" s="35">
        <v>98</v>
      </c>
      <c r="C120" s="75">
        <f>長土呂!C120+住吉町!C120+岩村田本町!C120+西本町!C120+荒宿!C120+稲荷町!C120+大和町!C120+花園町!C120+上の城!C120+岩村田相生町!C120+一本柳!C120+猿久保!C120+猿久保東!C120</f>
        <v>4</v>
      </c>
      <c r="D120" s="75">
        <f>長土呂!D120+住吉町!D120+岩村田本町!D120+西本町!D120+荒宿!D120+稲荷町!D120+大和町!D120+花園町!D120+上の城!D120+岩村田相生町!D120+一本柳!D120+猿久保!D120+猿久保東!D120</f>
        <v>16</v>
      </c>
      <c r="E120" s="10">
        <f>長土呂!E120+住吉町!E120+岩村田本町!E120+西本町!E120+荒宿!E120+稲荷町!E120+大和町!E120+花園町!E120+上の城!E120+岩村田相生町!E120+一本柳!E120+猿久保!E120+猿久保東!E120</f>
        <v>20</v>
      </c>
      <c r="F120" s="32"/>
    </row>
    <row r="121" spans="1:6" ht="15" customHeight="1" x14ac:dyDescent="0.15">
      <c r="A121" s="12"/>
      <c r="B121" s="35">
        <v>99</v>
      </c>
      <c r="C121" s="75">
        <f>長土呂!C121+住吉町!C121+岩村田本町!C121+西本町!C121+荒宿!C121+稲荷町!C121+大和町!C121+花園町!C121+上の城!C121+岩村田相生町!C121+一本柳!C121+猿久保!C121+猿久保東!C121</f>
        <v>4</v>
      </c>
      <c r="D121" s="75">
        <f>長土呂!D121+住吉町!D121+岩村田本町!D121+西本町!D121+荒宿!D121+稲荷町!D121+大和町!D121+花園町!D121+上の城!D121+岩村田相生町!D121+一本柳!D121+猿久保!D121+猿久保東!D121</f>
        <v>15</v>
      </c>
      <c r="E121" s="10">
        <f>長土呂!E121+住吉町!E121+岩村田本町!E121+西本町!E121+荒宿!E121+稲荷町!E121+大和町!E121+花園町!E121+上の城!E121+岩村田相生町!E121+一本柳!E121+猿久保!E121+猿久保東!E121</f>
        <v>19</v>
      </c>
      <c r="F121" s="32"/>
    </row>
    <row r="122" spans="1:6" ht="15" customHeight="1" x14ac:dyDescent="0.15">
      <c r="A122" s="12"/>
      <c r="B122" s="43" t="s">
        <v>69</v>
      </c>
      <c r="C122" s="71">
        <f>長土呂!C122+住吉町!C122+岩村田本町!C122+西本町!C122+荒宿!C122+稲荷町!C122+大和町!C122+花園町!C122+上の城!C122+岩村田相生町!C122+一本柳!C122+猿久保!C122+猿久保東!C122</f>
        <v>28</v>
      </c>
      <c r="D122" s="71">
        <f>長土呂!D122+住吉町!D122+岩村田本町!D122+西本町!D122+荒宿!D122+稲荷町!D122+大和町!D122+花園町!D122+上の城!D122+岩村田相生町!D122+一本柳!D122+猿久保!D122+猿久保東!D122</f>
        <v>118</v>
      </c>
      <c r="E122" s="44">
        <f>長土呂!E122+住吉町!E122+岩村田本町!E122+西本町!E122+荒宿!E122+稲荷町!E122+大和町!E122+花園町!E122+上の城!E122+岩村田相生町!E122+一本柳!E122+猿久保!E122+猿久保東!E122</f>
        <v>146</v>
      </c>
      <c r="F122" s="45">
        <f>E122/E147</f>
        <v>7.3808199787675039E-3</v>
      </c>
    </row>
    <row r="123" spans="1:6" ht="15" customHeight="1" x14ac:dyDescent="0.15">
      <c r="A123" s="12"/>
      <c r="B123" s="35">
        <v>100</v>
      </c>
      <c r="C123" s="75">
        <f>長土呂!C123+住吉町!C123+岩村田本町!C123+西本町!C123+荒宿!C123+稲荷町!C123+大和町!C123+花園町!C123+上の城!C123+岩村田相生町!C123+一本柳!C123+猿久保!C123+猿久保東!C123</f>
        <v>2</v>
      </c>
      <c r="D123" s="75">
        <f>長土呂!D123+住吉町!D123+岩村田本町!D123+西本町!D123+荒宿!D123+稲荷町!D123+大和町!D123+花園町!D123+上の城!D123+岩村田相生町!D123+一本柳!D123+猿久保!D123+猿久保東!D123</f>
        <v>7</v>
      </c>
      <c r="E123" s="10">
        <f>長土呂!E123+住吉町!E123+岩村田本町!E123+西本町!E123+荒宿!E123+稲荷町!E123+大和町!E123+花園町!E123+上の城!E123+岩村田相生町!E123+一本柳!E123+猿久保!E123+猿久保東!E123</f>
        <v>9</v>
      </c>
      <c r="F123" s="32"/>
    </row>
    <row r="124" spans="1:6" ht="15" customHeight="1" x14ac:dyDescent="0.15">
      <c r="A124" s="12"/>
      <c r="B124" s="35">
        <v>101</v>
      </c>
      <c r="C124" s="75">
        <f>長土呂!C124+住吉町!C124+岩村田本町!C124+西本町!C124+荒宿!C124+稲荷町!C124+大和町!C124+花園町!C124+上の城!C124+岩村田相生町!C124+一本柳!C124+猿久保!C124+猿久保東!C124</f>
        <v>0</v>
      </c>
      <c r="D124" s="75">
        <f>長土呂!D124+住吉町!D124+岩村田本町!D124+西本町!D124+荒宿!D124+稲荷町!D124+大和町!D124+花園町!D124+上の城!D124+岩村田相生町!D124+一本柳!D124+猿久保!D124+猿久保東!D124</f>
        <v>3</v>
      </c>
      <c r="E124" s="10">
        <f>長土呂!E124+住吉町!E124+岩村田本町!E124+西本町!E124+荒宿!E124+稲荷町!E124+大和町!E124+花園町!E124+上の城!E124+岩村田相生町!E124+一本柳!E124+猿久保!E124+猿久保東!E124</f>
        <v>3</v>
      </c>
      <c r="F124" s="32"/>
    </row>
    <row r="125" spans="1:6" ht="15" customHeight="1" x14ac:dyDescent="0.15">
      <c r="A125" s="12"/>
      <c r="B125" s="35">
        <v>102</v>
      </c>
      <c r="C125" s="75">
        <f>長土呂!C125+住吉町!C125+岩村田本町!C125+西本町!C125+荒宿!C125+稲荷町!C125+大和町!C125+花園町!C125+上の城!C125+岩村田相生町!C125+一本柳!C125+猿久保!C125+猿久保東!C125</f>
        <v>0</v>
      </c>
      <c r="D125" s="75">
        <f>長土呂!D125+住吉町!D125+岩村田本町!D125+西本町!D125+荒宿!D125+稲荷町!D125+大和町!D125+花園町!D125+上の城!D125+岩村田相生町!D125+一本柳!D125+猿久保!D125+猿久保東!D125</f>
        <v>3</v>
      </c>
      <c r="E125" s="10">
        <f>長土呂!E125+住吉町!E125+岩村田本町!E125+西本町!E125+荒宿!E125+稲荷町!E125+大和町!E125+花園町!E125+上の城!E125+岩村田相生町!E125+一本柳!E125+猿久保!E125+猿久保東!E125</f>
        <v>3</v>
      </c>
      <c r="F125" s="32"/>
    </row>
    <row r="126" spans="1:6" ht="15" customHeight="1" x14ac:dyDescent="0.15">
      <c r="A126" s="12"/>
      <c r="B126" s="35">
        <v>103</v>
      </c>
      <c r="C126" s="75">
        <f>長土呂!C126+住吉町!C126+岩村田本町!C126+西本町!C126+荒宿!C126+稲荷町!C126+大和町!C126+花園町!C126+上の城!C126+岩村田相生町!C126+一本柳!C126+猿久保!C126+猿久保東!C126</f>
        <v>2</v>
      </c>
      <c r="D126" s="75">
        <f>長土呂!D126+住吉町!D126+岩村田本町!D126+西本町!D126+荒宿!D126+稲荷町!D126+大和町!D126+花園町!D126+上の城!D126+岩村田相生町!D126+一本柳!D126+猿久保!D126+猿久保東!D126</f>
        <v>2</v>
      </c>
      <c r="E126" s="10">
        <f>長土呂!E126+住吉町!E126+岩村田本町!E126+西本町!E126+荒宿!E126+稲荷町!E126+大和町!E126+花園町!E126+上の城!E126+岩村田相生町!E126+一本柳!E126+猿久保!E126+猿久保東!E126</f>
        <v>4</v>
      </c>
      <c r="F126" s="32"/>
    </row>
    <row r="127" spans="1:6" ht="15" customHeight="1" x14ac:dyDescent="0.15">
      <c r="A127" s="12"/>
      <c r="B127" s="35">
        <v>104</v>
      </c>
      <c r="C127" s="75">
        <f>長土呂!C127+住吉町!C127+岩村田本町!C127+西本町!C127+荒宿!C127+稲荷町!C127+大和町!C127+花園町!C127+上の城!C127+岩村田相生町!C127+一本柳!C127+猿久保!C127+猿久保東!C127</f>
        <v>0</v>
      </c>
      <c r="D127" s="75">
        <f>長土呂!D127+住吉町!D127+岩村田本町!D127+西本町!D127+荒宿!D127+稲荷町!D127+大和町!D127+花園町!D127+上の城!D127+岩村田相生町!D127+一本柳!D127+猿久保!D127+猿久保東!D127</f>
        <v>0</v>
      </c>
      <c r="E127" s="10">
        <f>長土呂!E127+住吉町!E127+岩村田本町!E127+西本町!E127+荒宿!E127+稲荷町!E127+大和町!E127+花園町!E127+上の城!E127+岩村田相生町!E127+一本柳!E127+猿久保!E127+猿久保東!E127</f>
        <v>0</v>
      </c>
      <c r="F127" s="32"/>
    </row>
    <row r="128" spans="1:6" ht="15" customHeight="1" x14ac:dyDescent="0.15">
      <c r="A128" s="12"/>
      <c r="B128" s="43" t="s">
        <v>70</v>
      </c>
      <c r="C128" s="71">
        <f>長土呂!C128+住吉町!C128+岩村田本町!C128+西本町!C128+荒宿!C128+稲荷町!C128+大和町!C128+花園町!C128+上の城!C128+岩村田相生町!C128+一本柳!C128+猿久保!C128+猿久保東!C128</f>
        <v>4</v>
      </c>
      <c r="D128" s="71">
        <f>長土呂!D128+住吉町!D128+岩村田本町!D128+西本町!D128+荒宿!D128+稲荷町!D128+大和町!D128+花園町!D128+上の城!D128+岩村田相生町!D128+一本柳!D128+猿久保!D128+猿久保東!D128</f>
        <v>15</v>
      </c>
      <c r="E128" s="44">
        <f>長土呂!E128+住吉町!E128+岩村田本町!E128+西本町!E128+荒宿!E128+稲荷町!E128+大和町!E128+花園町!E128+上の城!E128+岩村田相生町!E128+一本柳!E128+猿久保!E128+猿久保東!E128</f>
        <v>19</v>
      </c>
      <c r="F128" s="45">
        <f>E128/E147</f>
        <v>9.6051766846974368E-4</v>
      </c>
    </row>
    <row r="129" spans="1:6" ht="15" customHeight="1" x14ac:dyDescent="0.15">
      <c r="A129" s="12"/>
      <c r="B129" s="35">
        <v>105</v>
      </c>
      <c r="C129" s="75">
        <f>長土呂!C129+住吉町!C129+岩村田本町!C129+西本町!C129+荒宿!C129+稲荷町!C129+大和町!C129+花園町!C129+上の城!C129+岩村田相生町!C129+一本柳!C129+猿久保!C129+猿久保東!C129</f>
        <v>0</v>
      </c>
      <c r="D129" s="75">
        <f>長土呂!D129+住吉町!D129+岩村田本町!D129+西本町!D129+荒宿!D129+稲荷町!D129+大和町!D129+花園町!D129+上の城!D129+岩村田相生町!D129+一本柳!D129+猿久保!D129+猿久保東!D129</f>
        <v>0</v>
      </c>
      <c r="E129" s="10">
        <f>長土呂!E129+住吉町!E129+岩村田本町!E129+西本町!E129+荒宿!E129+稲荷町!E129+大和町!E129+花園町!E129+上の城!E129+岩村田相生町!E129+一本柳!E129+猿久保!E129+猿久保東!E129</f>
        <v>0</v>
      </c>
      <c r="F129" s="32"/>
    </row>
    <row r="130" spans="1:6" ht="15" customHeight="1" x14ac:dyDescent="0.15">
      <c r="A130" s="12"/>
      <c r="B130" s="35">
        <v>106</v>
      </c>
      <c r="C130" s="75">
        <f>長土呂!C130+住吉町!C130+岩村田本町!C130+西本町!C130+荒宿!C130+稲荷町!C130+大和町!C130+花園町!C130+上の城!C130+岩村田相生町!C130+一本柳!C130+猿久保!C130+猿久保東!C130</f>
        <v>0</v>
      </c>
      <c r="D130" s="75">
        <f>長土呂!D130+住吉町!D130+岩村田本町!D130+西本町!D130+荒宿!D130+稲荷町!D130+大和町!D130+花園町!D130+上の城!D130+岩村田相生町!D130+一本柳!D130+猿久保!D130+猿久保東!D130</f>
        <v>0</v>
      </c>
      <c r="E130" s="10">
        <f>長土呂!E130+住吉町!E130+岩村田本町!E130+西本町!E130+荒宿!E130+稲荷町!E130+大和町!E130+花園町!E130+上の城!E130+岩村田相生町!E130+一本柳!E130+猿久保!E130+猿久保東!E130</f>
        <v>0</v>
      </c>
      <c r="F130" s="32"/>
    </row>
    <row r="131" spans="1:6" ht="15" customHeight="1" x14ac:dyDescent="0.15">
      <c r="A131" s="12"/>
      <c r="B131" s="35">
        <v>107</v>
      </c>
      <c r="C131" s="75">
        <f>長土呂!C131+住吉町!C131+岩村田本町!C131+西本町!C131+荒宿!C131+稲荷町!C131+大和町!C131+花園町!C131+上の城!C131+岩村田相生町!C131+一本柳!C131+猿久保!C131+猿久保東!C131</f>
        <v>0</v>
      </c>
      <c r="D131" s="75">
        <f>長土呂!D131+住吉町!D131+岩村田本町!D131+西本町!D131+荒宿!D131+稲荷町!D131+大和町!D131+花園町!D131+上の城!D131+岩村田相生町!D131+一本柳!D131+猿久保!D131+猿久保東!D131</f>
        <v>1</v>
      </c>
      <c r="E131" s="10">
        <f>長土呂!E131+住吉町!E131+岩村田本町!E131+西本町!E131+荒宿!E131+稲荷町!E131+大和町!E131+花園町!E131+上の城!E131+岩村田相生町!E131+一本柳!E131+猿久保!E131+猿久保東!E131</f>
        <v>1</v>
      </c>
      <c r="F131" s="32"/>
    </row>
    <row r="132" spans="1:6" ht="15" customHeight="1" x14ac:dyDescent="0.15">
      <c r="A132" s="12"/>
      <c r="B132" s="35">
        <v>108</v>
      </c>
      <c r="C132" s="75">
        <f>長土呂!C132+住吉町!C132+岩村田本町!C132+西本町!C132+荒宿!C132+稲荷町!C132+大和町!C132+花園町!C132+上の城!C132+岩村田相生町!C132+一本柳!C132+猿久保!C132+猿久保東!C132</f>
        <v>0</v>
      </c>
      <c r="D132" s="75">
        <f>長土呂!D132+住吉町!D132+岩村田本町!D132+西本町!D132+荒宿!D132+稲荷町!D132+大和町!D132+花園町!D132+上の城!D132+岩村田相生町!D132+一本柳!D132+猿久保!D132+猿久保東!D132</f>
        <v>0</v>
      </c>
      <c r="E132" s="10">
        <f>長土呂!E132+住吉町!E132+岩村田本町!E132+西本町!E132+荒宿!E132+稲荷町!E132+大和町!E132+花園町!E132+上の城!E132+岩村田相生町!E132+一本柳!E132+猿久保!E132+猿久保東!E132</f>
        <v>0</v>
      </c>
      <c r="F132" s="32"/>
    </row>
    <row r="133" spans="1:6" ht="15" customHeight="1" x14ac:dyDescent="0.15">
      <c r="A133" s="12"/>
      <c r="B133" s="35">
        <v>109</v>
      </c>
      <c r="C133" s="75">
        <f>長土呂!C133+住吉町!C133+岩村田本町!C133+西本町!C133+荒宿!C133+稲荷町!C133+大和町!C133+花園町!C133+上の城!C133+岩村田相生町!C133+一本柳!C133+猿久保!C133+猿久保東!C133</f>
        <v>0</v>
      </c>
      <c r="D133" s="75">
        <f>長土呂!D133+住吉町!D133+岩村田本町!D133+西本町!D133+荒宿!D133+稲荷町!D133+大和町!D133+花園町!D133+上の城!D133+岩村田相生町!D133+一本柳!D133+猿久保!D133+猿久保東!D133</f>
        <v>0</v>
      </c>
      <c r="E133" s="10">
        <f>長土呂!E133+住吉町!E133+岩村田本町!E133+西本町!E133+荒宿!E133+稲荷町!E133+大和町!E133+花園町!E133+上の城!E133+岩村田相生町!E133+一本柳!E133+猿久保!E133+猿久保東!E133</f>
        <v>0</v>
      </c>
      <c r="F133" s="32"/>
    </row>
    <row r="134" spans="1:6" ht="15" customHeight="1" x14ac:dyDescent="0.15">
      <c r="A134" s="36"/>
      <c r="B134" s="46" t="s">
        <v>71</v>
      </c>
      <c r="C134" s="76">
        <f>長土呂!C134+住吉町!C134+岩村田本町!C134+西本町!C134+荒宿!C134+稲荷町!C134+大和町!C134+花園町!C134+上の城!C134+岩村田相生町!C134+一本柳!C134+猿久保!C134+猿久保東!C134</f>
        <v>0</v>
      </c>
      <c r="D134" s="76">
        <f>長土呂!D134+住吉町!D134+岩村田本町!D134+西本町!D134+荒宿!D134+稲荷町!D134+大和町!D134+花園町!D134+上の城!D134+岩村田相生町!D134+一本柳!D134+猿久保!D134+猿久保東!D134</f>
        <v>1</v>
      </c>
      <c r="E134" s="47">
        <f>長土呂!E134+住吉町!E134+岩村田本町!E134+西本町!E134+荒宿!E134+稲荷町!E134+大和町!E134+花園町!E134+上の城!E134+岩村田相生町!E134+一本柳!E134+猿久保!E134+猿久保東!E134</f>
        <v>1</v>
      </c>
      <c r="F134" s="45">
        <f>E134/E147</f>
        <v>5.0553561498407566E-5</v>
      </c>
    </row>
    <row r="135" spans="1:6" ht="15" customHeight="1" x14ac:dyDescent="0.15">
      <c r="A135" s="36"/>
      <c r="B135" s="35">
        <v>110</v>
      </c>
      <c r="C135" s="75">
        <f>長土呂!C135+住吉町!C135+岩村田本町!C135+西本町!C135+荒宿!C135+稲荷町!C135+大和町!C135+花園町!C135+上の城!C135+岩村田相生町!C135+一本柳!C135+猿久保!C135+猿久保東!C135</f>
        <v>0</v>
      </c>
      <c r="D135" s="75">
        <f>長土呂!D135+住吉町!D135+岩村田本町!D135+西本町!D135+荒宿!D135+稲荷町!D135+大和町!D135+花園町!D135+上の城!D135+岩村田相生町!D135+一本柳!D135+猿久保!D135+猿久保東!D135</f>
        <v>0</v>
      </c>
      <c r="E135" s="10">
        <f>長土呂!E135+住吉町!E135+岩村田本町!E135+西本町!E135+荒宿!E135+稲荷町!E135+大和町!E135+花園町!E135+上の城!E135+岩村田相生町!E135+一本柳!E135+猿久保!E135+猿久保東!E135</f>
        <v>0</v>
      </c>
      <c r="F135" s="32"/>
    </row>
    <row r="136" spans="1:6" ht="15" customHeight="1" x14ac:dyDescent="0.15">
      <c r="A136" s="36"/>
      <c r="B136" s="35">
        <v>111</v>
      </c>
      <c r="C136" s="75">
        <f>長土呂!C136+住吉町!C136+岩村田本町!C136+西本町!C136+荒宿!C136+稲荷町!C136+大和町!C136+花園町!C136+上の城!C136+岩村田相生町!C136+一本柳!C136+猿久保!C136+猿久保東!C136</f>
        <v>0</v>
      </c>
      <c r="D136" s="75">
        <f>長土呂!D136+住吉町!D136+岩村田本町!D136+西本町!D136+荒宿!D136+稲荷町!D136+大和町!D136+花園町!D136+上の城!D136+岩村田相生町!D136+一本柳!D136+猿久保!D136+猿久保東!D136</f>
        <v>0</v>
      </c>
      <c r="E136" s="10">
        <f>長土呂!E136+住吉町!E136+岩村田本町!E136+西本町!E136+荒宿!E136+稲荷町!E136+大和町!E136+花園町!E136+上の城!E136+岩村田相生町!E136+一本柳!E136+猿久保!E136+猿久保東!E136</f>
        <v>0</v>
      </c>
      <c r="F136" s="32"/>
    </row>
    <row r="137" spans="1:6" ht="15" customHeight="1" x14ac:dyDescent="0.15">
      <c r="A137" s="36"/>
      <c r="B137" s="35">
        <v>112</v>
      </c>
      <c r="C137" s="75">
        <f>長土呂!C137+住吉町!C137+岩村田本町!C137+西本町!C137+荒宿!C137+稲荷町!C137+大和町!C137+花園町!C137+上の城!C137+岩村田相生町!C137+一本柳!C137+猿久保!C137+猿久保東!C137</f>
        <v>0</v>
      </c>
      <c r="D137" s="75">
        <f>長土呂!D137+住吉町!D137+岩村田本町!D137+西本町!D137+荒宿!D137+稲荷町!D137+大和町!D137+花園町!D137+上の城!D137+岩村田相生町!D137+一本柳!D137+猿久保!D137+猿久保東!D137</f>
        <v>0</v>
      </c>
      <c r="E137" s="10">
        <f>長土呂!E137+住吉町!E137+岩村田本町!E137+西本町!E137+荒宿!E137+稲荷町!E137+大和町!E137+花園町!E137+上の城!E137+岩村田相生町!E137+一本柳!E137+猿久保!E137+猿久保東!E137</f>
        <v>0</v>
      </c>
      <c r="F137" s="32"/>
    </row>
    <row r="138" spans="1:6" ht="15" customHeight="1" x14ac:dyDescent="0.15">
      <c r="A138" s="36"/>
      <c r="B138" s="35">
        <v>113</v>
      </c>
      <c r="C138" s="75">
        <f>長土呂!C138+住吉町!C138+岩村田本町!C138+西本町!C138+荒宿!C138+稲荷町!C138+大和町!C138+花園町!C138+上の城!C138+岩村田相生町!C138+一本柳!C138+猿久保!C138+猿久保東!C138</f>
        <v>0</v>
      </c>
      <c r="D138" s="75">
        <f>長土呂!D138+住吉町!D138+岩村田本町!D138+西本町!D138+荒宿!D138+稲荷町!D138+大和町!D138+花園町!D138+上の城!D138+岩村田相生町!D138+一本柳!D138+猿久保!D138+猿久保東!D138</f>
        <v>0</v>
      </c>
      <c r="E138" s="10">
        <f>長土呂!E138+住吉町!E138+岩村田本町!E138+西本町!E138+荒宿!E138+稲荷町!E138+大和町!E138+花園町!E138+上の城!E138+岩村田相生町!E138+一本柳!E138+猿久保!E138+猿久保東!E138</f>
        <v>0</v>
      </c>
      <c r="F138" s="32"/>
    </row>
    <row r="139" spans="1:6" ht="15" customHeight="1" x14ac:dyDescent="0.15">
      <c r="A139" s="36"/>
      <c r="B139" s="35">
        <v>114</v>
      </c>
      <c r="C139" s="75">
        <f>長土呂!C139+住吉町!C139+岩村田本町!C139+西本町!C139+荒宿!C139+稲荷町!C139+大和町!C139+花園町!C139+上の城!C139+岩村田相生町!C139+一本柳!C139+猿久保!C139+猿久保東!C139</f>
        <v>0</v>
      </c>
      <c r="D139" s="75">
        <f>長土呂!D139+住吉町!D139+岩村田本町!D139+西本町!D139+荒宿!D139+稲荷町!D139+大和町!D139+花園町!D139+上の城!D139+岩村田相生町!D139+一本柳!D139+猿久保!D139+猿久保東!D139</f>
        <v>0</v>
      </c>
      <c r="E139" s="10">
        <f>長土呂!E139+住吉町!E139+岩村田本町!E139+西本町!E139+荒宿!E139+稲荷町!E139+大和町!E139+花園町!E139+上の城!E139+岩村田相生町!E139+一本柳!E139+猿久保!E139+猿久保東!E139</f>
        <v>0</v>
      </c>
      <c r="F139" s="32"/>
    </row>
    <row r="140" spans="1:6" ht="15" customHeight="1" x14ac:dyDescent="0.15">
      <c r="A140" s="36"/>
      <c r="B140" s="43" t="s">
        <v>378</v>
      </c>
      <c r="C140" s="71">
        <f>長土呂!C140+住吉町!C140+岩村田本町!C140+西本町!C140+荒宿!C140+稲荷町!C140+大和町!C140+花園町!C140+上の城!C140+岩村田相生町!C140+一本柳!C140+猿久保!C140+猿久保東!C140</f>
        <v>0</v>
      </c>
      <c r="D140" s="71">
        <f>長土呂!D140+住吉町!D140+岩村田本町!D140+西本町!D140+荒宿!D140+稲荷町!D140+大和町!D140+花園町!D140+上の城!D140+岩村田相生町!D140+一本柳!D140+猿久保!D140+猿久保東!D140</f>
        <v>0</v>
      </c>
      <c r="E140" s="44">
        <f>長土呂!E140+住吉町!E140+岩村田本町!E140+西本町!E140+荒宿!E140+稲荷町!E140+大和町!E140+花園町!E140+上の城!E140+岩村田相生町!E140+一本柳!E140+猿久保!E140+猿久保東!E140</f>
        <v>0</v>
      </c>
      <c r="F140" s="45">
        <f>E140/E147</f>
        <v>0</v>
      </c>
    </row>
    <row r="141" spans="1:6" ht="15" customHeight="1" x14ac:dyDescent="0.15">
      <c r="A141" s="36"/>
      <c r="B141" s="35">
        <v>115</v>
      </c>
      <c r="C141" s="75">
        <f>長土呂!C141+住吉町!C141+岩村田本町!C141+西本町!C141+荒宿!C141+稲荷町!C141+大和町!C141+花園町!C141+上の城!C141+岩村田相生町!C141+一本柳!C141+猿久保!C141+猿久保東!C141</f>
        <v>0</v>
      </c>
      <c r="D141" s="75">
        <f>長土呂!D141+住吉町!D141+岩村田本町!D141+西本町!D141+荒宿!D141+稲荷町!D141+大和町!D141+花園町!D141+上の城!D141+岩村田相生町!D141+一本柳!D141+猿久保!D141+猿久保東!D141</f>
        <v>0</v>
      </c>
      <c r="E141" s="10">
        <f>長土呂!E141+住吉町!E141+岩村田本町!E141+西本町!E141+荒宿!E141+稲荷町!E141+大和町!E141+花園町!E141+上の城!E141+岩村田相生町!E141+一本柳!E141+猿久保!E141+猿久保東!E141</f>
        <v>0</v>
      </c>
      <c r="F141" s="32"/>
    </row>
    <row r="142" spans="1:6" ht="15" customHeight="1" x14ac:dyDescent="0.15">
      <c r="A142" s="36"/>
      <c r="B142" s="35">
        <v>116</v>
      </c>
      <c r="C142" s="75">
        <f>長土呂!C142+住吉町!C142+岩村田本町!C142+西本町!C142+荒宿!C142+稲荷町!C142+大和町!C142+花園町!C142+上の城!C142+岩村田相生町!C142+一本柳!C142+猿久保!C142+猿久保東!C142</f>
        <v>0</v>
      </c>
      <c r="D142" s="75">
        <f>長土呂!D142+住吉町!D142+岩村田本町!D142+西本町!D142+荒宿!D142+稲荷町!D142+大和町!D142+花園町!D142+上の城!D142+岩村田相生町!D142+一本柳!D142+猿久保!D142+猿久保東!D142</f>
        <v>0</v>
      </c>
      <c r="E142" s="10">
        <f>長土呂!E142+住吉町!E142+岩村田本町!E142+西本町!E142+荒宿!E142+稲荷町!E142+大和町!E142+花園町!E142+上の城!E142+岩村田相生町!E142+一本柳!E142+猿久保!E142+猿久保東!E142</f>
        <v>0</v>
      </c>
      <c r="F142" s="32"/>
    </row>
    <row r="143" spans="1:6" ht="15" customHeight="1" x14ac:dyDescent="0.15">
      <c r="A143" s="36"/>
      <c r="B143" s="35">
        <v>117</v>
      </c>
      <c r="C143" s="75">
        <f>長土呂!C143+住吉町!C143+岩村田本町!C143+西本町!C143+荒宿!C143+稲荷町!C143+大和町!C143+花園町!C143+上の城!C143+岩村田相生町!C143+一本柳!C143+猿久保!C143+猿久保東!C143</f>
        <v>0</v>
      </c>
      <c r="D143" s="75">
        <f>長土呂!D143+住吉町!D143+岩村田本町!D143+西本町!D143+荒宿!D143+稲荷町!D143+大和町!D143+花園町!D143+上の城!D143+岩村田相生町!D143+一本柳!D143+猿久保!D143+猿久保東!D143</f>
        <v>0</v>
      </c>
      <c r="E143" s="10">
        <f>長土呂!E143+住吉町!E143+岩村田本町!E143+西本町!E143+荒宿!E143+稲荷町!E143+大和町!E143+花園町!E143+上の城!E143+岩村田相生町!E143+一本柳!E143+猿久保!E143+猿久保東!E143</f>
        <v>0</v>
      </c>
      <c r="F143" s="32"/>
    </row>
    <row r="144" spans="1:6" ht="15" customHeight="1" x14ac:dyDescent="0.15">
      <c r="A144" s="36"/>
      <c r="B144" s="35">
        <v>118</v>
      </c>
      <c r="C144" s="75">
        <f>長土呂!C144+住吉町!C144+岩村田本町!C144+西本町!C144+荒宿!C144+稲荷町!C144+大和町!C144+花園町!C144+上の城!C144+岩村田相生町!C144+一本柳!C144+猿久保!C144+猿久保東!C144</f>
        <v>0</v>
      </c>
      <c r="D144" s="75">
        <f>長土呂!D144+住吉町!D144+岩村田本町!D144+西本町!D144+荒宿!D144+稲荷町!D144+大和町!D144+花園町!D144+上の城!D144+岩村田相生町!D144+一本柳!D144+猿久保!D144+猿久保東!D144</f>
        <v>0</v>
      </c>
      <c r="E144" s="10">
        <f>長土呂!E144+住吉町!E144+岩村田本町!E144+西本町!E144+荒宿!E144+稲荷町!E144+大和町!E144+花園町!E144+上の城!E144+岩村田相生町!E144+一本柳!E144+猿久保!E144+猿久保東!E144</f>
        <v>0</v>
      </c>
      <c r="F144" s="32"/>
    </row>
    <row r="145" spans="1:6" ht="15" customHeight="1" x14ac:dyDescent="0.15">
      <c r="A145" s="36"/>
      <c r="B145" s="35">
        <v>119</v>
      </c>
      <c r="C145" s="75">
        <f>長土呂!C145+住吉町!C145+岩村田本町!C145+西本町!C145+荒宿!C145+稲荷町!C145+大和町!C145+花園町!C145+上の城!C145+岩村田相生町!C145+一本柳!C145+猿久保!C145+猿久保東!C145</f>
        <v>0</v>
      </c>
      <c r="D145" s="75">
        <f>長土呂!D145+住吉町!D145+岩村田本町!D145+西本町!D145+荒宿!D145+稲荷町!D145+大和町!D145+花園町!D145+上の城!D145+岩村田相生町!D145+一本柳!D145+猿久保!D145+猿久保東!D145</f>
        <v>0</v>
      </c>
      <c r="E145" s="10">
        <f>長土呂!E145+住吉町!E145+岩村田本町!E145+西本町!E145+荒宿!E145+稲荷町!E145+大和町!E145+花園町!E145+上の城!E145+岩村田相生町!E145+一本柳!E145+猿久保!E145+猿久保東!E145</f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f>長土呂!C146+住吉町!C146+岩村田本町!C146+西本町!C146+荒宿!C146+稲荷町!C146+大和町!C146+花園町!C146+上の城!C146+岩村田相生町!C146+一本柳!C146+猿久保!C146+猿久保東!C146</f>
        <v>0</v>
      </c>
      <c r="D146" s="76">
        <f>長土呂!D146+住吉町!D146+岩村田本町!D146+西本町!D146+荒宿!D146+稲荷町!D146+大和町!D146+花園町!D146+上の城!D146+岩村田相生町!D146+一本柳!D146+猿久保!D146+猿久保東!D146</f>
        <v>0</v>
      </c>
      <c r="E146" s="47">
        <f>長土呂!E146+住吉町!E146+岩村田本町!E146+西本町!E146+荒宿!E146+稲荷町!E146+大和町!E146+花園町!E146+上の城!E146+岩村田相生町!E146+一本柳!E146+猿久保!E146+猿久保東!E146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7">
        <f>長土呂!C147+住吉町!C147+岩村田本町!C147+西本町!C147+荒宿!C147+稲荷町!C147+大和町!C147+花園町!C147+上の城!C147+岩村田相生町!C147+一本柳!C147+猿久保!C147+猿久保東!C147</f>
        <v>9763</v>
      </c>
      <c r="D147" s="77">
        <f>長土呂!D147+住吉町!D147+岩村田本町!D147+西本町!D147+荒宿!D147+稲荷町!D147+大和町!D147+花園町!D147+上の城!D147+岩村田相生町!D147+一本柳!D147+猿久保!D147+猿久保東!D147</f>
        <v>10018</v>
      </c>
      <c r="E147" s="8">
        <f>長土呂!E147+住吉町!E147+岩村田本町!E147+西本町!E147+荒宿!E147+稲荷町!E147+大和町!E147+花園町!E147+上の城!E147+岩村田相生町!E147+一本柳!E147+猿久保!E147+猿久保東!E147</f>
        <v>19781</v>
      </c>
      <c r="F147" s="32">
        <f>SUM(F3:F134)</f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15">
      <c r="A150" s="16"/>
      <c r="B150" s="16" t="s">
        <v>7</v>
      </c>
      <c r="C150" s="17">
        <f>C8+C14+C20</f>
        <v>1518</v>
      </c>
      <c r="D150" s="17">
        <f>D8+D14+D20</f>
        <v>1481</v>
      </c>
      <c r="E150" s="17">
        <f>E8+E14+E20</f>
        <v>2999</v>
      </c>
      <c r="F150" s="32">
        <f>E150/E153</f>
        <v>0.15161013093372427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6368</v>
      </c>
      <c r="D151" s="19">
        <f>D26+D32+D38+D44+D50+D56+D62+D68+D74+D80</f>
        <v>6068</v>
      </c>
      <c r="E151" s="19">
        <f>E26+E32+E38+E44+E50+E56+E62+E68+E74+E80</f>
        <v>12436</v>
      </c>
      <c r="F151" s="32">
        <f>E151/E153</f>
        <v>0.6286840907941964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1877</v>
      </c>
      <c r="D152" s="21">
        <f t="shared" ref="D152:E152" si="0">D86+D92+D98+D104+D110+D116+D122+D128+D134+D140+D146</f>
        <v>2469</v>
      </c>
      <c r="E152" s="21">
        <f t="shared" si="0"/>
        <v>4346</v>
      </c>
      <c r="F152" s="32">
        <f>E152/E153</f>
        <v>0.21970577827207927</v>
      </c>
    </row>
    <row r="153" spans="1:6" ht="15" customHeight="1" x14ac:dyDescent="0.15">
      <c r="B153" s="2" t="s">
        <v>8</v>
      </c>
      <c r="C153" s="1">
        <f>SUM(C150:C152)</f>
        <v>9763</v>
      </c>
      <c r="D153" s="1">
        <f>SUM(D150:D152)</f>
        <v>10018</v>
      </c>
      <c r="E153" s="1">
        <f>SUM(E150:E152)</f>
        <v>19781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1518</v>
      </c>
      <c r="D155" s="17">
        <f>D8+D14+D20</f>
        <v>1481</v>
      </c>
      <c r="E155" s="17">
        <f>E8+E14+E20</f>
        <v>2999</v>
      </c>
      <c r="F155" s="32">
        <f>E155/E159</f>
        <v>0.15161013093372427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6368</v>
      </c>
      <c r="D156" s="19">
        <f>D26+D32+D38+D44+D50+D56+D62+D68+D74+D80</f>
        <v>6068</v>
      </c>
      <c r="E156" s="19">
        <f>E26+E32+E38+E44+E50+E56+E62+E68+E74+E80</f>
        <v>12436</v>
      </c>
      <c r="F156" s="32">
        <f>E156/E159</f>
        <v>0.6286840907941964</v>
      </c>
    </row>
    <row r="157" spans="1:6" ht="15" customHeight="1" x14ac:dyDescent="0.15">
      <c r="A157" s="25"/>
      <c r="B157" s="20" t="s">
        <v>10</v>
      </c>
      <c r="C157" s="21">
        <f>C86+C92</f>
        <v>890</v>
      </c>
      <c r="D157" s="21">
        <f>D86+D92</f>
        <v>962</v>
      </c>
      <c r="E157" s="21">
        <f>E86+E92</f>
        <v>1852</v>
      </c>
      <c r="F157" s="32">
        <f>E157/E159</f>
        <v>9.3625195895050806E-2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987</v>
      </c>
      <c r="D158" s="27">
        <f t="shared" ref="D158:E158" si="1">D98+D104+D110+D116+D122+D128+D134+D140+D146</f>
        <v>1507</v>
      </c>
      <c r="E158" s="27">
        <f t="shared" si="1"/>
        <v>2494</v>
      </c>
      <c r="F158" s="32">
        <f>E158/E159</f>
        <v>0.12608058237702846</v>
      </c>
    </row>
    <row r="159" spans="1:6" ht="15" customHeight="1" x14ac:dyDescent="0.15">
      <c r="B159" s="2" t="s">
        <v>8</v>
      </c>
      <c r="C159" s="1">
        <f>SUM(C155:C158)</f>
        <v>9763</v>
      </c>
      <c r="D159" s="1">
        <f>SUM(D155:D158)</f>
        <v>10018</v>
      </c>
      <c r="E159" s="1">
        <f>SUM(E155:E158)</f>
        <v>19781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296</v>
      </c>
      <c r="D161" s="31">
        <f t="shared" ref="D161:E161" si="2">D110+D116+D122+D128+D134+D140+D146</f>
        <v>649</v>
      </c>
      <c r="E161" s="31">
        <f t="shared" si="2"/>
        <v>945</v>
      </c>
      <c r="F161" s="32">
        <f>E161/E159</f>
        <v>4.7773115615995149E-2</v>
      </c>
    </row>
    <row r="162" spans="1:6" ht="15" customHeight="1" x14ac:dyDescent="0.15">
      <c r="A162" s="30"/>
      <c r="B162" s="23" t="s">
        <v>15</v>
      </c>
      <c r="C162" s="31">
        <f>C116+C122+C128+C134+C140+C146</f>
        <v>126</v>
      </c>
      <c r="D162" s="31">
        <f t="shared" ref="D162:E162" si="3">D116+D122+D128+D134+D140+D146</f>
        <v>337</v>
      </c>
      <c r="E162" s="31">
        <f t="shared" si="3"/>
        <v>463</v>
      </c>
      <c r="F162" s="32">
        <f>E162/E159</f>
        <v>2.3406298973762701E-2</v>
      </c>
    </row>
    <row r="163" spans="1:6" ht="15" customHeight="1" x14ac:dyDescent="0.15">
      <c r="A163" s="30"/>
      <c r="B163" s="23" t="s">
        <v>13</v>
      </c>
      <c r="C163" s="31">
        <f>C122+C128+C134+C140+C146</f>
        <v>32</v>
      </c>
      <c r="D163" s="31">
        <f t="shared" ref="D163:E163" si="4">D122+D128+D134+D140+D146</f>
        <v>134</v>
      </c>
      <c r="E163" s="31">
        <f t="shared" si="4"/>
        <v>166</v>
      </c>
      <c r="F163" s="32">
        <f>E163/E159</f>
        <v>8.3918912087356558E-3</v>
      </c>
    </row>
    <row r="164" spans="1:6" ht="15" customHeight="1" x14ac:dyDescent="0.15">
      <c r="B164" s="4" t="s">
        <v>14</v>
      </c>
      <c r="C164" s="1">
        <f>C128+C134+C140+C146</f>
        <v>4</v>
      </c>
      <c r="D164" s="1">
        <f t="shared" ref="D164:E164" si="5">D128+D134+D140+D146</f>
        <v>16</v>
      </c>
      <c r="E164" s="1">
        <f t="shared" si="5"/>
        <v>20</v>
      </c>
      <c r="F164" s="32">
        <f>E164/E159</f>
        <v>1.0110712299681512E-3</v>
      </c>
    </row>
    <row r="165" spans="1:6" ht="15" customHeight="1" x14ac:dyDescent="0.15">
      <c r="B165" s="4" t="s">
        <v>16</v>
      </c>
      <c r="C165" s="1">
        <f>C134+C140+C146</f>
        <v>0</v>
      </c>
      <c r="D165" s="1">
        <f t="shared" ref="D165:E165" si="6">D134+D140+D146</f>
        <v>1</v>
      </c>
      <c r="E165" s="1">
        <f t="shared" si="6"/>
        <v>1</v>
      </c>
      <c r="F165" s="32">
        <f>E165/E159</f>
        <v>5.0553561498407566E-5</v>
      </c>
    </row>
    <row r="166" spans="1:6" x14ac:dyDescent="0.15">
      <c r="B166" s="4" t="s">
        <v>396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397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6">
    <tabColor rgb="FF99CC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153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v>5</v>
      </c>
      <c r="D8" s="70">
        <v>5</v>
      </c>
      <c r="E8" s="38">
        <v>10</v>
      </c>
      <c r="F8" s="39">
        <v>5.9523809523809521E-2</v>
      </c>
    </row>
    <row r="9" spans="1:6" ht="15" customHeight="1" x14ac:dyDescent="0.15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v>5</v>
      </c>
      <c r="D14" s="70">
        <v>7</v>
      </c>
      <c r="E14" s="48">
        <v>12</v>
      </c>
      <c r="F14" s="39">
        <v>7.1428571428571425E-2</v>
      </c>
    </row>
    <row r="15" spans="1:6" ht="15" customHeight="1" x14ac:dyDescent="0.15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3</v>
      </c>
      <c r="D20" s="70">
        <v>5</v>
      </c>
      <c r="E20" s="48">
        <v>8</v>
      </c>
      <c r="F20" s="39">
        <v>4.7619047619047616E-2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4</v>
      </c>
      <c r="D26" s="49">
        <v>1</v>
      </c>
      <c r="E26" s="41">
        <v>5</v>
      </c>
      <c r="F26" s="42">
        <v>2.976190476190476E-2</v>
      </c>
    </row>
    <row r="27" spans="1:6" ht="15" customHeight="1" x14ac:dyDescent="0.15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5</v>
      </c>
      <c r="D32" s="49">
        <v>4</v>
      </c>
      <c r="E32" s="41">
        <v>9</v>
      </c>
      <c r="F32" s="42">
        <v>5.3571428571428568E-2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2.976190476190476E-2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3</v>
      </c>
      <c r="D44" s="49">
        <v>5</v>
      </c>
      <c r="E44" s="41">
        <v>8</v>
      </c>
      <c r="F44" s="42">
        <v>4.7619047619047616E-2</v>
      </c>
    </row>
    <row r="45" spans="1:6" ht="15" customHeight="1" x14ac:dyDescent="0.15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v>7</v>
      </c>
      <c r="D50" s="49">
        <v>6</v>
      </c>
      <c r="E50" s="41">
        <v>13</v>
      </c>
      <c r="F50" s="42">
        <v>7.7380952380952384E-2</v>
      </c>
    </row>
    <row r="51" spans="1:6" ht="15" customHeight="1" x14ac:dyDescent="0.15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6</v>
      </c>
      <c r="D56" s="49">
        <v>4</v>
      </c>
      <c r="E56" s="41">
        <v>10</v>
      </c>
      <c r="F56" s="42">
        <v>5.9523809523809521E-2</v>
      </c>
    </row>
    <row r="57" spans="1:6" ht="15" customHeight="1" x14ac:dyDescent="0.15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5</v>
      </c>
      <c r="D62" s="49">
        <v>6</v>
      </c>
      <c r="E62" s="41">
        <v>11</v>
      </c>
      <c r="F62" s="42">
        <v>6.5476190476190479E-2</v>
      </c>
    </row>
    <row r="63" spans="1:6" ht="15" customHeight="1" x14ac:dyDescent="0.15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4</v>
      </c>
      <c r="D68" s="49">
        <v>4</v>
      </c>
      <c r="E68" s="41">
        <v>8</v>
      </c>
      <c r="F68" s="42">
        <v>4.7619047619047616E-2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3</v>
      </c>
      <c r="D74" s="49">
        <v>1</v>
      </c>
      <c r="E74" s="41">
        <v>4</v>
      </c>
      <c r="F74" s="42">
        <v>2.3809523809523808E-2</v>
      </c>
    </row>
    <row r="75" spans="1:6" ht="15" customHeight="1" x14ac:dyDescent="0.15">
      <c r="A75" s="12"/>
      <c r="B75" s="35">
        <v>60</v>
      </c>
      <c r="C75" s="94">
        <v>2</v>
      </c>
      <c r="D75" s="94">
        <v>4</v>
      </c>
      <c r="E75" s="95">
        <v>6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4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v>6</v>
      </c>
      <c r="D80" s="49">
        <v>9</v>
      </c>
      <c r="E80" s="41">
        <v>15</v>
      </c>
      <c r="F80" s="42">
        <v>8.9285714285714288E-2</v>
      </c>
    </row>
    <row r="81" spans="1:6" ht="15" customHeight="1" x14ac:dyDescent="0.15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1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11</v>
      </c>
      <c r="D86" s="71">
        <v>8</v>
      </c>
      <c r="E86" s="44">
        <v>19</v>
      </c>
      <c r="F86" s="45">
        <v>0.1130952380952381</v>
      </c>
    </row>
    <row r="87" spans="1:6" ht="15" customHeight="1" x14ac:dyDescent="0.15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5</v>
      </c>
      <c r="D90" s="94">
        <v>3</v>
      </c>
      <c r="E90" s="95">
        <v>8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10</v>
      </c>
      <c r="D92" s="71">
        <v>9</v>
      </c>
      <c r="E92" s="44">
        <v>19</v>
      </c>
      <c r="F92" s="45">
        <v>0.1130952380952381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2</v>
      </c>
      <c r="D98" s="71">
        <v>1</v>
      </c>
      <c r="E98" s="44">
        <v>3</v>
      </c>
      <c r="F98" s="45">
        <v>1.7857142857142856E-2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1</v>
      </c>
      <c r="E104" s="44">
        <v>3</v>
      </c>
      <c r="F104" s="45">
        <v>1.7857142857142856E-2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1.7857142857142856E-2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5.9523809523809521E-3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1.1904761904761904E-2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85</v>
      </c>
      <c r="D147" s="77">
        <v>83</v>
      </c>
      <c r="E147" s="77">
        <v>168</v>
      </c>
      <c r="F147" s="97"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13</v>
      </c>
      <c r="D150" s="17">
        <v>17</v>
      </c>
      <c r="E150" s="17">
        <v>30</v>
      </c>
      <c r="F150" s="32">
        <v>0.17857142857142858</v>
      </c>
    </row>
    <row r="151" spans="1:6" ht="15" customHeight="1" x14ac:dyDescent="0.15">
      <c r="A151" s="18"/>
      <c r="B151" s="18" t="s">
        <v>49</v>
      </c>
      <c r="C151" s="19">
        <v>46</v>
      </c>
      <c r="D151" s="19">
        <v>42</v>
      </c>
      <c r="E151" s="19">
        <v>88</v>
      </c>
      <c r="F151" s="32">
        <v>0.52380952380952384</v>
      </c>
    </row>
    <row r="152" spans="1:6" ht="15" customHeight="1" x14ac:dyDescent="0.15">
      <c r="A152" s="33"/>
      <c r="B152" s="20" t="s">
        <v>6</v>
      </c>
      <c r="C152" s="21">
        <v>26</v>
      </c>
      <c r="D152" s="21">
        <v>24</v>
      </c>
      <c r="E152" s="21">
        <v>50</v>
      </c>
      <c r="F152" s="32">
        <v>0.29761904761904762</v>
      </c>
    </row>
    <row r="153" spans="1:6" ht="15" customHeight="1" x14ac:dyDescent="0.15">
      <c r="B153" s="2" t="s">
        <v>8</v>
      </c>
      <c r="C153" s="1">
        <v>85</v>
      </c>
      <c r="D153" s="1">
        <v>83</v>
      </c>
      <c r="E153" s="1">
        <v>168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13</v>
      </c>
      <c r="D155" s="17">
        <v>17</v>
      </c>
      <c r="E155" s="17">
        <v>30</v>
      </c>
      <c r="F155" s="32">
        <v>0.17857142857142858</v>
      </c>
    </row>
    <row r="156" spans="1:6" ht="15" customHeight="1" x14ac:dyDescent="0.15">
      <c r="A156" s="28"/>
      <c r="B156" s="18" t="s">
        <v>49</v>
      </c>
      <c r="C156" s="19">
        <v>46</v>
      </c>
      <c r="D156" s="19">
        <v>42</v>
      </c>
      <c r="E156" s="19">
        <v>88</v>
      </c>
      <c r="F156" s="32">
        <v>0.52380952380952384</v>
      </c>
    </row>
    <row r="157" spans="1:6" ht="15" customHeight="1" x14ac:dyDescent="0.15">
      <c r="A157" s="25"/>
      <c r="B157" s="20" t="s">
        <v>10</v>
      </c>
      <c r="C157" s="21">
        <v>21</v>
      </c>
      <c r="D157" s="21">
        <v>17</v>
      </c>
      <c r="E157" s="21">
        <v>38</v>
      </c>
      <c r="F157" s="32">
        <v>0.22619047619047619</v>
      </c>
    </row>
    <row r="158" spans="1:6" ht="15" customHeight="1" x14ac:dyDescent="0.15">
      <c r="A158" s="26"/>
      <c r="B158" s="29" t="s">
        <v>11</v>
      </c>
      <c r="C158" s="27">
        <v>5</v>
      </c>
      <c r="D158" s="27">
        <v>7</v>
      </c>
      <c r="E158" s="27">
        <v>12</v>
      </c>
      <c r="F158" s="32">
        <v>7.1428571428571425E-2</v>
      </c>
    </row>
    <row r="159" spans="1:6" ht="15" customHeight="1" x14ac:dyDescent="0.15">
      <c r="B159" s="2" t="s">
        <v>8</v>
      </c>
      <c r="C159" s="1">
        <v>85</v>
      </c>
      <c r="D159" s="1">
        <v>83</v>
      </c>
      <c r="E159" s="1">
        <v>168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</v>
      </c>
      <c r="D161" s="31">
        <v>5</v>
      </c>
      <c r="E161" s="31">
        <v>6</v>
      </c>
      <c r="F161" s="32">
        <v>3.5714285714285712E-2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3</v>
      </c>
      <c r="E162" s="31">
        <v>3</v>
      </c>
      <c r="F162" s="32">
        <v>1.7857142857142856E-2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1.1904761904761904E-2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37">
    <tabColor rgb="FF99CC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154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3</v>
      </c>
      <c r="E3" s="95">
        <v>4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7</v>
      </c>
      <c r="D8" s="70">
        <v>5</v>
      </c>
      <c r="E8" s="38">
        <v>12</v>
      </c>
      <c r="F8" s="39">
        <v>3.2697547683923703E-2</v>
      </c>
    </row>
    <row r="9" spans="1:6" ht="15" customHeight="1" x14ac:dyDescent="0.15">
      <c r="A9" s="12"/>
      <c r="B9" s="35">
        <v>5</v>
      </c>
      <c r="C9" s="94">
        <v>4</v>
      </c>
      <c r="D9" s="94">
        <v>1</v>
      </c>
      <c r="E9" s="95">
        <v>5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7</v>
      </c>
      <c r="D14" s="70">
        <v>6</v>
      </c>
      <c r="E14" s="48">
        <v>13</v>
      </c>
      <c r="F14" s="39">
        <v>3.5422343324250684E-2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3</v>
      </c>
      <c r="D20" s="70">
        <v>8</v>
      </c>
      <c r="E20" s="48">
        <v>11</v>
      </c>
      <c r="F20" s="39">
        <v>2.9972752043596729E-2</v>
      </c>
    </row>
    <row r="21" spans="1:6" ht="15" customHeight="1" x14ac:dyDescent="0.15">
      <c r="A21" s="12"/>
      <c r="B21" s="35">
        <v>15</v>
      </c>
      <c r="C21" s="94">
        <v>0</v>
      </c>
      <c r="D21" s="94">
        <v>3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0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2</v>
      </c>
      <c r="E23" s="95">
        <v>5</v>
      </c>
      <c r="F23" s="32"/>
    </row>
    <row r="24" spans="1:6" ht="15" customHeight="1" x14ac:dyDescent="0.15">
      <c r="A24" s="12"/>
      <c r="B24" s="35">
        <v>18</v>
      </c>
      <c r="C24" s="94">
        <v>5</v>
      </c>
      <c r="D24" s="94">
        <v>1</v>
      </c>
      <c r="E24" s="95">
        <v>6</v>
      </c>
      <c r="F24" s="32"/>
    </row>
    <row r="25" spans="1:6" ht="15" customHeight="1" x14ac:dyDescent="0.15">
      <c r="A25" s="12"/>
      <c r="B25" s="35">
        <v>19</v>
      </c>
      <c r="C25" s="94">
        <v>4</v>
      </c>
      <c r="D25" s="94">
        <v>3</v>
      </c>
      <c r="E25" s="95">
        <v>7</v>
      </c>
      <c r="F25" s="32"/>
    </row>
    <row r="26" spans="1:6" ht="15" customHeight="1" x14ac:dyDescent="0.15">
      <c r="A26" s="12"/>
      <c r="B26" s="40" t="s">
        <v>30</v>
      </c>
      <c r="C26" s="49">
        <v>15</v>
      </c>
      <c r="D26" s="49">
        <v>9</v>
      </c>
      <c r="E26" s="41">
        <v>24</v>
      </c>
      <c r="F26" s="42">
        <v>6.5395095367847406E-2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6</v>
      </c>
      <c r="E31" s="95">
        <v>7</v>
      </c>
      <c r="F31" s="32"/>
    </row>
    <row r="32" spans="1:6" ht="15" customHeight="1" x14ac:dyDescent="0.15">
      <c r="A32" s="12"/>
      <c r="B32" s="40" t="s">
        <v>31</v>
      </c>
      <c r="C32" s="49">
        <v>7</v>
      </c>
      <c r="D32" s="49">
        <v>8</v>
      </c>
      <c r="E32" s="41">
        <v>15</v>
      </c>
      <c r="F32" s="42">
        <v>4.0871934604904632E-2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4</v>
      </c>
      <c r="E34" s="95">
        <v>6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6</v>
      </c>
      <c r="D38" s="49">
        <v>9</v>
      </c>
      <c r="E38" s="41">
        <v>15</v>
      </c>
      <c r="F38" s="42">
        <v>4.0871934604904632E-2</v>
      </c>
    </row>
    <row r="39" spans="1:6" ht="15" customHeight="1" x14ac:dyDescent="0.15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4</v>
      </c>
      <c r="D41" s="94">
        <v>3</v>
      </c>
      <c r="E41" s="95">
        <v>7</v>
      </c>
      <c r="F41" s="32"/>
    </row>
    <row r="42" spans="1:6" ht="15" customHeight="1" x14ac:dyDescent="0.15">
      <c r="A42" s="12"/>
      <c r="B42" s="35">
        <v>33</v>
      </c>
      <c r="C42" s="94">
        <v>4</v>
      </c>
      <c r="D42" s="94">
        <v>1</v>
      </c>
      <c r="E42" s="95">
        <v>5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v>12</v>
      </c>
      <c r="D44" s="49">
        <v>10</v>
      </c>
      <c r="E44" s="41">
        <v>22</v>
      </c>
      <c r="F44" s="42">
        <v>5.9945504087193457E-2</v>
      </c>
    </row>
    <row r="45" spans="1:6" ht="15" customHeight="1" x14ac:dyDescent="0.15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5</v>
      </c>
      <c r="D46" s="94">
        <v>2</v>
      </c>
      <c r="E46" s="95">
        <v>7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7</v>
      </c>
      <c r="E47" s="95">
        <v>10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13</v>
      </c>
      <c r="D50" s="49">
        <v>13</v>
      </c>
      <c r="E50" s="41">
        <v>26</v>
      </c>
      <c r="F50" s="42">
        <v>7.0844686648501368E-2</v>
      </c>
    </row>
    <row r="51" spans="1:6" ht="15" customHeight="1" x14ac:dyDescent="0.15">
      <c r="A51" s="12"/>
      <c r="B51" s="35">
        <v>40</v>
      </c>
      <c r="C51" s="94">
        <v>3</v>
      </c>
      <c r="D51" s="94">
        <v>5</v>
      </c>
      <c r="E51" s="95">
        <v>8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4</v>
      </c>
      <c r="E54" s="95">
        <v>6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10</v>
      </c>
      <c r="D56" s="49">
        <v>13</v>
      </c>
      <c r="E56" s="41">
        <v>23</v>
      </c>
      <c r="F56" s="42">
        <v>6.2670299727520432E-2</v>
      </c>
    </row>
    <row r="57" spans="1:6" ht="15" customHeight="1" x14ac:dyDescent="0.15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7</v>
      </c>
      <c r="E60" s="95">
        <v>9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7</v>
      </c>
      <c r="E61" s="95">
        <v>9</v>
      </c>
      <c r="F61" s="32"/>
    </row>
    <row r="62" spans="1:6" ht="15" customHeight="1" x14ac:dyDescent="0.15">
      <c r="A62" s="12"/>
      <c r="B62" s="40" t="s">
        <v>36</v>
      </c>
      <c r="C62" s="49">
        <v>8</v>
      </c>
      <c r="D62" s="49">
        <v>19</v>
      </c>
      <c r="E62" s="41">
        <v>27</v>
      </c>
      <c r="F62" s="42">
        <v>7.3569482288828342E-2</v>
      </c>
    </row>
    <row r="63" spans="1:6" ht="15" customHeight="1" x14ac:dyDescent="0.15">
      <c r="A63" s="12"/>
      <c r="B63" s="35">
        <v>50</v>
      </c>
      <c r="C63" s="94">
        <v>4</v>
      </c>
      <c r="D63" s="94">
        <v>1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4</v>
      </c>
      <c r="E64" s="95">
        <v>7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15">
      <c r="A67" s="12"/>
      <c r="B67" s="35">
        <v>54</v>
      </c>
      <c r="C67" s="94">
        <v>5</v>
      </c>
      <c r="D67" s="94">
        <v>1</v>
      </c>
      <c r="E67" s="95">
        <v>6</v>
      </c>
      <c r="F67" s="32"/>
    </row>
    <row r="68" spans="1:6" ht="15" customHeight="1" x14ac:dyDescent="0.15">
      <c r="A68" s="12"/>
      <c r="B68" s="40" t="s">
        <v>37</v>
      </c>
      <c r="C68" s="49">
        <v>16</v>
      </c>
      <c r="D68" s="49">
        <v>9</v>
      </c>
      <c r="E68" s="41">
        <v>25</v>
      </c>
      <c r="F68" s="42">
        <v>6.8119891008174394E-2</v>
      </c>
    </row>
    <row r="69" spans="1:6" ht="15" customHeight="1" x14ac:dyDescent="0.15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0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15">
      <c r="A74" s="12"/>
      <c r="B74" s="40" t="s">
        <v>38</v>
      </c>
      <c r="C74" s="49">
        <v>10</v>
      </c>
      <c r="D74" s="49">
        <v>9</v>
      </c>
      <c r="E74" s="41">
        <v>19</v>
      </c>
      <c r="F74" s="42">
        <v>5.1771117166212535E-2</v>
      </c>
    </row>
    <row r="75" spans="1:6" ht="15" customHeight="1" x14ac:dyDescent="0.15">
      <c r="A75" s="12"/>
      <c r="B75" s="35">
        <v>60</v>
      </c>
      <c r="C75" s="94">
        <v>5</v>
      </c>
      <c r="D75" s="94">
        <v>3</v>
      </c>
      <c r="E75" s="95">
        <v>8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5</v>
      </c>
      <c r="D78" s="94">
        <v>4</v>
      </c>
      <c r="E78" s="95">
        <v>9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5</v>
      </c>
      <c r="E79" s="95">
        <v>7</v>
      </c>
      <c r="F79" s="32"/>
    </row>
    <row r="80" spans="1:6" ht="15" customHeight="1" x14ac:dyDescent="0.15">
      <c r="A80" s="12"/>
      <c r="B80" s="40" t="s">
        <v>39</v>
      </c>
      <c r="C80" s="49">
        <v>15</v>
      </c>
      <c r="D80" s="49">
        <v>18</v>
      </c>
      <c r="E80" s="41">
        <v>33</v>
      </c>
      <c r="F80" s="42">
        <v>8.9918256130790186E-2</v>
      </c>
    </row>
    <row r="81" spans="1:6" ht="15" customHeight="1" x14ac:dyDescent="0.15">
      <c r="A81" s="12"/>
      <c r="B81" s="35">
        <v>65</v>
      </c>
      <c r="C81" s="94">
        <v>1</v>
      </c>
      <c r="D81" s="94">
        <v>8</v>
      </c>
      <c r="E81" s="95">
        <v>9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4</v>
      </c>
      <c r="E82" s="95">
        <v>7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13</v>
      </c>
      <c r="D86" s="71">
        <v>16</v>
      </c>
      <c r="E86" s="44">
        <v>29</v>
      </c>
      <c r="F86" s="45">
        <v>7.901907356948229E-2</v>
      </c>
    </row>
    <row r="87" spans="1:6" ht="15" customHeight="1" x14ac:dyDescent="0.15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11</v>
      </c>
      <c r="D92" s="71">
        <v>9</v>
      </c>
      <c r="E92" s="44">
        <v>20</v>
      </c>
      <c r="F92" s="45">
        <v>5.4495912806539509E-2</v>
      </c>
    </row>
    <row r="93" spans="1:6" ht="15" customHeight="1" x14ac:dyDescent="0.15">
      <c r="A93" s="12"/>
      <c r="B93" s="35">
        <v>75</v>
      </c>
      <c r="C93" s="94">
        <v>5</v>
      </c>
      <c r="D93" s="94">
        <v>2</v>
      </c>
      <c r="E93" s="95">
        <v>7</v>
      </c>
      <c r="F93" s="32"/>
    </row>
    <row r="94" spans="1:6" ht="15" customHeight="1" x14ac:dyDescent="0.15">
      <c r="A94" s="12"/>
      <c r="B94" s="35">
        <v>76</v>
      </c>
      <c r="C94" s="94">
        <v>5</v>
      </c>
      <c r="D94" s="94">
        <v>3</v>
      </c>
      <c r="E94" s="95">
        <v>8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3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14</v>
      </c>
      <c r="D98" s="71">
        <v>11</v>
      </c>
      <c r="E98" s="44">
        <v>25</v>
      </c>
      <c r="F98" s="45">
        <v>6.8119891008174394E-2</v>
      </c>
    </row>
    <row r="99" spans="1:6" ht="15" customHeight="1" x14ac:dyDescent="0.15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v>7</v>
      </c>
      <c r="D104" s="71">
        <v>7</v>
      </c>
      <c r="E104" s="44">
        <v>14</v>
      </c>
      <c r="F104" s="45">
        <v>3.8147138964577658E-2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1.3623978201634877E-2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1.6348773841961851E-2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8.1743869209809257E-3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178</v>
      </c>
      <c r="D147" s="77">
        <v>189</v>
      </c>
      <c r="E147" s="77">
        <v>367</v>
      </c>
      <c r="F147" s="97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17</v>
      </c>
      <c r="D150" s="17">
        <v>19</v>
      </c>
      <c r="E150" s="17">
        <v>36</v>
      </c>
      <c r="F150" s="32">
        <v>9.8092643051771122E-2</v>
      </c>
    </row>
    <row r="151" spans="1:6" ht="15" customHeight="1" x14ac:dyDescent="0.15">
      <c r="A151" s="18"/>
      <c r="B151" s="18" t="s">
        <v>49</v>
      </c>
      <c r="C151" s="19">
        <v>112</v>
      </c>
      <c r="D151" s="19">
        <v>117</v>
      </c>
      <c r="E151" s="19">
        <v>229</v>
      </c>
      <c r="F151" s="32">
        <v>0.62397820163487738</v>
      </c>
    </row>
    <row r="152" spans="1:6" ht="15" customHeight="1" x14ac:dyDescent="0.15">
      <c r="A152" s="33"/>
      <c r="B152" s="20" t="s">
        <v>6</v>
      </c>
      <c r="C152" s="21">
        <v>49</v>
      </c>
      <c r="D152" s="21">
        <v>53</v>
      </c>
      <c r="E152" s="21">
        <v>102</v>
      </c>
      <c r="F152" s="32">
        <v>0.27792915531335149</v>
      </c>
    </row>
    <row r="153" spans="1:6" ht="15" customHeight="1" x14ac:dyDescent="0.15">
      <c r="B153" s="2" t="s">
        <v>8</v>
      </c>
      <c r="C153" s="1">
        <v>178</v>
      </c>
      <c r="D153" s="1">
        <v>189</v>
      </c>
      <c r="E153" s="1">
        <v>367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17</v>
      </c>
      <c r="D155" s="17">
        <v>19</v>
      </c>
      <c r="E155" s="17">
        <v>36</v>
      </c>
      <c r="F155" s="32">
        <v>9.8092643051771122E-2</v>
      </c>
    </row>
    <row r="156" spans="1:6" ht="15" customHeight="1" x14ac:dyDescent="0.15">
      <c r="A156" s="28"/>
      <c r="B156" s="18" t="s">
        <v>49</v>
      </c>
      <c r="C156" s="19">
        <v>112</v>
      </c>
      <c r="D156" s="19">
        <v>117</v>
      </c>
      <c r="E156" s="19">
        <v>229</v>
      </c>
      <c r="F156" s="32">
        <v>0.62397820163487738</v>
      </c>
    </row>
    <row r="157" spans="1:6" ht="15" customHeight="1" x14ac:dyDescent="0.15">
      <c r="A157" s="25"/>
      <c r="B157" s="20" t="s">
        <v>10</v>
      </c>
      <c r="C157" s="21">
        <v>24</v>
      </c>
      <c r="D157" s="21">
        <v>25</v>
      </c>
      <c r="E157" s="21">
        <v>49</v>
      </c>
      <c r="F157" s="32">
        <v>0.1335149863760218</v>
      </c>
    </row>
    <row r="158" spans="1:6" ht="15" customHeight="1" x14ac:dyDescent="0.15">
      <c r="A158" s="26"/>
      <c r="B158" s="29" t="s">
        <v>11</v>
      </c>
      <c r="C158" s="27">
        <v>25</v>
      </c>
      <c r="D158" s="27">
        <v>28</v>
      </c>
      <c r="E158" s="27">
        <v>53</v>
      </c>
      <c r="F158" s="32">
        <v>0.1444141689373297</v>
      </c>
    </row>
    <row r="159" spans="1:6" ht="15" customHeight="1" x14ac:dyDescent="0.15">
      <c r="B159" s="2" t="s">
        <v>8</v>
      </c>
      <c r="C159" s="1">
        <v>178</v>
      </c>
      <c r="D159" s="1">
        <v>189</v>
      </c>
      <c r="E159" s="1">
        <v>367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4</v>
      </c>
      <c r="D161" s="31">
        <v>10</v>
      </c>
      <c r="E161" s="31">
        <v>14</v>
      </c>
      <c r="F161" s="32">
        <v>3.8147138964577658E-2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7</v>
      </c>
      <c r="E162" s="31">
        <v>9</v>
      </c>
      <c r="F162" s="32">
        <v>2.4523160762942781E-2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8.1743869209809257E-3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38">
    <tabColor rgb="FF99CC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155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4</v>
      </c>
      <c r="D3" s="94">
        <v>3</v>
      </c>
      <c r="E3" s="95">
        <v>7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2</v>
      </c>
      <c r="E4" s="95">
        <v>4</v>
      </c>
      <c r="F4" s="32"/>
    </row>
    <row r="5" spans="1:6" ht="15" customHeight="1" x14ac:dyDescent="0.15">
      <c r="A5" s="12"/>
      <c r="B5" s="35">
        <v>2</v>
      </c>
      <c r="C5" s="94">
        <v>4</v>
      </c>
      <c r="D5" s="94">
        <v>0</v>
      </c>
      <c r="E5" s="95">
        <v>4</v>
      </c>
      <c r="F5" s="32"/>
    </row>
    <row r="6" spans="1:6" ht="15" customHeight="1" x14ac:dyDescent="0.15">
      <c r="A6" s="12"/>
      <c r="B6" s="35">
        <v>3</v>
      </c>
      <c r="C6" s="94">
        <v>3</v>
      </c>
      <c r="D6" s="94">
        <v>2</v>
      </c>
      <c r="E6" s="95">
        <v>5</v>
      </c>
      <c r="F6" s="32"/>
    </row>
    <row r="7" spans="1:6" ht="15" customHeight="1" x14ac:dyDescent="0.15">
      <c r="A7" s="12"/>
      <c r="B7" s="35">
        <v>4</v>
      </c>
      <c r="C7" s="94">
        <v>4</v>
      </c>
      <c r="D7" s="94">
        <v>5</v>
      </c>
      <c r="E7" s="95">
        <v>9</v>
      </c>
      <c r="F7" s="32"/>
    </row>
    <row r="8" spans="1:6" ht="15" customHeight="1" x14ac:dyDescent="0.15">
      <c r="A8" s="12"/>
      <c r="B8" s="37" t="s">
        <v>27</v>
      </c>
      <c r="C8" s="70">
        <v>17</v>
      </c>
      <c r="D8" s="70">
        <v>12</v>
      </c>
      <c r="E8" s="38">
        <v>29</v>
      </c>
      <c r="F8" s="39">
        <v>3.9889958734525444E-2</v>
      </c>
    </row>
    <row r="9" spans="1:6" ht="15" customHeight="1" x14ac:dyDescent="0.15">
      <c r="A9" s="12"/>
      <c r="B9" s="35">
        <v>5</v>
      </c>
      <c r="C9" s="94">
        <v>3</v>
      </c>
      <c r="D9" s="94">
        <v>2</v>
      </c>
      <c r="E9" s="95">
        <v>5</v>
      </c>
      <c r="F9" s="32"/>
    </row>
    <row r="10" spans="1:6" ht="15" customHeight="1" x14ac:dyDescent="0.15">
      <c r="A10" s="12"/>
      <c r="B10" s="35">
        <v>6</v>
      </c>
      <c r="C10" s="94">
        <v>4</v>
      </c>
      <c r="D10" s="94">
        <v>6</v>
      </c>
      <c r="E10" s="95">
        <v>10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5</v>
      </c>
      <c r="D12" s="94">
        <v>6</v>
      </c>
      <c r="E12" s="95">
        <v>11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17</v>
      </c>
      <c r="D14" s="70">
        <v>16</v>
      </c>
      <c r="E14" s="48">
        <v>33</v>
      </c>
      <c r="F14" s="39">
        <v>4.5392022008253097E-2</v>
      </c>
    </row>
    <row r="15" spans="1:6" ht="15" customHeight="1" x14ac:dyDescent="0.15">
      <c r="A15" s="12"/>
      <c r="B15" s="35">
        <v>10</v>
      </c>
      <c r="C15" s="94">
        <v>2</v>
      </c>
      <c r="D15" s="94">
        <v>7</v>
      </c>
      <c r="E15" s="95">
        <v>9</v>
      </c>
      <c r="F15" s="32"/>
    </row>
    <row r="16" spans="1:6" ht="15" customHeight="1" x14ac:dyDescent="0.15">
      <c r="A16" s="12"/>
      <c r="B16" s="35">
        <v>11</v>
      </c>
      <c r="C16" s="94">
        <v>5</v>
      </c>
      <c r="D16" s="94">
        <v>5</v>
      </c>
      <c r="E16" s="95">
        <v>10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6</v>
      </c>
      <c r="E18" s="95">
        <v>8</v>
      </c>
      <c r="F18" s="32"/>
    </row>
    <row r="19" spans="1:6" ht="15" customHeight="1" x14ac:dyDescent="0.15">
      <c r="A19" s="12"/>
      <c r="B19" s="35">
        <v>14</v>
      </c>
      <c r="C19" s="94">
        <v>5</v>
      </c>
      <c r="D19" s="94">
        <v>2</v>
      </c>
      <c r="E19" s="95">
        <v>7</v>
      </c>
      <c r="F19" s="32"/>
    </row>
    <row r="20" spans="1:6" ht="15" customHeight="1" x14ac:dyDescent="0.15">
      <c r="A20" s="12"/>
      <c r="B20" s="37" t="s">
        <v>29</v>
      </c>
      <c r="C20" s="70">
        <v>17</v>
      </c>
      <c r="D20" s="70">
        <v>22</v>
      </c>
      <c r="E20" s="48">
        <v>39</v>
      </c>
      <c r="F20" s="39">
        <v>5.364511691884457E-2</v>
      </c>
    </row>
    <row r="21" spans="1:6" ht="15" customHeight="1" x14ac:dyDescent="0.15">
      <c r="A21" s="12"/>
      <c r="B21" s="35">
        <v>15</v>
      </c>
      <c r="C21" s="94">
        <v>5</v>
      </c>
      <c r="D21" s="94">
        <v>4</v>
      </c>
      <c r="E21" s="95">
        <v>9</v>
      </c>
      <c r="F21" s="32"/>
    </row>
    <row r="22" spans="1:6" ht="15" customHeight="1" x14ac:dyDescent="0.15">
      <c r="A22" s="12"/>
      <c r="B22" s="35">
        <v>16</v>
      </c>
      <c r="C22" s="94">
        <v>6</v>
      </c>
      <c r="D22" s="94">
        <v>3</v>
      </c>
      <c r="E22" s="95">
        <v>9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5</v>
      </c>
      <c r="E23" s="95">
        <v>8</v>
      </c>
      <c r="F23" s="32"/>
    </row>
    <row r="24" spans="1:6" ht="15" customHeight="1" x14ac:dyDescent="0.15">
      <c r="A24" s="12"/>
      <c r="B24" s="35">
        <v>18</v>
      </c>
      <c r="C24" s="94">
        <v>9</v>
      </c>
      <c r="D24" s="94">
        <v>6</v>
      </c>
      <c r="E24" s="95">
        <v>15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5</v>
      </c>
      <c r="E25" s="95">
        <v>8</v>
      </c>
      <c r="F25" s="32"/>
    </row>
    <row r="26" spans="1:6" ht="15" customHeight="1" x14ac:dyDescent="0.15">
      <c r="A26" s="12"/>
      <c r="B26" s="40" t="s">
        <v>30</v>
      </c>
      <c r="C26" s="49">
        <v>26</v>
      </c>
      <c r="D26" s="49">
        <v>23</v>
      </c>
      <c r="E26" s="41">
        <v>49</v>
      </c>
      <c r="F26" s="42">
        <v>6.7400275103163682E-2</v>
      </c>
    </row>
    <row r="27" spans="1:6" ht="15" customHeight="1" x14ac:dyDescent="0.15">
      <c r="A27" s="12"/>
      <c r="B27" s="35">
        <v>20</v>
      </c>
      <c r="C27" s="94">
        <v>6</v>
      </c>
      <c r="D27" s="94">
        <v>2</v>
      </c>
      <c r="E27" s="95">
        <v>8</v>
      </c>
      <c r="F27" s="32"/>
    </row>
    <row r="28" spans="1:6" ht="15" customHeight="1" x14ac:dyDescent="0.15">
      <c r="A28" s="12"/>
      <c r="B28" s="35">
        <v>21</v>
      </c>
      <c r="C28" s="94">
        <v>7</v>
      </c>
      <c r="D28" s="94">
        <v>0</v>
      </c>
      <c r="E28" s="95">
        <v>7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4</v>
      </c>
      <c r="E30" s="95">
        <v>6</v>
      </c>
      <c r="F30" s="32"/>
    </row>
    <row r="31" spans="1:6" ht="15" customHeight="1" x14ac:dyDescent="0.15">
      <c r="A31" s="12"/>
      <c r="B31" s="35">
        <v>24</v>
      </c>
      <c r="C31" s="94">
        <v>6</v>
      </c>
      <c r="D31" s="94">
        <v>5</v>
      </c>
      <c r="E31" s="95">
        <v>11</v>
      </c>
      <c r="F31" s="32"/>
    </row>
    <row r="32" spans="1:6" ht="15" customHeight="1" x14ac:dyDescent="0.15">
      <c r="A32" s="12"/>
      <c r="B32" s="40" t="s">
        <v>31</v>
      </c>
      <c r="C32" s="49">
        <v>22</v>
      </c>
      <c r="D32" s="49">
        <v>13</v>
      </c>
      <c r="E32" s="41">
        <v>35</v>
      </c>
      <c r="F32" s="42">
        <v>4.8143053645116916E-2</v>
      </c>
    </row>
    <row r="33" spans="1:6" ht="15" customHeight="1" x14ac:dyDescent="0.15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7</v>
      </c>
      <c r="E35" s="95">
        <v>10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6</v>
      </c>
      <c r="E36" s="95">
        <v>9</v>
      </c>
      <c r="F36" s="32"/>
    </row>
    <row r="37" spans="1:6" ht="15" customHeight="1" x14ac:dyDescent="0.15">
      <c r="A37" s="12"/>
      <c r="B37" s="35">
        <v>29</v>
      </c>
      <c r="C37" s="94">
        <v>5</v>
      </c>
      <c r="D37" s="94">
        <v>6</v>
      </c>
      <c r="E37" s="95">
        <v>11</v>
      </c>
      <c r="F37" s="32"/>
    </row>
    <row r="38" spans="1:6" ht="15" customHeight="1" x14ac:dyDescent="0.15">
      <c r="A38" s="12"/>
      <c r="B38" s="40" t="s">
        <v>32</v>
      </c>
      <c r="C38" s="49">
        <v>15</v>
      </c>
      <c r="D38" s="49">
        <v>22</v>
      </c>
      <c r="E38" s="41">
        <v>37</v>
      </c>
      <c r="F38" s="42">
        <v>5.0894085281980743E-2</v>
      </c>
    </row>
    <row r="39" spans="1:6" ht="15" customHeight="1" x14ac:dyDescent="0.15">
      <c r="A39" s="12"/>
      <c r="B39" s="35">
        <v>30</v>
      </c>
      <c r="C39" s="94">
        <v>6</v>
      </c>
      <c r="D39" s="94">
        <v>2</v>
      </c>
      <c r="E39" s="95">
        <v>8</v>
      </c>
      <c r="F39" s="32"/>
    </row>
    <row r="40" spans="1:6" ht="15" customHeight="1" x14ac:dyDescent="0.15">
      <c r="A40" s="12"/>
      <c r="B40" s="35">
        <v>31</v>
      </c>
      <c r="C40" s="94">
        <v>5</v>
      </c>
      <c r="D40" s="94">
        <v>2</v>
      </c>
      <c r="E40" s="95">
        <v>7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4</v>
      </c>
      <c r="E41" s="95">
        <v>7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4</v>
      </c>
      <c r="E42" s="95">
        <v>5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v>18</v>
      </c>
      <c r="D44" s="49">
        <v>13</v>
      </c>
      <c r="E44" s="41">
        <v>31</v>
      </c>
      <c r="F44" s="42">
        <v>4.264099037138927E-2</v>
      </c>
    </row>
    <row r="45" spans="1:6" ht="15" customHeight="1" x14ac:dyDescent="0.15">
      <c r="A45" s="12"/>
      <c r="B45" s="35">
        <v>35</v>
      </c>
      <c r="C45" s="94">
        <v>5</v>
      </c>
      <c r="D45" s="94">
        <v>9</v>
      </c>
      <c r="E45" s="95">
        <v>14</v>
      </c>
      <c r="F45" s="32"/>
    </row>
    <row r="46" spans="1:6" ht="15" customHeight="1" x14ac:dyDescent="0.15">
      <c r="A46" s="12"/>
      <c r="B46" s="35">
        <v>36</v>
      </c>
      <c r="C46" s="94">
        <v>6</v>
      </c>
      <c r="D46" s="94">
        <v>3</v>
      </c>
      <c r="E46" s="95">
        <v>9</v>
      </c>
      <c r="F46" s="32"/>
    </row>
    <row r="47" spans="1:6" ht="15" customHeight="1" x14ac:dyDescent="0.15">
      <c r="A47" s="12"/>
      <c r="B47" s="35">
        <v>37</v>
      </c>
      <c r="C47" s="94">
        <v>7</v>
      </c>
      <c r="D47" s="94">
        <v>6</v>
      </c>
      <c r="E47" s="95">
        <v>13</v>
      </c>
      <c r="F47" s="32"/>
    </row>
    <row r="48" spans="1:6" ht="15" customHeight="1" x14ac:dyDescent="0.15">
      <c r="A48" s="12"/>
      <c r="B48" s="35">
        <v>38</v>
      </c>
      <c r="C48" s="94">
        <v>4</v>
      </c>
      <c r="D48" s="94">
        <v>1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7</v>
      </c>
      <c r="E49" s="95">
        <v>7</v>
      </c>
      <c r="F49" s="32"/>
    </row>
    <row r="50" spans="1:6" ht="15" customHeight="1" x14ac:dyDescent="0.15">
      <c r="A50" s="12"/>
      <c r="B50" s="40" t="s">
        <v>34</v>
      </c>
      <c r="C50" s="49">
        <v>22</v>
      </c>
      <c r="D50" s="49">
        <v>26</v>
      </c>
      <c r="E50" s="41">
        <v>48</v>
      </c>
      <c r="F50" s="42">
        <v>6.6024759284731768E-2</v>
      </c>
    </row>
    <row r="51" spans="1:6" ht="15" customHeight="1" x14ac:dyDescent="0.15">
      <c r="A51" s="12"/>
      <c r="B51" s="35">
        <v>40</v>
      </c>
      <c r="C51" s="94">
        <v>5</v>
      </c>
      <c r="D51" s="94">
        <v>4</v>
      </c>
      <c r="E51" s="95">
        <v>9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4</v>
      </c>
      <c r="E52" s="95">
        <v>5</v>
      </c>
      <c r="F52" s="32"/>
    </row>
    <row r="53" spans="1:6" ht="15" customHeight="1" x14ac:dyDescent="0.15">
      <c r="A53" s="12"/>
      <c r="B53" s="35">
        <v>42</v>
      </c>
      <c r="C53" s="94">
        <v>5</v>
      </c>
      <c r="D53" s="94">
        <v>6</v>
      </c>
      <c r="E53" s="95">
        <v>11</v>
      </c>
      <c r="F53" s="32"/>
    </row>
    <row r="54" spans="1:6" ht="15" customHeight="1" x14ac:dyDescent="0.15">
      <c r="A54" s="12"/>
      <c r="B54" s="35">
        <v>43</v>
      </c>
      <c r="C54" s="94">
        <v>5</v>
      </c>
      <c r="D54" s="94">
        <v>5</v>
      </c>
      <c r="E54" s="95">
        <v>10</v>
      </c>
      <c r="F54" s="32"/>
    </row>
    <row r="55" spans="1:6" ht="15" customHeight="1" x14ac:dyDescent="0.15">
      <c r="A55" s="12"/>
      <c r="B55" s="35">
        <v>44</v>
      </c>
      <c r="C55" s="94">
        <v>6</v>
      </c>
      <c r="D55" s="94">
        <v>7</v>
      </c>
      <c r="E55" s="95">
        <v>13</v>
      </c>
      <c r="F55" s="32"/>
    </row>
    <row r="56" spans="1:6" ht="15" customHeight="1" x14ac:dyDescent="0.15">
      <c r="A56" s="12"/>
      <c r="B56" s="40" t="s">
        <v>35</v>
      </c>
      <c r="C56" s="49">
        <v>22</v>
      </c>
      <c r="D56" s="49">
        <v>26</v>
      </c>
      <c r="E56" s="41">
        <v>48</v>
      </c>
      <c r="F56" s="42">
        <v>6.6024759284731768E-2</v>
      </c>
    </row>
    <row r="57" spans="1:6" ht="15" customHeight="1" x14ac:dyDescent="0.15">
      <c r="A57" s="12"/>
      <c r="B57" s="35">
        <v>45</v>
      </c>
      <c r="C57" s="94">
        <v>9</v>
      </c>
      <c r="D57" s="94">
        <v>11</v>
      </c>
      <c r="E57" s="95">
        <v>20</v>
      </c>
      <c r="F57" s="32"/>
    </row>
    <row r="58" spans="1:6" ht="15" customHeight="1" x14ac:dyDescent="0.15">
      <c r="A58" s="12"/>
      <c r="B58" s="35">
        <v>46</v>
      </c>
      <c r="C58" s="94">
        <v>12</v>
      </c>
      <c r="D58" s="94">
        <v>6</v>
      </c>
      <c r="E58" s="95">
        <v>18</v>
      </c>
      <c r="F58" s="32"/>
    </row>
    <row r="59" spans="1:6" ht="15" customHeight="1" x14ac:dyDescent="0.15">
      <c r="A59" s="12"/>
      <c r="B59" s="35">
        <v>47</v>
      </c>
      <c r="C59" s="94">
        <v>5</v>
      </c>
      <c r="D59" s="94">
        <v>6</v>
      </c>
      <c r="E59" s="95">
        <v>11</v>
      </c>
      <c r="F59" s="32"/>
    </row>
    <row r="60" spans="1:6" ht="15" customHeight="1" x14ac:dyDescent="0.15">
      <c r="A60" s="12"/>
      <c r="B60" s="35">
        <v>48</v>
      </c>
      <c r="C60" s="94">
        <v>4</v>
      </c>
      <c r="D60" s="94">
        <v>5</v>
      </c>
      <c r="E60" s="95">
        <v>9</v>
      </c>
      <c r="F60" s="32"/>
    </row>
    <row r="61" spans="1:6" ht="15" customHeight="1" x14ac:dyDescent="0.15">
      <c r="A61" s="12"/>
      <c r="B61" s="35">
        <v>49</v>
      </c>
      <c r="C61" s="94">
        <v>7</v>
      </c>
      <c r="D61" s="94">
        <v>6</v>
      </c>
      <c r="E61" s="95">
        <v>13</v>
      </c>
      <c r="F61" s="32"/>
    </row>
    <row r="62" spans="1:6" ht="15" customHeight="1" x14ac:dyDescent="0.15">
      <c r="A62" s="12"/>
      <c r="B62" s="40" t="s">
        <v>36</v>
      </c>
      <c r="C62" s="49">
        <v>37</v>
      </c>
      <c r="D62" s="49">
        <v>34</v>
      </c>
      <c r="E62" s="41">
        <v>71</v>
      </c>
      <c r="F62" s="42">
        <v>9.7661623108665746E-2</v>
      </c>
    </row>
    <row r="63" spans="1:6" ht="15" customHeight="1" x14ac:dyDescent="0.15">
      <c r="A63" s="12"/>
      <c r="B63" s="35">
        <v>50</v>
      </c>
      <c r="C63" s="94">
        <v>7</v>
      </c>
      <c r="D63" s="94">
        <v>6</v>
      </c>
      <c r="E63" s="95">
        <v>13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6</v>
      </c>
      <c r="E64" s="95">
        <v>10</v>
      </c>
      <c r="F64" s="32"/>
    </row>
    <row r="65" spans="1:6" ht="15" customHeight="1" x14ac:dyDescent="0.15">
      <c r="A65" s="12"/>
      <c r="B65" s="35">
        <v>52</v>
      </c>
      <c r="C65" s="94">
        <v>5</v>
      </c>
      <c r="D65" s="94">
        <v>8</v>
      </c>
      <c r="E65" s="95">
        <v>13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6</v>
      </c>
      <c r="E66" s="95">
        <v>9</v>
      </c>
      <c r="F66" s="32"/>
    </row>
    <row r="67" spans="1:6" ht="15" customHeight="1" x14ac:dyDescent="0.15">
      <c r="A67" s="12"/>
      <c r="B67" s="35">
        <v>54</v>
      </c>
      <c r="C67" s="94">
        <v>5</v>
      </c>
      <c r="D67" s="94">
        <v>2</v>
      </c>
      <c r="E67" s="95">
        <v>7</v>
      </c>
      <c r="F67" s="32"/>
    </row>
    <row r="68" spans="1:6" ht="15" customHeight="1" x14ac:dyDescent="0.15">
      <c r="A68" s="12"/>
      <c r="B68" s="40" t="s">
        <v>37</v>
      </c>
      <c r="C68" s="49">
        <v>24</v>
      </c>
      <c r="D68" s="49">
        <v>28</v>
      </c>
      <c r="E68" s="41">
        <v>52</v>
      </c>
      <c r="F68" s="42">
        <v>7.1526822558459421E-2</v>
      </c>
    </row>
    <row r="69" spans="1:6" ht="15" customHeight="1" x14ac:dyDescent="0.15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7</v>
      </c>
      <c r="E70" s="95">
        <v>9</v>
      </c>
      <c r="F70" s="32"/>
    </row>
    <row r="71" spans="1:6" ht="15" customHeight="1" x14ac:dyDescent="0.15">
      <c r="A71" s="12"/>
      <c r="B71" s="35">
        <v>57</v>
      </c>
      <c r="C71" s="94">
        <v>7</v>
      </c>
      <c r="D71" s="94">
        <v>2</v>
      </c>
      <c r="E71" s="95">
        <v>9</v>
      </c>
      <c r="F71" s="32"/>
    </row>
    <row r="72" spans="1:6" ht="15" customHeight="1" x14ac:dyDescent="0.15">
      <c r="A72" s="12"/>
      <c r="B72" s="35">
        <v>58</v>
      </c>
      <c r="C72" s="94">
        <v>5</v>
      </c>
      <c r="D72" s="94">
        <v>4</v>
      </c>
      <c r="E72" s="95">
        <v>9</v>
      </c>
      <c r="F72" s="32"/>
    </row>
    <row r="73" spans="1:6" ht="15" customHeight="1" x14ac:dyDescent="0.15">
      <c r="A73" s="12"/>
      <c r="B73" s="35">
        <v>59</v>
      </c>
      <c r="C73" s="94">
        <v>5</v>
      </c>
      <c r="D73" s="94">
        <v>5</v>
      </c>
      <c r="E73" s="95">
        <v>10</v>
      </c>
      <c r="F73" s="32"/>
    </row>
    <row r="74" spans="1:6" ht="15" customHeight="1" x14ac:dyDescent="0.15">
      <c r="A74" s="12"/>
      <c r="B74" s="40" t="s">
        <v>38</v>
      </c>
      <c r="C74" s="49">
        <v>21</v>
      </c>
      <c r="D74" s="49">
        <v>21</v>
      </c>
      <c r="E74" s="41">
        <v>42</v>
      </c>
      <c r="F74" s="42">
        <v>5.7771664374140302E-2</v>
      </c>
    </row>
    <row r="75" spans="1:6" ht="15" customHeight="1" x14ac:dyDescent="0.15">
      <c r="A75" s="12"/>
      <c r="B75" s="35">
        <v>60</v>
      </c>
      <c r="C75" s="94">
        <v>4</v>
      </c>
      <c r="D75" s="94">
        <v>4</v>
      </c>
      <c r="E75" s="95">
        <v>8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15">
      <c r="A77" s="12"/>
      <c r="B77" s="35">
        <v>62</v>
      </c>
      <c r="C77" s="94">
        <v>7</v>
      </c>
      <c r="D77" s="94">
        <v>5</v>
      </c>
      <c r="E77" s="95">
        <v>12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18</v>
      </c>
      <c r="D80" s="49">
        <v>17</v>
      </c>
      <c r="E80" s="41">
        <v>35</v>
      </c>
      <c r="F80" s="42">
        <v>4.8143053645116916E-2</v>
      </c>
    </row>
    <row r="81" spans="1:6" ht="15" customHeight="1" x14ac:dyDescent="0.15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7</v>
      </c>
      <c r="E83" s="95">
        <v>8</v>
      </c>
      <c r="F83" s="32"/>
    </row>
    <row r="84" spans="1:6" ht="15" customHeight="1" x14ac:dyDescent="0.15">
      <c r="A84" s="12"/>
      <c r="B84" s="35">
        <v>68</v>
      </c>
      <c r="C84" s="94">
        <v>5</v>
      </c>
      <c r="D84" s="94">
        <v>6</v>
      </c>
      <c r="E84" s="95">
        <v>11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6</v>
      </c>
      <c r="E85" s="95">
        <v>10</v>
      </c>
      <c r="F85" s="32"/>
    </row>
    <row r="86" spans="1:6" ht="15" customHeight="1" x14ac:dyDescent="0.15">
      <c r="A86" s="12"/>
      <c r="B86" s="43" t="s">
        <v>40</v>
      </c>
      <c r="C86" s="71">
        <v>17</v>
      </c>
      <c r="D86" s="71">
        <v>23</v>
      </c>
      <c r="E86" s="44">
        <v>40</v>
      </c>
      <c r="F86" s="45">
        <v>5.5020632737276476E-2</v>
      </c>
    </row>
    <row r="87" spans="1:6" ht="15" customHeight="1" x14ac:dyDescent="0.15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4</v>
      </c>
      <c r="E88" s="95">
        <v>8</v>
      </c>
      <c r="F88" s="32"/>
    </row>
    <row r="89" spans="1:6" ht="15" customHeight="1" x14ac:dyDescent="0.15">
      <c r="A89" s="12"/>
      <c r="B89" s="35">
        <v>72</v>
      </c>
      <c r="C89" s="94">
        <v>8</v>
      </c>
      <c r="D89" s="94">
        <v>5</v>
      </c>
      <c r="E89" s="95">
        <v>13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6</v>
      </c>
      <c r="D91" s="94">
        <v>5</v>
      </c>
      <c r="E91" s="95">
        <v>11</v>
      </c>
      <c r="F91" s="32"/>
    </row>
    <row r="92" spans="1:6" ht="15" customHeight="1" x14ac:dyDescent="0.15">
      <c r="A92" s="12"/>
      <c r="B92" s="43" t="s">
        <v>41</v>
      </c>
      <c r="C92" s="71">
        <v>23</v>
      </c>
      <c r="D92" s="71">
        <v>21</v>
      </c>
      <c r="E92" s="44">
        <v>44</v>
      </c>
      <c r="F92" s="45">
        <v>6.0522696011004129E-2</v>
      </c>
    </row>
    <row r="93" spans="1:6" ht="15" customHeight="1" x14ac:dyDescent="0.15">
      <c r="A93" s="12"/>
      <c r="B93" s="35">
        <v>75</v>
      </c>
      <c r="C93" s="94">
        <v>7</v>
      </c>
      <c r="D93" s="94">
        <v>4</v>
      </c>
      <c r="E93" s="95">
        <v>11</v>
      </c>
      <c r="F93" s="32"/>
    </row>
    <row r="94" spans="1:6" ht="15" customHeight="1" x14ac:dyDescent="0.15">
      <c r="A94" s="12"/>
      <c r="B94" s="35">
        <v>76</v>
      </c>
      <c r="C94" s="94">
        <v>8</v>
      </c>
      <c r="D94" s="94">
        <v>4</v>
      </c>
      <c r="E94" s="95">
        <v>12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5</v>
      </c>
      <c r="E95" s="95">
        <v>7</v>
      </c>
      <c r="F95" s="32"/>
    </row>
    <row r="96" spans="1:6" ht="15" customHeight="1" x14ac:dyDescent="0.15">
      <c r="A96" s="12"/>
      <c r="B96" s="35">
        <v>78</v>
      </c>
      <c r="C96" s="94">
        <v>5</v>
      </c>
      <c r="D96" s="94">
        <v>2</v>
      </c>
      <c r="E96" s="95">
        <v>7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v>23</v>
      </c>
      <c r="D98" s="71">
        <v>19</v>
      </c>
      <c r="E98" s="44">
        <v>42</v>
      </c>
      <c r="F98" s="45">
        <v>5.7771664374140302E-2</v>
      </c>
    </row>
    <row r="99" spans="1:6" ht="15" customHeight="1" x14ac:dyDescent="0.15">
      <c r="A99" s="12"/>
      <c r="B99" s="35">
        <v>80</v>
      </c>
      <c r="C99" s="94">
        <v>4</v>
      </c>
      <c r="D99" s="94">
        <v>2</v>
      </c>
      <c r="E99" s="95">
        <v>6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7</v>
      </c>
      <c r="E100" s="95">
        <v>7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4</v>
      </c>
      <c r="E101" s="95">
        <v>6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10</v>
      </c>
      <c r="D104" s="71">
        <v>15</v>
      </c>
      <c r="E104" s="44">
        <v>25</v>
      </c>
      <c r="F104" s="45">
        <v>3.4387895460797797E-2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5</v>
      </c>
      <c r="E105" s="95">
        <v>8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4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14</v>
      </c>
      <c r="E110" s="44">
        <v>17</v>
      </c>
      <c r="F110" s="45">
        <v>2.3383768913342505E-2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9.6286107290233843E-3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4.1265474552957355E-3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354</v>
      </c>
      <c r="D147" s="77">
        <v>373</v>
      </c>
      <c r="E147" s="77">
        <v>727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51</v>
      </c>
      <c r="D150" s="17">
        <v>50</v>
      </c>
      <c r="E150" s="17">
        <v>101</v>
      </c>
      <c r="F150" s="32">
        <v>0.13892709766162312</v>
      </c>
    </row>
    <row r="151" spans="1:6" ht="15" customHeight="1" x14ac:dyDescent="0.15">
      <c r="A151" s="18"/>
      <c r="B151" s="18" t="s">
        <v>49</v>
      </c>
      <c r="C151" s="19">
        <v>225</v>
      </c>
      <c r="D151" s="19">
        <v>223</v>
      </c>
      <c r="E151" s="19">
        <v>448</v>
      </c>
      <c r="F151" s="32">
        <v>0.6162310866574966</v>
      </c>
    </row>
    <row r="152" spans="1:6" ht="15" customHeight="1" x14ac:dyDescent="0.15">
      <c r="A152" s="33"/>
      <c r="B152" s="20" t="s">
        <v>6</v>
      </c>
      <c r="C152" s="21">
        <v>78</v>
      </c>
      <c r="D152" s="21">
        <v>100</v>
      </c>
      <c r="E152" s="21">
        <v>178</v>
      </c>
      <c r="F152" s="32">
        <v>0.24484181568088034</v>
      </c>
    </row>
    <row r="153" spans="1:6" ht="15" customHeight="1" x14ac:dyDescent="0.15">
      <c r="B153" s="2" t="s">
        <v>8</v>
      </c>
      <c r="C153" s="1">
        <v>354</v>
      </c>
      <c r="D153" s="1">
        <v>373</v>
      </c>
      <c r="E153" s="1">
        <v>727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51</v>
      </c>
      <c r="D155" s="17">
        <v>50</v>
      </c>
      <c r="E155" s="17">
        <v>101</v>
      </c>
      <c r="F155" s="32">
        <v>0.13892709766162312</v>
      </c>
    </row>
    <row r="156" spans="1:6" ht="15" customHeight="1" x14ac:dyDescent="0.15">
      <c r="A156" s="28"/>
      <c r="B156" s="18" t="s">
        <v>49</v>
      </c>
      <c r="C156" s="19">
        <v>225</v>
      </c>
      <c r="D156" s="19">
        <v>223</v>
      </c>
      <c r="E156" s="19">
        <v>448</v>
      </c>
      <c r="F156" s="32">
        <v>0.6162310866574966</v>
      </c>
    </row>
    <row r="157" spans="1:6" ht="15" customHeight="1" x14ac:dyDescent="0.15">
      <c r="A157" s="25"/>
      <c r="B157" s="20" t="s">
        <v>10</v>
      </c>
      <c r="C157" s="21">
        <v>40</v>
      </c>
      <c r="D157" s="21">
        <v>44</v>
      </c>
      <c r="E157" s="21">
        <v>84</v>
      </c>
      <c r="F157" s="32">
        <v>0.1155433287482806</v>
      </c>
    </row>
    <row r="158" spans="1:6" ht="15" customHeight="1" x14ac:dyDescent="0.15">
      <c r="A158" s="26"/>
      <c r="B158" s="29" t="s">
        <v>11</v>
      </c>
      <c r="C158" s="27">
        <v>38</v>
      </c>
      <c r="D158" s="27">
        <v>56</v>
      </c>
      <c r="E158" s="27">
        <v>94</v>
      </c>
      <c r="F158" s="32">
        <v>0.12929848693259974</v>
      </c>
    </row>
    <row r="159" spans="1:6" ht="15" customHeight="1" x14ac:dyDescent="0.15">
      <c r="B159" s="2" t="s">
        <v>8</v>
      </c>
      <c r="C159" s="1">
        <v>354</v>
      </c>
      <c r="D159" s="1">
        <v>373</v>
      </c>
      <c r="E159" s="1">
        <v>727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5</v>
      </c>
      <c r="D161" s="31">
        <v>22</v>
      </c>
      <c r="E161" s="31">
        <v>27</v>
      </c>
      <c r="F161" s="32">
        <v>3.7138927097661624E-2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8</v>
      </c>
      <c r="E162" s="31">
        <v>10</v>
      </c>
      <c r="F162" s="32">
        <v>1.3755158184319119E-2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4.1265474552957355E-3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9">
    <tabColor rgb="FF99CC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156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3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v>7</v>
      </c>
      <c r="D8" s="70">
        <v>7</v>
      </c>
      <c r="E8" s="38">
        <v>14</v>
      </c>
      <c r="F8" s="39">
        <v>2.3064250411861616E-2</v>
      </c>
    </row>
    <row r="9" spans="1:6" ht="15" customHeight="1" x14ac:dyDescent="0.15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2</v>
      </c>
      <c r="E12" s="95">
        <v>5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4</v>
      </c>
      <c r="E13" s="95">
        <v>6</v>
      </c>
      <c r="F13" s="32"/>
    </row>
    <row r="14" spans="1:6" ht="15" customHeight="1" x14ac:dyDescent="0.15">
      <c r="A14" s="12"/>
      <c r="B14" s="37" t="s">
        <v>28</v>
      </c>
      <c r="C14" s="70">
        <v>11</v>
      </c>
      <c r="D14" s="70">
        <v>12</v>
      </c>
      <c r="E14" s="48">
        <v>23</v>
      </c>
      <c r="F14" s="39">
        <v>3.789126853377265E-2</v>
      </c>
    </row>
    <row r="15" spans="1:6" ht="15" customHeight="1" x14ac:dyDescent="0.15">
      <c r="A15" s="12"/>
      <c r="B15" s="35">
        <v>10</v>
      </c>
      <c r="C15" s="94">
        <v>3</v>
      </c>
      <c r="D15" s="94">
        <v>0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4</v>
      </c>
      <c r="E16" s="95">
        <v>6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5</v>
      </c>
      <c r="E18" s="95">
        <v>7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15">
      <c r="A20" s="12"/>
      <c r="B20" s="37" t="s">
        <v>29</v>
      </c>
      <c r="C20" s="70">
        <v>12</v>
      </c>
      <c r="D20" s="70">
        <v>14</v>
      </c>
      <c r="E20" s="48">
        <v>26</v>
      </c>
      <c r="F20" s="39">
        <v>4.2833607907743002E-2</v>
      </c>
    </row>
    <row r="21" spans="1:6" ht="15" customHeight="1" x14ac:dyDescent="0.15">
      <c r="A21" s="12"/>
      <c r="B21" s="35">
        <v>15</v>
      </c>
      <c r="C21" s="94">
        <v>2</v>
      </c>
      <c r="D21" s="94">
        <v>4</v>
      </c>
      <c r="E21" s="95">
        <v>6</v>
      </c>
      <c r="F21" s="32"/>
    </row>
    <row r="22" spans="1:6" ht="15" customHeight="1" x14ac:dyDescent="0.15">
      <c r="A22" s="12"/>
      <c r="B22" s="35">
        <v>16</v>
      </c>
      <c r="C22" s="94">
        <v>4</v>
      </c>
      <c r="D22" s="94">
        <v>1</v>
      </c>
      <c r="E22" s="95">
        <v>5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5</v>
      </c>
      <c r="D24" s="94">
        <v>5</v>
      </c>
      <c r="E24" s="95">
        <v>10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15">
      <c r="A26" s="12"/>
      <c r="B26" s="40" t="s">
        <v>30</v>
      </c>
      <c r="C26" s="49">
        <v>17</v>
      </c>
      <c r="D26" s="49">
        <v>13</v>
      </c>
      <c r="E26" s="41">
        <v>30</v>
      </c>
      <c r="F26" s="42">
        <v>4.9423393739703461E-2</v>
      </c>
    </row>
    <row r="27" spans="1:6" ht="15" customHeight="1" x14ac:dyDescent="0.15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4</v>
      </c>
      <c r="D28" s="94">
        <v>1</v>
      </c>
      <c r="E28" s="95">
        <v>5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3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10</v>
      </c>
      <c r="D32" s="49">
        <v>8</v>
      </c>
      <c r="E32" s="41">
        <v>18</v>
      </c>
      <c r="F32" s="42">
        <v>2.9654036243822075E-2</v>
      </c>
    </row>
    <row r="33" spans="1:6" ht="15" customHeight="1" x14ac:dyDescent="0.15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4</v>
      </c>
      <c r="E34" s="95">
        <v>6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4</v>
      </c>
      <c r="D36" s="94">
        <v>0</v>
      </c>
      <c r="E36" s="95">
        <v>4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4</v>
      </c>
      <c r="E37" s="95">
        <v>6</v>
      </c>
      <c r="F37" s="32"/>
    </row>
    <row r="38" spans="1:6" ht="15" customHeight="1" x14ac:dyDescent="0.15">
      <c r="A38" s="12"/>
      <c r="B38" s="40" t="s">
        <v>32</v>
      </c>
      <c r="C38" s="49">
        <v>12</v>
      </c>
      <c r="D38" s="49">
        <v>9</v>
      </c>
      <c r="E38" s="41">
        <v>21</v>
      </c>
      <c r="F38" s="42">
        <v>3.459637561779242E-2</v>
      </c>
    </row>
    <row r="39" spans="1:6" ht="15" customHeight="1" x14ac:dyDescent="0.15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5</v>
      </c>
      <c r="D41" s="94">
        <v>2</v>
      </c>
      <c r="E41" s="95">
        <v>7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v>13</v>
      </c>
      <c r="D44" s="49">
        <v>7</v>
      </c>
      <c r="E44" s="41">
        <v>20</v>
      </c>
      <c r="F44" s="42">
        <v>3.2948929159802305E-2</v>
      </c>
    </row>
    <row r="45" spans="1:6" ht="15" customHeight="1" x14ac:dyDescent="0.15">
      <c r="A45" s="12"/>
      <c r="B45" s="35">
        <v>35</v>
      </c>
      <c r="C45" s="94">
        <v>4</v>
      </c>
      <c r="D45" s="94">
        <v>2</v>
      </c>
      <c r="E45" s="95">
        <v>6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5</v>
      </c>
      <c r="E46" s="95">
        <v>6</v>
      </c>
      <c r="F46" s="32"/>
    </row>
    <row r="47" spans="1:6" ht="15" customHeight="1" x14ac:dyDescent="0.15">
      <c r="A47" s="12"/>
      <c r="B47" s="35">
        <v>37</v>
      </c>
      <c r="C47" s="94">
        <v>7</v>
      </c>
      <c r="D47" s="94">
        <v>9</v>
      </c>
      <c r="E47" s="95">
        <v>16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4</v>
      </c>
      <c r="E48" s="95">
        <v>6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v>16</v>
      </c>
      <c r="D50" s="49">
        <v>23</v>
      </c>
      <c r="E50" s="41">
        <v>39</v>
      </c>
      <c r="F50" s="42">
        <v>6.4250411861614495E-2</v>
      </c>
    </row>
    <row r="51" spans="1:6" ht="15" customHeight="1" x14ac:dyDescent="0.15">
      <c r="A51" s="12"/>
      <c r="B51" s="35">
        <v>40</v>
      </c>
      <c r="C51" s="94">
        <v>4</v>
      </c>
      <c r="D51" s="94">
        <v>3</v>
      </c>
      <c r="E51" s="95">
        <v>7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3</v>
      </c>
      <c r="E52" s="95">
        <v>6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3</v>
      </c>
      <c r="E53" s="95">
        <v>5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6</v>
      </c>
      <c r="D55" s="94">
        <v>4</v>
      </c>
      <c r="E55" s="95">
        <v>10</v>
      </c>
      <c r="F55" s="32"/>
    </row>
    <row r="56" spans="1:6" ht="15" customHeight="1" x14ac:dyDescent="0.15">
      <c r="A56" s="12"/>
      <c r="B56" s="40" t="s">
        <v>35</v>
      </c>
      <c r="C56" s="49">
        <v>16</v>
      </c>
      <c r="D56" s="49">
        <v>14</v>
      </c>
      <c r="E56" s="41">
        <v>30</v>
      </c>
      <c r="F56" s="42">
        <v>4.9423393739703461E-2</v>
      </c>
    </row>
    <row r="57" spans="1:6" ht="15" customHeight="1" x14ac:dyDescent="0.15">
      <c r="A57" s="12"/>
      <c r="B57" s="35">
        <v>45</v>
      </c>
      <c r="C57" s="94">
        <v>7</v>
      </c>
      <c r="D57" s="94">
        <v>4</v>
      </c>
      <c r="E57" s="95">
        <v>11</v>
      </c>
      <c r="F57" s="32"/>
    </row>
    <row r="58" spans="1:6" ht="15" customHeight="1" x14ac:dyDescent="0.15">
      <c r="A58" s="12"/>
      <c r="B58" s="35">
        <v>46</v>
      </c>
      <c r="C58" s="94">
        <v>7</v>
      </c>
      <c r="D58" s="94">
        <v>4</v>
      </c>
      <c r="E58" s="95">
        <v>11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6</v>
      </c>
      <c r="E59" s="95">
        <v>9</v>
      </c>
      <c r="F59" s="32"/>
    </row>
    <row r="60" spans="1:6" ht="15" customHeight="1" x14ac:dyDescent="0.15">
      <c r="A60" s="12"/>
      <c r="B60" s="35">
        <v>48</v>
      </c>
      <c r="C60" s="94">
        <v>6</v>
      </c>
      <c r="D60" s="94">
        <v>7</v>
      </c>
      <c r="E60" s="95">
        <v>13</v>
      </c>
      <c r="F60" s="32"/>
    </row>
    <row r="61" spans="1:6" ht="15" customHeight="1" x14ac:dyDescent="0.15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15">
      <c r="A62" s="12"/>
      <c r="B62" s="40" t="s">
        <v>36</v>
      </c>
      <c r="C62" s="49">
        <v>27</v>
      </c>
      <c r="D62" s="49">
        <v>23</v>
      </c>
      <c r="E62" s="41">
        <v>50</v>
      </c>
      <c r="F62" s="42">
        <v>8.2372322899505759E-2</v>
      </c>
    </row>
    <row r="63" spans="1:6" ht="15" customHeight="1" x14ac:dyDescent="0.15">
      <c r="A63" s="12"/>
      <c r="B63" s="35">
        <v>50</v>
      </c>
      <c r="C63" s="94">
        <v>4</v>
      </c>
      <c r="D63" s="94">
        <v>2</v>
      </c>
      <c r="E63" s="95">
        <v>6</v>
      </c>
      <c r="F63" s="32"/>
    </row>
    <row r="64" spans="1:6" ht="15" customHeight="1" x14ac:dyDescent="0.15">
      <c r="A64" s="12"/>
      <c r="B64" s="35">
        <v>51</v>
      </c>
      <c r="C64" s="94">
        <v>5</v>
      </c>
      <c r="D64" s="94">
        <v>3</v>
      </c>
      <c r="E64" s="95">
        <v>8</v>
      </c>
      <c r="F64" s="32"/>
    </row>
    <row r="65" spans="1:6" ht="15" customHeight="1" x14ac:dyDescent="0.15">
      <c r="A65" s="12"/>
      <c r="B65" s="35">
        <v>52</v>
      </c>
      <c r="C65" s="94">
        <v>4</v>
      </c>
      <c r="D65" s="94">
        <v>5</v>
      </c>
      <c r="E65" s="95">
        <v>9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6</v>
      </c>
      <c r="D67" s="94">
        <v>4</v>
      </c>
      <c r="E67" s="95">
        <v>10</v>
      </c>
      <c r="F67" s="32"/>
    </row>
    <row r="68" spans="1:6" ht="15" customHeight="1" x14ac:dyDescent="0.15">
      <c r="A68" s="12"/>
      <c r="B68" s="40" t="s">
        <v>37</v>
      </c>
      <c r="C68" s="49">
        <v>19</v>
      </c>
      <c r="D68" s="49">
        <v>15</v>
      </c>
      <c r="E68" s="41">
        <v>34</v>
      </c>
      <c r="F68" s="42">
        <v>5.6013179571663921E-2</v>
      </c>
    </row>
    <row r="69" spans="1:6" ht="15" customHeight="1" x14ac:dyDescent="0.15">
      <c r="A69" s="12"/>
      <c r="B69" s="35">
        <v>55</v>
      </c>
      <c r="C69" s="94">
        <v>5</v>
      </c>
      <c r="D69" s="94">
        <v>3</v>
      </c>
      <c r="E69" s="95">
        <v>8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5</v>
      </c>
      <c r="E70" s="95">
        <v>6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15">
      <c r="A72" s="12"/>
      <c r="B72" s="35">
        <v>58</v>
      </c>
      <c r="C72" s="94">
        <v>4</v>
      </c>
      <c r="D72" s="94">
        <v>0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5</v>
      </c>
      <c r="D73" s="94">
        <v>2</v>
      </c>
      <c r="E73" s="95">
        <v>7</v>
      </c>
      <c r="F73" s="32"/>
    </row>
    <row r="74" spans="1:6" ht="15" customHeight="1" x14ac:dyDescent="0.15">
      <c r="A74" s="12"/>
      <c r="B74" s="40" t="s">
        <v>38</v>
      </c>
      <c r="C74" s="49">
        <v>18</v>
      </c>
      <c r="D74" s="49">
        <v>13</v>
      </c>
      <c r="E74" s="41">
        <v>31</v>
      </c>
      <c r="F74" s="42">
        <v>5.1070840197693576E-2</v>
      </c>
    </row>
    <row r="75" spans="1:6" ht="15" customHeight="1" x14ac:dyDescent="0.15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1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7</v>
      </c>
      <c r="E77" s="95">
        <v>11</v>
      </c>
      <c r="F77" s="32"/>
    </row>
    <row r="78" spans="1:6" ht="15" customHeight="1" x14ac:dyDescent="0.15">
      <c r="A78" s="12"/>
      <c r="B78" s="35">
        <v>63</v>
      </c>
      <c r="C78" s="94">
        <v>5</v>
      </c>
      <c r="D78" s="94">
        <v>4</v>
      </c>
      <c r="E78" s="95">
        <v>9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5</v>
      </c>
      <c r="E79" s="95">
        <v>6</v>
      </c>
      <c r="F79" s="32"/>
    </row>
    <row r="80" spans="1:6" ht="15" customHeight="1" x14ac:dyDescent="0.15">
      <c r="A80" s="12"/>
      <c r="B80" s="40" t="s">
        <v>39</v>
      </c>
      <c r="C80" s="49">
        <v>15</v>
      </c>
      <c r="D80" s="49">
        <v>20</v>
      </c>
      <c r="E80" s="41">
        <v>35</v>
      </c>
      <c r="F80" s="42">
        <v>5.7660626029654036E-2</v>
      </c>
    </row>
    <row r="81" spans="1:6" ht="15" customHeight="1" x14ac:dyDescent="0.15">
      <c r="A81" s="12"/>
      <c r="B81" s="35">
        <v>65</v>
      </c>
      <c r="C81" s="94">
        <v>3</v>
      </c>
      <c r="D81" s="94">
        <v>8</v>
      </c>
      <c r="E81" s="95">
        <v>11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5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5</v>
      </c>
      <c r="D83" s="94">
        <v>3</v>
      </c>
      <c r="E83" s="95">
        <v>8</v>
      </c>
      <c r="F83" s="32"/>
    </row>
    <row r="84" spans="1:6" ht="15" customHeight="1" x14ac:dyDescent="0.15">
      <c r="A84" s="12"/>
      <c r="B84" s="35">
        <v>68</v>
      </c>
      <c r="C84" s="94">
        <v>6</v>
      </c>
      <c r="D84" s="94">
        <v>9</v>
      </c>
      <c r="E84" s="95">
        <v>15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4</v>
      </c>
      <c r="E85" s="95">
        <v>9</v>
      </c>
      <c r="F85" s="32"/>
    </row>
    <row r="86" spans="1:6" ht="15" customHeight="1" x14ac:dyDescent="0.15">
      <c r="A86" s="12"/>
      <c r="B86" s="43" t="s">
        <v>40</v>
      </c>
      <c r="C86" s="71">
        <v>20</v>
      </c>
      <c r="D86" s="71">
        <v>29</v>
      </c>
      <c r="E86" s="44">
        <v>49</v>
      </c>
      <c r="F86" s="45">
        <v>8.0724876441515644E-2</v>
      </c>
    </row>
    <row r="87" spans="1:6" ht="15" customHeight="1" x14ac:dyDescent="0.15">
      <c r="A87" s="12"/>
      <c r="B87" s="35">
        <v>70</v>
      </c>
      <c r="C87" s="94">
        <v>5</v>
      </c>
      <c r="D87" s="94">
        <v>10</v>
      </c>
      <c r="E87" s="95">
        <v>15</v>
      </c>
      <c r="F87" s="32"/>
    </row>
    <row r="88" spans="1:6" ht="15" customHeight="1" x14ac:dyDescent="0.15">
      <c r="A88" s="12"/>
      <c r="B88" s="35">
        <v>71</v>
      </c>
      <c r="C88" s="94">
        <v>8</v>
      </c>
      <c r="D88" s="94">
        <v>9</v>
      </c>
      <c r="E88" s="95">
        <v>17</v>
      </c>
      <c r="F88" s="32"/>
    </row>
    <row r="89" spans="1:6" ht="15" customHeight="1" x14ac:dyDescent="0.15">
      <c r="A89" s="12"/>
      <c r="B89" s="35">
        <v>72</v>
      </c>
      <c r="C89" s="94">
        <v>7</v>
      </c>
      <c r="D89" s="94">
        <v>10</v>
      </c>
      <c r="E89" s="95">
        <v>17</v>
      </c>
      <c r="F89" s="32"/>
    </row>
    <row r="90" spans="1:6" ht="15" customHeight="1" x14ac:dyDescent="0.15">
      <c r="A90" s="12"/>
      <c r="B90" s="35">
        <v>73</v>
      </c>
      <c r="C90" s="94">
        <v>8</v>
      </c>
      <c r="D90" s="94">
        <v>10</v>
      </c>
      <c r="E90" s="95">
        <v>18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11</v>
      </c>
      <c r="E91" s="95">
        <v>15</v>
      </c>
      <c r="F91" s="32"/>
    </row>
    <row r="92" spans="1:6" ht="15" customHeight="1" x14ac:dyDescent="0.15">
      <c r="A92" s="12"/>
      <c r="B92" s="43" t="s">
        <v>41</v>
      </c>
      <c r="C92" s="71">
        <v>32</v>
      </c>
      <c r="D92" s="71">
        <v>50</v>
      </c>
      <c r="E92" s="44">
        <v>82</v>
      </c>
      <c r="F92" s="45">
        <v>0.13509060955518945</v>
      </c>
    </row>
    <row r="93" spans="1:6" ht="15" customHeight="1" x14ac:dyDescent="0.15">
      <c r="A93" s="12"/>
      <c r="B93" s="35">
        <v>75</v>
      </c>
      <c r="C93" s="94">
        <v>11</v>
      </c>
      <c r="D93" s="94">
        <v>9</v>
      </c>
      <c r="E93" s="95">
        <v>20</v>
      </c>
      <c r="F93" s="32"/>
    </row>
    <row r="94" spans="1:6" ht="15" customHeight="1" x14ac:dyDescent="0.15">
      <c r="A94" s="12"/>
      <c r="B94" s="35">
        <v>76</v>
      </c>
      <c r="C94" s="94">
        <v>5</v>
      </c>
      <c r="D94" s="94">
        <v>5</v>
      </c>
      <c r="E94" s="95">
        <v>10</v>
      </c>
      <c r="F94" s="32"/>
    </row>
    <row r="95" spans="1:6" ht="15" customHeight="1" x14ac:dyDescent="0.15">
      <c r="A95" s="12"/>
      <c r="B95" s="35">
        <v>77</v>
      </c>
      <c r="C95" s="94">
        <v>5</v>
      </c>
      <c r="D95" s="94">
        <v>3</v>
      </c>
      <c r="E95" s="95">
        <v>8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v>25</v>
      </c>
      <c r="D98" s="71">
        <v>23</v>
      </c>
      <c r="E98" s="44">
        <v>48</v>
      </c>
      <c r="F98" s="45">
        <v>7.907742998352553E-2</v>
      </c>
    </row>
    <row r="99" spans="1:6" ht="15" customHeight="1" x14ac:dyDescent="0.15">
      <c r="A99" s="12"/>
      <c r="B99" s="35">
        <v>80</v>
      </c>
      <c r="C99" s="94">
        <v>4</v>
      </c>
      <c r="D99" s="94">
        <v>1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9</v>
      </c>
      <c r="E100" s="95">
        <v>9</v>
      </c>
      <c r="F100" s="32"/>
    </row>
    <row r="101" spans="1:6" ht="15" customHeight="1" x14ac:dyDescent="0.15">
      <c r="A101" s="12"/>
      <c r="B101" s="35">
        <v>82</v>
      </c>
      <c r="C101" s="94">
        <v>6</v>
      </c>
      <c r="D101" s="94">
        <v>2</v>
      </c>
      <c r="E101" s="95">
        <v>8</v>
      </c>
      <c r="F101" s="32"/>
    </row>
    <row r="102" spans="1:6" ht="15" customHeight="1" x14ac:dyDescent="0.15">
      <c r="A102" s="12"/>
      <c r="B102" s="35">
        <v>83</v>
      </c>
      <c r="C102" s="94">
        <v>4</v>
      </c>
      <c r="D102" s="94">
        <v>2</v>
      </c>
      <c r="E102" s="95">
        <v>6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4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v>15</v>
      </c>
      <c r="D104" s="71">
        <v>18</v>
      </c>
      <c r="E104" s="44">
        <v>33</v>
      </c>
      <c r="F104" s="45">
        <v>5.4365733113673806E-2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4</v>
      </c>
      <c r="E107" s="95">
        <v>6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3</v>
      </c>
      <c r="D109" s="94">
        <v>0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7</v>
      </c>
      <c r="D110" s="71">
        <v>7</v>
      </c>
      <c r="E110" s="44">
        <v>14</v>
      </c>
      <c r="F110" s="45">
        <v>2.3064250411861616E-2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3.2948929159802307E-3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5</v>
      </c>
      <c r="E122" s="44">
        <v>7</v>
      </c>
      <c r="F122" s="45">
        <v>1.1532125205930808E-2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1.6474464579901153E-3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294</v>
      </c>
      <c r="D147" s="77">
        <v>313</v>
      </c>
      <c r="E147" s="77">
        <v>607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30</v>
      </c>
      <c r="D150" s="17">
        <v>33</v>
      </c>
      <c r="E150" s="17">
        <v>63</v>
      </c>
      <c r="F150" s="32">
        <v>0.10378912685337727</v>
      </c>
    </row>
    <row r="151" spans="1:6" ht="15" customHeight="1" x14ac:dyDescent="0.15">
      <c r="A151" s="18"/>
      <c r="B151" s="18" t="s">
        <v>49</v>
      </c>
      <c r="C151" s="19">
        <v>163</v>
      </c>
      <c r="D151" s="19">
        <v>145</v>
      </c>
      <c r="E151" s="19">
        <v>308</v>
      </c>
      <c r="F151" s="32">
        <v>0.5074135090609555</v>
      </c>
    </row>
    <row r="152" spans="1:6" ht="15" customHeight="1" x14ac:dyDescent="0.15">
      <c r="A152" s="33"/>
      <c r="B152" s="20" t="s">
        <v>6</v>
      </c>
      <c r="C152" s="21">
        <v>101</v>
      </c>
      <c r="D152" s="21">
        <v>135</v>
      </c>
      <c r="E152" s="21">
        <v>236</v>
      </c>
      <c r="F152" s="32">
        <v>0.38879736408566723</v>
      </c>
    </row>
    <row r="153" spans="1:6" ht="15" customHeight="1" x14ac:dyDescent="0.15">
      <c r="B153" s="2" t="s">
        <v>8</v>
      </c>
      <c r="C153" s="1">
        <v>294</v>
      </c>
      <c r="D153" s="1">
        <v>313</v>
      </c>
      <c r="E153" s="1">
        <v>607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30</v>
      </c>
      <c r="D155" s="17">
        <v>33</v>
      </c>
      <c r="E155" s="17">
        <v>63</v>
      </c>
      <c r="F155" s="32">
        <v>0.10378912685337727</v>
      </c>
    </row>
    <row r="156" spans="1:6" ht="15" customHeight="1" x14ac:dyDescent="0.15">
      <c r="A156" s="28"/>
      <c r="B156" s="18" t="s">
        <v>49</v>
      </c>
      <c r="C156" s="19">
        <v>163</v>
      </c>
      <c r="D156" s="19">
        <v>145</v>
      </c>
      <c r="E156" s="19">
        <v>308</v>
      </c>
      <c r="F156" s="32">
        <v>0.5074135090609555</v>
      </c>
    </row>
    <row r="157" spans="1:6" ht="15" customHeight="1" x14ac:dyDescent="0.15">
      <c r="A157" s="25"/>
      <c r="B157" s="20" t="s">
        <v>10</v>
      </c>
      <c r="C157" s="21">
        <v>52</v>
      </c>
      <c r="D157" s="21">
        <v>79</v>
      </c>
      <c r="E157" s="21">
        <v>131</v>
      </c>
      <c r="F157" s="32">
        <v>0.21581548599670511</v>
      </c>
    </row>
    <row r="158" spans="1:6" ht="15" customHeight="1" x14ac:dyDescent="0.15">
      <c r="A158" s="26"/>
      <c r="B158" s="29" t="s">
        <v>11</v>
      </c>
      <c r="C158" s="27">
        <v>49</v>
      </c>
      <c r="D158" s="27">
        <v>56</v>
      </c>
      <c r="E158" s="27">
        <v>105</v>
      </c>
      <c r="F158" s="32">
        <v>0.17298187808896212</v>
      </c>
    </row>
    <row r="159" spans="1:6" ht="15" customHeight="1" x14ac:dyDescent="0.15">
      <c r="B159" s="2" t="s">
        <v>8</v>
      </c>
      <c r="C159" s="1">
        <v>294</v>
      </c>
      <c r="D159" s="1">
        <v>313</v>
      </c>
      <c r="E159" s="1">
        <v>607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9</v>
      </c>
      <c r="D161" s="31">
        <v>15</v>
      </c>
      <c r="E161" s="31">
        <v>24</v>
      </c>
      <c r="F161" s="32">
        <v>3.9538714991762765E-2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8</v>
      </c>
      <c r="E162" s="31">
        <v>10</v>
      </c>
      <c r="F162" s="32">
        <v>1.6474464579901153E-2</v>
      </c>
    </row>
    <row r="163" spans="1:6" ht="15" customHeight="1" x14ac:dyDescent="0.15">
      <c r="A163" s="30"/>
      <c r="B163" s="23" t="s">
        <v>13</v>
      </c>
      <c r="C163" s="31">
        <v>2</v>
      </c>
      <c r="D163" s="31">
        <v>6</v>
      </c>
      <c r="E163" s="31">
        <v>8</v>
      </c>
      <c r="F163" s="32">
        <v>1.3179571663920923E-2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1.6474464579901153E-3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252">
    <tabColor indexed="10"/>
  </sheetPr>
  <dimension ref="A1:F167"/>
  <sheetViews>
    <sheetView zoomScaleNormal="100" workbookViewId="0">
      <selection activeCell="B2" sqref="B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">
      <c r="A2" s="66" t="s">
        <v>95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野沢区!C3+桜井地区!C3+岸野地区!C3+前山地区!C3+大沢地区!C3</f>
        <v>34</v>
      </c>
      <c r="D3" s="74">
        <f>野沢区!D3+桜井地区!D3+岸野地区!D3+前山地区!D3+大沢地区!D3</f>
        <v>37</v>
      </c>
      <c r="E3" s="57">
        <f>野沢区!E3+桜井地区!E3+岸野地区!E3+前山地区!E3+大沢地区!E3</f>
        <v>71</v>
      </c>
      <c r="F3" s="32"/>
    </row>
    <row r="4" spans="1:6" ht="15" customHeight="1" x14ac:dyDescent="0.15">
      <c r="A4" s="12"/>
      <c r="B4" s="35">
        <v>1</v>
      </c>
      <c r="C4" s="75">
        <f>野沢区!C4+桜井地区!C4+岸野地区!C4+前山地区!C4+大沢地区!C4</f>
        <v>53</v>
      </c>
      <c r="D4" s="75">
        <f>野沢区!D4+桜井地区!D4+岸野地区!D4+前山地区!D4+大沢地区!D4</f>
        <v>44</v>
      </c>
      <c r="E4" s="58">
        <f>野沢区!E4+桜井地区!E4+岸野地区!E4+前山地区!E4+大沢地区!E4</f>
        <v>97</v>
      </c>
      <c r="F4" s="32"/>
    </row>
    <row r="5" spans="1:6" ht="15" customHeight="1" x14ac:dyDescent="0.15">
      <c r="A5" s="12"/>
      <c r="B5" s="35">
        <v>2</v>
      </c>
      <c r="C5" s="75">
        <f>野沢区!C5+桜井地区!C5+岸野地区!C5+前山地区!C5+大沢地区!C5</f>
        <v>55</v>
      </c>
      <c r="D5" s="75">
        <f>野沢区!D5+桜井地区!D5+岸野地区!D5+前山地区!D5+大沢地区!D5</f>
        <v>53</v>
      </c>
      <c r="E5" s="58">
        <f>野沢区!E5+桜井地区!E5+岸野地区!E5+前山地区!E5+大沢地区!E5</f>
        <v>108</v>
      </c>
      <c r="F5" s="32"/>
    </row>
    <row r="6" spans="1:6" ht="15" customHeight="1" x14ac:dyDescent="0.15">
      <c r="A6" s="12"/>
      <c r="B6" s="35">
        <v>3</v>
      </c>
      <c r="C6" s="75">
        <f>野沢区!C6+桜井地区!C6+岸野地区!C6+前山地区!C6+大沢地区!C6</f>
        <v>60</v>
      </c>
      <c r="D6" s="75">
        <f>野沢区!D6+桜井地区!D6+岸野地区!D6+前山地区!D6+大沢地区!D6</f>
        <v>62</v>
      </c>
      <c r="E6" s="58">
        <f>野沢区!E6+桜井地区!E6+岸野地区!E6+前山地区!E6+大沢地区!E6</f>
        <v>122</v>
      </c>
      <c r="F6" s="32"/>
    </row>
    <row r="7" spans="1:6" ht="15" customHeight="1" x14ac:dyDescent="0.15">
      <c r="A7" s="12"/>
      <c r="B7" s="35">
        <v>4</v>
      </c>
      <c r="C7" s="75">
        <f>野沢区!C7+桜井地区!C7+岸野地区!C7+前山地区!C7+大沢地区!C7</f>
        <v>71</v>
      </c>
      <c r="D7" s="75">
        <f>野沢区!D7+桜井地区!D7+岸野地区!D7+前山地区!D7+大沢地区!D7</f>
        <v>62</v>
      </c>
      <c r="E7" s="58">
        <f>野沢区!E7+桜井地区!E7+岸野地区!E7+前山地区!E7+大沢地区!E7</f>
        <v>133</v>
      </c>
      <c r="F7" s="32"/>
    </row>
    <row r="8" spans="1:6" ht="15" customHeight="1" x14ac:dyDescent="0.15">
      <c r="A8" s="12"/>
      <c r="B8" s="37" t="s">
        <v>72</v>
      </c>
      <c r="C8" s="70">
        <f>野沢区!C8+桜井地区!C8+岸野地区!C8+前山地区!C8+大沢地区!C8</f>
        <v>273</v>
      </c>
      <c r="D8" s="70">
        <f>野沢区!D8+桜井地区!D8+岸野地区!D8+前山地区!D8+大沢地区!D8</f>
        <v>258</v>
      </c>
      <c r="E8" s="48">
        <f>野沢区!E8+桜井地区!E8+岸野地区!E8+前山地区!E8+大沢地区!E8</f>
        <v>531</v>
      </c>
      <c r="F8" s="39">
        <f>E8/E147</f>
        <v>3.1436859866200935E-2</v>
      </c>
    </row>
    <row r="9" spans="1:6" ht="15" customHeight="1" x14ac:dyDescent="0.15">
      <c r="A9" s="12"/>
      <c r="B9" s="35">
        <v>5</v>
      </c>
      <c r="C9" s="75">
        <f>野沢区!C9+桜井地区!C9+岸野地区!C9+前山地区!C9+大沢地区!C9</f>
        <v>71</v>
      </c>
      <c r="D9" s="75">
        <f>野沢区!D9+桜井地区!D9+岸野地区!D9+前山地区!D9+大沢地区!D9</f>
        <v>61</v>
      </c>
      <c r="E9" s="58">
        <f>野沢区!E9+桜井地区!E9+岸野地区!E9+前山地区!E9+大沢地区!E9</f>
        <v>132</v>
      </c>
      <c r="F9" s="32"/>
    </row>
    <row r="10" spans="1:6" ht="15" customHeight="1" x14ac:dyDescent="0.15">
      <c r="A10" s="12"/>
      <c r="B10" s="35">
        <v>6</v>
      </c>
      <c r="C10" s="75">
        <f>野沢区!C10+桜井地区!C10+岸野地区!C10+前山地区!C10+大沢地区!C10</f>
        <v>83</v>
      </c>
      <c r="D10" s="75">
        <f>野沢区!D10+桜井地区!D10+岸野地区!D10+前山地区!D10+大沢地区!D10</f>
        <v>64</v>
      </c>
      <c r="E10" s="58">
        <f>野沢区!E10+桜井地区!E10+岸野地区!E10+前山地区!E10+大沢地区!E10</f>
        <v>147</v>
      </c>
      <c r="F10" s="32"/>
    </row>
    <row r="11" spans="1:6" ht="15" customHeight="1" x14ac:dyDescent="0.15">
      <c r="A11" s="12"/>
      <c r="B11" s="35">
        <v>7</v>
      </c>
      <c r="C11" s="75">
        <f>野沢区!C11+桜井地区!C11+岸野地区!C11+前山地区!C11+大沢地区!C11</f>
        <v>69</v>
      </c>
      <c r="D11" s="75">
        <f>野沢区!D11+桜井地区!D11+岸野地区!D11+前山地区!D11+大沢地区!D11</f>
        <v>64</v>
      </c>
      <c r="E11" s="58">
        <f>野沢区!E11+桜井地区!E11+岸野地区!E11+前山地区!E11+大沢地区!E11</f>
        <v>133</v>
      </c>
      <c r="F11" s="32"/>
    </row>
    <row r="12" spans="1:6" ht="15" customHeight="1" x14ac:dyDescent="0.15">
      <c r="A12" s="12"/>
      <c r="B12" s="35">
        <v>8</v>
      </c>
      <c r="C12" s="75">
        <f>野沢区!C12+桜井地区!C12+岸野地区!C12+前山地区!C12+大沢地区!C12</f>
        <v>77</v>
      </c>
      <c r="D12" s="75">
        <f>野沢区!D12+桜井地区!D12+岸野地区!D12+前山地区!D12+大沢地区!D12</f>
        <v>71</v>
      </c>
      <c r="E12" s="58">
        <f>野沢区!E12+桜井地区!E12+岸野地区!E12+前山地区!E12+大沢地区!E12</f>
        <v>148</v>
      </c>
      <c r="F12" s="32"/>
    </row>
    <row r="13" spans="1:6" ht="15" customHeight="1" x14ac:dyDescent="0.15">
      <c r="A13" s="12"/>
      <c r="B13" s="35">
        <v>9</v>
      </c>
      <c r="C13" s="75">
        <f>野沢区!C13+桜井地区!C13+岸野地区!C13+前山地区!C13+大沢地区!C13</f>
        <v>86</v>
      </c>
      <c r="D13" s="75">
        <f>野沢区!D13+桜井地区!D13+岸野地区!D13+前山地区!D13+大沢地区!D13</f>
        <v>70</v>
      </c>
      <c r="E13" s="58">
        <f>野沢区!E13+桜井地区!E13+岸野地区!E13+前山地区!E13+大沢地区!E13</f>
        <v>156</v>
      </c>
      <c r="F13" s="32"/>
    </row>
    <row r="14" spans="1:6" ht="15" customHeight="1" x14ac:dyDescent="0.15">
      <c r="A14" s="12"/>
      <c r="B14" s="37" t="s">
        <v>73</v>
      </c>
      <c r="C14" s="70">
        <f>野沢区!C14+桜井地区!C14+岸野地区!C14+前山地区!C14+大沢地区!C14</f>
        <v>386</v>
      </c>
      <c r="D14" s="70">
        <f>野沢区!D14+桜井地区!D14+岸野地区!D14+前山地区!D14+大沢地区!D14</f>
        <v>330</v>
      </c>
      <c r="E14" s="48">
        <f>野沢区!E14+桜井地区!E14+岸野地区!E14+前山地区!E14+大沢地区!E14</f>
        <v>716</v>
      </c>
      <c r="F14" s="39">
        <f>E14/E147</f>
        <v>4.2389438162334973E-2</v>
      </c>
    </row>
    <row r="15" spans="1:6" ht="15" customHeight="1" x14ac:dyDescent="0.15">
      <c r="A15" s="12"/>
      <c r="B15" s="35">
        <v>10</v>
      </c>
      <c r="C15" s="75">
        <f>野沢区!C15+桜井地区!C15+岸野地区!C15+前山地区!C15+大沢地区!C15</f>
        <v>92</v>
      </c>
      <c r="D15" s="75">
        <f>野沢区!D15+桜井地区!D15+岸野地区!D15+前山地区!D15+大沢地区!D15</f>
        <v>68</v>
      </c>
      <c r="E15" s="58">
        <f>野沢区!E15+桜井地区!E15+岸野地区!E15+前山地区!E15+大沢地区!E15</f>
        <v>160</v>
      </c>
      <c r="F15" s="32"/>
    </row>
    <row r="16" spans="1:6" ht="15" customHeight="1" x14ac:dyDescent="0.15">
      <c r="A16" s="12"/>
      <c r="B16" s="35">
        <v>11</v>
      </c>
      <c r="C16" s="75">
        <f>野沢区!C16+桜井地区!C16+岸野地区!C16+前山地区!C16+大沢地区!C16</f>
        <v>74</v>
      </c>
      <c r="D16" s="75">
        <f>野沢区!D16+桜井地区!D16+岸野地区!D16+前山地区!D16+大沢地区!D16</f>
        <v>68</v>
      </c>
      <c r="E16" s="58">
        <f>野沢区!E16+桜井地区!E16+岸野地区!E16+前山地区!E16+大沢地区!E16</f>
        <v>142</v>
      </c>
      <c r="F16" s="32"/>
    </row>
    <row r="17" spans="1:6" ht="15" customHeight="1" x14ac:dyDescent="0.15">
      <c r="A17" s="12"/>
      <c r="B17" s="35">
        <v>12</v>
      </c>
      <c r="C17" s="75">
        <f>野沢区!C17+桜井地区!C17+岸野地区!C17+前山地区!C17+大沢地区!C17</f>
        <v>92</v>
      </c>
      <c r="D17" s="75">
        <f>野沢区!D17+桜井地区!D17+岸野地区!D17+前山地区!D17+大沢地区!D17</f>
        <v>85</v>
      </c>
      <c r="E17" s="58">
        <f>野沢区!E17+桜井地区!E17+岸野地区!E17+前山地区!E17+大沢地区!E17</f>
        <v>177</v>
      </c>
      <c r="F17" s="32"/>
    </row>
    <row r="18" spans="1:6" ht="15" customHeight="1" x14ac:dyDescent="0.15">
      <c r="A18" s="12"/>
      <c r="B18" s="35">
        <v>13</v>
      </c>
      <c r="C18" s="75">
        <f>野沢区!C18+桜井地区!C18+岸野地区!C18+前山地区!C18+大沢地区!C18</f>
        <v>88</v>
      </c>
      <c r="D18" s="75">
        <f>野沢区!D18+桜井地区!D18+岸野地区!D18+前山地区!D18+大沢地区!D18</f>
        <v>88</v>
      </c>
      <c r="E18" s="58">
        <f>野沢区!E18+桜井地区!E18+岸野地区!E18+前山地区!E18+大沢地区!E18</f>
        <v>176</v>
      </c>
      <c r="F18" s="32"/>
    </row>
    <row r="19" spans="1:6" ht="15" customHeight="1" x14ac:dyDescent="0.15">
      <c r="A19" s="12"/>
      <c r="B19" s="35">
        <v>14</v>
      </c>
      <c r="C19" s="75">
        <f>野沢区!C19+桜井地区!C19+岸野地区!C19+前山地区!C19+大沢地区!C19</f>
        <v>95</v>
      </c>
      <c r="D19" s="75">
        <f>野沢区!D19+桜井地区!D19+岸野地区!D19+前山地区!D19+大沢地区!D19</f>
        <v>75</v>
      </c>
      <c r="E19" s="58">
        <f>野沢区!E19+桜井地区!E19+岸野地区!E19+前山地区!E19+大沢地区!E19</f>
        <v>170</v>
      </c>
      <c r="F19" s="32"/>
    </row>
    <row r="20" spans="1:6" ht="15" customHeight="1" x14ac:dyDescent="0.15">
      <c r="A20" s="12"/>
      <c r="B20" s="37" t="s">
        <v>74</v>
      </c>
      <c r="C20" s="70">
        <f>野沢区!C20+桜井地区!C20+岸野地区!C20+前山地区!C20+大沢地区!C20</f>
        <v>441</v>
      </c>
      <c r="D20" s="70">
        <f>野沢区!D20+桜井地区!D20+岸野地区!D20+前山地区!D20+大沢地区!D20</f>
        <v>384</v>
      </c>
      <c r="E20" s="48">
        <f>野沢区!E20+桜井地区!E20+岸野地区!E20+前山地区!E20+大沢地区!E20</f>
        <v>825</v>
      </c>
      <c r="F20" s="39">
        <f>E20/E147</f>
        <v>4.8842578888165296E-2</v>
      </c>
    </row>
    <row r="21" spans="1:6" ht="15" customHeight="1" x14ac:dyDescent="0.15">
      <c r="A21" s="12"/>
      <c r="B21" s="35">
        <v>15</v>
      </c>
      <c r="C21" s="75">
        <f>野沢区!C21+桜井地区!C21+岸野地区!C21+前山地区!C21+大沢地区!C21</f>
        <v>85</v>
      </c>
      <c r="D21" s="75">
        <f>野沢区!D21+桜井地区!D21+岸野地区!D21+前山地区!D21+大沢地区!D21</f>
        <v>86</v>
      </c>
      <c r="E21" s="58">
        <f>野沢区!E21+桜井地区!E21+岸野地区!E21+前山地区!E21+大沢地区!E21</f>
        <v>171</v>
      </c>
      <c r="F21" s="32"/>
    </row>
    <row r="22" spans="1:6" ht="15" customHeight="1" x14ac:dyDescent="0.15">
      <c r="A22" s="12"/>
      <c r="B22" s="35">
        <v>16</v>
      </c>
      <c r="C22" s="75">
        <f>野沢区!C22+桜井地区!C22+岸野地区!C22+前山地区!C22+大沢地区!C22</f>
        <v>88</v>
      </c>
      <c r="D22" s="75">
        <f>野沢区!D22+桜井地区!D22+岸野地区!D22+前山地区!D22+大沢地区!D22</f>
        <v>80</v>
      </c>
      <c r="E22" s="58">
        <f>野沢区!E22+桜井地区!E22+岸野地区!E22+前山地区!E22+大沢地区!E22</f>
        <v>168</v>
      </c>
      <c r="F22" s="32"/>
    </row>
    <row r="23" spans="1:6" ht="15" customHeight="1" x14ac:dyDescent="0.15">
      <c r="A23" s="12"/>
      <c r="B23" s="35">
        <v>17</v>
      </c>
      <c r="C23" s="75">
        <f>野沢区!C23+桜井地区!C23+岸野地区!C23+前山地区!C23+大沢地区!C23</f>
        <v>83</v>
      </c>
      <c r="D23" s="75">
        <f>野沢区!D23+桜井地区!D23+岸野地区!D23+前山地区!D23+大沢地区!D23</f>
        <v>92</v>
      </c>
      <c r="E23" s="58">
        <f>野沢区!E23+桜井地区!E23+岸野地区!E23+前山地区!E23+大沢地区!E23</f>
        <v>175</v>
      </c>
      <c r="F23" s="32"/>
    </row>
    <row r="24" spans="1:6" ht="15" customHeight="1" x14ac:dyDescent="0.15">
      <c r="A24" s="12"/>
      <c r="B24" s="35">
        <v>18</v>
      </c>
      <c r="C24" s="75">
        <f>野沢区!C24+桜井地区!C24+岸野地区!C24+前山地区!C24+大沢地区!C24</f>
        <v>75</v>
      </c>
      <c r="D24" s="75">
        <f>野沢区!D24+桜井地区!D24+岸野地区!D24+前山地区!D24+大沢地区!D24</f>
        <v>68</v>
      </c>
      <c r="E24" s="58">
        <f>野沢区!E24+桜井地区!E24+岸野地区!E24+前山地区!E24+大沢地区!E24</f>
        <v>143</v>
      </c>
      <c r="F24" s="32"/>
    </row>
    <row r="25" spans="1:6" ht="15" customHeight="1" x14ac:dyDescent="0.15">
      <c r="A25" s="12"/>
      <c r="B25" s="35">
        <v>19</v>
      </c>
      <c r="C25" s="75">
        <f>野沢区!C25+桜井地区!C25+岸野地区!C25+前山地区!C25+大沢地区!C25</f>
        <v>108</v>
      </c>
      <c r="D25" s="75">
        <f>野沢区!D25+桜井地区!D25+岸野地区!D25+前山地区!D25+大沢地区!D25</f>
        <v>75</v>
      </c>
      <c r="E25" s="58">
        <f>野沢区!E25+桜井地区!E25+岸野地区!E25+前山地区!E25+大沢地区!E25</f>
        <v>183</v>
      </c>
      <c r="F25" s="32"/>
    </row>
    <row r="26" spans="1:6" ht="15" customHeight="1" x14ac:dyDescent="0.15">
      <c r="A26" s="12"/>
      <c r="B26" s="40" t="s">
        <v>75</v>
      </c>
      <c r="C26" s="49">
        <f>野沢区!C26+桜井地区!C26+岸野地区!C26+前山地区!C26+大沢地区!C26</f>
        <v>439</v>
      </c>
      <c r="D26" s="49">
        <f>野沢区!D26+桜井地区!D26+岸野地区!D26+前山地区!D26+大沢地区!D26</f>
        <v>401</v>
      </c>
      <c r="E26" s="59">
        <f>野沢区!E26+桜井地区!E26+岸野地区!E26+前山地区!E26+大沢地区!E26</f>
        <v>840</v>
      </c>
      <c r="F26" s="42">
        <f>E26/E147</f>
        <v>4.9730625777041029E-2</v>
      </c>
    </row>
    <row r="27" spans="1:6" ht="15" customHeight="1" x14ac:dyDescent="0.15">
      <c r="A27" s="12"/>
      <c r="B27" s="35">
        <v>20</v>
      </c>
      <c r="C27" s="75">
        <f>野沢区!C27+桜井地区!C27+岸野地区!C27+前山地区!C27+大沢地区!C27</f>
        <v>82</v>
      </c>
      <c r="D27" s="75">
        <f>野沢区!D27+桜井地区!D27+岸野地区!D27+前山地区!D27+大沢地区!D27</f>
        <v>77</v>
      </c>
      <c r="E27" s="58">
        <f>野沢区!E27+桜井地区!E27+岸野地区!E27+前山地区!E27+大沢地区!E27</f>
        <v>159</v>
      </c>
      <c r="F27" s="32"/>
    </row>
    <row r="28" spans="1:6" ht="15" customHeight="1" x14ac:dyDescent="0.15">
      <c r="A28" s="12"/>
      <c r="B28" s="35">
        <v>21</v>
      </c>
      <c r="C28" s="75">
        <f>野沢区!C28+桜井地区!C28+岸野地区!C28+前山地区!C28+大沢地区!C28</f>
        <v>73</v>
      </c>
      <c r="D28" s="75">
        <f>野沢区!D28+桜井地区!D28+岸野地区!D28+前山地区!D28+大沢地区!D28</f>
        <v>87</v>
      </c>
      <c r="E28" s="58">
        <f>野沢区!E28+桜井地区!E28+岸野地区!E28+前山地区!E28+大沢地区!E28</f>
        <v>160</v>
      </c>
      <c r="F28" s="32"/>
    </row>
    <row r="29" spans="1:6" ht="15" customHeight="1" x14ac:dyDescent="0.15">
      <c r="A29" s="12"/>
      <c r="B29" s="35">
        <v>22</v>
      </c>
      <c r="C29" s="75">
        <f>野沢区!C29+桜井地区!C29+岸野地区!C29+前山地区!C29+大沢地区!C29</f>
        <v>61</v>
      </c>
      <c r="D29" s="75">
        <f>野沢区!D29+桜井地区!D29+岸野地区!D29+前山地区!D29+大沢地区!D29</f>
        <v>65</v>
      </c>
      <c r="E29" s="58">
        <f>野沢区!E29+桜井地区!E29+岸野地区!E29+前山地区!E29+大沢地区!E29</f>
        <v>126</v>
      </c>
      <c r="F29" s="32"/>
    </row>
    <row r="30" spans="1:6" ht="15" customHeight="1" x14ac:dyDescent="0.15">
      <c r="A30" s="12"/>
      <c r="B30" s="35">
        <v>23</v>
      </c>
      <c r="C30" s="75">
        <f>野沢区!C30+桜井地区!C30+岸野地区!C30+前山地区!C30+大沢地区!C30</f>
        <v>81</v>
      </c>
      <c r="D30" s="75">
        <f>野沢区!D30+桜井地区!D30+岸野地区!D30+前山地区!D30+大沢地区!D30</f>
        <v>65</v>
      </c>
      <c r="E30" s="58">
        <f>野沢区!E30+桜井地区!E30+岸野地区!E30+前山地区!E30+大沢地区!E30</f>
        <v>146</v>
      </c>
      <c r="F30" s="32"/>
    </row>
    <row r="31" spans="1:6" ht="15" customHeight="1" x14ac:dyDescent="0.15">
      <c r="A31" s="12"/>
      <c r="B31" s="35">
        <v>24</v>
      </c>
      <c r="C31" s="75">
        <f>野沢区!C31+桜井地区!C31+岸野地区!C31+前山地区!C31+大沢地区!C31</f>
        <v>80</v>
      </c>
      <c r="D31" s="75">
        <f>野沢区!D31+桜井地区!D31+岸野地区!D31+前山地区!D31+大沢地区!D31</f>
        <v>69</v>
      </c>
      <c r="E31" s="58">
        <f>野沢区!E31+桜井地区!E31+岸野地区!E31+前山地区!E31+大沢地区!E31</f>
        <v>149</v>
      </c>
      <c r="F31" s="32"/>
    </row>
    <row r="32" spans="1:6" ht="15" customHeight="1" x14ac:dyDescent="0.15">
      <c r="A32" s="12"/>
      <c r="B32" s="40" t="s">
        <v>76</v>
      </c>
      <c r="C32" s="49">
        <f>野沢区!C32+桜井地区!C32+岸野地区!C32+前山地区!C32+大沢地区!C32</f>
        <v>377</v>
      </c>
      <c r="D32" s="49">
        <f>野沢区!D32+桜井地区!D32+岸野地区!D32+前山地区!D32+大沢地区!D32</f>
        <v>363</v>
      </c>
      <c r="E32" s="59">
        <f>野沢区!E32+桜井地区!E32+岸野地区!E32+前山地区!E32+大沢地区!E32</f>
        <v>740</v>
      </c>
      <c r="F32" s="42">
        <f>E32/E147</f>
        <v>4.3810313184536147E-2</v>
      </c>
    </row>
    <row r="33" spans="1:6" ht="15" customHeight="1" x14ac:dyDescent="0.15">
      <c r="A33" s="12"/>
      <c r="B33" s="35">
        <v>25</v>
      </c>
      <c r="C33" s="75">
        <f>野沢区!C33+桜井地区!C33+岸野地区!C33+前山地区!C33+大沢地区!C33</f>
        <v>56</v>
      </c>
      <c r="D33" s="75">
        <f>野沢区!D33+桜井地区!D33+岸野地区!D33+前山地区!D33+大沢地区!D33</f>
        <v>59</v>
      </c>
      <c r="E33" s="58">
        <f>野沢区!E33+桜井地区!E33+岸野地区!E33+前山地区!E33+大沢地区!E33</f>
        <v>115</v>
      </c>
      <c r="F33" s="32"/>
    </row>
    <row r="34" spans="1:6" ht="15" customHeight="1" x14ac:dyDescent="0.15">
      <c r="A34" s="12"/>
      <c r="B34" s="35">
        <v>26</v>
      </c>
      <c r="C34" s="75">
        <f>野沢区!C34+桜井地区!C34+岸野地区!C34+前山地区!C34+大沢地区!C34</f>
        <v>75</v>
      </c>
      <c r="D34" s="75">
        <f>野沢区!D34+桜井地区!D34+岸野地区!D34+前山地区!D34+大沢地区!D34</f>
        <v>55</v>
      </c>
      <c r="E34" s="58">
        <f>野沢区!E34+桜井地区!E34+岸野地区!E34+前山地区!E34+大沢地区!E34</f>
        <v>130</v>
      </c>
      <c r="F34" s="32"/>
    </row>
    <row r="35" spans="1:6" ht="15" customHeight="1" x14ac:dyDescent="0.15">
      <c r="A35" s="12"/>
      <c r="B35" s="35">
        <v>27</v>
      </c>
      <c r="C35" s="75">
        <f>野沢区!C35+桜井地区!C35+岸野地区!C35+前山地区!C35+大沢地区!C35</f>
        <v>58</v>
      </c>
      <c r="D35" s="75">
        <f>野沢区!D35+桜井地区!D35+岸野地区!D35+前山地区!D35+大沢地区!D35</f>
        <v>76</v>
      </c>
      <c r="E35" s="58">
        <f>野沢区!E35+桜井地区!E35+岸野地区!E35+前山地区!E35+大沢地区!E35</f>
        <v>134</v>
      </c>
      <c r="F35" s="32"/>
    </row>
    <row r="36" spans="1:6" ht="15" customHeight="1" x14ac:dyDescent="0.15">
      <c r="A36" s="12"/>
      <c r="B36" s="35">
        <v>28</v>
      </c>
      <c r="C36" s="75">
        <f>野沢区!C36+桜井地区!C36+岸野地区!C36+前山地区!C36+大沢地区!C36</f>
        <v>64</v>
      </c>
      <c r="D36" s="75">
        <f>野沢区!D36+桜井地区!D36+岸野地区!D36+前山地区!D36+大沢地区!D36</f>
        <v>54</v>
      </c>
      <c r="E36" s="58">
        <f>野沢区!E36+桜井地区!E36+岸野地区!E36+前山地区!E36+大沢地区!E36</f>
        <v>118</v>
      </c>
      <c r="F36" s="32"/>
    </row>
    <row r="37" spans="1:6" ht="15" customHeight="1" x14ac:dyDescent="0.15">
      <c r="A37" s="12"/>
      <c r="B37" s="35">
        <v>29</v>
      </c>
      <c r="C37" s="75">
        <f>野沢区!C37+桜井地区!C37+岸野地区!C37+前山地区!C37+大沢地区!C37</f>
        <v>63</v>
      </c>
      <c r="D37" s="75">
        <f>野沢区!D37+桜井地区!D37+岸野地区!D37+前山地区!D37+大沢地区!D37</f>
        <v>74</v>
      </c>
      <c r="E37" s="58">
        <f>野沢区!E37+桜井地区!E37+岸野地区!E37+前山地区!E37+大沢地区!E37</f>
        <v>137</v>
      </c>
      <c r="F37" s="32"/>
    </row>
    <row r="38" spans="1:6" ht="15" customHeight="1" x14ac:dyDescent="0.15">
      <c r="A38" s="12"/>
      <c r="B38" s="40" t="s">
        <v>77</v>
      </c>
      <c r="C38" s="49">
        <f>野沢区!C38+桜井地区!C38+岸野地区!C38+前山地区!C38+大沢地区!C38</f>
        <v>316</v>
      </c>
      <c r="D38" s="49">
        <f>野沢区!D38+桜井地区!D38+岸野地区!D38+前山地区!D38+大沢地区!D38</f>
        <v>318</v>
      </c>
      <c r="E38" s="59">
        <f>野沢区!E38+桜井地区!E38+岸野地区!E38+前山地区!E38+大沢地区!E38</f>
        <v>634</v>
      </c>
      <c r="F38" s="42">
        <f>E38/E147</f>
        <v>3.7534781836480964E-2</v>
      </c>
    </row>
    <row r="39" spans="1:6" ht="15" customHeight="1" x14ac:dyDescent="0.15">
      <c r="A39" s="12"/>
      <c r="B39" s="35">
        <v>30</v>
      </c>
      <c r="C39" s="75">
        <f>野沢区!C39+桜井地区!C39+岸野地区!C39+前山地区!C39+大沢地区!C39</f>
        <v>67</v>
      </c>
      <c r="D39" s="75">
        <f>野沢区!D39+桜井地区!D39+岸野地区!D39+前山地区!D39+大沢地区!D39</f>
        <v>60</v>
      </c>
      <c r="E39" s="58">
        <f>野沢区!E39+桜井地区!E39+岸野地区!E39+前山地区!E39+大沢地区!E39</f>
        <v>127</v>
      </c>
      <c r="F39" s="32"/>
    </row>
    <row r="40" spans="1:6" ht="15" customHeight="1" x14ac:dyDescent="0.15">
      <c r="A40" s="12"/>
      <c r="B40" s="35">
        <v>31</v>
      </c>
      <c r="C40" s="75">
        <f>野沢区!C40+桜井地区!C40+岸野地区!C40+前山地区!C40+大沢地区!C40</f>
        <v>82</v>
      </c>
      <c r="D40" s="75">
        <f>野沢区!D40+桜井地区!D40+岸野地区!D40+前山地区!D40+大沢地区!D40</f>
        <v>64</v>
      </c>
      <c r="E40" s="58">
        <f>野沢区!E40+桜井地区!E40+岸野地区!E40+前山地区!E40+大沢地区!E40</f>
        <v>146</v>
      </c>
      <c r="F40" s="32"/>
    </row>
    <row r="41" spans="1:6" ht="15" customHeight="1" x14ac:dyDescent="0.15">
      <c r="A41" s="12"/>
      <c r="B41" s="35">
        <v>32</v>
      </c>
      <c r="C41" s="75">
        <f>野沢区!C41+桜井地区!C41+岸野地区!C41+前山地区!C41+大沢地区!C41</f>
        <v>69</v>
      </c>
      <c r="D41" s="75">
        <f>野沢区!D41+桜井地区!D41+岸野地区!D41+前山地区!D41+大沢地区!D41</f>
        <v>76</v>
      </c>
      <c r="E41" s="58">
        <f>野沢区!E41+桜井地区!E41+岸野地区!E41+前山地区!E41+大沢地区!E41</f>
        <v>145</v>
      </c>
      <c r="F41" s="32"/>
    </row>
    <row r="42" spans="1:6" ht="15" customHeight="1" x14ac:dyDescent="0.15">
      <c r="A42" s="12"/>
      <c r="B42" s="35">
        <v>33</v>
      </c>
      <c r="C42" s="75">
        <f>野沢区!C42+桜井地区!C42+岸野地区!C42+前山地区!C42+大沢地区!C42</f>
        <v>65</v>
      </c>
      <c r="D42" s="75">
        <f>野沢区!D42+桜井地区!D42+岸野地区!D42+前山地区!D42+大沢地区!D42</f>
        <v>76</v>
      </c>
      <c r="E42" s="58">
        <f>野沢区!E42+桜井地区!E42+岸野地区!E42+前山地区!E42+大沢地区!E42</f>
        <v>141</v>
      </c>
      <c r="F42" s="32"/>
    </row>
    <row r="43" spans="1:6" ht="15" customHeight="1" x14ac:dyDescent="0.15">
      <c r="A43" s="12"/>
      <c r="B43" s="35">
        <v>34</v>
      </c>
      <c r="C43" s="75">
        <f>野沢区!C43+桜井地区!C43+岸野地区!C43+前山地区!C43+大沢地区!C43</f>
        <v>78</v>
      </c>
      <c r="D43" s="75">
        <f>野沢区!D43+桜井地区!D43+岸野地区!D43+前山地区!D43+大沢地区!D43</f>
        <v>68</v>
      </c>
      <c r="E43" s="58">
        <f>野沢区!E43+桜井地区!E43+岸野地区!E43+前山地区!E43+大沢地区!E43</f>
        <v>146</v>
      </c>
      <c r="F43" s="32"/>
    </row>
    <row r="44" spans="1:6" ht="15" customHeight="1" x14ac:dyDescent="0.15">
      <c r="A44" s="12"/>
      <c r="B44" s="40" t="s">
        <v>78</v>
      </c>
      <c r="C44" s="49">
        <f>野沢区!C44+桜井地区!C44+岸野地区!C44+前山地区!C44+大沢地区!C44</f>
        <v>361</v>
      </c>
      <c r="D44" s="49">
        <f>野沢区!D44+桜井地区!D44+岸野地区!D44+前山地区!D44+大沢地区!D44</f>
        <v>344</v>
      </c>
      <c r="E44" s="59">
        <f>野沢区!E44+桜井地区!E44+岸野地区!E44+前山地区!E44+大沢地区!E44</f>
        <v>705</v>
      </c>
      <c r="F44" s="42">
        <f>E44/E147</f>
        <v>4.1738203777159436E-2</v>
      </c>
    </row>
    <row r="45" spans="1:6" ht="15" customHeight="1" x14ac:dyDescent="0.15">
      <c r="A45" s="12"/>
      <c r="B45" s="35">
        <v>35</v>
      </c>
      <c r="C45" s="75">
        <f>野沢区!C45+桜井地区!C45+岸野地区!C45+前山地区!C45+大沢地区!C45</f>
        <v>67</v>
      </c>
      <c r="D45" s="75">
        <f>野沢区!D45+桜井地区!D45+岸野地区!D45+前山地区!D45+大沢地区!D45</f>
        <v>78</v>
      </c>
      <c r="E45" s="58">
        <f>野沢区!E45+桜井地区!E45+岸野地区!E45+前山地区!E45+大沢地区!E45</f>
        <v>145</v>
      </c>
      <c r="F45" s="32"/>
    </row>
    <row r="46" spans="1:6" ht="15" customHeight="1" x14ac:dyDescent="0.15">
      <c r="A46" s="12"/>
      <c r="B46" s="35">
        <v>36</v>
      </c>
      <c r="C46" s="75">
        <f>野沢区!C46+桜井地区!C46+岸野地区!C46+前山地区!C46+大沢地区!C46</f>
        <v>73</v>
      </c>
      <c r="D46" s="75">
        <f>野沢区!D46+桜井地区!D46+岸野地区!D46+前山地区!D46+大沢地区!D46</f>
        <v>78</v>
      </c>
      <c r="E46" s="58">
        <f>野沢区!E46+桜井地区!E46+岸野地区!E46+前山地区!E46+大沢地区!E46</f>
        <v>151</v>
      </c>
      <c r="F46" s="32"/>
    </row>
    <row r="47" spans="1:6" ht="15" customHeight="1" x14ac:dyDescent="0.15">
      <c r="A47" s="12"/>
      <c r="B47" s="35">
        <v>37</v>
      </c>
      <c r="C47" s="75">
        <f>野沢区!C47+桜井地区!C47+岸野地区!C47+前山地区!C47+大沢地区!C47</f>
        <v>76</v>
      </c>
      <c r="D47" s="75">
        <f>野沢区!D47+桜井地区!D47+岸野地区!D47+前山地区!D47+大沢地区!D47</f>
        <v>83</v>
      </c>
      <c r="E47" s="58">
        <f>野沢区!E47+桜井地区!E47+岸野地区!E47+前山地区!E47+大沢地区!E47</f>
        <v>159</v>
      </c>
      <c r="F47" s="32"/>
    </row>
    <row r="48" spans="1:6" ht="15" customHeight="1" x14ac:dyDescent="0.15">
      <c r="A48" s="12"/>
      <c r="B48" s="35">
        <v>38</v>
      </c>
      <c r="C48" s="75">
        <f>野沢区!C48+桜井地区!C48+岸野地区!C48+前山地区!C48+大沢地区!C48</f>
        <v>78</v>
      </c>
      <c r="D48" s="75">
        <f>野沢区!D48+桜井地区!D48+岸野地区!D48+前山地区!D48+大沢地区!D48</f>
        <v>82</v>
      </c>
      <c r="E48" s="58">
        <f>野沢区!E48+桜井地区!E48+岸野地区!E48+前山地区!E48+大沢地区!E48</f>
        <v>160</v>
      </c>
      <c r="F48" s="32"/>
    </row>
    <row r="49" spans="1:6" ht="15" customHeight="1" x14ac:dyDescent="0.15">
      <c r="A49" s="12"/>
      <c r="B49" s="35">
        <v>39</v>
      </c>
      <c r="C49" s="75">
        <f>野沢区!C49+桜井地区!C49+岸野地区!C49+前山地区!C49+大沢地区!C49</f>
        <v>90</v>
      </c>
      <c r="D49" s="75">
        <f>野沢区!D49+桜井地区!D49+岸野地区!D49+前山地区!D49+大沢地区!D49</f>
        <v>82</v>
      </c>
      <c r="E49" s="58">
        <f>野沢区!E49+桜井地区!E49+岸野地区!E49+前山地区!E49+大沢地区!E49</f>
        <v>172</v>
      </c>
      <c r="F49" s="32"/>
    </row>
    <row r="50" spans="1:6" ht="15" customHeight="1" x14ac:dyDescent="0.15">
      <c r="A50" s="12"/>
      <c r="B50" s="40" t="s">
        <v>79</v>
      </c>
      <c r="C50" s="49">
        <f>野沢区!C50+桜井地区!C50+岸野地区!C50+前山地区!C50+大沢地区!C50</f>
        <v>384</v>
      </c>
      <c r="D50" s="49">
        <f>野沢区!D50+桜井地区!D50+岸野地区!D50+前山地区!D50+大沢地区!D50</f>
        <v>403</v>
      </c>
      <c r="E50" s="59">
        <f>野沢区!E50+桜井地区!E50+岸野地区!E50+前山地区!E50+大沢地区!E50</f>
        <v>787</v>
      </c>
      <c r="F50" s="42">
        <f>E50/E147</f>
        <v>4.6592860103013438E-2</v>
      </c>
    </row>
    <row r="51" spans="1:6" ht="15" customHeight="1" x14ac:dyDescent="0.15">
      <c r="A51" s="12"/>
      <c r="B51" s="35">
        <v>40</v>
      </c>
      <c r="C51" s="75">
        <f>野沢区!C51+桜井地区!C51+岸野地区!C51+前山地区!C51+大沢地区!C51</f>
        <v>87</v>
      </c>
      <c r="D51" s="75">
        <f>野沢区!D51+桜井地区!D51+岸野地区!D51+前山地区!D51+大沢地区!D51</f>
        <v>91</v>
      </c>
      <c r="E51" s="58">
        <f>野沢区!E51+桜井地区!E51+岸野地区!E51+前山地区!E51+大沢地区!E51</f>
        <v>178</v>
      </c>
      <c r="F51" s="32"/>
    </row>
    <row r="52" spans="1:6" ht="15" customHeight="1" x14ac:dyDescent="0.15">
      <c r="A52" s="12"/>
      <c r="B52" s="35">
        <v>41</v>
      </c>
      <c r="C52" s="75">
        <f>野沢区!C52+桜井地区!C52+岸野地区!C52+前山地区!C52+大沢地区!C52</f>
        <v>92</v>
      </c>
      <c r="D52" s="75">
        <f>野沢区!D52+桜井地区!D52+岸野地区!D52+前山地区!D52+大沢地区!D52</f>
        <v>85</v>
      </c>
      <c r="E52" s="58">
        <f>野沢区!E52+桜井地区!E52+岸野地区!E52+前山地区!E52+大沢地区!E52</f>
        <v>177</v>
      </c>
      <c r="F52" s="32"/>
    </row>
    <row r="53" spans="1:6" ht="15" customHeight="1" x14ac:dyDescent="0.15">
      <c r="A53" s="12"/>
      <c r="B53" s="35">
        <v>42</v>
      </c>
      <c r="C53" s="75">
        <f>野沢区!C53+桜井地区!C53+岸野地区!C53+前山地区!C53+大沢地区!C53</f>
        <v>92</v>
      </c>
      <c r="D53" s="75">
        <f>野沢区!D53+桜井地区!D53+岸野地区!D53+前山地区!D53+大沢地区!D53</f>
        <v>113</v>
      </c>
      <c r="E53" s="58">
        <f>野沢区!E53+桜井地区!E53+岸野地区!E53+前山地区!E53+大沢地区!E53</f>
        <v>205</v>
      </c>
      <c r="F53" s="32"/>
    </row>
    <row r="54" spans="1:6" ht="15" customHeight="1" x14ac:dyDescent="0.15">
      <c r="A54" s="12"/>
      <c r="B54" s="35">
        <v>43</v>
      </c>
      <c r="C54" s="75">
        <f>野沢区!C54+桜井地区!C54+岸野地区!C54+前山地区!C54+大沢地区!C54</f>
        <v>97</v>
      </c>
      <c r="D54" s="75">
        <f>野沢区!D54+桜井地区!D54+岸野地区!D54+前山地区!D54+大沢地区!D54</f>
        <v>103</v>
      </c>
      <c r="E54" s="58">
        <f>野沢区!E54+桜井地区!E54+岸野地区!E54+前山地区!E54+大沢地区!E54</f>
        <v>200</v>
      </c>
      <c r="F54" s="32"/>
    </row>
    <row r="55" spans="1:6" ht="15" customHeight="1" x14ac:dyDescent="0.15">
      <c r="A55" s="12"/>
      <c r="B55" s="35">
        <v>44</v>
      </c>
      <c r="C55" s="75">
        <f>野沢区!C55+桜井地区!C55+岸野地区!C55+前山地区!C55+大沢地区!C55</f>
        <v>127</v>
      </c>
      <c r="D55" s="75">
        <f>野沢区!D55+桜井地区!D55+岸野地区!D55+前山地区!D55+大沢地区!D55</f>
        <v>106</v>
      </c>
      <c r="E55" s="58">
        <f>野沢区!E55+桜井地区!E55+岸野地区!E55+前山地区!E55+大沢地区!E55</f>
        <v>233</v>
      </c>
      <c r="F55" s="32"/>
    </row>
    <row r="56" spans="1:6" ht="15" customHeight="1" x14ac:dyDescent="0.15">
      <c r="A56" s="12"/>
      <c r="B56" s="40" t="s">
        <v>80</v>
      </c>
      <c r="C56" s="49">
        <f>野沢区!C56+桜井地区!C56+岸野地区!C56+前山地区!C56+大沢地区!C56</f>
        <v>495</v>
      </c>
      <c r="D56" s="49">
        <f>野沢区!D56+桜井地区!D56+岸野地区!D56+前山地区!D56+大沢地区!D56</f>
        <v>498</v>
      </c>
      <c r="E56" s="59">
        <f>野沢区!E56+桜井地区!E56+岸野地区!E56+前山地区!E56+大沢地区!E56</f>
        <v>993</v>
      </c>
      <c r="F56" s="42">
        <f>E56/E147</f>
        <v>5.8788704043573503E-2</v>
      </c>
    </row>
    <row r="57" spans="1:6" ht="15" customHeight="1" x14ac:dyDescent="0.15">
      <c r="A57" s="12"/>
      <c r="B57" s="35">
        <v>45</v>
      </c>
      <c r="C57" s="75">
        <f>野沢区!C57+桜井地区!C57+岸野地区!C57+前山地区!C57+大沢地区!C57</f>
        <v>117</v>
      </c>
      <c r="D57" s="75">
        <f>野沢区!D57+桜井地区!D57+岸野地区!D57+前山地区!D57+大沢地区!D57</f>
        <v>101</v>
      </c>
      <c r="E57" s="58">
        <f>野沢区!E57+桜井地区!E57+岸野地区!E57+前山地区!E57+大沢地区!E57</f>
        <v>218</v>
      </c>
      <c r="F57" s="32"/>
    </row>
    <row r="58" spans="1:6" ht="15" customHeight="1" x14ac:dyDescent="0.15">
      <c r="A58" s="12"/>
      <c r="B58" s="35">
        <v>46</v>
      </c>
      <c r="C58" s="75">
        <f>野沢区!C58+桜井地区!C58+岸野地区!C58+前山地区!C58+大沢地区!C58</f>
        <v>113</v>
      </c>
      <c r="D58" s="75">
        <f>野沢区!D58+桜井地区!D58+岸野地区!D58+前山地区!D58+大沢地区!D58</f>
        <v>128</v>
      </c>
      <c r="E58" s="58">
        <f>野沢区!E58+桜井地区!E58+岸野地区!E58+前山地区!E58+大沢地区!E58</f>
        <v>241</v>
      </c>
      <c r="F58" s="32"/>
    </row>
    <row r="59" spans="1:6" ht="15" customHeight="1" x14ac:dyDescent="0.15">
      <c r="A59" s="12"/>
      <c r="B59" s="35">
        <v>47</v>
      </c>
      <c r="C59" s="75">
        <f>野沢区!C59+桜井地区!C59+岸野地区!C59+前山地区!C59+大沢地区!C59</f>
        <v>116</v>
      </c>
      <c r="D59" s="75">
        <f>野沢区!D59+桜井地区!D59+岸野地区!D59+前山地区!D59+大沢地区!D59</f>
        <v>103</v>
      </c>
      <c r="E59" s="58">
        <f>野沢区!E59+桜井地区!E59+岸野地区!E59+前山地区!E59+大沢地区!E59</f>
        <v>219</v>
      </c>
      <c r="F59" s="32"/>
    </row>
    <row r="60" spans="1:6" ht="15" customHeight="1" x14ac:dyDescent="0.15">
      <c r="A60" s="12"/>
      <c r="B60" s="35">
        <v>48</v>
      </c>
      <c r="C60" s="75">
        <f>野沢区!C60+桜井地区!C60+岸野地区!C60+前山地区!C60+大沢地区!C60</f>
        <v>127</v>
      </c>
      <c r="D60" s="75">
        <f>野沢区!D60+桜井地区!D60+岸野地区!D60+前山地区!D60+大沢地区!D60</f>
        <v>121</v>
      </c>
      <c r="E60" s="58">
        <f>野沢区!E60+桜井地区!E60+岸野地区!E60+前山地区!E60+大沢地区!E60</f>
        <v>248</v>
      </c>
      <c r="F60" s="32"/>
    </row>
    <row r="61" spans="1:6" ht="15" customHeight="1" x14ac:dyDescent="0.15">
      <c r="A61" s="12"/>
      <c r="B61" s="35">
        <v>49</v>
      </c>
      <c r="C61" s="75">
        <f>野沢区!C61+桜井地区!C61+岸野地区!C61+前山地区!C61+大沢地区!C61</f>
        <v>124</v>
      </c>
      <c r="D61" s="75">
        <f>野沢区!D61+桜井地区!D61+岸野地区!D61+前山地区!D61+大沢地区!D61</f>
        <v>125</v>
      </c>
      <c r="E61" s="58">
        <f>野沢区!E61+桜井地区!E61+岸野地区!E61+前山地区!E61+大沢地区!E61</f>
        <v>249</v>
      </c>
      <c r="F61" s="32"/>
    </row>
    <row r="62" spans="1:6" ht="15" customHeight="1" x14ac:dyDescent="0.15">
      <c r="A62" s="12"/>
      <c r="B62" s="40" t="s">
        <v>81</v>
      </c>
      <c r="C62" s="49">
        <f>野沢区!C62+桜井地区!C62+岸野地区!C62+前山地区!C62+大沢地区!C62</f>
        <v>597</v>
      </c>
      <c r="D62" s="49">
        <f>野沢区!D62+桜井地区!D62+岸野地区!D62+前山地区!D62+大沢地区!D62</f>
        <v>578</v>
      </c>
      <c r="E62" s="59">
        <f>野沢区!E62+桜井地区!E62+岸野地区!E62+前山地区!E62+大沢地区!E62</f>
        <v>1175</v>
      </c>
      <c r="F62" s="42">
        <f>E62/E147</f>
        <v>6.9563672961932388E-2</v>
      </c>
    </row>
    <row r="63" spans="1:6" ht="15" customHeight="1" x14ac:dyDescent="0.15">
      <c r="A63" s="12"/>
      <c r="B63" s="35">
        <v>50</v>
      </c>
      <c r="C63" s="75">
        <f>野沢区!C63+桜井地区!C63+岸野地区!C63+前山地区!C63+大沢地区!C63</f>
        <v>142</v>
      </c>
      <c r="D63" s="75">
        <f>野沢区!D63+桜井地区!D63+岸野地区!D63+前山地区!D63+大沢地区!D63</f>
        <v>131</v>
      </c>
      <c r="E63" s="58">
        <f>野沢区!E63+桜井地区!E63+岸野地区!E63+前山地区!E63+大沢地区!E63</f>
        <v>273</v>
      </c>
      <c r="F63" s="32"/>
    </row>
    <row r="64" spans="1:6" ht="15" customHeight="1" x14ac:dyDescent="0.15">
      <c r="A64" s="12"/>
      <c r="B64" s="35">
        <v>51</v>
      </c>
      <c r="C64" s="75">
        <f>野沢区!C64+桜井地区!C64+岸野地区!C64+前山地区!C64+大沢地区!C64</f>
        <v>119</v>
      </c>
      <c r="D64" s="75">
        <f>野沢区!D64+桜井地区!D64+岸野地区!D64+前山地区!D64+大沢地区!D64</f>
        <v>110</v>
      </c>
      <c r="E64" s="58">
        <f>野沢区!E64+桜井地区!E64+岸野地区!E64+前山地区!E64+大沢地区!E64</f>
        <v>229</v>
      </c>
      <c r="F64" s="32"/>
    </row>
    <row r="65" spans="1:6" ht="15" customHeight="1" x14ac:dyDescent="0.15">
      <c r="A65" s="12"/>
      <c r="B65" s="35">
        <v>52</v>
      </c>
      <c r="C65" s="75">
        <f>野沢区!C65+桜井地区!C65+岸野地区!C65+前山地区!C65+大沢地区!C65</f>
        <v>117</v>
      </c>
      <c r="D65" s="75">
        <f>野沢区!D65+桜井地区!D65+岸野地区!D65+前山地区!D65+大沢地区!D65</f>
        <v>118</v>
      </c>
      <c r="E65" s="58">
        <f>野沢区!E65+桜井地区!E65+岸野地区!E65+前山地区!E65+大沢地区!E65</f>
        <v>235</v>
      </c>
      <c r="F65" s="32"/>
    </row>
    <row r="66" spans="1:6" ht="15" customHeight="1" x14ac:dyDescent="0.15">
      <c r="A66" s="12"/>
      <c r="B66" s="35">
        <v>53</v>
      </c>
      <c r="C66" s="75">
        <f>野沢区!C66+桜井地区!C66+岸野地区!C66+前山地区!C66+大沢地区!C66</f>
        <v>108</v>
      </c>
      <c r="D66" s="75">
        <f>野沢区!D66+桜井地区!D66+岸野地区!D66+前山地区!D66+大沢地区!D66</f>
        <v>123</v>
      </c>
      <c r="E66" s="58">
        <f>野沢区!E66+桜井地区!E66+岸野地区!E66+前山地区!E66+大沢地区!E66</f>
        <v>231</v>
      </c>
      <c r="F66" s="32"/>
    </row>
    <row r="67" spans="1:6" ht="15" customHeight="1" x14ac:dyDescent="0.15">
      <c r="A67" s="12"/>
      <c r="B67" s="35">
        <v>54</v>
      </c>
      <c r="C67" s="75">
        <f>野沢区!C67+桜井地区!C67+岸野地区!C67+前山地区!C67+大沢地区!C67</f>
        <v>133</v>
      </c>
      <c r="D67" s="75">
        <f>野沢区!D67+桜井地区!D67+岸野地区!D67+前山地区!D67+大沢地区!D67</f>
        <v>120</v>
      </c>
      <c r="E67" s="58">
        <f>野沢区!E67+桜井地区!E67+岸野地区!E67+前山地区!E67+大沢地区!E67</f>
        <v>253</v>
      </c>
      <c r="F67" s="32"/>
    </row>
    <row r="68" spans="1:6" ht="15" customHeight="1" x14ac:dyDescent="0.15">
      <c r="A68" s="12"/>
      <c r="B68" s="40" t="s">
        <v>82</v>
      </c>
      <c r="C68" s="49">
        <f>野沢区!C68+桜井地区!C68+岸野地区!C68+前山地区!C68+大沢地区!C68</f>
        <v>619</v>
      </c>
      <c r="D68" s="49">
        <f>野沢区!D68+桜井地区!D68+岸野地区!D68+前山地区!D68+大沢地区!D68</f>
        <v>602</v>
      </c>
      <c r="E68" s="59">
        <f>野沢区!E68+桜井地区!E68+岸野地区!E68+前山地区!E68+大沢地区!E68</f>
        <v>1221</v>
      </c>
      <c r="F68" s="42">
        <f>E68/E147</f>
        <v>7.2287016754484637E-2</v>
      </c>
    </row>
    <row r="69" spans="1:6" ht="15" customHeight="1" x14ac:dyDescent="0.15">
      <c r="A69" s="12"/>
      <c r="B69" s="35">
        <v>55</v>
      </c>
      <c r="C69" s="75">
        <f>野沢区!C69+桜井地区!C69+岸野地区!C69+前山地区!C69+大沢地区!C69</f>
        <v>100</v>
      </c>
      <c r="D69" s="75">
        <f>野沢区!D69+桜井地区!D69+岸野地区!D69+前山地区!D69+大沢地区!D69</f>
        <v>109</v>
      </c>
      <c r="E69" s="58">
        <f>野沢区!E69+桜井地区!E69+岸野地区!E69+前山地区!E69+大沢地区!E69</f>
        <v>209</v>
      </c>
      <c r="F69" s="32"/>
    </row>
    <row r="70" spans="1:6" ht="15" customHeight="1" x14ac:dyDescent="0.15">
      <c r="A70" s="12"/>
      <c r="B70" s="35">
        <v>56</v>
      </c>
      <c r="C70" s="75">
        <f>野沢区!C70+桜井地区!C70+岸野地区!C70+前山地区!C70+大沢地区!C70</f>
        <v>111</v>
      </c>
      <c r="D70" s="75">
        <f>野沢区!D70+桜井地区!D70+岸野地区!D70+前山地区!D70+大沢地区!D70</f>
        <v>142</v>
      </c>
      <c r="E70" s="58">
        <f>野沢区!E70+桜井地区!E70+岸野地区!E70+前山地区!E70+大沢地区!E70</f>
        <v>253</v>
      </c>
      <c r="F70" s="32"/>
    </row>
    <row r="71" spans="1:6" ht="15" customHeight="1" x14ac:dyDescent="0.15">
      <c r="A71" s="12"/>
      <c r="B71" s="35">
        <v>57</v>
      </c>
      <c r="C71" s="75">
        <f>野沢区!C71+桜井地区!C71+岸野地区!C71+前山地区!C71+大沢地区!C71</f>
        <v>89</v>
      </c>
      <c r="D71" s="75">
        <f>野沢区!D71+桜井地区!D71+岸野地区!D71+前山地区!D71+大沢地区!D71</f>
        <v>84</v>
      </c>
      <c r="E71" s="58">
        <f>野沢区!E71+桜井地区!E71+岸野地区!E71+前山地区!E71+大沢地区!E71</f>
        <v>173</v>
      </c>
      <c r="F71" s="32"/>
    </row>
    <row r="72" spans="1:6" ht="15" customHeight="1" x14ac:dyDescent="0.15">
      <c r="A72" s="12"/>
      <c r="B72" s="35">
        <v>58</v>
      </c>
      <c r="C72" s="75">
        <f>野沢区!C72+桜井地区!C72+岸野地区!C72+前山地区!C72+大沢地区!C72</f>
        <v>128</v>
      </c>
      <c r="D72" s="75">
        <f>野沢区!D72+桜井地区!D72+岸野地区!D72+前山地区!D72+大沢地区!D72</f>
        <v>106</v>
      </c>
      <c r="E72" s="58">
        <f>野沢区!E72+桜井地区!E72+岸野地区!E72+前山地区!E72+大沢地区!E72</f>
        <v>234</v>
      </c>
      <c r="F72" s="32"/>
    </row>
    <row r="73" spans="1:6" ht="15" customHeight="1" x14ac:dyDescent="0.15">
      <c r="A73" s="12"/>
      <c r="B73" s="35">
        <v>59</v>
      </c>
      <c r="C73" s="75">
        <f>野沢区!C73+桜井地区!C73+岸野地区!C73+前山地区!C73+大沢地区!C73</f>
        <v>117</v>
      </c>
      <c r="D73" s="75">
        <f>野沢区!D73+桜井地区!D73+岸野地区!D73+前山地区!D73+大沢地区!D73</f>
        <v>112</v>
      </c>
      <c r="E73" s="58">
        <f>野沢区!E73+桜井地区!E73+岸野地区!E73+前山地区!E73+大沢地区!E73</f>
        <v>229</v>
      </c>
      <c r="F73" s="32"/>
    </row>
    <row r="74" spans="1:6" ht="15" customHeight="1" x14ac:dyDescent="0.15">
      <c r="A74" s="12"/>
      <c r="B74" s="40" t="s">
        <v>83</v>
      </c>
      <c r="C74" s="49">
        <f>野沢区!C74+桜井地区!C74+岸野地区!C74+前山地区!C74+大沢地区!C74</f>
        <v>545</v>
      </c>
      <c r="D74" s="49">
        <f>野沢区!D74+桜井地区!D74+岸野地区!D74+前山地区!D74+大沢地区!D74</f>
        <v>553</v>
      </c>
      <c r="E74" s="59">
        <f>野沢区!E74+桜井地区!E74+岸野地区!E74+前山地区!E74+大沢地区!E74</f>
        <v>1098</v>
      </c>
      <c r="F74" s="42">
        <f>E74/E147</f>
        <v>6.500503226570363E-2</v>
      </c>
    </row>
    <row r="75" spans="1:6" ht="15" customHeight="1" x14ac:dyDescent="0.15">
      <c r="A75" s="12"/>
      <c r="B75" s="35">
        <v>60</v>
      </c>
      <c r="C75" s="75">
        <f>野沢区!C75+桜井地区!C75+岸野地区!C75+前山地区!C75+大沢地区!C75</f>
        <v>113</v>
      </c>
      <c r="D75" s="75">
        <f>野沢区!D75+桜井地区!D75+岸野地区!D75+前山地区!D75+大沢地区!D75</f>
        <v>93</v>
      </c>
      <c r="E75" s="58">
        <f>野沢区!E75+桜井地区!E75+岸野地区!E75+前山地区!E75+大沢地区!E75</f>
        <v>206</v>
      </c>
      <c r="F75" s="32"/>
    </row>
    <row r="76" spans="1:6" ht="15" customHeight="1" x14ac:dyDescent="0.15">
      <c r="A76" s="12"/>
      <c r="B76" s="35">
        <v>61</v>
      </c>
      <c r="C76" s="75">
        <f>野沢区!C76+桜井地区!C76+岸野地区!C76+前山地区!C76+大沢地区!C76</f>
        <v>113</v>
      </c>
      <c r="D76" s="75">
        <f>野沢区!D76+桜井地区!D76+岸野地区!D76+前山地区!D76+大沢地区!D76</f>
        <v>105</v>
      </c>
      <c r="E76" s="58">
        <f>野沢区!E76+桜井地区!E76+岸野地区!E76+前山地区!E76+大沢地区!E76</f>
        <v>218</v>
      </c>
      <c r="F76" s="32"/>
    </row>
    <row r="77" spans="1:6" ht="15" customHeight="1" x14ac:dyDescent="0.15">
      <c r="A77" s="12"/>
      <c r="B77" s="35">
        <v>62</v>
      </c>
      <c r="C77" s="75">
        <f>野沢区!C77+桜井地区!C77+岸野地区!C77+前山地区!C77+大沢地区!C77</f>
        <v>112</v>
      </c>
      <c r="D77" s="75">
        <f>野沢区!D77+桜井地区!D77+岸野地区!D77+前山地区!D77+大沢地区!D77</f>
        <v>111</v>
      </c>
      <c r="E77" s="58">
        <f>野沢区!E77+桜井地区!E77+岸野地区!E77+前山地区!E77+大沢地区!E77</f>
        <v>223</v>
      </c>
      <c r="F77" s="32"/>
    </row>
    <row r="78" spans="1:6" ht="15" customHeight="1" x14ac:dyDescent="0.15">
      <c r="A78" s="12"/>
      <c r="B78" s="35">
        <v>63</v>
      </c>
      <c r="C78" s="75">
        <f>野沢区!C78+桜井地区!C78+岸野地区!C78+前山地区!C78+大沢地区!C78</f>
        <v>115</v>
      </c>
      <c r="D78" s="75">
        <f>野沢区!D78+桜井地区!D78+岸野地区!D78+前山地区!D78+大沢地区!D78</f>
        <v>110</v>
      </c>
      <c r="E78" s="58">
        <f>野沢区!E78+桜井地区!E78+岸野地区!E78+前山地区!E78+大沢地区!E78</f>
        <v>225</v>
      </c>
      <c r="F78" s="32"/>
    </row>
    <row r="79" spans="1:6" ht="15" customHeight="1" x14ac:dyDescent="0.15">
      <c r="A79" s="12"/>
      <c r="B79" s="35">
        <v>64</v>
      </c>
      <c r="C79" s="75">
        <f>野沢区!C79+桜井地区!C79+岸野地区!C79+前山地区!C79+大沢地区!C79</f>
        <v>107</v>
      </c>
      <c r="D79" s="75">
        <f>野沢区!D79+桜井地区!D79+岸野地区!D79+前山地区!D79+大沢地区!D79</f>
        <v>108</v>
      </c>
      <c r="E79" s="58">
        <f>野沢区!E79+桜井地区!E79+岸野地区!E79+前山地区!E79+大沢地区!E79</f>
        <v>215</v>
      </c>
      <c r="F79" s="32"/>
    </row>
    <row r="80" spans="1:6" ht="15" customHeight="1" x14ac:dyDescent="0.15">
      <c r="A80" s="12"/>
      <c r="B80" s="40" t="s">
        <v>84</v>
      </c>
      <c r="C80" s="49">
        <f>野沢区!C80+桜井地区!C80+岸野地区!C80+前山地区!C80+大沢地区!C80</f>
        <v>560</v>
      </c>
      <c r="D80" s="49">
        <f>野沢区!D80+桜井地区!D80+岸野地区!D80+前山地区!D80+大沢地区!D80</f>
        <v>527</v>
      </c>
      <c r="E80" s="59">
        <f>野沢区!E80+桜井地区!E80+岸野地区!E80+前山地区!E80+大沢地区!E80</f>
        <v>1087</v>
      </c>
      <c r="F80" s="42">
        <f>E80/E147</f>
        <v>6.4353797880528085E-2</v>
      </c>
    </row>
    <row r="81" spans="1:6" ht="15" customHeight="1" x14ac:dyDescent="0.15">
      <c r="A81" s="12"/>
      <c r="B81" s="35">
        <v>65</v>
      </c>
      <c r="C81" s="75">
        <f>野沢区!C81+桜井地区!C81+岸野地区!C81+前山地区!C81+大沢地区!C81</f>
        <v>94</v>
      </c>
      <c r="D81" s="75">
        <f>野沢区!D81+桜井地区!D81+岸野地区!D81+前山地区!D81+大沢地区!D81</f>
        <v>107</v>
      </c>
      <c r="E81" s="58">
        <f>野沢区!E81+桜井地区!E81+岸野地区!E81+前山地区!E81+大沢地区!E81</f>
        <v>201</v>
      </c>
      <c r="F81" s="32"/>
    </row>
    <row r="82" spans="1:6" ht="15" customHeight="1" x14ac:dyDescent="0.15">
      <c r="A82" s="12"/>
      <c r="B82" s="35">
        <v>66</v>
      </c>
      <c r="C82" s="75">
        <f>野沢区!C82+桜井地区!C82+岸野地区!C82+前山地区!C82+大沢地区!C82</f>
        <v>95</v>
      </c>
      <c r="D82" s="75">
        <f>野沢区!D82+桜井地区!D82+岸野地区!D82+前山地区!D82+大沢地区!D82</f>
        <v>120</v>
      </c>
      <c r="E82" s="58">
        <f>野沢区!E82+桜井地区!E82+岸野地区!E82+前山地区!E82+大沢地区!E82</f>
        <v>215</v>
      </c>
      <c r="F82" s="32"/>
    </row>
    <row r="83" spans="1:6" ht="15" customHeight="1" x14ac:dyDescent="0.15">
      <c r="A83" s="12"/>
      <c r="B83" s="35">
        <v>67</v>
      </c>
      <c r="C83" s="75">
        <f>野沢区!C83+桜井地区!C83+岸野地区!C83+前山地区!C83+大沢地区!C83</f>
        <v>115</v>
      </c>
      <c r="D83" s="75">
        <f>野沢区!D83+桜井地区!D83+岸野地区!D83+前山地区!D83+大沢地区!D83</f>
        <v>103</v>
      </c>
      <c r="E83" s="58">
        <f>野沢区!E83+桜井地区!E83+岸野地区!E83+前山地区!E83+大沢地区!E83</f>
        <v>218</v>
      </c>
      <c r="F83" s="32"/>
    </row>
    <row r="84" spans="1:6" ht="15" customHeight="1" x14ac:dyDescent="0.15">
      <c r="A84" s="12"/>
      <c r="B84" s="35">
        <v>68</v>
      </c>
      <c r="C84" s="75">
        <f>野沢区!C84+桜井地区!C84+岸野地区!C84+前山地区!C84+大沢地区!C84</f>
        <v>104</v>
      </c>
      <c r="D84" s="75">
        <f>野沢区!D84+桜井地区!D84+岸野地区!D84+前山地区!D84+大沢地区!D84</f>
        <v>102</v>
      </c>
      <c r="E84" s="58">
        <f>野沢区!E84+桜井地区!E84+岸野地区!E84+前山地区!E84+大沢地区!E84</f>
        <v>206</v>
      </c>
      <c r="F84" s="32"/>
    </row>
    <row r="85" spans="1:6" ht="15" customHeight="1" x14ac:dyDescent="0.15">
      <c r="A85" s="12"/>
      <c r="B85" s="35">
        <v>69</v>
      </c>
      <c r="C85" s="75">
        <f>野沢区!C85+桜井地区!C85+岸野地区!C85+前山地区!C85+大沢地区!C85</f>
        <v>137</v>
      </c>
      <c r="D85" s="75">
        <f>野沢区!D85+桜井地区!D85+岸野地区!D85+前山地区!D85+大沢地区!D85</f>
        <v>106</v>
      </c>
      <c r="E85" s="58">
        <f>野沢区!E85+桜井地区!E85+岸野地区!E85+前山地区!E85+大沢地区!E85</f>
        <v>243</v>
      </c>
      <c r="F85" s="32"/>
    </row>
    <row r="86" spans="1:6" ht="15" customHeight="1" x14ac:dyDescent="0.15">
      <c r="A86" s="12"/>
      <c r="B86" s="43" t="s">
        <v>85</v>
      </c>
      <c r="C86" s="71">
        <f>野沢区!C86+桜井地区!C86+岸野地区!C86+前山地区!C86+大沢地区!C86</f>
        <v>545</v>
      </c>
      <c r="D86" s="71">
        <f>野沢区!D86+桜井地区!D86+岸野地区!D86+前山地区!D86+大沢地区!D86</f>
        <v>538</v>
      </c>
      <c r="E86" s="60">
        <f>野沢区!E86+桜井地区!E86+岸野地区!E86+前山地区!E86+大沢地区!E86</f>
        <v>1083</v>
      </c>
      <c r="F86" s="45">
        <f>E86/E147</f>
        <v>6.411698537682789E-2</v>
      </c>
    </row>
    <row r="87" spans="1:6" ht="15" customHeight="1" x14ac:dyDescent="0.15">
      <c r="A87" s="12"/>
      <c r="B87" s="35">
        <v>70</v>
      </c>
      <c r="C87" s="75">
        <f>野沢区!C87+桜井地区!C87+岸野地区!C87+前山地区!C87+大沢地区!C87</f>
        <v>110</v>
      </c>
      <c r="D87" s="75">
        <f>野沢区!D87+桜井地区!D87+岸野地区!D87+前山地区!D87+大沢地区!D87</f>
        <v>107</v>
      </c>
      <c r="E87" s="58">
        <f>野沢区!E87+桜井地区!E87+岸野地区!E87+前山地区!E87+大沢地区!E87</f>
        <v>217</v>
      </c>
      <c r="F87" s="32"/>
    </row>
    <row r="88" spans="1:6" ht="15" customHeight="1" x14ac:dyDescent="0.15">
      <c r="A88" s="12"/>
      <c r="B88" s="35">
        <v>71</v>
      </c>
      <c r="C88" s="75">
        <f>野沢区!C88+桜井地区!C88+岸野地区!C88+前山地区!C88+大沢地区!C88</f>
        <v>106</v>
      </c>
      <c r="D88" s="75">
        <f>野沢区!D88+桜井地区!D88+岸野地区!D88+前山地区!D88+大沢地区!D88</f>
        <v>136</v>
      </c>
      <c r="E88" s="58">
        <f>野沢区!E88+桜井地区!E88+岸野地区!E88+前山地区!E88+大沢地区!E88</f>
        <v>242</v>
      </c>
      <c r="F88" s="32"/>
    </row>
    <row r="89" spans="1:6" ht="15" customHeight="1" x14ac:dyDescent="0.15">
      <c r="A89" s="12"/>
      <c r="B89" s="35">
        <v>72</v>
      </c>
      <c r="C89" s="75">
        <f>野沢区!C89+桜井地区!C89+岸野地区!C89+前山地区!C89+大沢地区!C89</f>
        <v>123</v>
      </c>
      <c r="D89" s="75">
        <f>野沢区!D89+桜井地区!D89+岸野地区!D89+前山地区!D89+大沢地区!D89</f>
        <v>130</v>
      </c>
      <c r="E89" s="58">
        <f>野沢区!E89+桜井地区!E89+岸野地区!E89+前山地区!E89+大沢地区!E89</f>
        <v>253</v>
      </c>
      <c r="F89" s="32"/>
    </row>
    <row r="90" spans="1:6" ht="15" customHeight="1" x14ac:dyDescent="0.15">
      <c r="A90" s="12"/>
      <c r="B90" s="35">
        <v>73</v>
      </c>
      <c r="C90" s="75">
        <f>野沢区!C90+桜井地区!C90+岸野地区!C90+前山地区!C90+大沢地区!C90</f>
        <v>138</v>
      </c>
      <c r="D90" s="75">
        <f>野沢区!D90+桜井地区!D90+岸野地区!D90+前山地区!D90+大沢地区!D90</f>
        <v>173</v>
      </c>
      <c r="E90" s="58">
        <f>野沢区!E90+桜井地区!E90+岸野地区!E90+前山地区!E90+大沢地区!E90</f>
        <v>311</v>
      </c>
      <c r="F90" s="32"/>
    </row>
    <row r="91" spans="1:6" ht="15" customHeight="1" x14ac:dyDescent="0.15">
      <c r="A91" s="12"/>
      <c r="B91" s="35">
        <v>74</v>
      </c>
      <c r="C91" s="75">
        <f>野沢区!C91+桜井地区!C91+岸野地区!C91+前山地区!C91+大沢地区!C91</f>
        <v>121</v>
      </c>
      <c r="D91" s="75">
        <f>野沢区!D91+桜井地区!D91+岸野地区!D91+前山地区!D91+大沢地区!D91</f>
        <v>141</v>
      </c>
      <c r="E91" s="58">
        <f>野沢区!E91+桜井地区!E91+岸野地区!E91+前山地区!E91+大沢地区!E91</f>
        <v>262</v>
      </c>
      <c r="F91" s="32"/>
    </row>
    <row r="92" spans="1:6" ht="15" customHeight="1" x14ac:dyDescent="0.15">
      <c r="A92" s="12"/>
      <c r="B92" s="43" t="s">
        <v>86</v>
      </c>
      <c r="C92" s="71">
        <f>野沢区!C92+桜井地区!C92+岸野地区!C92+前山地区!C92+大沢地区!C92</f>
        <v>598</v>
      </c>
      <c r="D92" s="71">
        <f>野沢区!D92+桜井地区!D92+岸野地区!D92+前山地区!D92+大沢地区!D92</f>
        <v>687</v>
      </c>
      <c r="E92" s="60">
        <f>野沢区!E92+桜井地区!E92+岸野地区!E92+前山地区!E92+大沢地区!E92</f>
        <v>1285</v>
      </c>
      <c r="F92" s="45">
        <f>E92/E147</f>
        <v>7.6076016813687766E-2</v>
      </c>
    </row>
    <row r="93" spans="1:6" ht="15" customHeight="1" x14ac:dyDescent="0.15">
      <c r="A93" s="12"/>
      <c r="B93" s="35">
        <v>75</v>
      </c>
      <c r="C93" s="75">
        <f>野沢区!C93+桜井地区!C93+岸野地区!C93+前山地区!C93+大沢地区!C93</f>
        <v>139</v>
      </c>
      <c r="D93" s="75">
        <f>野沢区!D93+桜井地区!D93+岸野地区!D93+前山地区!D93+大沢地区!D93</f>
        <v>144</v>
      </c>
      <c r="E93" s="58">
        <f>野沢区!E93+桜井地区!E93+岸野地区!E93+前山地区!E93+大沢地区!E93</f>
        <v>283</v>
      </c>
      <c r="F93" s="32"/>
    </row>
    <row r="94" spans="1:6" ht="15" customHeight="1" x14ac:dyDescent="0.15">
      <c r="A94" s="12"/>
      <c r="B94" s="35">
        <v>76</v>
      </c>
      <c r="C94" s="75">
        <f>野沢区!C94+桜井地区!C94+岸野地区!C94+前山地区!C94+大沢地区!C94</f>
        <v>127</v>
      </c>
      <c r="D94" s="75">
        <f>野沢区!D94+桜井地区!D94+岸野地区!D94+前山地区!D94+大沢地区!D94</f>
        <v>149</v>
      </c>
      <c r="E94" s="58">
        <f>野沢区!E94+桜井地区!E94+岸野地区!E94+前山地区!E94+大沢地区!E94</f>
        <v>276</v>
      </c>
      <c r="F94" s="32"/>
    </row>
    <row r="95" spans="1:6" ht="15" customHeight="1" x14ac:dyDescent="0.15">
      <c r="A95" s="12"/>
      <c r="B95" s="35">
        <v>77</v>
      </c>
      <c r="C95" s="75">
        <f>野沢区!C95+桜井地区!C95+岸野地区!C95+前山地区!C95+大沢地区!C95</f>
        <v>103</v>
      </c>
      <c r="D95" s="75">
        <f>野沢区!D95+桜井地区!D95+岸野地区!D95+前山地区!D95+大沢地区!D95</f>
        <v>107</v>
      </c>
      <c r="E95" s="58">
        <f>野沢区!E95+桜井地区!E95+岸野地区!E95+前山地区!E95+大沢地区!E95</f>
        <v>210</v>
      </c>
      <c r="F95" s="32"/>
    </row>
    <row r="96" spans="1:6" ht="15" customHeight="1" x14ac:dyDescent="0.15">
      <c r="A96" s="12"/>
      <c r="B96" s="35">
        <v>78</v>
      </c>
      <c r="C96" s="75">
        <f>野沢区!C96+桜井地区!C96+岸野地区!C96+前山地区!C96+大沢地区!C96</f>
        <v>73</v>
      </c>
      <c r="D96" s="75">
        <f>野沢区!D96+桜井地区!D96+岸野地区!D96+前山地区!D96+大沢地区!D96</f>
        <v>73</v>
      </c>
      <c r="E96" s="58">
        <f>野沢区!E96+桜井地区!E96+岸野地区!E96+前山地区!E96+大沢地区!E96</f>
        <v>146</v>
      </c>
      <c r="F96" s="32"/>
    </row>
    <row r="97" spans="1:6" ht="15" customHeight="1" x14ac:dyDescent="0.15">
      <c r="A97" s="12"/>
      <c r="B97" s="35">
        <v>79</v>
      </c>
      <c r="C97" s="75">
        <f>野沢区!C97+桜井地区!C97+岸野地区!C97+前山地区!C97+大沢地区!C97</f>
        <v>81</v>
      </c>
      <c r="D97" s="75">
        <f>野沢区!D97+桜井地区!D97+岸野地区!D97+前山地区!D97+大沢地区!D97</f>
        <v>98</v>
      </c>
      <c r="E97" s="58">
        <f>野沢区!E97+桜井地区!E97+岸野地区!E97+前山地区!E97+大沢地区!E97</f>
        <v>179</v>
      </c>
      <c r="F97" s="32"/>
    </row>
    <row r="98" spans="1:6" ht="15" customHeight="1" x14ac:dyDescent="0.15">
      <c r="A98" s="12"/>
      <c r="B98" s="43" t="s">
        <v>87</v>
      </c>
      <c r="C98" s="71">
        <f>野沢区!C98+桜井地区!C98+岸野地区!C98+前山地区!C98+大沢地区!C98</f>
        <v>523</v>
      </c>
      <c r="D98" s="71">
        <f>野沢区!D98+桜井地区!D98+岸野地区!D98+前山地区!D98+大沢地区!D98</f>
        <v>571</v>
      </c>
      <c r="E98" s="60">
        <f>野沢区!E98+桜井地区!E98+岸野地区!E98+前山地区!E98+大沢地区!E98</f>
        <v>1094</v>
      </c>
      <c r="F98" s="45">
        <f>E98/E147</f>
        <v>6.4768219762003434E-2</v>
      </c>
    </row>
    <row r="99" spans="1:6" ht="15" customHeight="1" x14ac:dyDescent="0.15">
      <c r="A99" s="12"/>
      <c r="B99" s="35">
        <v>80</v>
      </c>
      <c r="C99" s="75">
        <f>野沢区!C99+桜井地区!C99+岸野地区!C99+前山地区!C99+大沢地区!C99</f>
        <v>102</v>
      </c>
      <c r="D99" s="75">
        <f>野沢区!D99+桜井地区!D99+岸野地区!D99+前山地区!D99+大沢地区!D99</f>
        <v>103</v>
      </c>
      <c r="E99" s="58">
        <f>野沢区!E99+桜井地区!E99+岸野地区!E99+前山地区!E99+大沢地区!E99</f>
        <v>205</v>
      </c>
      <c r="F99" s="32"/>
    </row>
    <row r="100" spans="1:6" ht="15" customHeight="1" x14ac:dyDescent="0.15">
      <c r="A100" s="12"/>
      <c r="B100" s="35">
        <v>81</v>
      </c>
      <c r="C100" s="75">
        <f>野沢区!C100+桜井地区!C100+岸野地区!C100+前山地区!C100+大沢地区!C100</f>
        <v>79</v>
      </c>
      <c r="D100" s="75">
        <f>野沢区!D100+桜井地区!D100+岸野地区!D100+前山地区!D100+大沢地区!D100</f>
        <v>79</v>
      </c>
      <c r="E100" s="58">
        <f>野沢区!E100+桜井地区!E100+岸野地区!E100+前山地区!E100+大沢地区!E100</f>
        <v>158</v>
      </c>
      <c r="F100" s="32"/>
    </row>
    <row r="101" spans="1:6" ht="15" customHeight="1" x14ac:dyDescent="0.15">
      <c r="A101" s="12"/>
      <c r="B101" s="35">
        <v>82</v>
      </c>
      <c r="C101" s="75">
        <f>野沢区!C101+桜井地区!C101+岸野地区!C101+前山地区!C101+大沢地区!C101</f>
        <v>76</v>
      </c>
      <c r="D101" s="75">
        <f>野沢区!D101+桜井地区!D101+岸野地区!D101+前山地区!D101+大沢地区!D101</f>
        <v>113</v>
      </c>
      <c r="E101" s="58">
        <f>野沢区!E101+桜井地区!E101+岸野地区!E101+前山地区!E101+大沢地区!E101</f>
        <v>189</v>
      </c>
      <c r="F101" s="32"/>
    </row>
    <row r="102" spans="1:6" ht="15" customHeight="1" x14ac:dyDescent="0.15">
      <c r="A102" s="12"/>
      <c r="B102" s="35">
        <v>83</v>
      </c>
      <c r="C102" s="75">
        <f>野沢区!C102+桜井地区!C102+岸野地区!C102+前山地区!C102+大沢地区!C102</f>
        <v>64</v>
      </c>
      <c r="D102" s="75">
        <f>野沢区!D102+桜井地区!D102+岸野地区!D102+前山地区!D102+大沢地区!D102</f>
        <v>103</v>
      </c>
      <c r="E102" s="58">
        <f>野沢区!E102+桜井地区!E102+岸野地区!E102+前山地区!E102+大沢地区!E102</f>
        <v>167</v>
      </c>
      <c r="F102" s="32"/>
    </row>
    <row r="103" spans="1:6" ht="15" customHeight="1" x14ac:dyDescent="0.15">
      <c r="A103" s="12"/>
      <c r="B103" s="35">
        <v>84</v>
      </c>
      <c r="C103" s="75">
        <f>野沢区!C103+桜井地区!C103+岸野地区!C103+前山地区!C103+大沢地区!C103</f>
        <v>51</v>
      </c>
      <c r="D103" s="75">
        <f>野沢区!D103+桜井地区!D103+岸野地区!D103+前山地区!D103+大沢地区!D103</f>
        <v>67</v>
      </c>
      <c r="E103" s="58">
        <f>野沢区!E103+桜井地区!E103+岸野地区!E103+前山地区!E103+大沢地区!E103</f>
        <v>118</v>
      </c>
      <c r="F103" s="32"/>
    </row>
    <row r="104" spans="1:6" ht="15" customHeight="1" x14ac:dyDescent="0.15">
      <c r="A104" s="12"/>
      <c r="B104" s="43" t="s">
        <v>88</v>
      </c>
      <c r="C104" s="71">
        <f>野沢区!C104+桜井地区!C104+岸野地区!C104+前山地区!C104+大沢地区!C104</f>
        <v>372</v>
      </c>
      <c r="D104" s="71">
        <f>野沢区!D104+桜井地区!D104+岸野地区!D104+前山地区!D104+大沢地区!D104</f>
        <v>465</v>
      </c>
      <c r="E104" s="60">
        <f>野沢区!E104+桜井地区!E104+岸野地区!E104+前山地区!E104+大沢地区!E104</f>
        <v>837</v>
      </c>
      <c r="F104" s="45">
        <f>E104/E147</f>
        <v>4.9553016399265883E-2</v>
      </c>
    </row>
    <row r="105" spans="1:6" ht="15" customHeight="1" x14ac:dyDescent="0.15">
      <c r="A105" s="12"/>
      <c r="B105" s="35">
        <v>85</v>
      </c>
      <c r="C105" s="75">
        <f>野沢区!C105+桜井地区!C105+岸野地区!C105+前山地区!C105+大沢地区!C105</f>
        <v>51</v>
      </c>
      <c r="D105" s="75">
        <f>野沢区!D105+桜井地区!D105+岸野地区!D105+前山地区!D105+大沢地区!D105</f>
        <v>71</v>
      </c>
      <c r="E105" s="58">
        <f>野沢区!E105+桜井地区!E105+岸野地区!E105+前山地区!E105+大沢地区!E105</f>
        <v>122</v>
      </c>
      <c r="F105" s="32"/>
    </row>
    <row r="106" spans="1:6" ht="15" customHeight="1" x14ac:dyDescent="0.15">
      <c r="A106" s="12"/>
      <c r="B106" s="35">
        <v>86</v>
      </c>
      <c r="C106" s="75">
        <f>野沢区!C106+桜井地区!C106+岸野地区!C106+前山地区!C106+大沢地区!C106</f>
        <v>53</v>
      </c>
      <c r="D106" s="75">
        <f>野沢区!D106+桜井地区!D106+岸野地区!D106+前山地区!D106+大沢地区!D106</f>
        <v>100</v>
      </c>
      <c r="E106" s="58">
        <f>野沢区!E106+桜井地区!E106+岸野地区!E106+前山地区!E106+大沢地区!E106</f>
        <v>153</v>
      </c>
      <c r="F106" s="32"/>
    </row>
    <row r="107" spans="1:6" ht="15" customHeight="1" x14ac:dyDescent="0.15">
      <c r="A107" s="12"/>
      <c r="B107" s="35">
        <v>87</v>
      </c>
      <c r="C107" s="75">
        <f>野沢区!C107+桜井地区!C107+岸野地区!C107+前山地区!C107+大沢地区!C107</f>
        <v>63</v>
      </c>
      <c r="D107" s="75">
        <f>野沢区!D107+桜井地区!D107+岸野地区!D107+前山地区!D107+大沢地区!D107</f>
        <v>83</v>
      </c>
      <c r="E107" s="58">
        <f>野沢区!E107+桜井地区!E107+岸野地区!E107+前山地区!E107+大沢地区!E107</f>
        <v>146</v>
      </c>
      <c r="F107" s="32"/>
    </row>
    <row r="108" spans="1:6" ht="15" customHeight="1" x14ac:dyDescent="0.15">
      <c r="A108" s="12"/>
      <c r="B108" s="35">
        <v>88</v>
      </c>
      <c r="C108" s="75">
        <f>野沢区!C108+桜井地区!C108+岸野地区!C108+前山地区!C108+大沢地区!C108</f>
        <v>48</v>
      </c>
      <c r="D108" s="75">
        <f>野沢区!D108+桜井地区!D108+岸野地区!D108+前山地区!D108+大沢地区!D108</f>
        <v>73</v>
      </c>
      <c r="E108" s="58">
        <f>野沢区!E108+桜井地区!E108+岸野地区!E108+前山地区!E108+大沢地区!E108</f>
        <v>121</v>
      </c>
      <c r="F108" s="32"/>
    </row>
    <row r="109" spans="1:6" ht="15" customHeight="1" x14ac:dyDescent="0.15">
      <c r="A109" s="12"/>
      <c r="B109" s="35">
        <v>89</v>
      </c>
      <c r="C109" s="75">
        <f>野沢区!C109+桜井地区!C109+岸野地区!C109+前山地区!C109+大沢地区!C109</f>
        <v>45</v>
      </c>
      <c r="D109" s="75">
        <f>野沢区!D109+桜井地区!D109+岸野地区!D109+前山地区!D109+大沢地区!D109</f>
        <v>74</v>
      </c>
      <c r="E109" s="58">
        <f>野沢区!E109+桜井地区!E109+岸野地区!E109+前山地区!E109+大沢地区!E109</f>
        <v>119</v>
      </c>
      <c r="F109" s="32"/>
    </row>
    <row r="110" spans="1:6" ht="15" customHeight="1" x14ac:dyDescent="0.15">
      <c r="A110" s="12"/>
      <c r="B110" s="43" t="s">
        <v>89</v>
      </c>
      <c r="C110" s="71">
        <f>野沢区!C110+桜井地区!C110+岸野地区!C110+前山地区!C110+大沢地区!C110</f>
        <v>260</v>
      </c>
      <c r="D110" s="71">
        <f>野沢区!D110+桜井地区!D110+岸野地区!D110+前山地区!D110+大沢地区!D110</f>
        <v>401</v>
      </c>
      <c r="E110" s="60">
        <f>野沢区!E110+桜井地区!E110+岸野地区!E110+前山地区!E110+大沢地区!E110</f>
        <v>661</v>
      </c>
      <c r="F110" s="45">
        <f>E110/E147</f>
        <v>3.9133266236457284E-2</v>
      </c>
    </row>
    <row r="111" spans="1:6" ht="15" customHeight="1" x14ac:dyDescent="0.15">
      <c r="A111" s="12"/>
      <c r="B111" s="35">
        <v>90</v>
      </c>
      <c r="C111" s="75">
        <f>野沢区!C111+桜井地区!C111+岸野地区!C111+前山地区!C111+大沢地区!C111</f>
        <v>26</v>
      </c>
      <c r="D111" s="75">
        <f>野沢区!D111+桜井地区!D111+岸野地区!D111+前山地区!D111+大沢地区!D111</f>
        <v>57</v>
      </c>
      <c r="E111" s="58">
        <f>野沢区!E111+桜井地区!E111+岸野地区!E111+前山地区!E111+大沢地区!E111</f>
        <v>83</v>
      </c>
      <c r="F111" s="32"/>
    </row>
    <row r="112" spans="1:6" ht="15" customHeight="1" x14ac:dyDescent="0.15">
      <c r="A112" s="12"/>
      <c r="B112" s="35">
        <v>91</v>
      </c>
      <c r="C112" s="75">
        <f>野沢区!C112+桜井地区!C112+岸野地区!C112+前山地区!C112+大沢地区!C112</f>
        <v>33</v>
      </c>
      <c r="D112" s="75">
        <f>野沢区!D112+桜井地区!D112+岸野地区!D112+前山地区!D112+大沢地区!D112</f>
        <v>68</v>
      </c>
      <c r="E112" s="58">
        <f>野沢区!E112+桜井地区!E112+岸野地区!E112+前山地区!E112+大沢地区!E112</f>
        <v>101</v>
      </c>
      <c r="F112" s="32"/>
    </row>
    <row r="113" spans="1:6" ht="15" customHeight="1" x14ac:dyDescent="0.15">
      <c r="A113" s="12"/>
      <c r="B113" s="35">
        <v>92</v>
      </c>
      <c r="C113" s="75">
        <f>野沢区!C113+桜井地区!C113+岸野地区!C113+前山地区!C113+大沢地区!C113</f>
        <v>22</v>
      </c>
      <c r="D113" s="75">
        <f>野沢区!D113+桜井地区!D113+岸野地区!D113+前山地区!D113+大沢地区!D113</f>
        <v>53</v>
      </c>
      <c r="E113" s="58">
        <f>野沢区!E113+桜井地区!E113+岸野地区!E113+前山地区!E113+大沢地区!E113</f>
        <v>75</v>
      </c>
      <c r="F113" s="32"/>
    </row>
    <row r="114" spans="1:6" ht="15" customHeight="1" x14ac:dyDescent="0.15">
      <c r="A114" s="12"/>
      <c r="B114" s="35">
        <v>93</v>
      </c>
      <c r="C114" s="75">
        <f>野沢区!C114+桜井地区!C114+岸野地区!C114+前山地区!C114+大沢地区!C114</f>
        <v>22</v>
      </c>
      <c r="D114" s="75">
        <f>野沢区!D114+桜井地区!D114+岸野地区!D114+前山地区!D114+大沢地区!D114</f>
        <v>50</v>
      </c>
      <c r="E114" s="58">
        <f>野沢区!E114+桜井地区!E114+岸野地区!E114+前山地区!E114+大沢地区!E114</f>
        <v>72</v>
      </c>
      <c r="F114" s="32"/>
    </row>
    <row r="115" spans="1:6" ht="15" customHeight="1" x14ac:dyDescent="0.15">
      <c r="A115" s="12"/>
      <c r="B115" s="35">
        <v>94</v>
      </c>
      <c r="C115" s="75">
        <f>野沢区!C115+桜井地区!C115+岸野地区!C115+前山地区!C115+大沢地区!C115</f>
        <v>17</v>
      </c>
      <c r="D115" s="75">
        <f>野沢区!D115+桜井地区!D115+岸野地区!D115+前山地区!D115+大沢地区!D115</f>
        <v>40</v>
      </c>
      <c r="E115" s="58">
        <f>野沢区!E115+桜井地区!E115+岸野地区!E115+前山地区!E115+大沢地区!E115</f>
        <v>57</v>
      </c>
      <c r="F115" s="32"/>
    </row>
    <row r="116" spans="1:6" ht="15" customHeight="1" x14ac:dyDescent="0.15">
      <c r="A116" s="12"/>
      <c r="B116" s="43" t="s">
        <v>90</v>
      </c>
      <c r="C116" s="71">
        <f>野沢区!C116+桜井地区!C116+岸野地区!C116+前山地区!C116+大沢地区!C116</f>
        <v>120</v>
      </c>
      <c r="D116" s="71">
        <f>野沢区!D116+桜井地区!D116+岸野地区!D116+前山地区!D116+大沢地区!D116</f>
        <v>268</v>
      </c>
      <c r="E116" s="60">
        <f>野沢区!E116+桜井地区!E116+岸野地区!E116+前山地区!E116+大沢地区!E116</f>
        <v>388</v>
      </c>
      <c r="F116" s="45">
        <f>E116/E147</f>
        <v>2.297081285891895E-2</v>
      </c>
    </row>
    <row r="117" spans="1:6" ht="15" customHeight="1" x14ac:dyDescent="0.15">
      <c r="A117" s="12"/>
      <c r="B117" s="35">
        <v>95</v>
      </c>
      <c r="C117" s="75">
        <f>野沢区!C117+桜井地区!C117+岸野地区!C117+前山地区!C117+大沢地区!C117</f>
        <v>15</v>
      </c>
      <c r="D117" s="75">
        <f>野沢区!D117+桜井地区!D117+岸野地区!D117+前山地区!D117+大沢地区!D117</f>
        <v>51</v>
      </c>
      <c r="E117" s="58">
        <f>野沢区!E117+桜井地区!E117+岸野地区!E117+前山地区!E117+大沢地区!E117</f>
        <v>66</v>
      </c>
      <c r="F117" s="32"/>
    </row>
    <row r="118" spans="1:6" ht="15" customHeight="1" x14ac:dyDescent="0.15">
      <c r="A118" s="12"/>
      <c r="B118" s="35">
        <v>96</v>
      </c>
      <c r="C118" s="75">
        <f>野沢区!C118+桜井地区!C118+岸野地区!C118+前山地区!C118+大沢地区!C118</f>
        <v>6</v>
      </c>
      <c r="D118" s="75">
        <f>野沢区!D118+桜井地区!D118+岸野地区!D118+前山地区!D118+大沢地区!D118</f>
        <v>23</v>
      </c>
      <c r="E118" s="58">
        <f>野沢区!E118+桜井地区!E118+岸野地区!E118+前山地区!E118+大沢地区!E118</f>
        <v>29</v>
      </c>
      <c r="F118" s="32"/>
    </row>
    <row r="119" spans="1:6" ht="15" customHeight="1" x14ac:dyDescent="0.15">
      <c r="A119" s="12"/>
      <c r="B119" s="35">
        <v>97</v>
      </c>
      <c r="C119" s="75">
        <f>野沢区!C119+桜井地区!C119+岸野地区!C119+前山地区!C119+大沢地区!C119</f>
        <v>6</v>
      </c>
      <c r="D119" s="75">
        <f>野沢区!D119+桜井地区!D119+岸野地区!D119+前山地区!D119+大沢地区!D119</f>
        <v>28</v>
      </c>
      <c r="E119" s="58">
        <f>野沢区!E119+桜井地区!E119+岸野地区!E119+前山地区!E119+大沢地区!E119</f>
        <v>34</v>
      </c>
      <c r="F119" s="32"/>
    </row>
    <row r="120" spans="1:6" ht="15" customHeight="1" x14ac:dyDescent="0.15">
      <c r="A120" s="12"/>
      <c r="B120" s="35">
        <v>98</v>
      </c>
      <c r="C120" s="75">
        <f>野沢区!C120+桜井地区!C120+岸野地区!C120+前山地区!C120+大沢地区!C120</f>
        <v>4</v>
      </c>
      <c r="D120" s="75">
        <f>野沢区!D120+桜井地区!D120+岸野地区!D120+前山地区!D120+大沢地区!D120</f>
        <v>17</v>
      </c>
      <c r="E120" s="58">
        <f>野沢区!E120+桜井地区!E120+岸野地区!E120+前山地区!E120+大沢地区!E120</f>
        <v>21</v>
      </c>
      <c r="F120" s="32"/>
    </row>
    <row r="121" spans="1:6" ht="15" customHeight="1" x14ac:dyDescent="0.15">
      <c r="A121" s="12"/>
      <c r="B121" s="35">
        <v>99</v>
      </c>
      <c r="C121" s="75">
        <f>野沢区!C121+桜井地区!C121+岸野地区!C121+前山地区!C121+大沢地区!C121</f>
        <v>2</v>
      </c>
      <c r="D121" s="75">
        <f>野沢区!D121+桜井地区!D121+岸野地区!D121+前山地区!D121+大沢地区!D121</f>
        <v>15</v>
      </c>
      <c r="E121" s="58">
        <f>野沢区!E121+桜井地区!E121+岸野地区!E121+前山地区!E121+大沢地区!E121</f>
        <v>17</v>
      </c>
      <c r="F121" s="32"/>
    </row>
    <row r="122" spans="1:6" ht="15" customHeight="1" x14ac:dyDescent="0.15">
      <c r="A122" s="12"/>
      <c r="B122" s="43" t="s">
        <v>91</v>
      </c>
      <c r="C122" s="71">
        <f>野沢区!C122+桜井地区!C122+岸野地区!C122+前山地区!C122+大沢地区!C122</f>
        <v>33</v>
      </c>
      <c r="D122" s="71">
        <f>野沢区!D122+桜井地区!D122+岸野地区!D122+前山地区!D122+大沢地区!D122</f>
        <v>134</v>
      </c>
      <c r="E122" s="60">
        <f>野沢区!E122+桜井地区!E122+岸野地区!E122+前山地区!E122+大沢地区!E122</f>
        <v>167</v>
      </c>
      <c r="F122" s="45">
        <f>E122/E147</f>
        <v>9.8869220294831566E-3</v>
      </c>
    </row>
    <row r="123" spans="1:6" ht="15" customHeight="1" x14ac:dyDescent="0.15">
      <c r="A123" s="12"/>
      <c r="B123" s="35">
        <v>100</v>
      </c>
      <c r="C123" s="75">
        <f>野沢区!C123+桜井地区!C123+岸野地区!C123+前山地区!C123+大沢地区!C123</f>
        <v>1</v>
      </c>
      <c r="D123" s="75">
        <f>野沢区!D123+桜井地区!D123+岸野地区!D123+前山地区!D123+大沢地区!D123</f>
        <v>12</v>
      </c>
      <c r="E123" s="58">
        <f>野沢区!E123+桜井地区!E123+岸野地区!E123+前山地区!E123+大沢地区!E123</f>
        <v>13</v>
      </c>
      <c r="F123" s="32"/>
    </row>
    <row r="124" spans="1:6" ht="15" customHeight="1" x14ac:dyDescent="0.15">
      <c r="A124" s="12"/>
      <c r="B124" s="35">
        <v>101</v>
      </c>
      <c r="C124" s="75">
        <f>野沢区!C124+桜井地区!C124+岸野地区!C124+前山地区!C124+大沢地区!C124</f>
        <v>2</v>
      </c>
      <c r="D124" s="75">
        <f>野沢区!D124+桜井地区!D124+岸野地区!D124+前山地区!D124+大沢地区!D124</f>
        <v>2</v>
      </c>
      <c r="E124" s="58">
        <f>野沢区!E124+桜井地区!E124+岸野地区!E124+前山地区!E124+大沢地区!E124</f>
        <v>4</v>
      </c>
      <c r="F124" s="32"/>
    </row>
    <row r="125" spans="1:6" ht="15" customHeight="1" x14ac:dyDescent="0.15">
      <c r="A125" s="12"/>
      <c r="B125" s="35">
        <v>102</v>
      </c>
      <c r="C125" s="75">
        <f>野沢区!C125+桜井地区!C125+岸野地区!C125+前山地区!C125+大沢地区!C125</f>
        <v>0</v>
      </c>
      <c r="D125" s="75">
        <f>野沢区!D125+桜井地区!D125+岸野地区!D125+前山地区!D125+大沢地区!D125</f>
        <v>3</v>
      </c>
      <c r="E125" s="58">
        <f>野沢区!E125+桜井地区!E125+岸野地区!E125+前山地区!E125+大沢地区!E125</f>
        <v>3</v>
      </c>
      <c r="F125" s="32"/>
    </row>
    <row r="126" spans="1:6" ht="15" customHeight="1" x14ac:dyDescent="0.15">
      <c r="A126" s="12"/>
      <c r="B126" s="35">
        <v>103</v>
      </c>
      <c r="C126" s="75">
        <f>野沢区!C126+桜井地区!C126+岸野地区!C126+前山地区!C126+大沢地区!C126</f>
        <v>0</v>
      </c>
      <c r="D126" s="75">
        <f>野沢区!D126+桜井地区!D126+岸野地区!D126+前山地区!D126+大沢地区!D126</f>
        <v>1</v>
      </c>
      <c r="E126" s="58">
        <f>野沢区!E126+桜井地区!E126+岸野地区!E126+前山地区!E126+大沢地区!E126</f>
        <v>1</v>
      </c>
      <c r="F126" s="32"/>
    </row>
    <row r="127" spans="1:6" ht="15" customHeight="1" x14ac:dyDescent="0.15">
      <c r="A127" s="12"/>
      <c r="B127" s="35">
        <v>104</v>
      </c>
      <c r="C127" s="75">
        <f>野沢区!C127+桜井地区!C127+岸野地区!C127+前山地区!C127+大沢地区!C127</f>
        <v>2</v>
      </c>
      <c r="D127" s="75">
        <f>野沢区!D127+桜井地区!D127+岸野地区!D127+前山地区!D127+大沢地区!D127</f>
        <v>1</v>
      </c>
      <c r="E127" s="58">
        <f>野沢区!E127+桜井地区!E127+岸野地区!E127+前山地区!E127+大沢地区!E127</f>
        <v>3</v>
      </c>
      <c r="F127" s="32"/>
    </row>
    <row r="128" spans="1:6" ht="15" customHeight="1" x14ac:dyDescent="0.15">
      <c r="A128" s="12"/>
      <c r="B128" s="43" t="s">
        <v>92</v>
      </c>
      <c r="C128" s="71">
        <f>野沢区!C128+桜井地区!C128+岸野地区!C128+前山地区!C128+大沢地区!C128</f>
        <v>5</v>
      </c>
      <c r="D128" s="71">
        <f>野沢区!D128+桜井地区!D128+岸野地区!D128+前山地区!D128+大沢地区!D128</f>
        <v>19</v>
      </c>
      <c r="E128" s="60">
        <f>野沢区!E128+桜井地区!E128+岸野地区!E128+前山地区!E128+大沢地区!E128</f>
        <v>24</v>
      </c>
      <c r="F128" s="45">
        <f>E128/E147</f>
        <v>1.4208750222011722E-3</v>
      </c>
    </row>
    <row r="129" spans="1:6" ht="15" customHeight="1" x14ac:dyDescent="0.15">
      <c r="A129" s="12"/>
      <c r="B129" s="35">
        <v>105</v>
      </c>
      <c r="C129" s="75">
        <f>野沢区!C129+桜井地区!C129+岸野地区!C129+前山地区!C129+大沢地区!C129</f>
        <v>0</v>
      </c>
      <c r="D129" s="75">
        <f>野沢区!D129+桜井地区!D129+岸野地区!D129+前山地区!D129+大沢地区!D129</f>
        <v>0</v>
      </c>
      <c r="E129" s="58">
        <f>野沢区!E129+桜井地区!E129+岸野地区!E129+前山地区!E129+大沢地区!E129</f>
        <v>0</v>
      </c>
      <c r="F129" s="32"/>
    </row>
    <row r="130" spans="1:6" ht="15" customHeight="1" x14ac:dyDescent="0.15">
      <c r="A130" s="12"/>
      <c r="B130" s="35">
        <v>106</v>
      </c>
      <c r="C130" s="75">
        <f>野沢区!C130+桜井地区!C130+岸野地区!C130+前山地区!C130+大沢地区!C130</f>
        <v>0</v>
      </c>
      <c r="D130" s="75">
        <f>野沢区!D130+桜井地区!D130+岸野地区!D130+前山地区!D130+大沢地区!D130</f>
        <v>0</v>
      </c>
      <c r="E130" s="58">
        <f>野沢区!E130+桜井地区!E130+岸野地区!E130+前山地区!E130+大沢地区!E130</f>
        <v>0</v>
      </c>
      <c r="F130" s="32"/>
    </row>
    <row r="131" spans="1:6" ht="15" customHeight="1" x14ac:dyDescent="0.15">
      <c r="A131" s="12"/>
      <c r="B131" s="35">
        <v>107</v>
      </c>
      <c r="C131" s="75">
        <f>野沢区!C131+桜井地区!C131+岸野地区!C131+前山地区!C131+大沢地区!C131</f>
        <v>0</v>
      </c>
      <c r="D131" s="75">
        <f>野沢区!D131+桜井地区!D131+岸野地区!D131+前山地区!D131+大沢地区!D131</f>
        <v>0</v>
      </c>
      <c r="E131" s="58">
        <f>野沢区!E131+桜井地区!E131+岸野地区!E131+前山地区!E131+大沢地区!E131</f>
        <v>0</v>
      </c>
      <c r="F131" s="32"/>
    </row>
    <row r="132" spans="1:6" ht="15" customHeight="1" x14ac:dyDescent="0.15">
      <c r="A132" s="12"/>
      <c r="B132" s="35">
        <v>108</v>
      </c>
      <c r="C132" s="75">
        <f>野沢区!C132+桜井地区!C132+岸野地区!C132+前山地区!C132+大沢地区!C132</f>
        <v>0</v>
      </c>
      <c r="D132" s="75">
        <f>野沢区!D132+桜井地区!D132+岸野地区!D132+前山地区!D132+大沢地区!D132</f>
        <v>0</v>
      </c>
      <c r="E132" s="58">
        <f>野沢区!E132+桜井地区!E132+岸野地区!E132+前山地区!E132+大沢地区!E132</f>
        <v>0</v>
      </c>
      <c r="F132" s="32"/>
    </row>
    <row r="133" spans="1:6" ht="15" customHeight="1" x14ac:dyDescent="0.15">
      <c r="A133" s="12"/>
      <c r="B133" s="35">
        <v>109</v>
      </c>
      <c r="C133" s="75">
        <f>野沢区!C133+桜井地区!C133+岸野地区!C133+前山地区!C133+大沢地区!C133</f>
        <v>0</v>
      </c>
      <c r="D133" s="75">
        <f>野沢区!D133+桜井地区!D133+岸野地区!D133+前山地区!D133+大沢地区!D133</f>
        <v>0</v>
      </c>
      <c r="E133" s="58">
        <f>野沢区!E133+桜井地区!E133+岸野地区!E133+前山地区!E133+大沢地区!E133</f>
        <v>0</v>
      </c>
      <c r="F133" s="32"/>
    </row>
    <row r="134" spans="1:6" ht="15" customHeight="1" x14ac:dyDescent="0.15">
      <c r="A134" s="36"/>
      <c r="B134" s="46" t="s">
        <v>93</v>
      </c>
      <c r="C134" s="71">
        <f>野沢区!C134+桜井地区!C134+岸野地区!C134+前山地区!C134+大沢地区!C134</f>
        <v>0</v>
      </c>
      <c r="D134" s="71">
        <f>野沢区!D134+桜井地区!D134+岸野地区!D134+前山地区!D134+大沢地区!D134</f>
        <v>0</v>
      </c>
      <c r="E134" s="60">
        <f>野沢区!E134+桜井地区!E134+岸野地区!E134+前山地区!E134+大沢地区!E134</f>
        <v>0</v>
      </c>
      <c r="F134" s="45">
        <f>E134/E147</f>
        <v>0</v>
      </c>
    </row>
    <row r="135" spans="1:6" ht="15" customHeight="1" x14ac:dyDescent="0.15">
      <c r="A135" s="36"/>
      <c r="B135" s="35">
        <v>110</v>
      </c>
      <c r="C135" s="79">
        <f>野沢区!C135+桜井地区!C135+岸野地区!C135+前山地区!C135+大沢地区!C135</f>
        <v>0</v>
      </c>
      <c r="D135" s="79">
        <f>野沢区!D135+桜井地区!D135+岸野地区!D135+前山地区!D135+大沢地区!D135</f>
        <v>0</v>
      </c>
      <c r="E135" s="93">
        <f>野沢区!E135+桜井地区!E135+岸野地区!E135+前山地区!E135+大沢地区!E135</f>
        <v>0</v>
      </c>
      <c r="F135" s="32"/>
    </row>
    <row r="136" spans="1:6" ht="15" customHeight="1" x14ac:dyDescent="0.15">
      <c r="A136" s="36"/>
      <c r="B136" s="35">
        <v>111</v>
      </c>
      <c r="C136" s="75">
        <f>野沢区!C136+桜井地区!C136+岸野地区!C136+前山地区!C136+大沢地区!C136</f>
        <v>0</v>
      </c>
      <c r="D136" s="75">
        <f>野沢区!D136+桜井地区!D136+岸野地区!D136+前山地区!D136+大沢地区!D136</f>
        <v>0</v>
      </c>
      <c r="E136" s="58">
        <f>野沢区!E136+桜井地区!E136+岸野地区!E136+前山地区!E136+大沢地区!E136</f>
        <v>0</v>
      </c>
      <c r="F136" s="32"/>
    </row>
    <row r="137" spans="1:6" ht="15" customHeight="1" x14ac:dyDescent="0.15">
      <c r="A137" s="36"/>
      <c r="B137" s="35">
        <v>112</v>
      </c>
      <c r="C137" s="75">
        <f>野沢区!C137+桜井地区!C137+岸野地区!C137+前山地区!C137+大沢地区!C137</f>
        <v>0</v>
      </c>
      <c r="D137" s="75">
        <f>野沢区!D137+桜井地区!D137+岸野地区!D137+前山地区!D137+大沢地区!D137</f>
        <v>0</v>
      </c>
      <c r="E137" s="58">
        <f>野沢区!E137+桜井地区!E137+岸野地区!E137+前山地区!E137+大沢地区!E137</f>
        <v>0</v>
      </c>
      <c r="F137" s="32"/>
    </row>
    <row r="138" spans="1:6" ht="15" customHeight="1" x14ac:dyDescent="0.15">
      <c r="A138" s="36"/>
      <c r="B138" s="35">
        <v>113</v>
      </c>
      <c r="C138" s="75">
        <f>野沢区!C138+桜井地区!C138+岸野地区!C138+前山地区!C138+大沢地区!C138</f>
        <v>0</v>
      </c>
      <c r="D138" s="75">
        <f>野沢区!D138+桜井地区!D138+岸野地区!D138+前山地区!D138+大沢地区!D138</f>
        <v>0</v>
      </c>
      <c r="E138" s="58">
        <f>野沢区!E138+桜井地区!E138+岸野地区!E138+前山地区!E138+大沢地区!E138</f>
        <v>0</v>
      </c>
      <c r="F138" s="32"/>
    </row>
    <row r="139" spans="1:6" ht="15" customHeight="1" x14ac:dyDescent="0.15">
      <c r="A139" s="36"/>
      <c r="B139" s="35">
        <v>114</v>
      </c>
      <c r="C139" s="75">
        <f>野沢区!C139+桜井地区!C139+岸野地区!C139+前山地区!C139+大沢地区!C139</f>
        <v>0</v>
      </c>
      <c r="D139" s="75">
        <f>野沢区!D139+桜井地区!D139+岸野地区!D139+前山地区!D139+大沢地区!D139</f>
        <v>0</v>
      </c>
      <c r="E139" s="58">
        <f>野沢区!E139+桜井地区!E139+岸野地区!E139+前山地区!E139+大沢地区!E139</f>
        <v>0</v>
      </c>
      <c r="F139" s="32"/>
    </row>
    <row r="140" spans="1:6" ht="15" customHeight="1" x14ac:dyDescent="0.15">
      <c r="A140" s="36"/>
      <c r="B140" s="43" t="s">
        <v>378</v>
      </c>
      <c r="C140" s="71">
        <f>野沢区!C140+桜井地区!C140+岸野地区!C140+前山地区!C140+大沢地区!C140</f>
        <v>0</v>
      </c>
      <c r="D140" s="71">
        <f>野沢区!D140+桜井地区!D140+岸野地区!D140+前山地区!D140+大沢地区!D140</f>
        <v>0</v>
      </c>
      <c r="E140" s="60">
        <f>野沢区!E140+桜井地区!E140+岸野地区!E140+前山地区!E140+大沢地区!E140</f>
        <v>0</v>
      </c>
      <c r="F140" s="45">
        <f>E140/E147</f>
        <v>0</v>
      </c>
    </row>
    <row r="141" spans="1:6" ht="15" customHeight="1" x14ac:dyDescent="0.15">
      <c r="A141" s="36"/>
      <c r="B141" s="35">
        <v>115</v>
      </c>
      <c r="C141" s="75">
        <f>野沢区!C141+桜井地区!C141+岸野地区!C141+前山地区!C141+大沢地区!C141</f>
        <v>0</v>
      </c>
      <c r="D141" s="75">
        <f>野沢区!D141+桜井地区!D141+岸野地区!D141+前山地区!D141+大沢地区!D141</f>
        <v>0</v>
      </c>
      <c r="E141" s="58">
        <f>野沢区!E141+桜井地区!E141+岸野地区!E141+前山地区!E141+大沢地区!E141</f>
        <v>0</v>
      </c>
      <c r="F141" s="32"/>
    </row>
    <row r="142" spans="1:6" ht="15" customHeight="1" x14ac:dyDescent="0.15">
      <c r="A142" s="36"/>
      <c r="B142" s="35">
        <v>116</v>
      </c>
      <c r="C142" s="75">
        <f>野沢区!C142+桜井地区!C142+岸野地区!C142+前山地区!C142+大沢地区!C142</f>
        <v>0</v>
      </c>
      <c r="D142" s="75">
        <f>野沢区!D142+桜井地区!D142+岸野地区!D142+前山地区!D142+大沢地区!D142</f>
        <v>0</v>
      </c>
      <c r="E142" s="58">
        <f>野沢区!E142+桜井地区!E142+岸野地区!E142+前山地区!E142+大沢地区!E142</f>
        <v>0</v>
      </c>
      <c r="F142" s="32"/>
    </row>
    <row r="143" spans="1:6" ht="15" customHeight="1" x14ac:dyDescent="0.15">
      <c r="A143" s="36"/>
      <c r="B143" s="35">
        <v>117</v>
      </c>
      <c r="C143" s="75">
        <f>野沢区!C143+桜井地区!C143+岸野地区!C143+前山地区!C143+大沢地区!C143</f>
        <v>0</v>
      </c>
      <c r="D143" s="75">
        <f>野沢区!D143+桜井地区!D143+岸野地区!D143+前山地区!D143+大沢地区!D143</f>
        <v>0</v>
      </c>
      <c r="E143" s="58">
        <f>野沢区!E143+桜井地区!E143+岸野地区!E143+前山地区!E143+大沢地区!E143</f>
        <v>0</v>
      </c>
      <c r="F143" s="32"/>
    </row>
    <row r="144" spans="1:6" ht="15" customHeight="1" x14ac:dyDescent="0.15">
      <c r="A144" s="36"/>
      <c r="B144" s="35">
        <v>118</v>
      </c>
      <c r="C144" s="75">
        <f>野沢区!C144+桜井地区!C144+岸野地区!C144+前山地区!C144+大沢地区!C144</f>
        <v>0</v>
      </c>
      <c r="D144" s="75">
        <f>野沢区!D144+桜井地区!D144+岸野地区!D144+前山地区!D144+大沢地区!D144</f>
        <v>0</v>
      </c>
      <c r="E144" s="58">
        <f>野沢区!E144+桜井地区!E144+岸野地区!E144+前山地区!E144+大沢地区!E144</f>
        <v>0</v>
      </c>
      <c r="F144" s="32"/>
    </row>
    <row r="145" spans="1:6" ht="15" customHeight="1" x14ac:dyDescent="0.15">
      <c r="A145" s="36"/>
      <c r="B145" s="35">
        <v>119</v>
      </c>
      <c r="C145" s="75">
        <f>野沢区!C145+桜井地区!C145+岸野地区!C145+前山地区!C145+大沢地区!C145</f>
        <v>0</v>
      </c>
      <c r="D145" s="75">
        <f>野沢区!D145+桜井地区!D145+岸野地区!D145+前山地区!D145+大沢地区!D145</f>
        <v>0</v>
      </c>
      <c r="E145" s="58">
        <f>野沢区!E145+桜井地区!E145+岸野地区!E145+前山地区!E145+大沢地区!E145</f>
        <v>0</v>
      </c>
      <c r="F145" s="32"/>
    </row>
    <row r="146" spans="1:6" ht="15" customHeight="1" thickBot="1" x14ac:dyDescent="0.2">
      <c r="A146" s="36"/>
      <c r="B146" s="46" t="s">
        <v>379</v>
      </c>
      <c r="C146" s="72">
        <f>野沢区!C146+桜井地区!C146+岸野地区!C146+前山地区!C146+大沢地区!C146</f>
        <v>0</v>
      </c>
      <c r="D146" s="72">
        <f>野沢区!D146+桜井地区!D146+岸野地区!D146+前山地区!D146+大沢地区!D146</f>
        <v>0</v>
      </c>
      <c r="E146" s="61">
        <f>野沢区!E146+桜井地区!E146+岸野地区!E146+前山地区!E146+大沢地区!E146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7">
        <f>野沢区!C147+桜井地区!C147+岸野地区!C147+前山地区!C147+大沢地区!C147</f>
        <v>8249</v>
      </c>
      <c r="D147" s="77">
        <f>野沢区!D147+桜井地区!D147+岸野地区!D147+前山地区!D147+大沢地区!D147</f>
        <v>8642</v>
      </c>
      <c r="E147" s="62">
        <f>野沢区!E147+桜井地区!E147+岸野地区!E147+前山地区!E147+大沢地区!E147</f>
        <v>16891</v>
      </c>
      <c r="F147" s="32">
        <f>SUM(F3:F134)</f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15">
      <c r="A150" s="16"/>
      <c r="B150" s="16" t="s">
        <v>7</v>
      </c>
      <c r="C150" s="17">
        <f>C8+C14+C20</f>
        <v>1100</v>
      </c>
      <c r="D150" s="17">
        <f>D8+D14+D20</f>
        <v>972</v>
      </c>
      <c r="E150" s="17">
        <f>E8+E14+E20</f>
        <v>2072</v>
      </c>
      <c r="F150" s="32">
        <f>E150/E153</f>
        <v>0.1226688769167012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4693</v>
      </c>
      <c r="D151" s="19">
        <f>D26+D32+D38+D44+D50+D56+D62+D68+D74+D80</f>
        <v>4587</v>
      </c>
      <c r="E151" s="19">
        <f>E26+E32+E38+E44+E50+E56+E62+E68+E74+E80</f>
        <v>9280</v>
      </c>
      <c r="F151" s="32">
        <f>E151/E153</f>
        <v>0.54940500858445329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2456</v>
      </c>
      <c r="D152" s="21">
        <f t="shared" ref="D152:E152" si="0">D86+D92+D98+D104+D110+D116+D122+D128+D134+D140+D146</f>
        <v>3083</v>
      </c>
      <c r="E152" s="21">
        <f t="shared" si="0"/>
        <v>5539</v>
      </c>
      <c r="F152" s="32">
        <f>E152/E153</f>
        <v>0.32792611449884557</v>
      </c>
    </row>
    <row r="153" spans="1:6" ht="15" customHeight="1" x14ac:dyDescent="0.15">
      <c r="B153" s="2" t="s">
        <v>8</v>
      </c>
      <c r="C153" s="1">
        <f>SUM(C150:C152)</f>
        <v>8249</v>
      </c>
      <c r="D153" s="1">
        <f>SUM(D150:D152)</f>
        <v>8642</v>
      </c>
      <c r="E153" s="1">
        <f>SUM(E150:E152)</f>
        <v>16891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1100</v>
      </c>
      <c r="D155" s="17">
        <f>D8+D14+D20</f>
        <v>972</v>
      </c>
      <c r="E155" s="17">
        <f>E8+E14+E20</f>
        <v>2072</v>
      </c>
      <c r="F155" s="32">
        <f>E155/E159</f>
        <v>0.1226688769167012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4693</v>
      </c>
      <c r="D156" s="19">
        <f>D26+D32+D38+D44+D50+D56+D62+D68+D74+D80</f>
        <v>4587</v>
      </c>
      <c r="E156" s="19">
        <f>E26+E32+E38+E44+E50+E56+E62+E68+E74+E80</f>
        <v>9280</v>
      </c>
      <c r="F156" s="32">
        <f>E156/E159</f>
        <v>0.54940500858445329</v>
      </c>
    </row>
    <row r="157" spans="1:6" ht="15" customHeight="1" x14ac:dyDescent="0.15">
      <c r="A157" s="25"/>
      <c r="B157" s="20" t="s">
        <v>10</v>
      </c>
      <c r="C157" s="21">
        <f>C86+C92</f>
        <v>1143</v>
      </c>
      <c r="D157" s="21">
        <f>D86+D92</f>
        <v>1225</v>
      </c>
      <c r="E157" s="21">
        <f>E86+E92</f>
        <v>2368</v>
      </c>
      <c r="F157" s="32">
        <f>E157/E159</f>
        <v>0.14019300219051567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1313</v>
      </c>
      <c r="D158" s="27">
        <f t="shared" ref="D158:E158" si="1">D98+D104+D110+D116+D122+D128+D134+D140+D146</f>
        <v>1858</v>
      </c>
      <c r="E158" s="27">
        <f t="shared" si="1"/>
        <v>3171</v>
      </c>
      <c r="F158" s="32">
        <f>E158/E159</f>
        <v>0.18773311230832987</v>
      </c>
    </row>
    <row r="159" spans="1:6" ht="15" customHeight="1" x14ac:dyDescent="0.15">
      <c r="B159" s="2" t="s">
        <v>8</v>
      </c>
      <c r="C159" s="1">
        <f>SUM(C155:C158)</f>
        <v>8249</v>
      </c>
      <c r="D159" s="1">
        <f>SUM(D155:D158)</f>
        <v>8642</v>
      </c>
      <c r="E159" s="1">
        <f>SUM(E155:E158)</f>
        <v>16891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418</v>
      </c>
      <c r="D161" s="31">
        <f t="shared" ref="D161:E161" si="2">D110+D116+D122+D128+D134+D140+D146</f>
        <v>822</v>
      </c>
      <c r="E161" s="31">
        <f t="shared" si="2"/>
        <v>1240</v>
      </c>
      <c r="F161" s="32">
        <f>E161/E159</f>
        <v>7.3411876147060559E-2</v>
      </c>
    </row>
    <row r="162" spans="1:6" ht="15" customHeight="1" x14ac:dyDescent="0.15">
      <c r="A162" s="30"/>
      <c r="B162" s="23" t="s">
        <v>15</v>
      </c>
      <c r="C162" s="31">
        <f>C116+C122+C128+C134+C140+C146</f>
        <v>158</v>
      </c>
      <c r="D162" s="31">
        <f t="shared" ref="D162:E162" si="3">D116+D122+D128+D134+D140+D146</f>
        <v>421</v>
      </c>
      <c r="E162" s="31">
        <f t="shared" si="3"/>
        <v>579</v>
      </c>
      <c r="F162" s="32">
        <f>E162/E159</f>
        <v>3.4278609910603282E-2</v>
      </c>
    </row>
    <row r="163" spans="1:6" ht="15" customHeight="1" x14ac:dyDescent="0.15">
      <c r="A163" s="30"/>
      <c r="B163" s="23" t="s">
        <v>13</v>
      </c>
      <c r="C163" s="31">
        <f>C122+C128+C134+C140+C146</f>
        <v>38</v>
      </c>
      <c r="D163" s="31">
        <f t="shared" ref="D163:E163" si="4">D122+D128+D134+D140+D146</f>
        <v>153</v>
      </c>
      <c r="E163" s="31">
        <f t="shared" si="4"/>
        <v>191</v>
      </c>
      <c r="F163" s="32">
        <f>E163/E159</f>
        <v>1.1307797051684328E-2</v>
      </c>
    </row>
    <row r="164" spans="1:6" ht="15" customHeight="1" x14ac:dyDescent="0.15">
      <c r="B164" s="4" t="s">
        <v>14</v>
      </c>
      <c r="C164" s="1">
        <f>C128+C134+C140+C146</f>
        <v>5</v>
      </c>
      <c r="D164" s="1">
        <f t="shared" ref="D164:E164" si="5">D128+D134+D140+D146</f>
        <v>19</v>
      </c>
      <c r="E164" s="1">
        <f t="shared" si="5"/>
        <v>24</v>
      </c>
      <c r="F164" s="32">
        <f>E164/E159</f>
        <v>1.4208750222011722E-3</v>
      </c>
    </row>
    <row r="165" spans="1:6" ht="15" customHeight="1" x14ac:dyDescent="0.15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15">
      <c r="B166" s="4" t="s">
        <v>395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394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263">
    <tabColor indexed="46"/>
  </sheetPr>
  <dimension ref="A1:F167"/>
  <sheetViews>
    <sheetView zoomScaleNormal="100" workbookViewId="0">
      <selection activeCell="B2" sqref="B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">
      <c r="A2" s="66" t="s">
        <v>106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田町!C3+野沢本町!C3+中小屋!C3+十二町!C3+原上!C3+原中!C3+原下!C3+原曙!C3+原宮巻!C3+原東南!C3+原西南!C3+鍛冶屋!C3+高柳!C3+取出相生町!C3+取出中!C3+取出上!C3+本新町!C3+跡部!C3+三塚!C3+泉野!C3</f>
        <v>15</v>
      </c>
      <c r="D3" s="74">
        <f>田町!D3+野沢本町!D3+中小屋!D3+十二町!D3+原上!D3+原中!D3+原下!D3+原曙!D3+原宮巻!D3+原東南!D3+原西南!D3+鍛冶屋!D3+高柳!D3+取出相生町!D3+取出中!D3+取出上!D3+本新町!D3+跡部!D3+三塚!D3+泉野!D3</f>
        <v>28</v>
      </c>
      <c r="E3" s="9">
        <f>田町!E3+野沢本町!E3+中小屋!E3+十二町!E3+原上!E3+原中!E3+原下!E3+原曙!E3+原宮巻!E3+原東南!E3+原西南!E3+鍛冶屋!E3+高柳!E3+取出相生町!E3+取出中!E3+取出上!E3+本新町!E3+跡部!E3+三塚!E3+泉野!E3</f>
        <v>43</v>
      </c>
      <c r="F3" s="32"/>
    </row>
    <row r="4" spans="1:6" ht="15" customHeight="1" x14ac:dyDescent="0.15">
      <c r="A4" s="12"/>
      <c r="B4" s="35">
        <v>1</v>
      </c>
      <c r="C4" s="75">
        <f>田町!C4+野沢本町!C4+中小屋!C4+十二町!C4+原上!C4+原中!C4+原下!C4+原曙!C4+原宮巻!C4+原東南!C4+原西南!C4+鍛冶屋!C4+高柳!C4+取出相生町!C4+取出中!C4+取出上!C4+本新町!C4+跡部!C4+三塚!C4+泉野!C4</f>
        <v>38</v>
      </c>
      <c r="D4" s="75">
        <f>田町!D4+野沢本町!D4+中小屋!D4+十二町!D4+原上!D4+原中!D4+原下!D4+原曙!D4+原宮巻!D4+原東南!D4+原西南!D4+鍛冶屋!D4+高柳!D4+取出相生町!D4+取出中!D4+取出上!D4+本新町!D4+跡部!D4+三塚!D4+泉野!D4</f>
        <v>30</v>
      </c>
      <c r="E4" s="10">
        <f>田町!E4+野沢本町!E4+中小屋!E4+十二町!E4+原上!E4+原中!E4+原下!E4+原曙!E4+原宮巻!E4+原東南!E4+原西南!E4+鍛冶屋!E4+高柳!E4+取出相生町!E4+取出中!E4+取出上!E4+本新町!E4+跡部!E4+三塚!E4+泉野!E4</f>
        <v>68</v>
      </c>
      <c r="F4" s="32"/>
    </row>
    <row r="5" spans="1:6" ht="15" customHeight="1" x14ac:dyDescent="0.15">
      <c r="A5" s="12"/>
      <c r="B5" s="35">
        <v>2</v>
      </c>
      <c r="C5" s="75">
        <f>田町!C5+野沢本町!C5+中小屋!C5+十二町!C5+原上!C5+原中!C5+原下!C5+原曙!C5+原宮巻!C5+原東南!C5+原西南!C5+鍛冶屋!C5+高柳!C5+取出相生町!C5+取出中!C5+取出上!C5+本新町!C5+跡部!C5+三塚!C5+泉野!C5</f>
        <v>36</v>
      </c>
      <c r="D5" s="75">
        <f>田町!D5+野沢本町!D5+中小屋!D5+十二町!D5+原上!D5+原中!D5+原下!D5+原曙!D5+原宮巻!D5+原東南!D5+原西南!D5+鍛冶屋!D5+高柳!D5+取出相生町!D5+取出中!D5+取出上!D5+本新町!D5+跡部!D5+三塚!D5+泉野!D5</f>
        <v>30</v>
      </c>
      <c r="E5" s="10">
        <f>田町!E5+野沢本町!E5+中小屋!E5+十二町!E5+原上!E5+原中!E5+原下!E5+原曙!E5+原宮巻!E5+原東南!E5+原西南!E5+鍛冶屋!E5+高柳!E5+取出相生町!E5+取出中!E5+取出上!E5+本新町!E5+跡部!E5+三塚!E5+泉野!E5</f>
        <v>66</v>
      </c>
      <c r="F5" s="32"/>
    </row>
    <row r="6" spans="1:6" ht="15" customHeight="1" x14ac:dyDescent="0.15">
      <c r="A6" s="12"/>
      <c r="B6" s="35">
        <v>3</v>
      </c>
      <c r="C6" s="75">
        <f>田町!C6+野沢本町!C6+中小屋!C6+十二町!C6+原上!C6+原中!C6+原下!C6+原曙!C6+原宮巻!C6+原東南!C6+原西南!C6+鍛冶屋!C6+高柳!C6+取出相生町!C6+取出中!C6+取出上!C6+本新町!C6+跡部!C6+三塚!C6+泉野!C6</f>
        <v>32</v>
      </c>
      <c r="D6" s="75">
        <f>田町!D6+野沢本町!D6+中小屋!D6+十二町!D6+原上!D6+原中!D6+原下!D6+原曙!D6+原宮巻!D6+原東南!D6+原西南!D6+鍛冶屋!D6+高柳!D6+取出相生町!D6+取出中!D6+取出上!D6+本新町!D6+跡部!D6+三塚!D6+泉野!D6</f>
        <v>34</v>
      </c>
      <c r="E6" s="10">
        <f>田町!E6+野沢本町!E6+中小屋!E6+十二町!E6+原上!E6+原中!E6+原下!E6+原曙!E6+原宮巻!E6+原東南!E6+原西南!E6+鍛冶屋!E6+高柳!E6+取出相生町!E6+取出中!E6+取出上!E6+本新町!E6+跡部!E6+三塚!E6+泉野!E6</f>
        <v>66</v>
      </c>
      <c r="F6" s="32"/>
    </row>
    <row r="7" spans="1:6" ht="15" customHeight="1" x14ac:dyDescent="0.15">
      <c r="A7" s="12"/>
      <c r="B7" s="35">
        <v>4</v>
      </c>
      <c r="C7" s="75">
        <f>田町!C7+野沢本町!C7+中小屋!C7+十二町!C7+原上!C7+原中!C7+原下!C7+原曙!C7+原宮巻!C7+原東南!C7+原西南!C7+鍛冶屋!C7+高柳!C7+取出相生町!C7+取出中!C7+取出上!C7+本新町!C7+跡部!C7+三塚!C7+泉野!C7</f>
        <v>44</v>
      </c>
      <c r="D7" s="75">
        <f>田町!D7+野沢本町!D7+中小屋!D7+十二町!D7+原上!D7+原中!D7+原下!D7+原曙!D7+原宮巻!D7+原東南!D7+原西南!D7+鍛冶屋!D7+高柳!D7+取出相生町!D7+取出中!D7+取出上!D7+本新町!D7+跡部!D7+三塚!D7+泉野!D7</f>
        <v>38</v>
      </c>
      <c r="E7" s="10">
        <f>田町!E7+野沢本町!E7+中小屋!E7+十二町!E7+原上!E7+原中!E7+原下!E7+原曙!E7+原宮巻!E7+原東南!E7+原西南!E7+鍛冶屋!E7+高柳!E7+取出相生町!E7+取出中!E7+取出上!E7+本新町!E7+跡部!E7+三塚!E7+泉野!E7</f>
        <v>82</v>
      </c>
      <c r="F7" s="32"/>
    </row>
    <row r="8" spans="1:6" ht="15" customHeight="1" x14ac:dyDescent="0.15">
      <c r="A8" s="12"/>
      <c r="B8" s="37" t="s">
        <v>50</v>
      </c>
      <c r="C8" s="70">
        <f>田町!C8+野沢本町!C8+中小屋!C8+十二町!C8+原上!C8+原中!C8+原下!C8+原曙!C8+原宮巻!C8+原東南!C8+原西南!C8+鍛冶屋!C8+高柳!C8+取出相生町!C8+取出中!C8+取出上!C8+本新町!C8+跡部!C8+三塚!C8+泉野!C8</f>
        <v>165</v>
      </c>
      <c r="D8" s="70">
        <f>田町!D8+野沢本町!D8+中小屋!D8+十二町!D8+原上!D8+原中!D8+原下!D8+原曙!D8+原宮巻!D8+原東南!D8+原西南!D8+鍛冶屋!D8+高柳!D8+取出相生町!D8+取出中!D8+取出上!D8+本新町!D8+跡部!D8+三塚!D8+泉野!D8</f>
        <v>160</v>
      </c>
      <c r="E8" s="38">
        <f>田町!E8+野沢本町!E8+中小屋!E8+十二町!E8+原上!E8+原中!E8+原下!E8+原曙!E8+原宮巻!E8+原東南!E8+原西南!E8+鍛冶屋!E8+高柳!E8+取出相生町!E8+取出中!E8+取出上!E8+本新町!E8+跡部!E8+三塚!E8+泉野!E8</f>
        <v>325</v>
      </c>
      <c r="F8" s="39">
        <f>E8/E147</f>
        <v>3.5449389179755673E-2</v>
      </c>
    </row>
    <row r="9" spans="1:6" ht="15" customHeight="1" x14ac:dyDescent="0.15">
      <c r="A9" s="12"/>
      <c r="B9" s="35">
        <v>5</v>
      </c>
      <c r="C9" s="75">
        <f>田町!C9+野沢本町!C9+中小屋!C9+十二町!C9+原上!C9+原中!C9+原下!C9+原曙!C9+原宮巻!C9+原東南!C9+原西南!C9+鍛冶屋!C9+高柳!C9+取出相生町!C9+取出中!C9+取出上!C9+本新町!C9+跡部!C9+三塚!C9+泉野!C9</f>
        <v>44</v>
      </c>
      <c r="D9" s="75">
        <f>田町!D9+野沢本町!D9+中小屋!D9+十二町!D9+原上!D9+原中!D9+原下!D9+原曙!D9+原宮巻!D9+原東南!D9+原西南!D9+鍛冶屋!D9+高柳!D9+取出相生町!D9+取出中!D9+取出上!D9+本新町!D9+跡部!D9+三塚!D9+泉野!D9</f>
        <v>37</v>
      </c>
      <c r="E9" s="10">
        <f>田町!E9+野沢本町!E9+中小屋!E9+十二町!E9+原上!E9+原中!E9+原下!E9+原曙!E9+原宮巻!E9+原東南!E9+原西南!E9+鍛冶屋!E9+高柳!E9+取出相生町!E9+取出中!E9+取出上!E9+本新町!E9+跡部!E9+三塚!E9+泉野!E9</f>
        <v>81</v>
      </c>
      <c r="F9" s="32"/>
    </row>
    <row r="10" spans="1:6" ht="15" customHeight="1" x14ac:dyDescent="0.15">
      <c r="A10" s="12"/>
      <c r="B10" s="35">
        <v>6</v>
      </c>
      <c r="C10" s="75">
        <f>田町!C10+野沢本町!C10+中小屋!C10+十二町!C10+原上!C10+原中!C10+原下!C10+原曙!C10+原宮巻!C10+原東南!C10+原西南!C10+鍛冶屋!C10+高柳!C10+取出相生町!C10+取出中!C10+取出上!C10+本新町!C10+跡部!C10+三塚!C10+泉野!C10</f>
        <v>46</v>
      </c>
      <c r="D10" s="75">
        <f>田町!D10+野沢本町!D10+中小屋!D10+十二町!D10+原上!D10+原中!D10+原下!D10+原曙!D10+原宮巻!D10+原東南!D10+原西南!D10+鍛冶屋!D10+高柳!D10+取出相生町!D10+取出中!D10+取出上!D10+本新町!D10+跡部!D10+三塚!D10+泉野!D10</f>
        <v>39</v>
      </c>
      <c r="E10" s="10">
        <f>田町!E10+野沢本町!E10+中小屋!E10+十二町!E10+原上!E10+原中!E10+原下!E10+原曙!E10+原宮巻!E10+原東南!E10+原西南!E10+鍛冶屋!E10+高柳!E10+取出相生町!E10+取出中!E10+取出上!E10+本新町!E10+跡部!E10+三塚!E10+泉野!E10</f>
        <v>85</v>
      </c>
      <c r="F10" s="32"/>
    </row>
    <row r="11" spans="1:6" ht="15" customHeight="1" x14ac:dyDescent="0.15">
      <c r="A11" s="12"/>
      <c r="B11" s="35">
        <v>7</v>
      </c>
      <c r="C11" s="75">
        <f>田町!C11+野沢本町!C11+中小屋!C11+十二町!C11+原上!C11+原中!C11+原下!C11+原曙!C11+原宮巻!C11+原東南!C11+原西南!C11+鍛冶屋!C11+高柳!C11+取出相生町!C11+取出中!C11+取出上!C11+本新町!C11+跡部!C11+三塚!C11+泉野!C11</f>
        <v>36</v>
      </c>
      <c r="D11" s="75">
        <f>田町!D11+野沢本町!D11+中小屋!D11+十二町!D11+原上!D11+原中!D11+原下!D11+原曙!D11+原宮巻!D11+原東南!D11+原西南!D11+鍛冶屋!D11+高柳!D11+取出相生町!D11+取出中!D11+取出上!D11+本新町!D11+跡部!D11+三塚!D11+泉野!D11</f>
        <v>39</v>
      </c>
      <c r="E11" s="10">
        <f>田町!E11+野沢本町!E11+中小屋!E11+十二町!E11+原上!E11+原中!E11+原下!E11+原曙!E11+原宮巻!E11+原東南!E11+原西南!E11+鍛冶屋!E11+高柳!E11+取出相生町!E11+取出中!E11+取出上!E11+本新町!E11+跡部!E11+三塚!E11+泉野!E11</f>
        <v>75</v>
      </c>
      <c r="F11" s="32"/>
    </row>
    <row r="12" spans="1:6" ht="15" customHeight="1" x14ac:dyDescent="0.15">
      <c r="A12" s="12"/>
      <c r="B12" s="35">
        <v>8</v>
      </c>
      <c r="C12" s="75">
        <f>田町!C12+野沢本町!C12+中小屋!C12+十二町!C12+原上!C12+原中!C12+原下!C12+原曙!C12+原宮巻!C12+原東南!C12+原西南!C12+鍛冶屋!C12+高柳!C12+取出相生町!C12+取出中!C12+取出上!C12+本新町!C12+跡部!C12+三塚!C12+泉野!C12</f>
        <v>50</v>
      </c>
      <c r="D12" s="75">
        <f>田町!D12+野沢本町!D12+中小屋!D12+十二町!D12+原上!D12+原中!D12+原下!D12+原曙!D12+原宮巻!D12+原東南!D12+原西南!D12+鍛冶屋!D12+高柳!D12+取出相生町!D12+取出中!D12+取出上!D12+本新町!D12+跡部!D12+三塚!D12+泉野!D12</f>
        <v>46</v>
      </c>
      <c r="E12" s="10">
        <f>田町!E12+野沢本町!E12+中小屋!E12+十二町!E12+原上!E12+原中!E12+原下!E12+原曙!E12+原宮巻!E12+原東南!E12+原西南!E12+鍛冶屋!E12+高柳!E12+取出相生町!E12+取出中!E12+取出上!E12+本新町!E12+跡部!E12+三塚!E12+泉野!E12</f>
        <v>96</v>
      </c>
      <c r="F12" s="32"/>
    </row>
    <row r="13" spans="1:6" ht="15" customHeight="1" x14ac:dyDescent="0.15">
      <c r="A13" s="12"/>
      <c r="B13" s="35">
        <v>9</v>
      </c>
      <c r="C13" s="75">
        <f>田町!C13+野沢本町!C13+中小屋!C13+十二町!C13+原上!C13+原中!C13+原下!C13+原曙!C13+原宮巻!C13+原東南!C13+原西南!C13+鍛冶屋!C13+高柳!C13+取出相生町!C13+取出中!C13+取出上!C13+本新町!C13+跡部!C13+三塚!C13+泉野!C13</f>
        <v>52</v>
      </c>
      <c r="D13" s="75">
        <f>田町!D13+野沢本町!D13+中小屋!D13+十二町!D13+原上!D13+原中!D13+原下!D13+原曙!D13+原宮巻!D13+原東南!D13+原西南!D13+鍛冶屋!D13+高柳!D13+取出相生町!D13+取出中!D13+取出上!D13+本新町!D13+跡部!D13+三塚!D13+泉野!D13</f>
        <v>46</v>
      </c>
      <c r="E13" s="10">
        <f>田町!E13+野沢本町!E13+中小屋!E13+十二町!E13+原上!E13+原中!E13+原下!E13+原曙!E13+原宮巻!E13+原東南!E13+原西南!E13+鍛冶屋!E13+高柳!E13+取出相生町!E13+取出中!E13+取出上!E13+本新町!E13+跡部!E13+三塚!E13+泉野!E13</f>
        <v>98</v>
      </c>
      <c r="F13" s="32"/>
    </row>
    <row r="14" spans="1:6" ht="15" customHeight="1" x14ac:dyDescent="0.15">
      <c r="A14" s="12"/>
      <c r="B14" s="37" t="s">
        <v>51</v>
      </c>
      <c r="C14" s="70">
        <f>田町!C14+野沢本町!C14+中小屋!C14+十二町!C14+原上!C14+原中!C14+原下!C14+原曙!C14+原宮巻!C14+原東南!C14+原西南!C14+鍛冶屋!C14+高柳!C14+取出相生町!C14+取出中!C14+取出上!C14+本新町!C14+跡部!C14+三塚!C14+泉野!C14</f>
        <v>228</v>
      </c>
      <c r="D14" s="70">
        <f>田町!D14+野沢本町!D14+中小屋!D14+十二町!D14+原上!D14+原中!D14+原下!D14+原曙!D14+原宮巻!D14+原東南!D14+原西南!D14+鍛冶屋!D14+高柳!D14+取出相生町!D14+取出中!D14+取出上!D14+本新町!D14+跡部!D14+三塚!D14+泉野!D14</f>
        <v>207</v>
      </c>
      <c r="E14" s="48">
        <f>田町!E14+野沢本町!E14+中小屋!E14+十二町!E14+原上!E14+原中!E14+原下!E14+原曙!E14+原宮巻!E14+原東南!E14+原西南!E14+鍛冶屋!E14+高柳!E14+取出相生町!E14+取出中!E14+取出上!E14+本新町!E14+跡部!E14+三塚!E14+泉野!E14</f>
        <v>435</v>
      </c>
      <c r="F14" s="39">
        <f>E14/E147</f>
        <v>4.744764397905759E-2</v>
      </c>
    </row>
    <row r="15" spans="1:6" ht="15" customHeight="1" x14ac:dyDescent="0.15">
      <c r="A15" s="12"/>
      <c r="B15" s="35">
        <v>10</v>
      </c>
      <c r="C15" s="75">
        <f>田町!C15+野沢本町!C15+中小屋!C15+十二町!C15+原上!C15+原中!C15+原下!C15+原曙!C15+原宮巻!C15+原東南!C15+原西南!C15+鍛冶屋!C15+高柳!C15+取出相生町!C15+取出中!C15+取出上!C15+本新町!C15+跡部!C15+三塚!C15+泉野!C15</f>
        <v>50</v>
      </c>
      <c r="D15" s="75">
        <f>田町!D15+野沢本町!D15+中小屋!D15+十二町!D15+原上!D15+原中!D15+原下!D15+原曙!D15+原宮巻!D15+原東南!D15+原西南!D15+鍛冶屋!D15+高柳!D15+取出相生町!D15+取出中!D15+取出上!D15+本新町!D15+跡部!D15+三塚!D15+泉野!D15</f>
        <v>42</v>
      </c>
      <c r="E15" s="10">
        <f>田町!E15+野沢本町!E15+中小屋!E15+十二町!E15+原上!E15+原中!E15+原下!E15+原曙!E15+原宮巻!E15+原東南!E15+原西南!E15+鍛冶屋!E15+高柳!E15+取出相生町!E15+取出中!E15+取出上!E15+本新町!E15+跡部!E15+三塚!E15+泉野!E15</f>
        <v>92</v>
      </c>
      <c r="F15" s="32"/>
    </row>
    <row r="16" spans="1:6" ht="15" customHeight="1" x14ac:dyDescent="0.15">
      <c r="A16" s="12"/>
      <c r="B16" s="35">
        <v>11</v>
      </c>
      <c r="C16" s="75">
        <f>田町!C16+野沢本町!C16+中小屋!C16+十二町!C16+原上!C16+原中!C16+原下!C16+原曙!C16+原宮巻!C16+原東南!C16+原西南!C16+鍛冶屋!C16+高柳!C16+取出相生町!C16+取出中!C16+取出上!C16+本新町!C16+跡部!C16+三塚!C16+泉野!C16</f>
        <v>47</v>
      </c>
      <c r="D16" s="75">
        <f>田町!D16+野沢本町!D16+中小屋!D16+十二町!D16+原上!D16+原中!D16+原下!D16+原曙!D16+原宮巻!D16+原東南!D16+原西南!D16+鍛冶屋!D16+高柳!D16+取出相生町!D16+取出中!D16+取出上!D16+本新町!D16+跡部!D16+三塚!D16+泉野!D16</f>
        <v>47</v>
      </c>
      <c r="E16" s="10">
        <f>田町!E16+野沢本町!E16+中小屋!E16+十二町!E16+原上!E16+原中!E16+原下!E16+原曙!E16+原宮巻!E16+原東南!E16+原西南!E16+鍛冶屋!E16+高柳!E16+取出相生町!E16+取出中!E16+取出上!E16+本新町!E16+跡部!E16+三塚!E16+泉野!E16</f>
        <v>94</v>
      </c>
      <c r="F16" s="32"/>
    </row>
    <row r="17" spans="1:6" ht="15" customHeight="1" x14ac:dyDescent="0.15">
      <c r="A17" s="12"/>
      <c r="B17" s="35">
        <v>12</v>
      </c>
      <c r="C17" s="75">
        <f>田町!C17+野沢本町!C17+中小屋!C17+十二町!C17+原上!C17+原中!C17+原下!C17+原曙!C17+原宮巻!C17+原東南!C17+原西南!C17+鍛冶屋!C17+高柳!C17+取出相生町!C17+取出中!C17+取出上!C17+本新町!C17+跡部!C17+三塚!C17+泉野!C17</f>
        <v>48</v>
      </c>
      <c r="D17" s="75">
        <f>田町!D17+野沢本町!D17+中小屋!D17+十二町!D17+原上!D17+原中!D17+原下!D17+原曙!D17+原宮巻!D17+原東南!D17+原西南!D17+鍛冶屋!D17+高柳!D17+取出相生町!D17+取出中!D17+取出上!D17+本新町!D17+跡部!D17+三塚!D17+泉野!D17</f>
        <v>45</v>
      </c>
      <c r="E17" s="10">
        <f>田町!E17+野沢本町!E17+中小屋!E17+十二町!E17+原上!E17+原中!E17+原下!E17+原曙!E17+原宮巻!E17+原東南!E17+原西南!E17+鍛冶屋!E17+高柳!E17+取出相生町!E17+取出中!E17+取出上!E17+本新町!E17+跡部!E17+三塚!E17+泉野!E17</f>
        <v>93</v>
      </c>
      <c r="F17" s="32"/>
    </row>
    <row r="18" spans="1:6" ht="15" customHeight="1" x14ac:dyDescent="0.15">
      <c r="A18" s="12"/>
      <c r="B18" s="35">
        <v>13</v>
      </c>
      <c r="C18" s="75">
        <f>田町!C18+野沢本町!C18+中小屋!C18+十二町!C18+原上!C18+原中!C18+原下!C18+原曙!C18+原宮巻!C18+原東南!C18+原西南!C18+鍛冶屋!C18+高柳!C18+取出相生町!C18+取出中!C18+取出上!C18+本新町!C18+跡部!C18+三塚!C18+泉野!C18</f>
        <v>47</v>
      </c>
      <c r="D18" s="75">
        <f>田町!D18+野沢本町!D18+中小屋!D18+十二町!D18+原上!D18+原中!D18+原下!D18+原曙!D18+原宮巻!D18+原東南!D18+原西南!D18+鍛冶屋!D18+高柳!D18+取出相生町!D18+取出中!D18+取出上!D18+本新町!D18+跡部!D18+三塚!D18+泉野!D18</f>
        <v>47</v>
      </c>
      <c r="E18" s="10">
        <f>田町!E18+野沢本町!E18+中小屋!E18+十二町!E18+原上!E18+原中!E18+原下!E18+原曙!E18+原宮巻!E18+原東南!E18+原西南!E18+鍛冶屋!E18+高柳!E18+取出相生町!E18+取出中!E18+取出上!E18+本新町!E18+跡部!E18+三塚!E18+泉野!E18</f>
        <v>94</v>
      </c>
      <c r="F18" s="32"/>
    </row>
    <row r="19" spans="1:6" ht="15" customHeight="1" x14ac:dyDescent="0.15">
      <c r="A19" s="12"/>
      <c r="B19" s="35">
        <v>14</v>
      </c>
      <c r="C19" s="75">
        <f>田町!C19+野沢本町!C19+中小屋!C19+十二町!C19+原上!C19+原中!C19+原下!C19+原曙!C19+原宮巻!C19+原東南!C19+原西南!C19+鍛冶屋!C19+高柳!C19+取出相生町!C19+取出中!C19+取出上!C19+本新町!C19+跡部!C19+三塚!C19+泉野!C19</f>
        <v>49</v>
      </c>
      <c r="D19" s="75">
        <f>田町!D19+野沢本町!D19+中小屋!D19+十二町!D19+原上!D19+原中!D19+原下!D19+原曙!D19+原宮巻!D19+原東南!D19+原西南!D19+鍛冶屋!D19+高柳!D19+取出相生町!D19+取出中!D19+取出上!D19+本新町!D19+跡部!D19+三塚!D19+泉野!D19</f>
        <v>40</v>
      </c>
      <c r="E19" s="10">
        <f>田町!E19+野沢本町!E19+中小屋!E19+十二町!E19+原上!E19+原中!E19+原下!E19+原曙!E19+原宮巻!E19+原東南!E19+原西南!E19+鍛冶屋!E19+高柳!E19+取出相生町!E19+取出中!E19+取出上!E19+本新町!E19+跡部!E19+三塚!E19+泉野!E19</f>
        <v>89</v>
      </c>
      <c r="F19" s="32"/>
    </row>
    <row r="20" spans="1:6" ht="15" customHeight="1" x14ac:dyDescent="0.15">
      <c r="A20" s="12"/>
      <c r="B20" s="37" t="s">
        <v>52</v>
      </c>
      <c r="C20" s="70">
        <f>田町!C20+野沢本町!C20+中小屋!C20+十二町!C20+原上!C20+原中!C20+原下!C20+原曙!C20+原宮巻!C20+原東南!C20+原西南!C20+鍛冶屋!C20+高柳!C20+取出相生町!C20+取出中!C20+取出上!C20+本新町!C20+跡部!C20+三塚!C20+泉野!C20</f>
        <v>241</v>
      </c>
      <c r="D20" s="70">
        <f>田町!D20+野沢本町!D20+中小屋!D20+十二町!D20+原上!D20+原中!D20+原下!D20+原曙!D20+原宮巻!D20+原東南!D20+原西南!D20+鍛冶屋!D20+高柳!D20+取出相生町!D20+取出中!D20+取出上!D20+本新町!D20+跡部!D20+三塚!D20+泉野!D20</f>
        <v>221</v>
      </c>
      <c r="E20" s="48">
        <f>田町!E20+野沢本町!E20+中小屋!E20+十二町!E20+原上!E20+原中!E20+原下!E20+原曙!E20+原宮巻!E20+原東南!E20+原西南!E20+鍛冶屋!E20+高柳!E20+取出相生町!E20+取出中!E20+取出上!E20+本新町!E20+跡部!E20+三塚!E20+泉野!E20</f>
        <v>462</v>
      </c>
      <c r="F20" s="39">
        <f>E20/E147</f>
        <v>5.039267015706806E-2</v>
      </c>
    </row>
    <row r="21" spans="1:6" ht="15" customHeight="1" x14ac:dyDescent="0.15">
      <c r="A21" s="12"/>
      <c r="B21" s="35">
        <v>15</v>
      </c>
      <c r="C21" s="75">
        <f>田町!C21+野沢本町!C21+中小屋!C21+十二町!C21+原上!C21+原中!C21+原下!C21+原曙!C21+原宮巻!C21+原東南!C21+原西南!C21+鍛冶屋!C21+高柳!C21+取出相生町!C21+取出中!C21+取出上!C21+本新町!C21+跡部!C21+三塚!C21+泉野!C21</f>
        <v>41</v>
      </c>
      <c r="D21" s="75">
        <f>田町!D21+野沢本町!D21+中小屋!D21+十二町!D21+原上!D21+原中!D21+原下!D21+原曙!D21+原宮巻!D21+原東南!D21+原西南!D21+鍛冶屋!D21+高柳!D21+取出相生町!D21+取出中!D21+取出上!D21+本新町!D21+跡部!D21+三塚!D21+泉野!D21</f>
        <v>60</v>
      </c>
      <c r="E21" s="10">
        <f>田町!E21+野沢本町!E21+中小屋!E21+十二町!E21+原上!E21+原中!E21+原下!E21+原曙!E21+原宮巻!E21+原東南!E21+原西南!E21+鍛冶屋!E21+高柳!E21+取出相生町!E21+取出中!E21+取出上!E21+本新町!E21+跡部!E21+三塚!E21+泉野!E21</f>
        <v>101</v>
      </c>
      <c r="F21" s="32"/>
    </row>
    <row r="22" spans="1:6" ht="15" customHeight="1" x14ac:dyDescent="0.15">
      <c r="A22" s="12"/>
      <c r="B22" s="35">
        <v>16</v>
      </c>
      <c r="C22" s="75">
        <f>田町!C22+野沢本町!C22+中小屋!C22+十二町!C22+原上!C22+原中!C22+原下!C22+原曙!C22+原宮巻!C22+原東南!C22+原西南!C22+鍛冶屋!C22+高柳!C22+取出相生町!C22+取出中!C22+取出上!C22+本新町!C22+跡部!C22+三塚!C22+泉野!C22</f>
        <v>58</v>
      </c>
      <c r="D22" s="75">
        <f>田町!D22+野沢本町!D22+中小屋!D22+十二町!D22+原上!D22+原中!D22+原下!D22+原曙!D22+原宮巻!D22+原東南!D22+原西南!D22+鍛冶屋!D22+高柳!D22+取出相生町!D22+取出中!D22+取出上!D22+本新町!D22+跡部!D22+三塚!D22+泉野!D22</f>
        <v>48</v>
      </c>
      <c r="E22" s="10">
        <f>田町!E22+野沢本町!E22+中小屋!E22+十二町!E22+原上!E22+原中!E22+原下!E22+原曙!E22+原宮巻!E22+原東南!E22+原西南!E22+鍛冶屋!E22+高柳!E22+取出相生町!E22+取出中!E22+取出上!E22+本新町!E22+跡部!E22+三塚!E22+泉野!E22</f>
        <v>106</v>
      </c>
      <c r="F22" s="32"/>
    </row>
    <row r="23" spans="1:6" ht="15" customHeight="1" x14ac:dyDescent="0.15">
      <c r="A23" s="12"/>
      <c r="B23" s="35">
        <v>17</v>
      </c>
      <c r="C23" s="75">
        <f>田町!C23+野沢本町!C23+中小屋!C23+十二町!C23+原上!C23+原中!C23+原下!C23+原曙!C23+原宮巻!C23+原東南!C23+原西南!C23+鍛冶屋!C23+高柳!C23+取出相生町!C23+取出中!C23+取出上!C23+本新町!C23+跡部!C23+三塚!C23+泉野!C23</f>
        <v>44</v>
      </c>
      <c r="D23" s="75">
        <f>田町!D23+野沢本町!D23+中小屋!D23+十二町!D23+原上!D23+原中!D23+原下!D23+原曙!D23+原宮巻!D23+原東南!D23+原西南!D23+鍛冶屋!D23+高柳!D23+取出相生町!D23+取出中!D23+取出上!D23+本新町!D23+跡部!D23+三塚!D23+泉野!D23</f>
        <v>52</v>
      </c>
      <c r="E23" s="10">
        <f>田町!E23+野沢本町!E23+中小屋!E23+十二町!E23+原上!E23+原中!E23+原下!E23+原曙!E23+原宮巻!E23+原東南!E23+原西南!E23+鍛冶屋!E23+高柳!E23+取出相生町!E23+取出中!E23+取出上!E23+本新町!E23+跡部!E23+三塚!E23+泉野!E23</f>
        <v>96</v>
      </c>
      <c r="F23" s="32"/>
    </row>
    <row r="24" spans="1:6" ht="15" customHeight="1" x14ac:dyDescent="0.15">
      <c r="A24" s="12"/>
      <c r="B24" s="35">
        <v>18</v>
      </c>
      <c r="C24" s="75">
        <f>田町!C24+野沢本町!C24+中小屋!C24+十二町!C24+原上!C24+原中!C24+原下!C24+原曙!C24+原宮巻!C24+原東南!C24+原西南!C24+鍛冶屋!C24+高柳!C24+取出相生町!C24+取出中!C24+取出上!C24+本新町!C24+跡部!C24+三塚!C24+泉野!C24</f>
        <v>40</v>
      </c>
      <c r="D24" s="75">
        <f>田町!D24+野沢本町!D24+中小屋!D24+十二町!D24+原上!D24+原中!D24+原下!D24+原曙!D24+原宮巻!D24+原東南!D24+原西南!D24+鍛冶屋!D24+高柳!D24+取出相生町!D24+取出中!D24+取出上!D24+本新町!D24+跡部!D24+三塚!D24+泉野!D24</f>
        <v>39</v>
      </c>
      <c r="E24" s="10">
        <f>田町!E24+野沢本町!E24+中小屋!E24+十二町!E24+原上!E24+原中!E24+原下!E24+原曙!E24+原宮巻!E24+原東南!E24+原西南!E24+鍛冶屋!E24+高柳!E24+取出相生町!E24+取出中!E24+取出上!E24+本新町!E24+跡部!E24+三塚!E24+泉野!E24</f>
        <v>79</v>
      </c>
      <c r="F24" s="32"/>
    </row>
    <row r="25" spans="1:6" ht="15" customHeight="1" x14ac:dyDescent="0.15">
      <c r="A25" s="12"/>
      <c r="B25" s="35">
        <v>19</v>
      </c>
      <c r="C25" s="75">
        <f>田町!C25+野沢本町!C25+中小屋!C25+十二町!C25+原上!C25+原中!C25+原下!C25+原曙!C25+原宮巻!C25+原東南!C25+原西南!C25+鍛冶屋!C25+高柳!C25+取出相生町!C25+取出中!C25+取出上!C25+本新町!C25+跡部!C25+三塚!C25+泉野!C25</f>
        <v>66</v>
      </c>
      <c r="D25" s="75">
        <f>田町!D25+野沢本町!D25+中小屋!D25+十二町!D25+原上!D25+原中!D25+原下!D25+原曙!D25+原宮巻!D25+原東南!D25+原西南!D25+鍛冶屋!D25+高柳!D25+取出相生町!D25+取出中!D25+取出上!D25+本新町!D25+跡部!D25+三塚!D25+泉野!D25</f>
        <v>47</v>
      </c>
      <c r="E25" s="10">
        <f>田町!E25+野沢本町!E25+中小屋!E25+十二町!E25+原上!E25+原中!E25+原下!E25+原曙!E25+原宮巻!E25+原東南!E25+原西南!E25+鍛冶屋!E25+高柳!E25+取出相生町!E25+取出中!E25+取出上!E25+本新町!E25+跡部!E25+三塚!E25+泉野!E25</f>
        <v>113</v>
      </c>
      <c r="F25" s="32"/>
    </row>
    <row r="26" spans="1:6" ht="15" customHeight="1" x14ac:dyDescent="0.15">
      <c r="A26" s="12"/>
      <c r="B26" s="40" t="s">
        <v>53</v>
      </c>
      <c r="C26" s="49">
        <f>田町!C26+野沢本町!C26+中小屋!C26+十二町!C26+原上!C26+原中!C26+原下!C26+原曙!C26+原宮巻!C26+原東南!C26+原西南!C26+鍛冶屋!C26+高柳!C26+取出相生町!C26+取出中!C26+取出上!C26+本新町!C26+跡部!C26+三塚!C26+泉野!C26</f>
        <v>249</v>
      </c>
      <c r="D26" s="49">
        <f>田町!D26+野沢本町!D26+中小屋!D26+十二町!D26+原上!D26+原中!D26+原下!D26+原曙!D26+原宮巻!D26+原東南!D26+原西南!D26+鍛冶屋!D26+高柳!D26+取出相生町!D26+取出中!D26+取出上!D26+本新町!D26+跡部!D26+三塚!D26+泉野!D26</f>
        <v>246</v>
      </c>
      <c r="E26" s="41">
        <f>田町!E26+野沢本町!E26+中小屋!E26+十二町!E26+原上!E26+原中!E26+原下!E26+原曙!E26+原宮巻!E26+原東南!E26+原西南!E26+鍛冶屋!E26+高柳!E26+取出相生町!E26+取出中!E26+取出上!E26+本新町!E26+跡部!E26+三塚!E26+泉野!E26</f>
        <v>495</v>
      </c>
      <c r="F26" s="42">
        <f>E26/E147</f>
        <v>5.3992146596858637E-2</v>
      </c>
    </row>
    <row r="27" spans="1:6" ht="15" customHeight="1" x14ac:dyDescent="0.15">
      <c r="A27" s="12"/>
      <c r="B27" s="35">
        <v>20</v>
      </c>
      <c r="C27" s="75">
        <f>田町!C27+野沢本町!C27+中小屋!C27+十二町!C27+原上!C27+原中!C27+原下!C27+原曙!C27+原宮巻!C27+原東南!C27+原西南!C27+鍛冶屋!C27+高柳!C27+取出相生町!C27+取出中!C27+取出上!C27+本新町!C27+跡部!C27+三塚!C27+泉野!C27</f>
        <v>43</v>
      </c>
      <c r="D27" s="75">
        <f>田町!D27+野沢本町!D27+中小屋!D27+十二町!D27+原上!D27+原中!D27+原下!D27+原曙!D27+原宮巻!D27+原東南!D27+原西南!D27+鍛冶屋!D27+高柳!D27+取出相生町!D27+取出中!D27+取出上!D27+本新町!D27+跡部!D27+三塚!D27+泉野!D27</f>
        <v>47</v>
      </c>
      <c r="E27" s="10">
        <f>田町!E27+野沢本町!E27+中小屋!E27+十二町!E27+原上!E27+原中!E27+原下!E27+原曙!E27+原宮巻!E27+原東南!E27+原西南!E27+鍛冶屋!E27+高柳!E27+取出相生町!E27+取出中!E27+取出上!E27+本新町!E27+跡部!E27+三塚!E27+泉野!E27</f>
        <v>90</v>
      </c>
      <c r="F27" s="32"/>
    </row>
    <row r="28" spans="1:6" ht="15" customHeight="1" x14ac:dyDescent="0.15">
      <c r="A28" s="12"/>
      <c r="B28" s="35">
        <v>21</v>
      </c>
      <c r="C28" s="75">
        <f>田町!C28+野沢本町!C28+中小屋!C28+十二町!C28+原上!C28+原中!C28+原下!C28+原曙!C28+原宮巻!C28+原東南!C28+原西南!C28+鍛冶屋!C28+高柳!C28+取出相生町!C28+取出中!C28+取出上!C28+本新町!C28+跡部!C28+三塚!C28+泉野!C28</f>
        <v>41</v>
      </c>
      <c r="D28" s="75">
        <f>田町!D28+野沢本町!D28+中小屋!D28+十二町!D28+原上!D28+原中!D28+原下!D28+原曙!D28+原宮巻!D28+原東南!D28+原西南!D28+鍛冶屋!D28+高柳!D28+取出相生町!D28+取出中!D28+取出上!D28+本新町!D28+跡部!D28+三塚!D28+泉野!D28</f>
        <v>42</v>
      </c>
      <c r="E28" s="10">
        <f>田町!E28+野沢本町!E28+中小屋!E28+十二町!E28+原上!E28+原中!E28+原下!E28+原曙!E28+原宮巻!E28+原東南!E28+原西南!E28+鍛冶屋!E28+高柳!E28+取出相生町!E28+取出中!E28+取出上!E28+本新町!E28+跡部!E28+三塚!E28+泉野!E28</f>
        <v>83</v>
      </c>
      <c r="F28" s="32"/>
    </row>
    <row r="29" spans="1:6" ht="15" customHeight="1" x14ac:dyDescent="0.15">
      <c r="A29" s="12"/>
      <c r="B29" s="35">
        <v>22</v>
      </c>
      <c r="C29" s="75">
        <f>田町!C29+野沢本町!C29+中小屋!C29+十二町!C29+原上!C29+原中!C29+原下!C29+原曙!C29+原宮巻!C29+原東南!C29+原西南!C29+鍛冶屋!C29+高柳!C29+取出相生町!C29+取出中!C29+取出上!C29+本新町!C29+跡部!C29+三塚!C29+泉野!C29</f>
        <v>37</v>
      </c>
      <c r="D29" s="75">
        <f>田町!D29+野沢本町!D29+中小屋!D29+十二町!D29+原上!D29+原中!D29+原下!D29+原曙!D29+原宮巻!D29+原東南!D29+原西南!D29+鍛冶屋!D29+高柳!D29+取出相生町!D29+取出中!D29+取出上!D29+本新町!D29+跡部!D29+三塚!D29+泉野!D29</f>
        <v>38</v>
      </c>
      <c r="E29" s="10">
        <f>田町!E29+野沢本町!E29+中小屋!E29+十二町!E29+原上!E29+原中!E29+原下!E29+原曙!E29+原宮巻!E29+原東南!E29+原西南!E29+鍛冶屋!E29+高柳!E29+取出相生町!E29+取出中!E29+取出上!E29+本新町!E29+跡部!E29+三塚!E29+泉野!E29</f>
        <v>75</v>
      </c>
      <c r="F29" s="32"/>
    </row>
    <row r="30" spans="1:6" ht="15" customHeight="1" x14ac:dyDescent="0.15">
      <c r="A30" s="12"/>
      <c r="B30" s="35">
        <v>23</v>
      </c>
      <c r="C30" s="75">
        <f>田町!C30+野沢本町!C30+中小屋!C30+十二町!C30+原上!C30+原中!C30+原下!C30+原曙!C30+原宮巻!C30+原東南!C30+原西南!C30+鍛冶屋!C30+高柳!C30+取出相生町!C30+取出中!C30+取出上!C30+本新町!C30+跡部!C30+三塚!C30+泉野!C30</f>
        <v>46</v>
      </c>
      <c r="D30" s="75">
        <f>田町!D30+野沢本町!D30+中小屋!D30+十二町!D30+原上!D30+原中!D30+原下!D30+原曙!D30+原宮巻!D30+原東南!D30+原西南!D30+鍛冶屋!D30+高柳!D30+取出相生町!D30+取出中!D30+取出上!D30+本新町!D30+跡部!D30+三塚!D30+泉野!D30</f>
        <v>40</v>
      </c>
      <c r="E30" s="10">
        <f>田町!E30+野沢本町!E30+中小屋!E30+十二町!E30+原上!E30+原中!E30+原下!E30+原曙!E30+原宮巻!E30+原東南!E30+原西南!E30+鍛冶屋!E30+高柳!E30+取出相生町!E30+取出中!E30+取出上!E30+本新町!E30+跡部!E30+三塚!E30+泉野!E30</f>
        <v>86</v>
      </c>
      <c r="F30" s="32"/>
    </row>
    <row r="31" spans="1:6" ht="15" customHeight="1" x14ac:dyDescent="0.15">
      <c r="A31" s="12"/>
      <c r="B31" s="35">
        <v>24</v>
      </c>
      <c r="C31" s="75">
        <f>田町!C31+野沢本町!C31+中小屋!C31+十二町!C31+原上!C31+原中!C31+原下!C31+原曙!C31+原宮巻!C31+原東南!C31+原西南!C31+鍛冶屋!C31+高柳!C31+取出相生町!C31+取出中!C31+取出上!C31+本新町!C31+跡部!C31+三塚!C31+泉野!C31</f>
        <v>53</v>
      </c>
      <c r="D31" s="75">
        <f>田町!D31+野沢本町!D31+中小屋!D31+十二町!D31+原上!D31+原中!D31+原下!D31+原曙!D31+原宮巻!D31+原東南!D31+原西南!D31+鍛冶屋!D31+高柳!D31+取出相生町!D31+取出中!D31+取出上!D31+本新町!D31+跡部!D31+三塚!D31+泉野!D31</f>
        <v>45</v>
      </c>
      <c r="E31" s="10">
        <f>田町!E31+野沢本町!E31+中小屋!E31+十二町!E31+原上!E31+原中!E31+原下!E31+原曙!E31+原宮巻!E31+原東南!E31+原西南!E31+鍛冶屋!E31+高柳!E31+取出相生町!E31+取出中!E31+取出上!E31+本新町!E31+跡部!E31+三塚!E31+泉野!E31</f>
        <v>98</v>
      </c>
      <c r="F31" s="32"/>
    </row>
    <row r="32" spans="1:6" ht="15" customHeight="1" x14ac:dyDescent="0.15">
      <c r="A32" s="12"/>
      <c r="B32" s="40" t="s">
        <v>54</v>
      </c>
      <c r="C32" s="49">
        <f>田町!C32+野沢本町!C32+中小屋!C32+十二町!C32+原上!C32+原中!C32+原下!C32+原曙!C32+原宮巻!C32+原東南!C32+原西南!C32+鍛冶屋!C32+高柳!C32+取出相生町!C32+取出中!C32+取出上!C32+本新町!C32+跡部!C32+三塚!C32+泉野!C32</f>
        <v>220</v>
      </c>
      <c r="D32" s="49">
        <f>田町!D32+野沢本町!D32+中小屋!D32+十二町!D32+原上!D32+原中!D32+原下!D32+原曙!D32+原宮巻!D32+原東南!D32+原西南!D32+鍛冶屋!D32+高柳!D32+取出相生町!D32+取出中!D32+取出上!D32+本新町!D32+跡部!D32+三塚!D32+泉野!D32</f>
        <v>212</v>
      </c>
      <c r="E32" s="41">
        <f>田町!E32+野沢本町!E32+中小屋!E32+十二町!E32+原上!E32+原中!E32+原下!E32+原曙!E32+原宮巻!E32+原東南!E32+原西南!E32+鍛冶屋!E32+高柳!E32+取出相生町!E32+取出中!E32+取出上!E32+本新町!E32+跡部!E32+三塚!E32+泉野!E32</f>
        <v>432</v>
      </c>
      <c r="F32" s="42">
        <f>E32/E147</f>
        <v>4.712041884816754E-2</v>
      </c>
    </row>
    <row r="33" spans="1:6" ht="15" customHeight="1" x14ac:dyDescent="0.15">
      <c r="A33" s="12"/>
      <c r="B33" s="35">
        <v>25</v>
      </c>
      <c r="C33" s="75">
        <f>田町!C33+野沢本町!C33+中小屋!C33+十二町!C33+原上!C33+原中!C33+原下!C33+原曙!C33+原宮巻!C33+原東南!C33+原西南!C33+鍛冶屋!C33+高柳!C33+取出相生町!C33+取出中!C33+取出上!C33+本新町!C33+跡部!C33+三塚!C33+泉野!C33</f>
        <v>39</v>
      </c>
      <c r="D33" s="75">
        <f>田町!D33+野沢本町!D33+中小屋!D33+十二町!D33+原上!D33+原中!D33+原下!D33+原曙!D33+原宮巻!D33+原東南!D33+原西南!D33+鍛冶屋!D33+高柳!D33+取出相生町!D33+取出中!D33+取出上!D33+本新町!D33+跡部!D33+三塚!D33+泉野!D33</f>
        <v>37</v>
      </c>
      <c r="E33" s="10">
        <f>田町!E33+野沢本町!E33+中小屋!E33+十二町!E33+原上!E33+原中!E33+原下!E33+原曙!E33+原宮巻!E33+原東南!E33+原西南!E33+鍛冶屋!E33+高柳!E33+取出相生町!E33+取出中!E33+取出上!E33+本新町!E33+跡部!E33+三塚!E33+泉野!E33</f>
        <v>76</v>
      </c>
      <c r="F33" s="32"/>
    </row>
    <row r="34" spans="1:6" ht="15" customHeight="1" x14ac:dyDescent="0.15">
      <c r="A34" s="12"/>
      <c r="B34" s="35">
        <v>26</v>
      </c>
      <c r="C34" s="75">
        <f>田町!C34+野沢本町!C34+中小屋!C34+十二町!C34+原上!C34+原中!C34+原下!C34+原曙!C34+原宮巻!C34+原東南!C34+原西南!C34+鍛冶屋!C34+高柳!C34+取出相生町!C34+取出中!C34+取出上!C34+本新町!C34+跡部!C34+三塚!C34+泉野!C34</f>
        <v>39</v>
      </c>
      <c r="D34" s="75">
        <f>田町!D34+野沢本町!D34+中小屋!D34+十二町!D34+原上!D34+原中!D34+原下!D34+原曙!D34+原宮巻!D34+原東南!D34+原西南!D34+鍛冶屋!D34+高柳!D34+取出相生町!D34+取出中!D34+取出上!D34+本新町!D34+跡部!D34+三塚!D34+泉野!D34</f>
        <v>33</v>
      </c>
      <c r="E34" s="10">
        <f>田町!E34+野沢本町!E34+中小屋!E34+十二町!E34+原上!E34+原中!E34+原下!E34+原曙!E34+原宮巻!E34+原東南!E34+原西南!E34+鍛冶屋!E34+高柳!E34+取出相生町!E34+取出中!E34+取出上!E34+本新町!E34+跡部!E34+三塚!E34+泉野!E34</f>
        <v>72</v>
      </c>
      <c r="F34" s="32"/>
    </row>
    <row r="35" spans="1:6" ht="15" customHeight="1" x14ac:dyDescent="0.15">
      <c r="A35" s="12"/>
      <c r="B35" s="35">
        <v>27</v>
      </c>
      <c r="C35" s="75">
        <f>田町!C35+野沢本町!C35+中小屋!C35+十二町!C35+原上!C35+原中!C35+原下!C35+原曙!C35+原宮巻!C35+原東南!C35+原西南!C35+鍛冶屋!C35+高柳!C35+取出相生町!C35+取出中!C35+取出上!C35+本新町!C35+跡部!C35+三塚!C35+泉野!C35</f>
        <v>40</v>
      </c>
      <c r="D35" s="75">
        <f>田町!D35+野沢本町!D35+中小屋!D35+十二町!D35+原上!D35+原中!D35+原下!D35+原曙!D35+原宮巻!D35+原東南!D35+原西南!D35+鍛冶屋!D35+高柳!D35+取出相生町!D35+取出中!D35+取出上!D35+本新町!D35+跡部!D35+三塚!D35+泉野!D35</f>
        <v>48</v>
      </c>
      <c r="E35" s="10">
        <f>田町!E35+野沢本町!E35+中小屋!E35+十二町!E35+原上!E35+原中!E35+原下!E35+原曙!E35+原宮巻!E35+原東南!E35+原西南!E35+鍛冶屋!E35+高柳!E35+取出相生町!E35+取出中!E35+取出上!E35+本新町!E35+跡部!E35+三塚!E35+泉野!E35</f>
        <v>88</v>
      </c>
      <c r="F35" s="32"/>
    </row>
    <row r="36" spans="1:6" ht="15" customHeight="1" x14ac:dyDescent="0.15">
      <c r="A36" s="12"/>
      <c r="B36" s="35">
        <v>28</v>
      </c>
      <c r="C36" s="75">
        <f>田町!C36+野沢本町!C36+中小屋!C36+十二町!C36+原上!C36+原中!C36+原下!C36+原曙!C36+原宮巻!C36+原東南!C36+原西南!C36+鍛冶屋!C36+高柳!C36+取出相生町!C36+取出中!C36+取出上!C36+本新町!C36+跡部!C36+三塚!C36+泉野!C36</f>
        <v>42</v>
      </c>
      <c r="D36" s="75">
        <f>田町!D36+野沢本町!D36+中小屋!D36+十二町!D36+原上!D36+原中!D36+原下!D36+原曙!D36+原宮巻!D36+原東南!D36+原西南!D36+鍛冶屋!D36+高柳!D36+取出相生町!D36+取出中!D36+取出上!D36+本新町!D36+跡部!D36+三塚!D36+泉野!D36</f>
        <v>42</v>
      </c>
      <c r="E36" s="10">
        <f>田町!E36+野沢本町!E36+中小屋!E36+十二町!E36+原上!E36+原中!E36+原下!E36+原曙!E36+原宮巻!E36+原東南!E36+原西南!E36+鍛冶屋!E36+高柳!E36+取出相生町!E36+取出中!E36+取出上!E36+本新町!E36+跡部!E36+三塚!E36+泉野!E36</f>
        <v>84</v>
      </c>
      <c r="F36" s="32"/>
    </row>
    <row r="37" spans="1:6" ht="15" customHeight="1" x14ac:dyDescent="0.15">
      <c r="A37" s="12"/>
      <c r="B37" s="35">
        <v>29</v>
      </c>
      <c r="C37" s="75">
        <f>田町!C37+野沢本町!C37+中小屋!C37+十二町!C37+原上!C37+原中!C37+原下!C37+原曙!C37+原宮巻!C37+原東南!C37+原西南!C37+鍛冶屋!C37+高柳!C37+取出相生町!C37+取出中!C37+取出上!C37+本新町!C37+跡部!C37+三塚!C37+泉野!C37</f>
        <v>43</v>
      </c>
      <c r="D37" s="75">
        <f>田町!D37+野沢本町!D37+中小屋!D37+十二町!D37+原上!D37+原中!D37+原下!D37+原曙!D37+原宮巻!D37+原東南!D37+原西南!D37+鍛冶屋!D37+高柳!D37+取出相生町!D37+取出中!D37+取出上!D37+本新町!D37+跡部!D37+三塚!D37+泉野!D37</f>
        <v>47</v>
      </c>
      <c r="E37" s="10">
        <f>田町!E37+野沢本町!E37+中小屋!E37+十二町!E37+原上!E37+原中!E37+原下!E37+原曙!E37+原宮巻!E37+原東南!E37+原西南!E37+鍛冶屋!E37+高柳!E37+取出相生町!E37+取出中!E37+取出上!E37+本新町!E37+跡部!E37+三塚!E37+泉野!E37</f>
        <v>90</v>
      </c>
      <c r="F37" s="32"/>
    </row>
    <row r="38" spans="1:6" ht="15" customHeight="1" x14ac:dyDescent="0.15">
      <c r="A38" s="12"/>
      <c r="B38" s="40" t="s">
        <v>55</v>
      </c>
      <c r="C38" s="49">
        <f>田町!C38+野沢本町!C38+中小屋!C38+十二町!C38+原上!C38+原中!C38+原下!C38+原曙!C38+原宮巻!C38+原東南!C38+原西南!C38+鍛冶屋!C38+高柳!C38+取出相生町!C38+取出中!C38+取出上!C38+本新町!C38+跡部!C38+三塚!C38+泉野!C38</f>
        <v>203</v>
      </c>
      <c r="D38" s="49">
        <f>田町!D38+野沢本町!D38+中小屋!D38+十二町!D38+原上!D38+原中!D38+原下!D38+原曙!D38+原宮巻!D38+原東南!D38+原西南!D38+鍛冶屋!D38+高柳!D38+取出相生町!D38+取出中!D38+取出上!D38+本新町!D38+跡部!D38+三塚!D38+泉野!D38</f>
        <v>207</v>
      </c>
      <c r="E38" s="41">
        <f>田町!E38+野沢本町!E38+中小屋!E38+十二町!E38+原上!E38+原中!E38+原下!E38+原曙!E38+原宮巻!E38+原東南!E38+原西南!E38+鍛冶屋!E38+高柳!E38+取出相生町!E38+取出中!E38+取出上!E38+本新町!E38+跡部!E38+三塚!E38+泉野!E38</f>
        <v>410</v>
      </c>
      <c r="F38" s="42">
        <f>E38/E147</f>
        <v>4.4720767888307159E-2</v>
      </c>
    </row>
    <row r="39" spans="1:6" ht="15" customHeight="1" x14ac:dyDescent="0.15">
      <c r="A39" s="12"/>
      <c r="B39" s="35">
        <v>30</v>
      </c>
      <c r="C39" s="75">
        <f>田町!C39+野沢本町!C39+中小屋!C39+十二町!C39+原上!C39+原中!C39+原下!C39+原曙!C39+原宮巻!C39+原東南!C39+原西南!C39+鍛冶屋!C39+高柳!C39+取出相生町!C39+取出中!C39+取出上!C39+本新町!C39+跡部!C39+三塚!C39+泉野!C39</f>
        <v>42</v>
      </c>
      <c r="D39" s="75">
        <f>田町!D39+野沢本町!D39+中小屋!D39+十二町!D39+原上!D39+原中!D39+原下!D39+原曙!D39+原宮巻!D39+原東南!D39+原西南!D39+鍛冶屋!D39+高柳!D39+取出相生町!D39+取出中!D39+取出上!D39+本新町!D39+跡部!D39+三塚!D39+泉野!D39</f>
        <v>33</v>
      </c>
      <c r="E39" s="10">
        <f>田町!E39+野沢本町!E39+中小屋!E39+十二町!E39+原上!E39+原中!E39+原下!E39+原曙!E39+原宮巻!E39+原東南!E39+原西南!E39+鍛冶屋!E39+高柳!E39+取出相生町!E39+取出中!E39+取出上!E39+本新町!E39+跡部!E39+三塚!E39+泉野!E39</f>
        <v>75</v>
      </c>
      <c r="F39" s="32"/>
    </row>
    <row r="40" spans="1:6" ht="15" customHeight="1" x14ac:dyDescent="0.15">
      <c r="A40" s="12"/>
      <c r="B40" s="35">
        <v>31</v>
      </c>
      <c r="C40" s="75">
        <f>田町!C40+野沢本町!C40+中小屋!C40+十二町!C40+原上!C40+原中!C40+原下!C40+原曙!C40+原宮巻!C40+原東南!C40+原西南!C40+鍛冶屋!C40+高柳!C40+取出相生町!C40+取出中!C40+取出上!C40+本新町!C40+跡部!C40+三塚!C40+泉野!C40</f>
        <v>51</v>
      </c>
      <c r="D40" s="75">
        <f>田町!D40+野沢本町!D40+中小屋!D40+十二町!D40+原上!D40+原中!D40+原下!D40+原曙!D40+原宮巻!D40+原東南!D40+原西南!D40+鍛冶屋!D40+高柳!D40+取出相生町!D40+取出中!D40+取出上!D40+本新町!D40+跡部!D40+三塚!D40+泉野!D40</f>
        <v>40</v>
      </c>
      <c r="E40" s="10">
        <f>田町!E40+野沢本町!E40+中小屋!E40+十二町!E40+原上!E40+原中!E40+原下!E40+原曙!E40+原宮巻!E40+原東南!E40+原西南!E40+鍛冶屋!E40+高柳!E40+取出相生町!E40+取出中!E40+取出上!E40+本新町!E40+跡部!E40+三塚!E40+泉野!E40</f>
        <v>91</v>
      </c>
      <c r="F40" s="32"/>
    </row>
    <row r="41" spans="1:6" ht="15" customHeight="1" x14ac:dyDescent="0.15">
      <c r="A41" s="12"/>
      <c r="B41" s="35">
        <v>32</v>
      </c>
      <c r="C41" s="75">
        <f>田町!C41+野沢本町!C41+中小屋!C41+十二町!C41+原上!C41+原中!C41+原下!C41+原曙!C41+原宮巻!C41+原東南!C41+原西南!C41+鍛冶屋!C41+高柳!C41+取出相生町!C41+取出中!C41+取出上!C41+本新町!C41+跡部!C41+三塚!C41+泉野!C41</f>
        <v>42</v>
      </c>
      <c r="D41" s="75">
        <f>田町!D41+野沢本町!D41+中小屋!D41+十二町!D41+原上!D41+原中!D41+原下!D41+原曙!D41+原宮巻!D41+原東南!D41+原西南!D41+鍛冶屋!D41+高柳!D41+取出相生町!D41+取出中!D41+取出上!D41+本新町!D41+跡部!D41+三塚!D41+泉野!D41</f>
        <v>42</v>
      </c>
      <c r="E41" s="10">
        <f>田町!E41+野沢本町!E41+中小屋!E41+十二町!E41+原上!E41+原中!E41+原下!E41+原曙!E41+原宮巻!E41+原東南!E41+原西南!E41+鍛冶屋!E41+高柳!E41+取出相生町!E41+取出中!E41+取出上!E41+本新町!E41+跡部!E41+三塚!E41+泉野!E41</f>
        <v>84</v>
      </c>
      <c r="F41" s="32"/>
    </row>
    <row r="42" spans="1:6" ht="15" customHeight="1" x14ac:dyDescent="0.15">
      <c r="A42" s="12"/>
      <c r="B42" s="35">
        <v>33</v>
      </c>
      <c r="C42" s="75">
        <f>田町!C42+野沢本町!C42+中小屋!C42+十二町!C42+原上!C42+原中!C42+原下!C42+原曙!C42+原宮巻!C42+原東南!C42+原西南!C42+鍛冶屋!C42+高柳!C42+取出相生町!C42+取出中!C42+取出上!C42+本新町!C42+跡部!C42+三塚!C42+泉野!C42</f>
        <v>39</v>
      </c>
      <c r="D42" s="75">
        <f>田町!D42+野沢本町!D42+中小屋!D42+十二町!D42+原上!D42+原中!D42+原下!D42+原曙!D42+原宮巻!D42+原東南!D42+原西南!D42+鍛冶屋!D42+高柳!D42+取出相生町!D42+取出中!D42+取出上!D42+本新町!D42+跡部!D42+三塚!D42+泉野!D42</f>
        <v>44</v>
      </c>
      <c r="E42" s="10">
        <f>田町!E42+野沢本町!E42+中小屋!E42+十二町!E42+原上!E42+原中!E42+原下!E42+原曙!E42+原宮巻!E42+原東南!E42+原西南!E42+鍛冶屋!E42+高柳!E42+取出相生町!E42+取出中!E42+取出上!E42+本新町!E42+跡部!E42+三塚!E42+泉野!E42</f>
        <v>83</v>
      </c>
      <c r="F42" s="32"/>
    </row>
    <row r="43" spans="1:6" ht="15" customHeight="1" x14ac:dyDescent="0.15">
      <c r="A43" s="12"/>
      <c r="B43" s="35">
        <v>34</v>
      </c>
      <c r="C43" s="75">
        <f>田町!C43+野沢本町!C43+中小屋!C43+十二町!C43+原上!C43+原中!C43+原下!C43+原曙!C43+原宮巻!C43+原東南!C43+原西南!C43+鍛冶屋!C43+高柳!C43+取出相生町!C43+取出中!C43+取出上!C43+本新町!C43+跡部!C43+三塚!C43+泉野!C43</f>
        <v>37</v>
      </c>
      <c r="D43" s="75">
        <f>田町!D43+野沢本町!D43+中小屋!D43+十二町!D43+原上!D43+原中!D43+原下!D43+原曙!D43+原宮巻!D43+原東南!D43+原西南!D43+鍛冶屋!D43+高柳!D43+取出相生町!D43+取出中!D43+取出上!D43+本新町!D43+跡部!D43+三塚!D43+泉野!D43</f>
        <v>38</v>
      </c>
      <c r="E43" s="10">
        <f>田町!E43+野沢本町!E43+中小屋!E43+十二町!E43+原上!E43+原中!E43+原下!E43+原曙!E43+原宮巻!E43+原東南!E43+原西南!E43+鍛冶屋!E43+高柳!E43+取出相生町!E43+取出中!E43+取出上!E43+本新町!E43+跡部!E43+三塚!E43+泉野!E43</f>
        <v>75</v>
      </c>
      <c r="F43" s="32"/>
    </row>
    <row r="44" spans="1:6" ht="15" customHeight="1" x14ac:dyDescent="0.15">
      <c r="A44" s="12"/>
      <c r="B44" s="40" t="s">
        <v>56</v>
      </c>
      <c r="C44" s="49">
        <f>田町!C44+野沢本町!C44+中小屋!C44+十二町!C44+原上!C44+原中!C44+原下!C44+原曙!C44+原宮巻!C44+原東南!C44+原西南!C44+鍛冶屋!C44+高柳!C44+取出相生町!C44+取出中!C44+取出上!C44+本新町!C44+跡部!C44+三塚!C44+泉野!C44</f>
        <v>211</v>
      </c>
      <c r="D44" s="49">
        <f>田町!D44+野沢本町!D44+中小屋!D44+十二町!D44+原上!D44+原中!D44+原下!D44+原曙!D44+原宮巻!D44+原東南!D44+原西南!D44+鍛冶屋!D44+高柳!D44+取出相生町!D44+取出中!D44+取出上!D44+本新町!D44+跡部!D44+三塚!D44+泉野!D44</f>
        <v>197</v>
      </c>
      <c r="E44" s="41">
        <f>田町!E44+野沢本町!E44+中小屋!E44+十二町!E44+原上!E44+原中!E44+原下!E44+原曙!E44+原宮巻!E44+原東南!E44+原西南!E44+鍛冶屋!E44+高柳!E44+取出相生町!E44+取出中!E44+取出上!E44+本新町!E44+跡部!E44+三塚!E44+泉野!E44</f>
        <v>408</v>
      </c>
      <c r="F44" s="42">
        <f>E44/E147</f>
        <v>4.4502617801047119E-2</v>
      </c>
    </row>
    <row r="45" spans="1:6" ht="15" customHeight="1" x14ac:dyDescent="0.15">
      <c r="A45" s="12"/>
      <c r="B45" s="35">
        <v>35</v>
      </c>
      <c r="C45" s="75">
        <f>田町!C45+野沢本町!C45+中小屋!C45+十二町!C45+原上!C45+原中!C45+原下!C45+原曙!C45+原宮巻!C45+原東南!C45+原西南!C45+鍛冶屋!C45+高柳!C45+取出相生町!C45+取出中!C45+取出上!C45+本新町!C45+跡部!C45+三塚!C45+泉野!C45</f>
        <v>42</v>
      </c>
      <c r="D45" s="75">
        <f>田町!D45+野沢本町!D45+中小屋!D45+十二町!D45+原上!D45+原中!D45+原下!D45+原曙!D45+原宮巻!D45+原東南!D45+原西南!D45+鍛冶屋!D45+高柳!D45+取出相生町!D45+取出中!D45+取出上!D45+本新町!D45+跡部!D45+三塚!D45+泉野!D45</f>
        <v>46</v>
      </c>
      <c r="E45" s="10">
        <f>田町!E45+野沢本町!E45+中小屋!E45+十二町!E45+原上!E45+原中!E45+原下!E45+原曙!E45+原宮巻!E45+原東南!E45+原西南!E45+鍛冶屋!E45+高柳!E45+取出相生町!E45+取出中!E45+取出上!E45+本新町!E45+跡部!E45+三塚!E45+泉野!E45</f>
        <v>88</v>
      </c>
      <c r="F45" s="32"/>
    </row>
    <row r="46" spans="1:6" ht="15" customHeight="1" x14ac:dyDescent="0.15">
      <c r="A46" s="12"/>
      <c r="B46" s="35">
        <v>36</v>
      </c>
      <c r="C46" s="75">
        <f>田町!C46+野沢本町!C46+中小屋!C46+十二町!C46+原上!C46+原中!C46+原下!C46+原曙!C46+原宮巻!C46+原東南!C46+原西南!C46+鍛冶屋!C46+高柳!C46+取出相生町!C46+取出中!C46+取出上!C46+本新町!C46+跡部!C46+三塚!C46+泉野!C46</f>
        <v>36</v>
      </c>
      <c r="D46" s="75">
        <f>田町!D46+野沢本町!D46+中小屋!D46+十二町!D46+原上!D46+原中!D46+原下!D46+原曙!D46+原宮巻!D46+原東南!D46+原西南!D46+鍛冶屋!D46+高柳!D46+取出相生町!D46+取出中!D46+取出上!D46+本新町!D46+跡部!D46+三塚!D46+泉野!D46</f>
        <v>48</v>
      </c>
      <c r="E46" s="10">
        <f>田町!E46+野沢本町!E46+中小屋!E46+十二町!E46+原上!E46+原中!E46+原下!E46+原曙!E46+原宮巻!E46+原東南!E46+原西南!E46+鍛冶屋!E46+高柳!E46+取出相生町!E46+取出中!E46+取出上!E46+本新町!E46+跡部!E46+三塚!E46+泉野!E46</f>
        <v>84</v>
      </c>
      <c r="F46" s="32"/>
    </row>
    <row r="47" spans="1:6" ht="15" customHeight="1" x14ac:dyDescent="0.15">
      <c r="A47" s="12"/>
      <c r="B47" s="35">
        <v>37</v>
      </c>
      <c r="C47" s="75">
        <f>田町!C47+野沢本町!C47+中小屋!C47+十二町!C47+原上!C47+原中!C47+原下!C47+原曙!C47+原宮巻!C47+原東南!C47+原西南!C47+鍛冶屋!C47+高柳!C47+取出相生町!C47+取出中!C47+取出上!C47+本新町!C47+跡部!C47+三塚!C47+泉野!C47</f>
        <v>42</v>
      </c>
      <c r="D47" s="75">
        <f>田町!D47+野沢本町!D47+中小屋!D47+十二町!D47+原上!D47+原中!D47+原下!D47+原曙!D47+原宮巻!D47+原東南!D47+原西南!D47+鍛冶屋!D47+高柳!D47+取出相生町!D47+取出中!D47+取出上!D47+本新町!D47+跡部!D47+三塚!D47+泉野!D47</f>
        <v>47</v>
      </c>
      <c r="E47" s="10">
        <f>田町!E47+野沢本町!E47+中小屋!E47+十二町!E47+原上!E47+原中!E47+原下!E47+原曙!E47+原宮巻!E47+原東南!E47+原西南!E47+鍛冶屋!E47+高柳!E47+取出相生町!E47+取出中!E47+取出上!E47+本新町!E47+跡部!E47+三塚!E47+泉野!E47</f>
        <v>89</v>
      </c>
      <c r="F47" s="32"/>
    </row>
    <row r="48" spans="1:6" ht="15" customHeight="1" x14ac:dyDescent="0.15">
      <c r="A48" s="12"/>
      <c r="B48" s="35">
        <v>38</v>
      </c>
      <c r="C48" s="75">
        <f>田町!C48+野沢本町!C48+中小屋!C48+十二町!C48+原上!C48+原中!C48+原下!C48+原曙!C48+原宮巻!C48+原東南!C48+原西南!C48+鍛冶屋!C48+高柳!C48+取出相生町!C48+取出中!C48+取出上!C48+本新町!C48+跡部!C48+三塚!C48+泉野!C48</f>
        <v>39</v>
      </c>
      <c r="D48" s="75">
        <f>田町!D48+野沢本町!D48+中小屋!D48+十二町!D48+原上!D48+原中!D48+原下!D48+原曙!D48+原宮巻!D48+原東南!D48+原西南!D48+鍛冶屋!D48+高柳!D48+取出相生町!D48+取出中!D48+取出上!D48+本新町!D48+跡部!D48+三塚!D48+泉野!D48</f>
        <v>42</v>
      </c>
      <c r="E48" s="10">
        <f>田町!E48+野沢本町!E48+中小屋!E48+十二町!E48+原上!E48+原中!E48+原下!E48+原曙!E48+原宮巻!E48+原東南!E48+原西南!E48+鍛冶屋!E48+高柳!E48+取出相生町!E48+取出中!E48+取出上!E48+本新町!E48+跡部!E48+三塚!E48+泉野!E48</f>
        <v>81</v>
      </c>
      <c r="F48" s="32"/>
    </row>
    <row r="49" spans="1:6" ht="15" customHeight="1" x14ac:dyDescent="0.15">
      <c r="A49" s="12"/>
      <c r="B49" s="35">
        <v>39</v>
      </c>
      <c r="C49" s="75">
        <f>田町!C49+野沢本町!C49+中小屋!C49+十二町!C49+原上!C49+原中!C49+原下!C49+原曙!C49+原宮巻!C49+原東南!C49+原西南!C49+鍛冶屋!C49+高柳!C49+取出相生町!C49+取出中!C49+取出上!C49+本新町!C49+跡部!C49+三塚!C49+泉野!C49</f>
        <v>56</v>
      </c>
      <c r="D49" s="75">
        <f>田町!D49+野沢本町!D49+中小屋!D49+十二町!D49+原上!D49+原中!D49+原下!D49+原曙!D49+原宮巻!D49+原東南!D49+原西南!D49+鍛冶屋!D49+高柳!D49+取出相生町!D49+取出中!D49+取出上!D49+本新町!D49+跡部!D49+三塚!D49+泉野!D49</f>
        <v>50</v>
      </c>
      <c r="E49" s="10">
        <f>田町!E49+野沢本町!E49+中小屋!E49+十二町!E49+原上!E49+原中!E49+原下!E49+原曙!E49+原宮巻!E49+原東南!E49+原西南!E49+鍛冶屋!E49+高柳!E49+取出相生町!E49+取出中!E49+取出上!E49+本新町!E49+跡部!E49+三塚!E49+泉野!E49</f>
        <v>106</v>
      </c>
      <c r="F49" s="32"/>
    </row>
    <row r="50" spans="1:6" ht="15" customHeight="1" x14ac:dyDescent="0.15">
      <c r="A50" s="12"/>
      <c r="B50" s="40" t="s">
        <v>57</v>
      </c>
      <c r="C50" s="49">
        <f>田町!C50+野沢本町!C50+中小屋!C50+十二町!C50+原上!C50+原中!C50+原下!C50+原曙!C50+原宮巻!C50+原東南!C50+原西南!C50+鍛冶屋!C50+高柳!C50+取出相生町!C50+取出中!C50+取出上!C50+本新町!C50+跡部!C50+三塚!C50+泉野!C50</f>
        <v>215</v>
      </c>
      <c r="D50" s="49">
        <f>田町!D50+野沢本町!D50+中小屋!D50+十二町!D50+原上!D50+原中!D50+原下!D50+原曙!D50+原宮巻!D50+原東南!D50+原西南!D50+鍛冶屋!D50+高柳!D50+取出相生町!D50+取出中!D50+取出上!D50+本新町!D50+跡部!D50+三塚!D50+泉野!D50</f>
        <v>233</v>
      </c>
      <c r="E50" s="41">
        <f>田町!E50+野沢本町!E50+中小屋!E50+十二町!E50+原上!E50+原中!E50+原下!E50+原曙!E50+原宮巻!E50+原東南!E50+原西南!E50+鍛冶屋!E50+高柳!E50+取出相生町!E50+取出中!E50+取出上!E50+本新町!E50+跡部!E50+三塚!E50+泉野!E50</f>
        <v>448</v>
      </c>
      <c r="F50" s="42">
        <f>E50/E147</f>
        <v>4.8865619546247817E-2</v>
      </c>
    </row>
    <row r="51" spans="1:6" ht="15" customHeight="1" x14ac:dyDescent="0.15">
      <c r="A51" s="12"/>
      <c r="B51" s="35">
        <v>40</v>
      </c>
      <c r="C51" s="75">
        <f>田町!C51+野沢本町!C51+中小屋!C51+十二町!C51+原上!C51+原中!C51+原下!C51+原曙!C51+原宮巻!C51+原東南!C51+原西南!C51+鍛冶屋!C51+高柳!C51+取出相生町!C51+取出中!C51+取出上!C51+本新町!C51+跡部!C51+三塚!C51+泉野!C51</f>
        <v>51</v>
      </c>
      <c r="D51" s="75">
        <f>田町!D51+野沢本町!D51+中小屋!D51+十二町!D51+原上!D51+原中!D51+原下!D51+原曙!D51+原宮巻!D51+原東南!D51+原西南!D51+鍛冶屋!D51+高柳!D51+取出相生町!D51+取出中!D51+取出上!D51+本新町!D51+跡部!D51+三塚!D51+泉野!D51</f>
        <v>55</v>
      </c>
      <c r="E51" s="10">
        <f>田町!E51+野沢本町!E51+中小屋!E51+十二町!E51+原上!E51+原中!E51+原下!E51+原曙!E51+原宮巻!E51+原東南!E51+原西南!E51+鍛冶屋!E51+高柳!E51+取出相生町!E51+取出中!E51+取出上!E51+本新町!E51+跡部!E51+三塚!E51+泉野!E51</f>
        <v>106</v>
      </c>
      <c r="F51" s="32"/>
    </row>
    <row r="52" spans="1:6" ht="15" customHeight="1" x14ac:dyDescent="0.15">
      <c r="A52" s="12"/>
      <c r="B52" s="35">
        <v>41</v>
      </c>
      <c r="C52" s="75">
        <f>田町!C52+野沢本町!C52+中小屋!C52+十二町!C52+原上!C52+原中!C52+原下!C52+原曙!C52+原宮巻!C52+原東南!C52+原西南!C52+鍛冶屋!C52+高柳!C52+取出相生町!C52+取出中!C52+取出上!C52+本新町!C52+跡部!C52+三塚!C52+泉野!C52</f>
        <v>60</v>
      </c>
      <c r="D52" s="75">
        <f>田町!D52+野沢本町!D52+中小屋!D52+十二町!D52+原上!D52+原中!D52+原下!D52+原曙!D52+原宮巻!D52+原東南!D52+原西南!D52+鍛冶屋!D52+高柳!D52+取出相生町!D52+取出中!D52+取出上!D52+本新町!D52+跡部!D52+三塚!D52+泉野!D52</f>
        <v>53</v>
      </c>
      <c r="E52" s="10">
        <f>田町!E52+野沢本町!E52+中小屋!E52+十二町!E52+原上!E52+原中!E52+原下!E52+原曙!E52+原宮巻!E52+原東南!E52+原西南!E52+鍛冶屋!E52+高柳!E52+取出相生町!E52+取出中!E52+取出上!E52+本新町!E52+跡部!E52+三塚!E52+泉野!E52</f>
        <v>113</v>
      </c>
      <c r="F52" s="32"/>
    </row>
    <row r="53" spans="1:6" ht="15" customHeight="1" x14ac:dyDescent="0.15">
      <c r="A53" s="12"/>
      <c r="B53" s="35">
        <v>42</v>
      </c>
      <c r="C53" s="75">
        <f>田町!C53+野沢本町!C53+中小屋!C53+十二町!C53+原上!C53+原中!C53+原下!C53+原曙!C53+原宮巻!C53+原東南!C53+原西南!C53+鍛冶屋!C53+高柳!C53+取出相生町!C53+取出中!C53+取出上!C53+本新町!C53+跡部!C53+三塚!C53+泉野!C53</f>
        <v>59</v>
      </c>
      <c r="D53" s="75">
        <f>田町!D53+野沢本町!D53+中小屋!D53+十二町!D53+原上!D53+原中!D53+原下!D53+原曙!D53+原宮巻!D53+原東南!D53+原西南!D53+鍛冶屋!D53+高柳!D53+取出相生町!D53+取出中!D53+取出上!D53+本新町!D53+跡部!D53+三塚!D53+泉野!D53</f>
        <v>74</v>
      </c>
      <c r="E53" s="10">
        <f>田町!E53+野沢本町!E53+中小屋!E53+十二町!E53+原上!E53+原中!E53+原下!E53+原曙!E53+原宮巻!E53+原東南!E53+原西南!E53+鍛冶屋!E53+高柳!E53+取出相生町!E53+取出中!E53+取出上!E53+本新町!E53+跡部!E53+三塚!E53+泉野!E53</f>
        <v>133</v>
      </c>
      <c r="F53" s="32"/>
    </row>
    <row r="54" spans="1:6" ht="15" customHeight="1" x14ac:dyDescent="0.15">
      <c r="A54" s="12"/>
      <c r="B54" s="35">
        <v>43</v>
      </c>
      <c r="C54" s="75">
        <f>田町!C54+野沢本町!C54+中小屋!C54+十二町!C54+原上!C54+原中!C54+原下!C54+原曙!C54+原宮巻!C54+原東南!C54+原西南!C54+鍛冶屋!C54+高柳!C54+取出相生町!C54+取出中!C54+取出上!C54+本新町!C54+跡部!C54+三塚!C54+泉野!C54</f>
        <v>51</v>
      </c>
      <c r="D54" s="75">
        <f>田町!D54+野沢本町!D54+中小屋!D54+十二町!D54+原上!D54+原中!D54+原下!D54+原曙!D54+原宮巻!D54+原東南!D54+原西南!D54+鍛冶屋!D54+高柳!D54+取出相生町!D54+取出中!D54+取出上!D54+本新町!D54+跡部!D54+三塚!D54+泉野!D54</f>
        <v>62</v>
      </c>
      <c r="E54" s="10">
        <f>田町!E54+野沢本町!E54+中小屋!E54+十二町!E54+原上!E54+原中!E54+原下!E54+原曙!E54+原宮巻!E54+原東南!E54+原西南!E54+鍛冶屋!E54+高柳!E54+取出相生町!E54+取出中!E54+取出上!E54+本新町!E54+跡部!E54+三塚!E54+泉野!E54</f>
        <v>113</v>
      </c>
      <c r="F54" s="32"/>
    </row>
    <row r="55" spans="1:6" ht="15" customHeight="1" x14ac:dyDescent="0.15">
      <c r="A55" s="12"/>
      <c r="B55" s="35">
        <v>44</v>
      </c>
      <c r="C55" s="75">
        <f>田町!C55+野沢本町!C55+中小屋!C55+十二町!C55+原上!C55+原中!C55+原下!C55+原曙!C55+原宮巻!C55+原東南!C55+原西南!C55+鍛冶屋!C55+高柳!C55+取出相生町!C55+取出中!C55+取出上!C55+本新町!C55+跡部!C55+三塚!C55+泉野!C55</f>
        <v>69</v>
      </c>
      <c r="D55" s="75">
        <f>田町!D55+野沢本町!D55+中小屋!D55+十二町!D55+原上!D55+原中!D55+原下!D55+原曙!D55+原宮巻!D55+原東南!D55+原西南!D55+鍛冶屋!D55+高柳!D55+取出相生町!D55+取出中!D55+取出上!D55+本新町!D55+跡部!D55+三塚!D55+泉野!D55</f>
        <v>58</v>
      </c>
      <c r="E55" s="10">
        <f>田町!E55+野沢本町!E55+中小屋!E55+十二町!E55+原上!E55+原中!E55+原下!E55+原曙!E55+原宮巻!E55+原東南!E55+原西南!E55+鍛冶屋!E55+高柳!E55+取出相生町!E55+取出中!E55+取出上!E55+本新町!E55+跡部!E55+三塚!E55+泉野!E55</f>
        <v>127</v>
      </c>
      <c r="F55" s="32"/>
    </row>
    <row r="56" spans="1:6" ht="15" customHeight="1" x14ac:dyDescent="0.15">
      <c r="A56" s="12"/>
      <c r="B56" s="40" t="s">
        <v>58</v>
      </c>
      <c r="C56" s="49">
        <f>田町!C56+野沢本町!C56+中小屋!C56+十二町!C56+原上!C56+原中!C56+原下!C56+原曙!C56+原宮巻!C56+原東南!C56+原西南!C56+鍛冶屋!C56+高柳!C56+取出相生町!C56+取出中!C56+取出上!C56+本新町!C56+跡部!C56+三塚!C56+泉野!C56</f>
        <v>290</v>
      </c>
      <c r="D56" s="49">
        <f>田町!D56+野沢本町!D56+中小屋!D56+十二町!D56+原上!D56+原中!D56+原下!D56+原曙!D56+原宮巻!D56+原東南!D56+原西南!D56+鍛冶屋!D56+高柳!D56+取出相生町!D56+取出中!D56+取出上!D56+本新町!D56+跡部!D56+三塚!D56+泉野!D56</f>
        <v>302</v>
      </c>
      <c r="E56" s="41">
        <f>田町!E56+野沢本町!E56+中小屋!E56+十二町!E56+原上!E56+原中!E56+原下!E56+原曙!E56+原宮巻!E56+原東南!E56+原西南!E56+鍛冶屋!E56+高柳!E56+取出相生町!E56+取出中!E56+取出上!E56+本新町!E56+跡部!E56+三塚!E56+泉野!E56</f>
        <v>592</v>
      </c>
      <c r="F56" s="42">
        <f>E56/E147</f>
        <v>6.4572425828970326E-2</v>
      </c>
    </row>
    <row r="57" spans="1:6" ht="15" customHeight="1" x14ac:dyDescent="0.15">
      <c r="A57" s="12"/>
      <c r="B57" s="35">
        <v>45</v>
      </c>
      <c r="C57" s="75">
        <f>田町!C57+野沢本町!C57+中小屋!C57+十二町!C57+原上!C57+原中!C57+原下!C57+原曙!C57+原宮巻!C57+原東南!C57+原西南!C57+鍛冶屋!C57+高柳!C57+取出相生町!C57+取出中!C57+取出上!C57+本新町!C57+跡部!C57+三塚!C57+泉野!C57</f>
        <v>75</v>
      </c>
      <c r="D57" s="75">
        <f>田町!D57+野沢本町!D57+中小屋!D57+十二町!D57+原上!D57+原中!D57+原下!D57+原曙!D57+原宮巻!D57+原東南!D57+原西南!D57+鍛冶屋!D57+高柳!D57+取出相生町!D57+取出中!D57+取出上!D57+本新町!D57+跡部!D57+三塚!D57+泉野!D57</f>
        <v>65</v>
      </c>
      <c r="E57" s="10">
        <f>田町!E57+野沢本町!E57+中小屋!E57+十二町!E57+原上!E57+原中!E57+原下!E57+原曙!E57+原宮巻!E57+原東南!E57+原西南!E57+鍛冶屋!E57+高柳!E57+取出相生町!E57+取出中!E57+取出上!E57+本新町!E57+跡部!E57+三塚!E57+泉野!E57</f>
        <v>140</v>
      </c>
      <c r="F57" s="32"/>
    </row>
    <row r="58" spans="1:6" ht="15" customHeight="1" x14ac:dyDescent="0.15">
      <c r="A58" s="12"/>
      <c r="B58" s="35">
        <v>46</v>
      </c>
      <c r="C58" s="75">
        <f>田町!C58+野沢本町!C58+中小屋!C58+十二町!C58+原上!C58+原中!C58+原下!C58+原曙!C58+原宮巻!C58+原東南!C58+原西南!C58+鍛冶屋!C58+高柳!C58+取出相生町!C58+取出中!C58+取出上!C58+本新町!C58+跡部!C58+三塚!C58+泉野!C58</f>
        <v>63</v>
      </c>
      <c r="D58" s="75">
        <f>田町!D58+野沢本町!D58+中小屋!D58+十二町!D58+原上!D58+原中!D58+原下!D58+原曙!D58+原宮巻!D58+原東南!D58+原西南!D58+鍛冶屋!D58+高柳!D58+取出相生町!D58+取出中!D58+取出上!D58+本新町!D58+跡部!D58+三塚!D58+泉野!D58</f>
        <v>73</v>
      </c>
      <c r="E58" s="10">
        <f>田町!E58+野沢本町!E58+中小屋!E58+十二町!E58+原上!E58+原中!E58+原下!E58+原曙!E58+原宮巻!E58+原東南!E58+原西南!E58+鍛冶屋!E58+高柳!E58+取出相生町!E58+取出中!E58+取出上!E58+本新町!E58+跡部!E58+三塚!E58+泉野!E58</f>
        <v>136</v>
      </c>
      <c r="F58" s="32"/>
    </row>
    <row r="59" spans="1:6" ht="15" customHeight="1" x14ac:dyDescent="0.15">
      <c r="A59" s="12"/>
      <c r="B59" s="35">
        <v>47</v>
      </c>
      <c r="C59" s="75">
        <f>田町!C59+野沢本町!C59+中小屋!C59+十二町!C59+原上!C59+原中!C59+原下!C59+原曙!C59+原宮巻!C59+原東南!C59+原西南!C59+鍛冶屋!C59+高柳!C59+取出相生町!C59+取出中!C59+取出上!C59+本新町!C59+跡部!C59+三塚!C59+泉野!C59</f>
        <v>61</v>
      </c>
      <c r="D59" s="75">
        <f>田町!D59+野沢本町!D59+中小屋!D59+十二町!D59+原上!D59+原中!D59+原下!D59+原曙!D59+原宮巻!D59+原東南!D59+原西南!D59+鍛冶屋!D59+高柳!D59+取出相生町!D59+取出中!D59+取出上!D59+本新町!D59+跡部!D59+三塚!D59+泉野!D59</f>
        <v>62</v>
      </c>
      <c r="E59" s="10">
        <f>田町!E59+野沢本町!E59+中小屋!E59+十二町!E59+原上!E59+原中!E59+原下!E59+原曙!E59+原宮巻!E59+原東南!E59+原西南!E59+鍛冶屋!E59+高柳!E59+取出相生町!E59+取出中!E59+取出上!E59+本新町!E59+跡部!E59+三塚!E59+泉野!E59</f>
        <v>123</v>
      </c>
      <c r="F59" s="32"/>
    </row>
    <row r="60" spans="1:6" ht="15" customHeight="1" x14ac:dyDescent="0.15">
      <c r="A60" s="12"/>
      <c r="B60" s="35">
        <v>48</v>
      </c>
      <c r="C60" s="75">
        <f>田町!C60+野沢本町!C60+中小屋!C60+十二町!C60+原上!C60+原中!C60+原下!C60+原曙!C60+原宮巻!C60+原東南!C60+原西南!C60+鍛冶屋!C60+高柳!C60+取出相生町!C60+取出中!C60+取出上!C60+本新町!C60+跡部!C60+三塚!C60+泉野!C60</f>
        <v>72</v>
      </c>
      <c r="D60" s="75">
        <f>田町!D60+野沢本町!D60+中小屋!D60+十二町!D60+原上!D60+原中!D60+原下!D60+原曙!D60+原宮巻!D60+原東南!D60+原西南!D60+鍛冶屋!D60+高柳!D60+取出相生町!D60+取出中!D60+取出上!D60+本新町!D60+跡部!D60+三塚!D60+泉野!D60</f>
        <v>58</v>
      </c>
      <c r="E60" s="10">
        <f>田町!E60+野沢本町!E60+中小屋!E60+十二町!E60+原上!E60+原中!E60+原下!E60+原曙!E60+原宮巻!E60+原東南!E60+原西南!E60+鍛冶屋!E60+高柳!E60+取出相生町!E60+取出中!E60+取出上!E60+本新町!E60+跡部!E60+三塚!E60+泉野!E60</f>
        <v>130</v>
      </c>
      <c r="F60" s="32"/>
    </row>
    <row r="61" spans="1:6" ht="15" customHeight="1" x14ac:dyDescent="0.15">
      <c r="A61" s="12"/>
      <c r="B61" s="35">
        <v>49</v>
      </c>
      <c r="C61" s="75">
        <f>田町!C61+野沢本町!C61+中小屋!C61+十二町!C61+原上!C61+原中!C61+原下!C61+原曙!C61+原宮巻!C61+原東南!C61+原西南!C61+鍛冶屋!C61+高柳!C61+取出相生町!C61+取出中!C61+取出上!C61+本新町!C61+跡部!C61+三塚!C61+泉野!C61</f>
        <v>60</v>
      </c>
      <c r="D61" s="75">
        <f>田町!D61+野沢本町!D61+中小屋!D61+十二町!D61+原上!D61+原中!D61+原下!D61+原曙!D61+原宮巻!D61+原東南!D61+原西南!D61+鍛冶屋!D61+高柳!D61+取出相生町!D61+取出中!D61+取出上!D61+本新町!D61+跡部!D61+三塚!D61+泉野!D61</f>
        <v>74</v>
      </c>
      <c r="E61" s="10">
        <f>田町!E61+野沢本町!E61+中小屋!E61+十二町!E61+原上!E61+原中!E61+原下!E61+原曙!E61+原宮巻!E61+原東南!E61+原西南!E61+鍛冶屋!E61+高柳!E61+取出相生町!E61+取出中!E61+取出上!E61+本新町!E61+跡部!E61+三塚!E61+泉野!E61</f>
        <v>134</v>
      </c>
      <c r="F61" s="32"/>
    </row>
    <row r="62" spans="1:6" ht="15" customHeight="1" x14ac:dyDescent="0.15">
      <c r="A62" s="12"/>
      <c r="B62" s="40" t="s">
        <v>59</v>
      </c>
      <c r="C62" s="49">
        <f>田町!C62+野沢本町!C62+中小屋!C62+十二町!C62+原上!C62+原中!C62+原下!C62+原曙!C62+原宮巻!C62+原東南!C62+原西南!C62+鍛冶屋!C62+高柳!C62+取出相生町!C62+取出中!C62+取出上!C62+本新町!C62+跡部!C62+三塚!C62+泉野!C62</f>
        <v>331</v>
      </c>
      <c r="D62" s="49">
        <f>田町!D62+野沢本町!D62+中小屋!D62+十二町!D62+原上!D62+原中!D62+原下!D62+原曙!D62+原宮巻!D62+原東南!D62+原西南!D62+鍛冶屋!D62+高柳!D62+取出相生町!D62+取出中!D62+取出上!D62+本新町!D62+跡部!D62+三塚!D62+泉野!D62</f>
        <v>332</v>
      </c>
      <c r="E62" s="41">
        <f>田町!E62+野沢本町!E62+中小屋!E62+十二町!E62+原上!E62+原中!E62+原下!E62+原曙!E62+原宮巻!E62+原東南!E62+原西南!E62+鍛冶屋!E62+高柳!E62+取出相生町!E62+取出中!E62+取出上!E62+本新町!E62+跡部!E62+三塚!E62+泉野!E62</f>
        <v>663</v>
      </c>
      <c r="F62" s="42">
        <f>E62/E147</f>
        <v>7.2316753926701574E-2</v>
      </c>
    </row>
    <row r="63" spans="1:6" ht="15" customHeight="1" x14ac:dyDescent="0.15">
      <c r="A63" s="12"/>
      <c r="B63" s="35">
        <v>50</v>
      </c>
      <c r="C63" s="75">
        <f>田町!C63+野沢本町!C63+中小屋!C63+十二町!C63+原上!C63+原中!C63+原下!C63+原曙!C63+原宮巻!C63+原東南!C63+原西南!C63+鍛冶屋!C63+高柳!C63+取出相生町!C63+取出中!C63+取出上!C63+本新町!C63+跡部!C63+三塚!C63+泉野!C63</f>
        <v>78</v>
      </c>
      <c r="D63" s="75">
        <f>田町!D63+野沢本町!D63+中小屋!D63+十二町!D63+原上!D63+原中!D63+原下!D63+原曙!D63+原宮巻!D63+原東南!D63+原西南!D63+鍛冶屋!D63+高柳!D63+取出相生町!D63+取出中!D63+取出上!D63+本新町!D63+跡部!D63+三塚!D63+泉野!D63</f>
        <v>73</v>
      </c>
      <c r="E63" s="10">
        <f>田町!E63+野沢本町!E63+中小屋!E63+十二町!E63+原上!E63+原中!E63+原下!E63+原曙!E63+原宮巻!E63+原東南!E63+原西南!E63+鍛冶屋!E63+高柳!E63+取出相生町!E63+取出中!E63+取出上!E63+本新町!E63+跡部!E63+三塚!E63+泉野!E63</f>
        <v>151</v>
      </c>
      <c r="F63" s="32"/>
    </row>
    <row r="64" spans="1:6" ht="15" customHeight="1" x14ac:dyDescent="0.15">
      <c r="A64" s="12"/>
      <c r="B64" s="35">
        <v>51</v>
      </c>
      <c r="C64" s="75">
        <f>田町!C64+野沢本町!C64+中小屋!C64+十二町!C64+原上!C64+原中!C64+原下!C64+原曙!C64+原宮巻!C64+原東南!C64+原西南!C64+鍛冶屋!C64+高柳!C64+取出相生町!C64+取出中!C64+取出上!C64+本新町!C64+跡部!C64+三塚!C64+泉野!C64</f>
        <v>58</v>
      </c>
      <c r="D64" s="75">
        <f>田町!D64+野沢本町!D64+中小屋!D64+十二町!D64+原上!D64+原中!D64+原下!D64+原曙!D64+原宮巻!D64+原東南!D64+原西南!D64+鍛冶屋!D64+高柳!D64+取出相生町!D64+取出中!D64+取出上!D64+本新町!D64+跡部!D64+三塚!D64+泉野!D64</f>
        <v>66</v>
      </c>
      <c r="E64" s="10">
        <f>田町!E64+野沢本町!E64+中小屋!E64+十二町!E64+原上!E64+原中!E64+原下!E64+原曙!E64+原宮巻!E64+原東南!E64+原西南!E64+鍛冶屋!E64+高柳!E64+取出相生町!E64+取出中!E64+取出上!E64+本新町!E64+跡部!E64+三塚!E64+泉野!E64</f>
        <v>124</v>
      </c>
      <c r="F64" s="32"/>
    </row>
    <row r="65" spans="1:6" ht="15" customHeight="1" x14ac:dyDescent="0.15">
      <c r="A65" s="12"/>
      <c r="B65" s="35">
        <v>52</v>
      </c>
      <c r="C65" s="75">
        <f>田町!C65+野沢本町!C65+中小屋!C65+十二町!C65+原上!C65+原中!C65+原下!C65+原曙!C65+原宮巻!C65+原東南!C65+原西南!C65+鍛冶屋!C65+高柳!C65+取出相生町!C65+取出中!C65+取出上!C65+本新町!C65+跡部!C65+三塚!C65+泉野!C65</f>
        <v>65</v>
      </c>
      <c r="D65" s="75">
        <f>田町!D65+野沢本町!D65+中小屋!D65+十二町!D65+原上!D65+原中!D65+原下!D65+原曙!D65+原宮巻!D65+原東南!D65+原西南!D65+鍛冶屋!D65+高柳!D65+取出相生町!D65+取出中!D65+取出上!D65+本新町!D65+跡部!D65+三塚!D65+泉野!D65</f>
        <v>66</v>
      </c>
      <c r="E65" s="10">
        <f>田町!E65+野沢本町!E65+中小屋!E65+十二町!E65+原上!E65+原中!E65+原下!E65+原曙!E65+原宮巻!E65+原東南!E65+原西南!E65+鍛冶屋!E65+高柳!E65+取出相生町!E65+取出中!E65+取出上!E65+本新町!E65+跡部!E65+三塚!E65+泉野!E65</f>
        <v>131</v>
      </c>
      <c r="F65" s="32"/>
    </row>
    <row r="66" spans="1:6" ht="15" customHeight="1" x14ac:dyDescent="0.15">
      <c r="A66" s="12"/>
      <c r="B66" s="35">
        <v>53</v>
      </c>
      <c r="C66" s="75">
        <f>田町!C66+野沢本町!C66+中小屋!C66+十二町!C66+原上!C66+原中!C66+原下!C66+原曙!C66+原宮巻!C66+原東南!C66+原西南!C66+鍛冶屋!C66+高柳!C66+取出相生町!C66+取出中!C66+取出上!C66+本新町!C66+跡部!C66+三塚!C66+泉野!C66</f>
        <v>58</v>
      </c>
      <c r="D66" s="75">
        <f>田町!D66+野沢本町!D66+中小屋!D66+十二町!D66+原上!D66+原中!D66+原下!D66+原曙!D66+原宮巻!D66+原東南!D66+原西南!D66+鍛冶屋!D66+高柳!D66+取出相生町!D66+取出中!D66+取出上!D66+本新町!D66+跡部!D66+三塚!D66+泉野!D66</f>
        <v>67</v>
      </c>
      <c r="E66" s="10">
        <f>田町!E66+野沢本町!E66+中小屋!E66+十二町!E66+原上!E66+原中!E66+原下!E66+原曙!E66+原宮巻!E66+原東南!E66+原西南!E66+鍛冶屋!E66+高柳!E66+取出相生町!E66+取出中!E66+取出上!E66+本新町!E66+跡部!E66+三塚!E66+泉野!E66</f>
        <v>125</v>
      </c>
      <c r="F66" s="32"/>
    </row>
    <row r="67" spans="1:6" ht="15" customHeight="1" x14ac:dyDescent="0.15">
      <c r="A67" s="12"/>
      <c r="B67" s="35">
        <v>54</v>
      </c>
      <c r="C67" s="75">
        <f>田町!C67+野沢本町!C67+中小屋!C67+十二町!C67+原上!C67+原中!C67+原下!C67+原曙!C67+原宮巻!C67+原東南!C67+原西南!C67+鍛冶屋!C67+高柳!C67+取出相生町!C67+取出中!C67+取出上!C67+本新町!C67+跡部!C67+三塚!C67+泉野!C67</f>
        <v>75</v>
      </c>
      <c r="D67" s="75">
        <f>田町!D67+野沢本町!D67+中小屋!D67+十二町!D67+原上!D67+原中!D67+原下!D67+原曙!D67+原宮巻!D67+原東南!D67+原西南!D67+鍛冶屋!D67+高柳!D67+取出相生町!D67+取出中!D67+取出上!D67+本新町!D67+跡部!D67+三塚!D67+泉野!D67</f>
        <v>72</v>
      </c>
      <c r="E67" s="10">
        <f>田町!E67+野沢本町!E67+中小屋!E67+十二町!E67+原上!E67+原中!E67+原下!E67+原曙!E67+原宮巻!E67+原東南!E67+原西南!E67+鍛冶屋!E67+高柳!E67+取出相生町!E67+取出中!E67+取出上!E67+本新町!E67+跡部!E67+三塚!E67+泉野!E67</f>
        <v>147</v>
      </c>
      <c r="F67" s="32"/>
    </row>
    <row r="68" spans="1:6" ht="15" customHeight="1" x14ac:dyDescent="0.15">
      <c r="A68" s="12"/>
      <c r="B68" s="40" t="s">
        <v>60</v>
      </c>
      <c r="C68" s="49">
        <f>田町!C68+野沢本町!C68+中小屋!C68+十二町!C68+原上!C68+原中!C68+原下!C68+原曙!C68+原宮巻!C68+原東南!C68+原西南!C68+鍛冶屋!C68+高柳!C68+取出相生町!C68+取出中!C68+取出上!C68+本新町!C68+跡部!C68+三塚!C68+泉野!C68</f>
        <v>334</v>
      </c>
      <c r="D68" s="49">
        <f>田町!D68+野沢本町!D68+中小屋!D68+十二町!D68+原上!D68+原中!D68+原下!D68+原曙!D68+原宮巻!D68+原東南!D68+原西南!D68+鍛冶屋!D68+高柳!D68+取出相生町!D68+取出中!D68+取出上!D68+本新町!D68+跡部!D68+三塚!D68+泉野!D68</f>
        <v>344</v>
      </c>
      <c r="E68" s="41">
        <f>田町!E68+野沢本町!E68+中小屋!E68+十二町!E68+原上!E68+原中!E68+原下!E68+原曙!E68+原宮巻!E68+原東南!E68+原西南!E68+鍛冶屋!E68+高柳!E68+取出相生町!E68+取出中!E68+取出上!E68+本新町!E68+跡部!E68+三塚!E68+泉野!E68</f>
        <v>678</v>
      </c>
      <c r="F68" s="42">
        <f>E68/E147</f>
        <v>7.3952879581151834E-2</v>
      </c>
    </row>
    <row r="69" spans="1:6" ht="15" customHeight="1" x14ac:dyDescent="0.15">
      <c r="A69" s="12"/>
      <c r="B69" s="35">
        <v>55</v>
      </c>
      <c r="C69" s="75">
        <f>田町!C69+野沢本町!C69+中小屋!C69+十二町!C69+原上!C69+原中!C69+原下!C69+原曙!C69+原宮巻!C69+原東南!C69+原西南!C69+鍛冶屋!C69+高柳!C69+取出相生町!C69+取出中!C69+取出上!C69+本新町!C69+跡部!C69+三塚!C69+泉野!C69</f>
        <v>58</v>
      </c>
      <c r="D69" s="75">
        <f>田町!D69+野沢本町!D69+中小屋!D69+十二町!D69+原上!D69+原中!D69+原下!D69+原曙!D69+原宮巻!D69+原東南!D69+原西南!D69+鍛冶屋!D69+高柳!D69+取出相生町!D69+取出中!D69+取出上!D69+本新町!D69+跡部!D69+三塚!D69+泉野!D69</f>
        <v>57</v>
      </c>
      <c r="E69" s="10">
        <f>田町!E69+野沢本町!E69+中小屋!E69+十二町!E69+原上!E69+原中!E69+原下!E69+原曙!E69+原宮巻!E69+原東南!E69+原西南!E69+鍛冶屋!E69+高柳!E69+取出相生町!E69+取出中!E69+取出上!E69+本新町!E69+跡部!E69+三塚!E69+泉野!E69</f>
        <v>115</v>
      </c>
      <c r="F69" s="32"/>
    </row>
    <row r="70" spans="1:6" ht="15" customHeight="1" x14ac:dyDescent="0.15">
      <c r="A70" s="12"/>
      <c r="B70" s="35">
        <v>56</v>
      </c>
      <c r="C70" s="75">
        <f>田町!C70+野沢本町!C70+中小屋!C70+十二町!C70+原上!C70+原中!C70+原下!C70+原曙!C70+原宮巻!C70+原東南!C70+原西南!C70+鍛冶屋!C70+高柳!C70+取出相生町!C70+取出中!C70+取出上!C70+本新町!C70+跡部!C70+三塚!C70+泉野!C70</f>
        <v>62</v>
      </c>
      <c r="D70" s="75">
        <f>田町!D70+野沢本町!D70+中小屋!D70+十二町!D70+原上!D70+原中!D70+原下!D70+原曙!D70+原宮巻!D70+原東南!D70+原西南!D70+鍛冶屋!D70+高柳!D70+取出相生町!D70+取出中!D70+取出上!D70+本新町!D70+跡部!D70+三塚!D70+泉野!D70</f>
        <v>77</v>
      </c>
      <c r="E70" s="10">
        <f>田町!E70+野沢本町!E70+中小屋!E70+十二町!E70+原上!E70+原中!E70+原下!E70+原曙!E70+原宮巻!E70+原東南!E70+原西南!E70+鍛冶屋!E70+高柳!E70+取出相生町!E70+取出中!E70+取出上!E70+本新町!E70+跡部!E70+三塚!E70+泉野!E70</f>
        <v>139</v>
      </c>
      <c r="F70" s="32"/>
    </row>
    <row r="71" spans="1:6" ht="15" customHeight="1" x14ac:dyDescent="0.15">
      <c r="A71" s="12"/>
      <c r="B71" s="35">
        <v>57</v>
      </c>
      <c r="C71" s="75">
        <f>田町!C71+野沢本町!C71+中小屋!C71+十二町!C71+原上!C71+原中!C71+原下!C71+原曙!C71+原宮巻!C71+原東南!C71+原西南!C71+鍛冶屋!C71+高柳!C71+取出相生町!C71+取出中!C71+取出上!C71+本新町!C71+跡部!C71+三塚!C71+泉野!C71</f>
        <v>47</v>
      </c>
      <c r="D71" s="75">
        <f>田町!D71+野沢本町!D71+中小屋!D71+十二町!D71+原上!D71+原中!D71+原下!D71+原曙!D71+原宮巻!D71+原東南!D71+原西南!D71+鍛冶屋!D71+高柳!D71+取出相生町!D71+取出中!D71+取出上!D71+本新町!D71+跡部!D71+三塚!D71+泉野!D71</f>
        <v>47</v>
      </c>
      <c r="E71" s="10">
        <f>田町!E71+野沢本町!E71+中小屋!E71+十二町!E71+原上!E71+原中!E71+原下!E71+原曙!E71+原宮巻!E71+原東南!E71+原西南!E71+鍛冶屋!E71+高柳!E71+取出相生町!E71+取出中!E71+取出上!E71+本新町!E71+跡部!E71+三塚!E71+泉野!E71</f>
        <v>94</v>
      </c>
      <c r="F71" s="32"/>
    </row>
    <row r="72" spans="1:6" ht="15" customHeight="1" x14ac:dyDescent="0.15">
      <c r="A72" s="12"/>
      <c r="B72" s="35">
        <v>58</v>
      </c>
      <c r="C72" s="75">
        <f>田町!C72+野沢本町!C72+中小屋!C72+十二町!C72+原上!C72+原中!C72+原下!C72+原曙!C72+原宮巻!C72+原東南!C72+原西南!C72+鍛冶屋!C72+高柳!C72+取出相生町!C72+取出中!C72+取出上!C72+本新町!C72+跡部!C72+三塚!C72+泉野!C72</f>
        <v>67</v>
      </c>
      <c r="D72" s="75">
        <f>田町!D72+野沢本町!D72+中小屋!D72+十二町!D72+原上!D72+原中!D72+原下!D72+原曙!D72+原宮巻!D72+原東南!D72+原西南!D72+鍛冶屋!D72+高柳!D72+取出相生町!D72+取出中!D72+取出上!D72+本新町!D72+跡部!D72+三塚!D72+泉野!D72</f>
        <v>64</v>
      </c>
      <c r="E72" s="10">
        <f>田町!E72+野沢本町!E72+中小屋!E72+十二町!E72+原上!E72+原中!E72+原下!E72+原曙!E72+原宮巻!E72+原東南!E72+原西南!E72+鍛冶屋!E72+高柳!E72+取出相生町!E72+取出中!E72+取出上!E72+本新町!E72+跡部!E72+三塚!E72+泉野!E72</f>
        <v>131</v>
      </c>
      <c r="F72" s="32"/>
    </row>
    <row r="73" spans="1:6" ht="15" customHeight="1" x14ac:dyDescent="0.15">
      <c r="A73" s="12"/>
      <c r="B73" s="35">
        <v>59</v>
      </c>
      <c r="C73" s="75">
        <f>田町!C73+野沢本町!C73+中小屋!C73+十二町!C73+原上!C73+原中!C73+原下!C73+原曙!C73+原宮巻!C73+原東南!C73+原西南!C73+鍛冶屋!C73+高柳!C73+取出相生町!C73+取出中!C73+取出上!C73+本新町!C73+跡部!C73+三塚!C73+泉野!C73</f>
        <v>67</v>
      </c>
      <c r="D73" s="75">
        <f>田町!D73+野沢本町!D73+中小屋!D73+十二町!D73+原上!D73+原中!D73+原下!D73+原曙!D73+原宮巻!D73+原東南!D73+原西南!D73+鍛冶屋!D73+高柳!D73+取出相生町!D73+取出中!D73+取出上!D73+本新町!D73+跡部!D73+三塚!D73+泉野!D73</f>
        <v>63</v>
      </c>
      <c r="E73" s="10">
        <f>田町!E73+野沢本町!E73+中小屋!E73+十二町!E73+原上!E73+原中!E73+原下!E73+原曙!E73+原宮巻!E73+原東南!E73+原西南!E73+鍛冶屋!E73+高柳!E73+取出相生町!E73+取出中!E73+取出上!E73+本新町!E73+跡部!E73+三塚!E73+泉野!E73</f>
        <v>130</v>
      </c>
      <c r="F73" s="32"/>
    </row>
    <row r="74" spans="1:6" ht="15" customHeight="1" x14ac:dyDescent="0.15">
      <c r="A74" s="12"/>
      <c r="B74" s="40" t="s">
        <v>61</v>
      </c>
      <c r="C74" s="49">
        <f>田町!C74+野沢本町!C74+中小屋!C74+十二町!C74+原上!C74+原中!C74+原下!C74+原曙!C74+原宮巻!C74+原東南!C74+原西南!C74+鍛冶屋!C74+高柳!C74+取出相生町!C74+取出中!C74+取出上!C74+本新町!C74+跡部!C74+三塚!C74+泉野!C74</f>
        <v>301</v>
      </c>
      <c r="D74" s="49">
        <f>田町!D74+野沢本町!D74+中小屋!D74+十二町!D74+原上!D74+原中!D74+原下!D74+原曙!D74+原宮巻!D74+原東南!D74+原西南!D74+鍛冶屋!D74+高柳!D74+取出相生町!D74+取出中!D74+取出上!D74+本新町!D74+跡部!D74+三塚!D74+泉野!D74</f>
        <v>308</v>
      </c>
      <c r="E74" s="41">
        <f>田町!E74+野沢本町!E74+中小屋!E74+十二町!E74+原上!E74+原中!E74+原下!E74+原曙!E74+原宮巻!E74+原東南!E74+原西南!E74+鍛冶屋!E74+高柳!E74+取出相生町!E74+取出中!E74+取出上!E74+本新町!E74+跡部!E74+三塚!E74+泉野!E74</f>
        <v>609</v>
      </c>
      <c r="F74" s="42">
        <f>E74/E147</f>
        <v>6.6426701570680632E-2</v>
      </c>
    </row>
    <row r="75" spans="1:6" ht="15" customHeight="1" x14ac:dyDescent="0.15">
      <c r="A75" s="12"/>
      <c r="B75" s="35">
        <v>60</v>
      </c>
      <c r="C75" s="75">
        <f>田町!C75+野沢本町!C75+中小屋!C75+十二町!C75+原上!C75+原中!C75+原下!C75+原曙!C75+原宮巻!C75+原東南!C75+原西南!C75+鍛冶屋!C75+高柳!C75+取出相生町!C75+取出中!C75+取出上!C75+本新町!C75+跡部!C75+三塚!C75+泉野!C75</f>
        <v>59</v>
      </c>
      <c r="D75" s="75">
        <f>田町!D75+野沢本町!D75+中小屋!D75+十二町!D75+原上!D75+原中!D75+原下!D75+原曙!D75+原宮巻!D75+原東南!D75+原西南!D75+鍛冶屋!D75+高柳!D75+取出相生町!D75+取出中!D75+取出上!D75+本新町!D75+跡部!D75+三塚!D75+泉野!D75</f>
        <v>57</v>
      </c>
      <c r="E75" s="10">
        <f>田町!E75+野沢本町!E75+中小屋!E75+十二町!E75+原上!E75+原中!E75+原下!E75+原曙!E75+原宮巻!E75+原東南!E75+原西南!E75+鍛冶屋!E75+高柳!E75+取出相生町!E75+取出中!E75+取出上!E75+本新町!E75+跡部!E75+三塚!E75+泉野!E75</f>
        <v>116</v>
      </c>
      <c r="F75" s="32"/>
    </row>
    <row r="76" spans="1:6" ht="15" customHeight="1" x14ac:dyDescent="0.15">
      <c r="A76" s="12"/>
      <c r="B76" s="35">
        <v>61</v>
      </c>
      <c r="C76" s="75">
        <f>田町!C76+野沢本町!C76+中小屋!C76+十二町!C76+原上!C76+原中!C76+原下!C76+原曙!C76+原宮巻!C76+原東南!C76+原西南!C76+鍛冶屋!C76+高柳!C76+取出相生町!C76+取出中!C76+取出上!C76+本新町!C76+跡部!C76+三塚!C76+泉野!C76</f>
        <v>71</v>
      </c>
      <c r="D76" s="75">
        <f>田町!D76+野沢本町!D76+中小屋!D76+十二町!D76+原上!D76+原中!D76+原下!D76+原曙!D76+原宮巻!D76+原東南!D76+原西南!D76+鍛冶屋!D76+高柳!D76+取出相生町!D76+取出中!D76+取出上!D76+本新町!D76+跡部!D76+三塚!D76+泉野!D76</f>
        <v>63</v>
      </c>
      <c r="E76" s="10">
        <f>田町!E76+野沢本町!E76+中小屋!E76+十二町!E76+原上!E76+原中!E76+原下!E76+原曙!E76+原宮巻!E76+原東南!E76+原西南!E76+鍛冶屋!E76+高柳!E76+取出相生町!E76+取出中!E76+取出上!E76+本新町!E76+跡部!E76+三塚!E76+泉野!E76</f>
        <v>134</v>
      </c>
      <c r="F76" s="32"/>
    </row>
    <row r="77" spans="1:6" ht="15" customHeight="1" x14ac:dyDescent="0.15">
      <c r="A77" s="12"/>
      <c r="B77" s="35">
        <v>62</v>
      </c>
      <c r="C77" s="75">
        <f>田町!C77+野沢本町!C77+中小屋!C77+十二町!C77+原上!C77+原中!C77+原下!C77+原曙!C77+原宮巻!C77+原東南!C77+原西南!C77+鍛冶屋!C77+高柳!C77+取出相生町!C77+取出中!C77+取出上!C77+本新町!C77+跡部!C77+三塚!C77+泉野!C77</f>
        <v>59</v>
      </c>
      <c r="D77" s="75">
        <f>田町!D77+野沢本町!D77+中小屋!D77+十二町!D77+原上!D77+原中!D77+原下!D77+原曙!D77+原宮巻!D77+原東南!D77+原西南!D77+鍛冶屋!D77+高柳!D77+取出相生町!D77+取出中!D77+取出上!D77+本新町!D77+跡部!D77+三塚!D77+泉野!D77</f>
        <v>53</v>
      </c>
      <c r="E77" s="10">
        <f>田町!E77+野沢本町!E77+中小屋!E77+十二町!E77+原上!E77+原中!E77+原下!E77+原曙!E77+原宮巻!E77+原東南!E77+原西南!E77+鍛冶屋!E77+高柳!E77+取出相生町!E77+取出中!E77+取出上!E77+本新町!E77+跡部!E77+三塚!E77+泉野!E77</f>
        <v>112</v>
      </c>
      <c r="F77" s="32"/>
    </row>
    <row r="78" spans="1:6" ht="15" customHeight="1" x14ac:dyDescent="0.15">
      <c r="A78" s="12"/>
      <c r="B78" s="35">
        <v>63</v>
      </c>
      <c r="C78" s="75">
        <f>田町!C78+野沢本町!C78+中小屋!C78+十二町!C78+原上!C78+原中!C78+原下!C78+原曙!C78+原宮巻!C78+原東南!C78+原西南!C78+鍛冶屋!C78+高柳!C78+取出相生町!C78+取出中!C78+取出上!C78+本新町!C78+跡部!C78+三塚!C78+泉野!C78</f>
        <v>55</v>
      </c>
      <c r="D78" s="75">
        <f>田町!D78+野沢本町!D78+中小屋!D78+十二町!D78+原上!D78+原中!D78+原下!D78+原曙!D78+原宮巻!D78+原東南!D78+原西南!D78+鍛冶屋!D78+高柳!D78+取出相生町!D78+取出中!D78+取出上!D78+本新町!D78+跡部!D78+三塚!D78+泉野!D78</f>
        <v>54</v>
      </c>
      <c r="E78" s="10">
        <f>田町!E78+野沢本町!E78+中小屋!E78+十二町!E78+原上!E78+原中!E78+原下!E78+原曙!E78+原宮巻!E78+原東南!E78+原西南!E78+鍛冶屋!E78+高柳!E78+取出相生町!E78+取出中!E78+取出上!E78+本新町!E78+跡部!E78+三塚!E78+泉野!E78</f>
        <v>109</v>
      </c>
      <c r="F78" s="32"/>
    </row>
    <row r="79" spans="1:6" ht="15" customHeight="1" x14ac:dyDescent="0.15">
      <c r="A79" s="12"/>
      <c r="B79" s="35">
        <v>64</v>
      </c>
      <c r="C79" s="75">
        <f>田町!C79+野沢本町!C79+中小屋!C79+十二町!C79+原上!C79+原中!C79+原下!C79+原曙!C79+原宮巻!C79+原東南!C79+原西南!C79+鍛冶屋!C79+高柳!C79+取出相生町!C79+取出中!C79+取出上!C79+本新町!C79+跡部!C79+三塚!C79+泉野!C79</f>
        <v>57</v>
      </c>
      <c r="D79" s="75">
        <f>田町!D79+野沢本町!D79+中小屋!D79+十二町!D79+原上!D79+原中!D79+原下!D79+原曙!D79+原宮巻!D79+原東南!D79+原西南!D79+鍛冶屋!D79+高柳!D79+取出相生町!D79+取出中!D79+取出上!D79+本新町!D79+跡部!D79+三塚!D79+泉野!D79</f>
        <v>57</v>
      </c>
      <c r="E79" s="10">
        <f>田町!E79+野沢本町!E79+中小屋!E79+十二町!E79+原上!E79+原中!E79+原下!E79+原曙!E79+原宮巻!E79+原東南!E79+原西南!E79+鍛冶屋!E79+高柳!E79+取出相生町!E79+取出中!E79+取出上!E79+本新町!E79+跡部!E79+三塚!E79+泉野!E79</f>
        <v>114</v>
      </c>
      <c r="F79" s="32"/>
    </row>
    <row r="80" spans="1:6" ht="15" customHeight="1" x14ac:dyDescent="0.15">
      <c r="A80" s="12"/>
      <c r="B80" s="40" t="s">
        <v>62</v>
      </c>
      <c r="C80" s="49">
        <f>田町!C80+野沢本町!C80+中小屋!C80+十二町!C80+原上!C80+原中!C80+原下!C80+原曙!C80+原宮巻!C80+原東南!C80+原西南!C80+鍛冶屋!C80+高柳!C80+取出相生町!C80+取出中!C80+取出上!C80+本新町!C80+跡部!C80+三塚!C80+泉野!C80</f>
        <v>301</v>
      </c>
      <c r="D80" s="49">
        <f>田町!D80+野沢本町!D80+中小屋!D80+十二町!D80+原上!D80+原中!D80+原下!D80+原曙!D80+原宮巻!D80+原東南!D80+原西南!D80+鍛冶屋!D80+高柳!D80+取出相生町!D80+取出中!D80+取出上!D80+本新町!D80+跡部!D80+三塚!D80+泉野!D80</f>
        <v>284</v>
      </c>
      <c r="E80" s="41">
        <f>田町!E80+野沢本町!E80+中小屋!E80+十二町!E80+原上!E80+原中!E80+原下!E80+原曙!E80+原宮巻!E80+原東南!E80+原西南!E80+鍛冶屋!E80+高柳!E80+取出相生町!E80+取出中!E80+取出上!E80+本新町!E80+跡部!E80+三塚!E80+泉野!E80</f>
        <v>585</v>
      </c>
      <c r="F80" s="42">
        <f>E80/E147</f>
        <v>6.3808900523560211E-2</v>
      </c>
    </row>
    <row r="81" spans="1:6" ht="15" customHeight="1" x14ac:dyDescent="0.15">
      <c r="A81" s="12"/>
      <c r="B81" s="35">
        <v>65</v>
      </c>
      <c r="C81" s="75">
        <f>田町!C81+野沢本町!C81+中小屋!C81+十二町!C81+原上!C81+原中!C81+原下!C81+原曙!C81+原宮巻!C81+原東南!C81+原西南!C81+鍛冶屋!C81+高柳!C81+取出相生町!C81+取出中!C81+取出上!C81+本新町!C81+跡部!C81+三塚!C81+泉野!C81</f>
        <v>46</v>
      </c>
      <c r="D81" s="75">
        <f>田町!D81+野沢本町!D81+中小屋!D81+十二町!D81+原上!D81+原中!D81+原下!D81+原曙!D81+原宮巻!D81+原東南!D81+原西南!D81+鍛冶屋!D81+高柳!D81+取出相生町!D81+取出中!D81+取出上!D81+本新町!D81+跡部!D81+三塚!D81+泉野!D81</f>
        <v>53</v>
      </c>
      <c r="E81" s="10">
        <f>田町!E81+野沢本町!E81+中小屋!E81+十二町!E81+原上!E81+原中!E81+原下!E81+原曙!E81+原宮巻!E81+原東南!E81+原西南!E81+鍛冶屋!E81+高柳!E81+取出相生町!E81+取出中!E81+取出上!E81+本新町!E81+跡部!E81+三塚!E81+泉野!E81</f>
        <v>99</v>
      </c>
      <c r="F81" s="32"/>
    </row>
    <row r="82" spans="1:6" ht="15" customHeight="1" x14ac:dyDescent="0.15">
      <c r="A82" s="12"/>
      <c r="B82" s="35">
        <v>66</v>
      </c>
      <c r="C82" s="75">
        <f>田町!C82+野沢本町!C82+中小屋!C82+十二町!C82+原上!C82+原中!C82+原下!C82+原曙!C82+原宮巻!C82+原東南!C82+原西南!C82+鍛冶屋!C82+高柳!C82+取出相生町!C82+取出中!C82+取出上!C82+本新町!C82+跡部!C82+三塚!C82+泉野!C82</f>
        <v>45</v>
      </c>
      <c r="D82" s="75">
        <f>田町!D82+野沢本町!D82+中小屋!D82+十二町!D82+原上!D82+原中!D82+原下!D82+原曙!D82+原宮巻!D82+原東南!D82+原西南!D82+鍛冶屋!D82+高柳!D82+取出相生町!D82+取出中!D82+取出上!D82+本新町!D82+跡部!D82+三塚!D82+泉野!D82</f>
        <v>61</v>
      </c>
      <c r="E82" s="10">
        <f>田町!E82+野沢本町!E82+中小屋!E82+十二町!E82+原上!E82+原中!E82+原下!E82+原曙!E82+原宮巻!E82+原東南!E82+原西南!E82+鍛冶屋!E82+高柳!E82+取出相生町!E82+取出中!E82+取出上!E82+本新町!E82+跡部!E82+三塚!E82+泉野!E82</f>
        <v>106</v>
      </c>
      <c r="F82" s="32"/>
    </row>
    <row r="83" spans="1:6" ht="15" customHeight="1" x14ac:dyDescent="0.15">
      <c r="A83" s="12"/>
      <c r="B83" s="35">
        <v>67</v>
      </c>
      <c r="C83" s="75">
        <f>田町!C83+野沢本町!C83+中小屋!C83+十二町!C83+原上!C83+原中!C83+原下!C83+原曙!C83+原宮巻!C83+原東南!C83+原西南!C83+鍛冶屋!C83+高柳!C83+取出相生町!C83+取出中!C83+取出上!C83+本新町!C83+跡部!C83+三塚!C83+泉野!C83</f>
        <v>55</v>
      </c>
      <c r="D83" s="75">
        <f>田町!D83+野沢本町!D83+中小屋!D83+十二町!D83+原上!D83+原中!D83+原下!D83+原曙!D83+原宮巻!D83+原東南!D83+原西南!D83+鍛冶屋!D83+高柳!D83+取出相生町!D83+取出中!D83+取出上!D83+本新町!D83+跡部!D83+三塚!D83+泉野!D83</f>
        <v>52</v>
      </c>
      <c r="E83" s="10">
        <f>田町!E83+野沢本町!E83+中小屋!E83+十二町!E83+原上!E83+原中!E83+原下!E83+原曙!E83+原宮巻!E83+原東南!E83+原西南!E83+鍛冶屋!E83+高柳!E83+取出相生町!E83+取出中!E83+取出上!E83+本新町!E83+跡部!E83+三塚!E83+泉野!E83</f>
        <v>107</v>
      </c>
      <c r="F83" s="32"/>
    </row>
    <row r="84" spans="1:6" ht="15" customHeight="1" x14ac:dyDescent="0.15">
      <c r="A84" s="12"/>
      <c r="B84" s="35">
        <v>68</v>
      </c>
      <c r="C84" s="75">
        <f>田町!C84+野沢本町!C84+中小屋!C84+十二町!C84+原上!C84+原中!C84+原下!C84+原曙!C84+原宮巻!C84+原東南!C84+原西南!C84+鍛冶屋!C84+高柳!C84+取出相生町!C84+取出中!C84+取出上!C84+本新町!C84+跡部!C84+三塚!C84+泉野!C84</f>
        <v>49</v>
      </c>
      <c r="D84" s="75">
        <f>田町!D84+野沢本町!D84+中小屋!D84+十二町!D84+原上!D84+原中!D84+原下!D84+原曙!D84+原宮巻!D84+原東南!D84+原西南!D84+鍛冶屋!D84+高柳!D84+取出相生町!D84+取出中!D84+取出上!D84+本新町!D84+跡部!D84+三塚!D84+泉野!D84</f>
        <v>45</v>
      </c>
      <c r="E84" s="10">
        <f>田町!E84+野沢本町!E84+中小屋!E84+十二町!E84+原上!E84+原中!E84+原下!E84+原曙!E84+原宮巻!E84+原東南!E84+原西南!E84+鍛冶屋!E84+高柳!E84+取出相生町!E84+取出中!E84+取出上!E84+本新町!E84+跡部!E84+三塚!E84+泉野!E84</f>
        <v>94</v>
      </c>
      <c r="F84" s="32"/>
    </row>
    <row r="85" spans="1:6" ht="15" customHeight="1" x14ac:dyDescent="0.15">
      <c r="A85" s="12"/>
      <c r="B85" s="35">
        <v>69</v>
      </c>
      <c r="C85" s="75">
        <f>田町!C85+野沢本町!C85+中小屋!C85+十二町!C85+原上!C85+原中!C85+原下!C85+原曙!C85+原宮巻!C85+原東南!C85+原西南!C85+鍛冶屋!C85+高柳!C85+取出相生町!C85+取出中!C85+取出上!C85+本新町!C85+跡部!C85+三塚!C85+泉野!C85</f>
        <v>70</v>
      </c>
      <c r="D85" s="75">
        <f>田町!D85+野沢本町!D85+中小屋!D85+十二町!D85+原上!D85+原中!D85+原下!D85+原曙!D85+原宮巻!D85+原東南!D85+原西南!D85+鍛冶屋!D85+高柳!D85+取出相生町!D85+取出中!D85+取出上!D85+本新町!D85+跡部!D85+三塚!D85+泉野!D85</f>
        <v>45</v>
      </c>
      <c r="E85" s="10">
        <f>田町!E85+野沢本町!E85+中小屋!E85+十二町!E85+原上!E85+原中!E85+原下!E85+原曙!E85+原宮巻!E85+原東南!E85+原西南!E85+鍛冶屋!E85+高柳!E85+取出相生町!E85+取出中!E85+取出上!E85+本新町!E85+跡部!E85+三塚!E85+泉野!E85</f>
        <v>115</v>
      </c>
      <c r="F85" s="32"/>
    </row>
    <row r="86" spans="1:6" ht="15" customHeight="1" x14ac:dyDescent="0.15">
      <c r="A86" s="12"/>
      <c r="B86" s="43" t="s">
        <v>63</v>
      </c>
      <c r="C86" s="71">
        <f>田町!C86+野沢本町!C86+中小屋!C86+十二町!C86+原上!C86+原中!C86+原下!C86+原曙!C86+原宮巻!C86+原東南!C86+原西南!C86+鍛冶屋!C86+高柳!C86+取出相生町!C86+取出中!C86+取出上!C86+本新町!C86+跡部!C86+三塚!C86+泉野!C86</f>
        <v>265</v>
      </c>
      <c r="D86" s="71">
        <f>田町!D86+野沢本町!D86+中小屋!D86+十二町!D86+原上!D86+原中!D86+原下!D86+原曙!D86+原宮巻!D86+原東南!D86+原西南!D86+鍛冶屋!D86+高柳!D86+取出相生町!D86+取出中!D86+取出上!D86+本新町!D86+跡部!D86+三塚!D86+泉野!D86</f>
        <v>256</v>
      </c>
      <c r="E86" s="44">
        <f>田町!E86+野沢本町!E86+中小屋!E86+十二町!E86+原上!E86+原中!E86+原下!E86+原曙!E86+原宮巻!E86+原東南!E86+原西南!E86+鍛冶屋!E86+高柳!E86+取出相生町!E86+取出中!E86+取出上!E86+本新町!E86+跡部!E86+三塚!E86+泉野!E86</f>
        <v>521</v>
      </c>
      <c r="F86" s="45">
        <f>E86/E147</f>
        <v>5.6828097731239091E-2</v>
      </c>
    </row>
    <row r="87" spans="1:6" ht="15" customHeight="1" x14ac:dyDescent="0.15">
      <c r="A87" s="12"/>
      <c r="B87" s="35">
        <v>70</v>
      </c>
      <c r="C87" s="75">
        <f>田町!C87+野沢本町!C87+中小屋!C87+十二町!C87+原上!C87+原中!C87+原下!C87+原曙!C87+原宮巻!C87+原東南!C87+原西南!C87+鍛冶屋!C87+高柳!C87+取出相生町!C87+取出中!C87+取出上!C87+本新町!C87+跡部!C87+三塚!C87+泉野!C87</f>
        <v>55</v>
      </c>
      <c r="D87" s="75">
        <f>田町!D87+野沢本町!D87+中小屋!D87+十二町!D87+原上!D87+原中!D87+原下!D87+原曙!D87+原宮巻!D87+原東南!D87+原西南!D87+鍛冶屋!D87+高柳!D87+取出相生町!D87+取出中!D87+取出上!D87+本新町!D87+跡部!D87+三塚!D87+泉野!D87</f>
        <v>51</v>
      </c>
      <c r="E87" s="10">
        <f>田町!E87+野沢本町!E87+中小屋!E87+十二町!E87+原上!E87+原中!E87+原下!E87+原曙!E87+原宮巻!E87+原東南!E87+原西南!E87+鍛冶屋!E87+高柳!E87+取出相生町!E87+取出中!E87+取出上!E87+本新町!E87+跡部!E87+三塚!E87+泉野!E87</f>
        <v>106</v>
      </c>
      <c r="F87" s="32"/>
    </row>
    <row r="88" spans="1:6" ht="15" customHeight="1" x14ac:dyDescent="0.15">
      <c r="A88" s="12"/>
      <c r="B88" s="35">
        <v>71</v>
      </c>
      <c r="C88" s="75">
        <f>田町!C88+野沢本町!C88+中小屋!C88+十二町!C88+原上!C88+原中!C88+原下!C88+原曙!C88+原宮巻!C88+原東南!C88+原西南!C88+鍛冶屋!C88+高柳!C88+取出相生町!C88+取出中!C88+取出上!C88+本新町!C88+跡部!C88+三塚!C88+泉野!C88</f>
        <v>47</v>
      </c>
      <c r="D88" s="75">
        <f>田町!D88+野沢本町!D88+中小屋!D88+十二町!D88+原上!D88+原中!D88+原下!D88+原曙!D88+原宮巻!D88+原東南!D88+原西南!D88+鍛冶屋!D88+高柳!D88+取出相生町!D88+取出中!D88+取出上!D88+本新町!D88+跡部!D88+三塚!D88+泉野!D88</f>
        <v>71</v>
      </c>
      <c r="E88" s="10">
        <f>田町!E88+野沢本町!E88+中小屋!E88+十二町!E88+原上!E88+原中!E88+原下!E88+原曙!E88+原宮巻!E88+原東南!E88+原西南!E88+鍛冶屋!E88+高柳!E88+取出相生町!E88+取出中!E88+取出上!E88+本新町!E88+跡部!E88+三塚!E88+泉野!E88</f>
        <v>118</v>
      </c>
      <c r="F88" s="32"/>
    </row>
    <row r="89" spans="1:6" ht="15" customHeight="1" x14ac:dyDescent="0.15">
      <c r="A89" s="12"/>
      <c r="B89" s="35">
        <v>72</v>
      </c>
      <c r="C89" s="75">
        <f>田町!C89+野沢本町!C89+中小屋!C89+十二町!C89+原上!C89+原中!C89+原下!C89+原曙!C89+原宮巻!C89+原東南!C89+原西南!C89+鍛冶屋!C89+高柳!C89+取出相生町!C89+取出中!C89+取出上!C89+本新町!C89+跡部!C89+三塚!C89+泉野!C89</f>
        <v>56</v>
      </c>
      <c r="D89" s="75">
        <f>田町!D89+野沢本町!D89+中小屋!D89+十二町!D89+原上!D89+原中!D89+原下!D89+原曙!D89+原宮巻!D89+原東南!D89+原西南!D89+鍛冶屋!D89+高柳!D89+取出相生町!D89+取出中!D89+取出上!D89+本新町!D89+跡部!D89+三塚!D89+泉野!D89</f>
        <v>52</v>
      </c>
      <c r="E89" s="10">
        <f>田町!E89+野沢本町!E89+中小屋!E89+十二町!E89+原上!E89+原中!E89+原下!E89+原曙!E89+原宮巻!E89+原東南!E89+原西南!E89+鍛冶屋!E89+高柳!E89+取出相生町!E89+取出中!E89+取出上!E89+本新町!E89+跡部!E89+三塚!E89+泉野!E89</f>
        <v>108</v>
      </c>
      <c r="F89" s="32"/>
    </row>
    <row r="90" spans="1:6" ht="15" customHeight="1" x14ac:dyDescent="0.15">
      <c r="A90" s="12"/>
      <c r="B90" s="35">
        <v>73</v>
      </c>
      <c r="C90" s="75">
        <f>田町!C90+野沢本町!C90+中小屋!C90+十二町!C90+原上!C90+原中!C90+原下!C90+原曙!C90+原宮巻!C90+原東南!C90+原西南!C90+鍛冶屋!C90+高柳!C90+取出相生町!C90+取出中!C90+取出上!C90+本新町!C90+跡部!C90+三塚!C90+泉野!C90</f>
        <v>56</v>
      </c>
      <c r="D90" s="75">
        <f>田町!D90+野沢本町!D90+中小屋!D90+十二町!D90+原上!D90+原中!D90+原下!D90+原曙!D90+原宮巻!D90+原東南!D90+原西南!D90+鍛冶屋!D90+高柳!D90+取出相生町!D90+取出中!D90+取出上!D90+本新町!D90+跡部!D90+三塚!D90+泉野!D90</f>
        <v>79</v>
      </c>
      <c r="E90" s="10">
        <f>田町!E90+野沢本町!E90+中小屋!E90+十二町!E90+原上!E90+原中!E90+原下!E90+原曙!E90+原宮巻!E90+原東南!E90+原西南!E90+鍛冶屋!E90+高柳!E90+取出相生町!E90+取出中!E90+取出上!E90+本新町!E90+跡部!E90+三塚!E90+泉野!E90</f>
        <v>135</v>
      </c>
      <c r="F90" s="32"/>
    </row>
    <row r="91" spans="1:6" ht="15" customHeight="1" x14ac:dyDescent="0.15">
      <c r="A91" s="12"/>
      <c r="B91" s="35">
        <v>74</v>
      </c>
      <c r="C91" s="75">
        <f>田町!C91+野沢本町!C91+中小屋!C91+十二町!C91+原上!C91+原中!C91+原下!C91+原曙!C91+原宮巻!C91+原東南!C91+原西南!C91+鍛冶屋!C91+高柳!C91+取出相生町!C91+取出中!C91+取出上!C91+本新町!C91+跡部!C91+三塚!C91+泉野!C91</f>
        <v>56</v>
      </c>
      <c r="D91" s="75">
        <f>田町!D91+野沢本町!D91+中小屋!D91+十二町!D91+原上!D91+原中!D91+原下!D91+原曙!D91+原宮巻!D91+原東南!D91+原西南!D91+鍛冶屋!D91+高柳!D91+取出相生町!D91+取出中!D91+取出上!D91+本新町!D91+跡部!D91+三塚!D91+泉野!D91</f>
        <v>68</v>
      </c>
      <c r="E91" s="10">
        <f>田町!E91+野沢本町!E91+中小屋!E91+十二町!E91+原上!E91+原中!E91+原下!E91+原曙!E91+原宮巻!E91+原東南!E91+原西南!E91+鍛冶屋!E91+高柳!E91+取出相生町!E91+取出中!E91+取出上!E91+本新町!E91+跡部!E91+三塚!E91+泉野!E91</f>
        <v>124</v>
      </c>
      <c r="F91" s="32"/>
    </row>
    <row r="92" spans="1:6" ht="15" customHeight="1" x14ac:dyDescent="0.15">
      <c r="A92" s="12"/>
      <c r="B92" s="43" t="s">
        <v>64</v>
      </c>
      <c r="C92" s="71">
        <f>田町!C92+野沢本町!C92+中小屋!C92+十二町!C92+原上!C92+原中!C92+原下!C92+原曙!C92+原宮巻!C92+原東南!C92+原西南!C92+鍛冶屋!C92+高柳!C92+取出相生町!C92+取出中!C92+取出上!C92+本新町!C92+跡部!C92+三塚!C92+泉野!C92</f>
        <v>270</v>
      </c>
      <c r="D92" s="71">
        <f>田町!D92+野沢本町!D92+中小屋!D92+十二町!D92+原上!D92+原中!D92+原下!D92+原曙!D92+原宮巻!D92+原東南!D92+原西南!D92+鍛冶屋!D92+高柳!D92+取出相生町!D92+取出中!D92+取出上!D92+本新町!D92+跡部!D92+三塚!D92+泉野!D92</f>
        <v>321</v>
      </c>
      <c r="E92" s="44">
        <f>田町!E92+野沢本町!E92+中小屋!E92+十二町!E92+原上!E92+原中!E92+原下!E92+原曙!E92+原宮巻!E92+原東南!E92+原西南!E92+鍛冶屋!E92+高柳!E92+取出相生町!E92+取出中!E92+取出上!E92+本新町!E92+跡部!E92+三塚!E92+泉野!E92</f>
        <v>591</v>
      </c>
      <c r="F92" s="45">
        <f>E92/E147</f>
        <v>6.4463350785340309E-2</v>
      </c>
    </row>
    <row r="93" spans="1:6" ht="15" customHeight="1" x14ac:dyDescent="0.15">
      <c r="A93" s="12"/>
      <c r="B93" s="35">
        <v>75</v>
      </c>
      <c r="C93" s="75">
        <f>田町!C93+野沢本町!C93+中小屋!C93+十二町!C93+原上!C93+原中!C93+原下!C93+原曙!C93+原宮巻!C93+原東南!C93+原西南!C93+鍛冶屋!C93+高柳!C93+取出相生町!C93+取出中!C93+取出上!C93+本新町!C93+跡部!C93+三塚!C93+泉野!C93</f>
        <v>65</v>
      </c>
      <c r="D93" s="75">
        <f>田町!D93+野沢本町!D93+中小屋!D93+十二町!D93+原上!D93+原中!D93+原下!D93+原曙!D93+原宮巻!D93+原東南!D93+原西南!D93+鍛冶屋!D93+高柳!D93+取出相生町!D93+取出中!D93+取出上!D93+本新町!D93+跡部!D93+三塚!D93+泉野!D93</f>
        <v>69</v>
      </c>
      <c r="E93" s="10">
        <f>田町!E93+野沢本町!E93+中小屋!E93+十二町!E93+原上!E93+原中!E93+原下!E93+原曙!E93+原宮巻!E93+原東南!E93+原西南!E93+鍛冶屋!E93+高柳!E93+取出相生町!E93+取出中!E93+取出上!E93+本新町!E93+跡部!E93+三塚!E93+泉野!E93</f>
        <v>134</v>
      </c>
      <c r="F93" s="32"/>
    </row>
    <row r="94" spans="1:6" ht="15" customHeight="1" x14ac:dyDescent="0.15">
      <c r="A94" s="12"/>
      <c r="B94" s="35">
        <v>76</v>
      </c>
      <c r="C94" s="75">
        <f>田町!C94+野沢本町!C94+中小屋!C94+十二町!C94+原上!C94+原中!C94+原下!C94+原曙!C94+原宮巻!C94+原東南!C94+原西南!C94+鍛冶屋!C94+高柳!C94+取出相生町!C94+取出中!C94+取出上!C94+本新町!C94+跡部!C94+三塚!C94+泉野!C94</f>
        <v>60</v>
      </c>
      <c r="D94" s="75">
        <f>田町!D94+野沢本町!D94+中小屋!D94+十二町!D94+原上!D94+原中!D94+原下!D94+原曙!D94+原宮巻!D94+原東南!D94+原西南!D94+鍛冶屋!D94+高柳!D94+取出相生町!D94+取出中!D94+取出上!D94+本新町!D94+跡部!D94+三塚!D94+泉野!D94</f>
        <v>72</v>
      </c>
      <c r="E94" s="10">
        <f>田町!E94+野沢本町!E94+中小屋!E94+十二町!E94+原上!E94+原中!E94+原下!E94+原曙!E94+原宮巻!E94+原東南!E94+原西南!E94+鍛冶屋!E94+高柳!E94+取出相生町!E94+取出中!E94+取出上!E94+本新町!E94+跡部!E94+三塚!E94+泉野!E94</f>
        <v>132</v>
      </c>
      <c r="F94" s="32"/>
    </row>
    <row r="95" spans="1:6" ht="15" customHeight="1" x14ac:dyDescent="0.15">
      <c r="A95" s="12"/>
      <c r="B95" s="35">
        <v>77</v>
      </c>
      <c r="C95" s="75">
        <f>田町!C95+野沢本町!C95+中小屋!C95+十二町!C95+原上!C95+原中!C95+原下!C95+原曙!C95+原宮巻!C95+原東南!C95+原西南!C95+鍛冶屋!C95+高柳!C95+取出相生町!C95+取出中!C95+取出上!C95+本新町!C95+跡部!C95+三塚!C95+泉野!C95</f>
        <v>48</v>
      </c>
      <c r="D95" s="75">
        <f>田町!D95+野沢本町!D95+中小屋!D95+十二町!D95+原上!D95+原中!D95+原下!D95+原曙!D95+原宮巻!D95+原東南!D95+原西南!D95+鍛冶屋!D95+高柳!D95+取出相生町!D95+取出中!D95+取出上!D95+本新町!D95+跡部!D95+三塚!D95+泉野!D95</f>
        <v>52</v>
      </c>
      <c r="E95" s="10">
        <f>田町!E95+野沢本町!E95+中小屋!E95+十二町!E95+原上!E95+原中!E95+原下!E95+原曙!E95+原宮巻!E95+原東南!E95+原西南!E95+鍛冶屋!E95+高柳!E95+取出相生町!E95+取出中!E95+取出上!E95+本新町!E95+跡部!E95+三塚!E95+泉野!E95</f>
        <v>100</v>
      </c>
      <c r="F95" s="32"/>
    </row>
    <row r="96" spans="1:6" ht="15" customHeight="1" x14ac:dyDescent="0.15">
      <c r="A96" s="12"/>
      <c r="B96" s="35">
        <v>78</v>
      </c>
      <c r="C96" s="75">
        <f>田町!C96+野沢本町!C96+中小屋!C96+十二町!C96+原上!C96+原中!C96+原下!C96+原曙!C96+原宮巻!C96+原東南!C96+原西南!C96+鍛冶屋!C96+高柳!C96+取出相生町!C96+取出中!C96+取出上!C96+本新町!C96+跡部!C96+三塚!C96+泉野!C96</f>
        <v>27</v>
      </c>
      <c r="D96" s="75">
        <f>田町!D96+野沢本町!D96+中小屋!D96+十二町!D96+原上!D96+原中!D96+原下!D96+原曙!D96+原宮巻!D96+原東南!D96+原西南!D96+鍛冶屋!D96+高柳!D96+取出相生町!D96+取出中!D96+取出上!D96+本新町!D96+跡部!D96+三塚!D96+泉野!D96</f>
        <v>35</v>
      </c>
      <c r="E96" s="10">
        <f>田町!E96+野沢本町!E96+中小屋!E96+十二町!E96+原上!E96+原中!E96+原下!E96+原曙!E96+原宮巻!E96+原東南!E96+原西南!E96+鍛冶屋!E96+高柳!E96+取出相生町!E96+取出中!E96+取出上!E96+本新町!E96+跡部!E96+三塚!E96+泉野!E96</f>
        <v>62</v>
      </c>
      <c r="F96" s="32"/>
    </row>
    <row r="97" spans="1:6" ht="15" customHeight="1" x14ac:dyDescent="0.15">
      <c r="A97" s="12"/>
      <c r="B97" s="35">
        <v>79</v>
      </c>
      <c r="C97" s="75">
        <f>田町!C97+野沢本町!C97+中小屋!C97+十二町!C97+原上!C97+原中!C97+原下!C97+原曙!C97+原宮巻!C97+原東南!C97+原西南!C97+鍛冶屋!C97+高柳!C97+取出相生町!C97+取出中!C97+取出上!C97+本新町!C97+跡部!C97+三塚!C97+泉野!C97</f>
        <v>31</v>
      </c>
      <c r="D97" s="75">
        <f>田町!D97+野沢本町!D97+中小屋!D97+十二町!D97+原上!D97+原中!D97+原下!D97+原曙!D97+原宮巻!D97+原東南!D97+原西南!D97+鍛冶屋!D97+高柳!D97+取出相生町!D97+取出中!D97+取出上!D97+本新町!D97+跡部!D97+三塚!D97+泉野!D97</f>
        <v>50</v>
      </c>
      <c r="E97" s="10">
        <f>田町!E97+野沢本町!E97+中小屋!E97+十二町!E97+原上!E97+原中!E97+原下!E97+原曙!E97+原宮巻!E97+原東南!E97+原西南!E97+鍛冶屋!E97+高柳!E97+取出相生町!E97+取出中!E97+取出上!E97+本新町!E97+跡部!E97+三塚!E97+泉野!E97</f>
        <v>81</v>
      </c>
      <c r="F97" s="32"/>
    </row>
    <row r="98" spans="1:6" ht="15" customHeight="1" x14ac:dyDescent="0.15">
      <c r="A98" s="12"/>
      <c r="B98" s="43" t="s">
        <v>65</v>
      </c>
      <c r="C98" s="71">
        <f>田町!C98+野沢本町!C98+中小屋!C98+十二町!C98+原上!C98+原中!C98+原下!C98+原曙!C98+原宮巻!C98+原東南!C98+原西南!C98+鍛冶屋!C98+高柳!C98+取出相生町!C98+取出中!C98+取出上!C98+本新町!C98+跡部!C98+三塚!C98+泉野!C98</f>
        <v>231</v>
      </c>
      <c r="D98" s="71">
        <f>田町!D98+野沢本町!D98+中小屋!D98+十二町!D98+原上!D98+原中!D98+原下!D98+原曙!D98+原宮巻!D98+原東南!D98+原西南!D98+鍛冶屋!D98+高柳!D98+取出相生町!D98+取出中!D98+取出上!D98+本新町!D98+跡部!D98+三塚!D98+泉野!D98</f>
        <v>278</v>
      </c>
      <c r="E98" s="44">
        <f>田町!E98+野沢本町!E98+中小屋!E98+十二町!E98+原上!E98+原中!E98+原下!E98+原曙!E98+原宮巻!E98+原東南!E98+原西南!E98+鍛冶屋!E98+高柳!E98+取出相生町!E98+取出中!E98+取出上!E98+本新町!E98+跡部!E98+三塚!E98+泉野!E98</f>
        <v>509</v>
      </c>
      <c r="F98" s="45">
        <f>E98/E147</f>
        <v>5.551919720767888E-2</v>
      </c>
    </row>
    <row r="99" spans="1:6" ht="15" customHeight="1" x14ac:dyDescent="0.15">
      <c r="A99" s="12"/>
      <c r="B99" s="35">
        <v>80</v>
      </c>
      <c r="C99" s="75">
        <f>田町!C99+野沢本町!C99+中小屋!C99+十二町!C99+原上!C99+原中!C99+原下!C99+原曙!C99+原宮巻!C99+原東南!C99+原西南!C99+鍛冶屋!C99+高柳!C99+取出相生町!C99+取出中!C99+取出上!C99+本新町!C99+跡部!C99+三塚!C99+泉野!C99</f>
        <v>49</v>
      </c>
      <c r="D99" s="75">
        <f>田町!D99+野沢本町!D99+中小屋!D99+十二町!D99+原上!D99+原中!D99+原下!D99+原曙!D99+原宮巻!D99+原東南!D99+原西南!D99+鍛冶屋!D99+高柳!D99+取出相生町!D99+取出中!D99+取出上!D99+本新町!D99+跡部!D99+三塚!D99+泉野!D99</f>
        <v>55</v>
      </c>
      <c r="E99" s="10">
        <f>田町!E99+野沢本町!E99+中小屋!E99+十二町!E99+原上!E99+原中!E99+原下!E99+原曙!E99+原宮巻!E99+原東南!E99+原西南!E99+鍛冶屋!E99+高柳!E99+取出相生町!E99+取出中!E99+取出上!E99+本新町!E99+跡部!E99+三塚!E99+泉野!E99</f>
        <v>104</v>
      </c>
      <c r="F99" s="32"/>
    </row>
    <row r="100" spans="1:6" ht="15" customHeight="1" x14ac:dyDescent="0.15">
      <c r="A100" s="12"/>
      <c r="B100" s="35">
        <v>81</v>
      </c>
      <c r="C100" s="75">
        <f>田町!C100+野沢本町!C100+中小屋!C100+十二町!C100+原上!C100+原中!C100+原下!C100+原曙!C100+原宮巻!C100+原東南!C100+原西南!C100+鍛冶屋!C100+高柳!C100+取出相生町!C100+取出中!C100+取出上!C100+本新町!C100+跡部!C100+三塚!C100+泉野!C100</f>
        <v>37</v>
      </c>
      <c r="D100" s="75">
        <f>田町!D100+野沢本町!D100+中小屋!D100+十二町!D100+原上!D100+原中!D100+原下!D100+原曙!D100+原宮巻!D100+原東南!D100+原西南!D100+鍛冶屋!D100+高柳!D100+取出相生町!D100+取出中!D100+取出上!D100+本新町!D100+跡部!D100+三塚!D100+泉野!D100</f>
        <v>47</v>
      </c>
      <c r="E100" s="10">
        <f>田町!E100+野沢本町!E100+中小屋!E100+十二町!E100+原上!E100+原中!E100+原下!E100+原曙!E100+原宮巻!E100+原東南!E100+原西南!E100+鍛冶屋!E100+高柳!E100+取出相生町!E100+取出中!E100+取出上!E100+本新町!E100+跡部!E100+三塚!E100+泉野!E100</f>
        <v>84</v>
      </c>
      <c r="F100" s="32"/>
    </row>
    <row r="101" spans="1:6" ht="15" customHeight="1" x14ac:dyDescent="0.15">
      <c r="A101" s="12"/>
      <c r="B101" s="35">
        <v>82</v>
      </c>
      <c r="C101" s="75">
        <f>田町!C101+野沢本町!C101+中小屋!C101+十二町!C101+原上!C101+原中!C101+原下!C101+原曙!C101+原宮巻!C101+原東南!C101+原西南!C101+鍛冶屋!C101+高柳!C101+取出相生町!C101+取出中!C101+取出上!C101+本新町!C101+跡部!C101+三塚!C101+泉野!C101</f>
        <v>32</v>
      </c>
      <c r="D101" s="75">
        <f>田町!D101+野沢本町!D101+中小屋!D101+十二町!D101+原上!D101+原中!D101+原下!D101+原曙!D101+原宮巻!D101+原東南!D101+原西南!D101+鍛冶屋!D101+高柳!D101+取出相生町!D101+取出中!D101+取出上!D101+本新町!D101+跡部!D101+三塚!D101+泉野!D101</f>
        <v>58</v>
      </c>
      <c r="E101" s="10">
        <f>田町!E101+野沢本町!E101+中小屋!E101+十二町!E101+原上!E101+原中!E101+原下!E101+原曙!E101+原宮巻!E101+原東南!E101+原西南!E101+鍛冶屋!E101+高柳!E101+取出相生町!E101+取出中!E101+取出上!E101+本新町!E101+跡部!E101+三塚!E101+泉野!E101</f>
        <v>90</v>
      </c>
      <c r="F101" s="32"/>
    </row>
    <row r="102" spans="1:6" ht="15" customHeight="1" x14ac:dyDescent="0.15">
      <c r="A102" s="12"/>
      <c r="B102" s="35">
        <v>83</v>
      </c>
      <c r="C102" s="75">
        <f>田町!C102+野沢本町!C102+中小屋!C102+十二町!C102+原上!C102+原中!C102+原下!C102+原曙!C102+原宮巻!C102+原東南!C102+原西南!C102+鍛冶屋!C102+高柳!C102+取出相生町!C102+取出中!C102+取出上!C102+本新町!C102+跡部!C102+三塚!C102+泉野!C102</f>
        <v>23</v>
      </c>
      <c r="D102" s="75">
        <f>田町!D102+野沢本町!D102+中小屋!D102+十二町!D102+原上!D102+原中!D102+原下!D102+原曙!D102+原宮巻!D102+原東南!D102+原西南!D102+鍛冶屋!D102+高柳!D102+取出相生町!D102+取出中!D102+取出上!D102+本新町!D102+跡部!D102+三塚!D102+泉野!D102</f>
        <v>59</v>
      </c>
      <c r="E102" s="10">
        <f>田町!E102+野沢本町!E102+中小屋!E102+十二町!E102+原上!E102+原中!E102+原下!E102+原曙!E102+原宮巻!E102+原東南!E102+原西南!E102+鍛冶屋!E102+高柳!E102+取出相生町!E102+取出中!E102+取出上!E102+本新町!E102+跡部!E102+三塚!E102+泉野!E102</f>
        <v>82</v>
      </c>
      <c r="F102" s="32"/>
    </row>
    <row r="103" spans="1:6" ht="15" customHeight="1" x14ac:dyDescent="0.15">
      <c r="A103" s="12"/>
      <c r="B103" s="35">
        <v>84</v>
      </c>
      <c r="C103" s="75">
        <f>田町!C103+野沢本町!C103+中小屋!C103+十二町!C103+原上!C103+原中!C103+原下!C103+原曙!C103+原宮巻!C103+原東南!C103+原西南!C103+鍛冶屋!C103+高柳!C103+取出相生町!C103+取出中!C103+取出上!C103+本新町!C103+跡部!C103+三塚!C103+泉野!C103</f>
        <v>24</v>
      </c>
      <c r="D103" s="75">
        <f>田町!D103+野沢本町!D103+中小屋!D103+十二町!D103+原上!D103+原中!D103+原下!D103+原曙!D103+原宮巻!D103+原東南!D103+原西南!D103+鍛冶屋!D103+高柳!D103+取出相生町!D103+取出中!D103+取出上!D103+本新町!D103+跡部!D103+三塚!D103+泉野!D103</f>
        <v>32</v>
      </c>
      <c r="E103" s="10">
        <f>田町!E103+野沢本町!E103+中小屋!E103+十二町!E103+原上!E103+原中!E103+原下!E103+原曙!E103+原宮巻!E103+原東南!E103+原西南!E103+鍛冶屋!E103+高柳!E103+取出相生町!E103+取出中!E103+取出上!E103+本新町!E103+跡部!E103+三塚!E103+泉野!E103</f>
        <v>56</v>
      </c>
      <c r="F103" s="32"/>
    </row>
    <row r="104" spans="1:6" ht="15" customHeight="1" x14ac:dyDescent="0.15">
      <c r="A104" s="12"/>
      <c r="B104" s="43" t="s">
        <v>66</v>
      </c>
      <c r="C104" s="71">
        <f>田町!C104+野沢本町!C104+中小屋!C104+十二町!C104+原上!C104+原中!C104+原下!C104+原曙!C104+原宮巻!C104+原東南!C104+原西南!C104+鍛冶屋!C104+高柳!C104+取出相生町!C104+取出中!C104+取出上!C104+本新町!C104+跡部!C104+三塚!C104+泉野!C104</f>
        <v>165</v>
      </c>
      <c r="D104" s="71">
        <f>田町!D104+野沢本町!D104+中小屋!D104+十二町!D104+原上!D104+原中!D104+原下!D104+原曙!D104+原宮巻!D104+原東南!D104+原西南!D104+鍛冶屋!D104+高柳!D104+取出相生町!D104+取出中!D104+取出上!D104+本新町!D104+跡部!D104+三塚!D104+泉野!D104</f>
        <v>251</v>
      </c>
      <c r="E104" s="44">
        <f>田町!E104+野沢本町!E104+中小屋!E104+十二町!E104+原上!E104+原中!E104+原下!E104+原曙!E104+原宮巻!E104+原東南!E104+原西南!E104+鍛冶屋!E104+高柳!E104+取出相生町!E104+取出中!E104+取出上!E104+本新町!E104+跡部!E104+三塚!E104+泉野!E104</f>
        <v>416</v>
      </c>
      <c r="F104" s="45">
        <f>E104/E147</f>
        <v>4.5375218150087257E-2</v>
      </c>
    </row>
    <row r="105" spans="1:6" ht="15" customHeight="1" x14ac:dyDescent="0.15">
      <c r="A105" s="12"/>
      <c r="B105" s="35">
        <v>85</v>
      </c>
      <c r="C105" s="75">
        <f>田町!C105+野沢本町!C105+中小屋!C105+十二町!C105+原上!C105+原中!C105+原下!C105+原曙!C105+原宮巻!C105+原東南!C105+原西南!C105+鍛冶屋!C105+高柳!C105+取出相生町!C105+取出中!C105+取出上!C105+本新町!C105+跡部!C105+三塚!C105+泉野!C105</f>
        <v>30</v>
      </c>
      <c r="D105" s="75">
        <f>田町!D105+野沢本町!D105+中小屋!D105+十二町!D105+原上!D105+原中!D105+原下!D105+原曙!D105+原宮巻!D105+原東南!D105+原西南!D105+鍛冶屋!D105+高柳!D105+取出相生町!D105+取出中!D105+取出上!D105+本新町!D105+跡部!D105+三塚!D105+泉野!D105</f>
        <v>35</v>
      </c>
      <c r="E105" s="10">
        <f>田町!E105+野沢本町!E105+中小屋!E105+十二町!E105+原上!E105+原中!E105+原下!E105+原曙!E105+原宮巻!E105+原東南!E105+原西南!E105+鍛冶屋!E105+高柳!E105+取出相生町!E105+取出中!E105+取出上!E105+本新町!E105+跡部!E105+三塚!E105+泉野!E105</f>
        <v>65</v>
      </c>
      <c r="F105" s="32"/>
    </row>
    <row r="106" spans="1:6" ht="15" customHeight="1" x14ac:dyDescent="0.15">
      <c r="A106" s="12"/>
      <c r="B106" s="35">
        <v>86</v>
      </c>
      <c r="C106" s="75">
        <f>田町!C106+野沢本町!C106+中小屋!C106+十二町!C106+原上!C106+原中!C106+原下!C106+原曙!C106+原宮巻!C106+原東南!C106+原西南!C106+鍛冶屋!C106+高柳!C106+取出相生町!C106+取出中!C106+取出上!C106+本新町!C106+跡部!C106+三塚!C106+泉野!C106</f>
        <v>30</v>
      </c>
      <c r="D106" s="75">
        <f>田町!D106+野沢本町!D106+中小屋!D106+十二町!D106+原上!D106+原中!D106+原下!D106+原曙!D106+原宮巻!D106+原東南!D106+原西南!D106+鍛冶屋!D106+高柳!D106+取出相生町!D106+取出中!D106+取出上!D106+本新町!D106+跡部!D106+三塚!D106+泉野!D106</f>
        <v>48</v>
      </c>
      <c r="E106" s="10">
        <f>田町!E106+野沢本町!E106+中小屋!E106+十二町!E106+原上!E106+原中!E106+原下!E106+原曙!E106+原宮巻!E106+原東南!E106+原西南!E106+鍛冶屋!E106+高柳!E106+取出相生町!E106+取出中!E106+取出上!E106+本新町!E106+跡部!E106+三塚!E106+泉野!E106</f>
        <v>78</v>
      </c>
      <c r="F106" s="32"/>
    </row>
    <row r="107" spans="1:6" ht="15" customHeight="1" x14ac:dyDescent="0.15">
      <c r="A107" s="12"/>
      <c r="B107" s="35">
        <v>87</v>
      </c>
      <c r="C107" s="75">
        <f>田町!C107+野沢本町!C107+中小屋!C107+十二町!C107+原上!C107+原中!C107+原下!C107+原曙!C107+原宮巻!C107+原東南!C107+原西南!C107+鍛冶屋!C107+高柳!C107+取出相生町!C107+取出中!C107+取出上!C107+本新町!C107+跡部!C107+三塚!C107+泉野!C107</f>
        <v>26</v>
      </c>
      <c r="D107" s="75">
        <f>田町!D107+野沢本町!D107+中小屋!D107+十二町!D107+原上!D107+原中!D107+原下!D107+原曙!D107+原宮巻!D107+原東南!D107+原西南!D107+鍛冶屋!D107+高柳!D107+取出相生町!D107+取出中!D107+取出上!D107+本新町!D107+跡部!D107+三塚!D107+泉野!D107</f>
        <v>45</v>
      </c>
      <c r="E107" s="10">
        <f>田町!E107+野沢本町!E107+中小屋!E107+十二町!E107+原上!E107+原中!E107+原下!E107+原曙!E107+原宮巻!E107+原東南!E107+原西南!E107+鍛冶屋!E107+高柳!E107+取出相生町!E107+取出中!E107+取出上!E107+本新町!E107+跡部!E107+三塚!E107+泉野!E107</f>
        <v>71</v>
      </c>
      <c r="F107" s="32"/>
    </row>
    <row r="108" spans="1:6" ht="15" customHeight="1" x14ac:dyDescent="0.15">
      <c r="A108" s="12"/>
      <c r="B108" s="35">
        <v>88</v>
      </c>
      <c r="C108" s="75">
        <f>田町!C108+野沢本町!C108+中小屋!C108+十二町!C108+原上!C108+原中!C108+原下!C108+原曙!C108+原宮巻!C108+原東南!C108+原西南!C108+鍛冶屋!C108+高柳!C108+取出相生町!C108+取出中!C108+取出上!C108+本新町!C108+跡部!C108+三塚!C108+泉野!C108</f>
        <v>22</v>
      </c>
      <c r="D108" s="75">
        <f>田町!D108+野沢本町!D108+中小屋!D108+十二町!D108+原上!D108+原中!D108+原下!D108+原曙!D108+原宮巻!D108+原東南!D108+原西南!D108+鍛冶屋!D108+高柳!D108+取出相生町!D108+取出中!D108+取出上!D108+本新町!D108+跡部!D108+三塚!D108+泉野!D108</f>
        <v>36</v>
      </c>
      <c r="E108" s="10">
        <f>田町!E108+野沢本町!E108+中小屋!E108+十二町!E108+原上!E108+原中!E108+原下!E108+原曙!E108+原宮巻!E108+原東南!E108+原西南!E108+鍛冶屋!E108+高柳!E108+取出相生町!E108+取出中!E108+取出上!E108+本新町!E108+跡部!E108+三塚!E108+泉野!E108</f>
        <v>58</v>
      </c>
      <c r="F108" s="32"/>
    </row>
    <row r="109" spans="1:6" ht="15" customHeight="1" x14ac:dyDescent="0.15">
      <c r="A109" s="12"/>
      <c r="B109" s="35">
        <v>89</v>
      </c>
      <c r="C109" s="75">
        <f>田町!C109+野沢本町!C109+中小屋!C109+十二町!C109+原上!C109+原中!C109+原下!C109+原曙!C109+原宮巻!C109+原東南!C109+原西南!C109+鍛冶屋!C109+高柳!C109+取出相生町!C109+取出中!C109+取出上!C109+本新町!C109+跡部!C109+三塚!C109+泉野!C109</f>
        <v>20</v>
      </c>
      <c r="D109" s="75">
        <f>田町!D109+野沢本町!D109+中小屋!D109+十二町!D109+原上!D109+原中!D109+原下!D109+原曙!D109+原宮巻!D109+原東南!D109+原西南!D109+鍛冶屋!D109+高柳!D109+取出相生町!D109+取出中!D109+取出上!D109+本新町!D109+跡部!D109+三塚!D109+泉野!D109</f>
        <v>37</v>
      </c>
      <c r="E109" s="10">
        <f>田町!E109+野沢本町!E109+中小屋!E109+十二町!E109+原上!E109+原中!E109+原下!E109+原曙!E109+原宮巻!E109+原東南!E109+原西南!E109+鍛冶屋!E109+高柳!E109+取出相生町!E109+取出中!E109+取出上!E109+本新町!E109+跡部!E109+三塚!E109+泉野!E109</f>
        <v>57</v>
      </c>
      <c r="F109" s="32"/>
    </row>
    <row r="110" spans="1:6" ht="15" customHeight="1" x14ac:dyDescent="0.15">
      <c r="A110" s="12"/>
      <c r="B110" s="43" t="s">
        <v>67</v>
      </c>
      <c r="C110" s="71">
        <f>田町!C110+野沢本町!C110+中小屋!C110+十二町!C110+原上!C110+原中!C110+原下!C110+原曙!C110+原宮巻!C110+原東南!C110+原西南!C110+鍛冶屋!C110+高柳!C110+取出相生町!C110+取出中!C110+取出上!C110+本新町!C110+跡部!C110+三塚!C110+泉野!C110</f>
        <v>128</v>
      </c>
      <c r="D110" s="71">
        <f>田町!D110+野沢本町!D110+中小屋!D110+十二町!D110+原上!D110+原中!D110+原下!D110+原曙!D110+原宮巻!D110+原東南!D110+原西南!D110+鍛冶屋!D110+高柳!D110+取出相生町!D110+取出中!D110+取出上!D110+本新町!D110+跡部!D110+三塚!D110+泉野!D110</f>
        <v>201</v>
      </c>
      <c r="E110" s="44">
        <f>田町!E110+野沢本町!E110+中小屋!E110+十二町!E110+原上!E110+原中!E110+原下!E110+原曙!E110+原宮巻!E110+原東南!E110+原西南!E110+鍛冶屋!E110+高柳!E110+取出相生町!E110+取出中!E110+取出上!E110+本新町!E110+跡部!E110+三塚!E110+泉野!E110</f>
        <v>329</v>
      </c>
      <c r="F110" s="45">
        <f>E110/E147</f>
        <v>3.5885689354275739E-2</v>
      </c>
    </row>
    <row r="111" spans="1:6" ht="15" customHeight="1" x14ac:dyDescent="0.15">
      <c r="A111" s="12"/>
      <c r="B111" s="35">
        <v>90</v>
      </c>
      <c r="C111" s="75">
        <f>田町!C111+野沢本町!C111+中小屋!C111+十二町!C111+原上!C111+原中!C111+原下!C111+原曙!C111+原宮巻!C111+原東南!C111+原西南!C111+鍛冶屋!C111+高柳!C111+取出相生町!C111+取出中!C111+取出上!C111+本新町!C111+跡部!C111+三塚!C111+泉野!C111</f>
        <v>6</v>
      </c>
      <c r="D111" s="75">
        <f>田町!D111+野沢本町!D111+中小屋!D111+十二町!D111+原上!D111+原中!D111+原下!D111+原曙!D111+原宮巻!D111+原東南!D111+原西南!D111+鍛冶屋!D111+高柳!D111+取出相生町!D111+取出中!D111+取出上!D111+本新町!D111+跡部!D111+三塚!D111+泉野!D111</f>
        <v>26</v>
      </c>
      <c r="E111" s="10">
        <f>田町!E111+野沢本町!E111+中小屋!E111+十二町!E111+原上!E111+原中!E111+原下!E111+原曙!E111+原宮巻!E111+原東南!E111+原西南!E111+鍛冶屋!E111+高柳!E111+取出相生町!E111+取出中!E111+取出上!E111+本新町!E111+跡部!E111+三塚!E111+泉野!E111</f>
        <v>32</v>
      </c>
      <c r="F111" s="32"/>
    </row>
    <row r="112" spans="1:6" ht="15" customHeight="1" x14ac:dyDescent="0.15">
      <c r="A112" s="12"/>
      <c r="B112" s="35">
        <v>91</v>
      </c>
      <c r="C112" s="75">
        <f>田町!C112+野沢本町!C112+中小屋!C112+十二町!C112+原上!C112+原中!C112+原下!C112+原曙!C112+原宮巻!C112+原東南!C112+原西南!C112+鍛冶屋!C112+高柳!C112+取出相生町!C112+取出中!C112+取出上!C112+本新町!C112+跡部!C112+三塚!C112+泉野!C112</f>
        <v>21</v>
      </c>
      <c r="D112" s="75">
        <f>田町!D112+野沢本町!D112+中小屋!D112+十二町!D112+原上!D112+原中!D112+原下!D112+原曙!D112+原宮巻!D112+原東南!D112+原西南!D112+鍛冶屋!D112+高柳!D112+取出相生町!D112+取出中!D112+取出上!D112+本新町!D112+跡部!D112+三塚!D112+泉野!D112</f>
        <v>35</v>
      </c>
      <c r="E112" s="10">
        <f>田町!E112+野沢本町!E112+中小屋!E112+十二町!E112+原上!E112+原中!E112+原下!E112+原曙!E112+原宮巻!E112+原東南!E112+原西南!E112+鍛冶屋!E112+高柳!E112+取出相生町!E112+取出中!E112+取出上!E112+本新町!E112+跡部!E112+三塚!E112+泉野!E112</f>
        <v>56</v>
      </c>
      <c r="F112" s="32"/>
    </row>
    <row r="113" spans="1:6" ht="15" customHeight="1" x14ac:dyDescent="0.15">
      <c r="A113" s="12"/>
      <c r="B113" s="35">
        <v>92</v>
      </c>
      <c r="C113" s="75">
        <f>田町!C113+野沢本町!C113+中小屋!C113+十二町!C113+原上!C113+原中!C113+原下!C113+原曙!C113+原宮巻!C113+原東南!C113+原西南!C113+鍛冶屋!C113+高柳!C113+取出相生町!C113+取出中!C113+取出上!C113+本新町!C113+跡部!C113+三塚!C113+泉野!C113</f>
        <v>13</v>
      </c>
      <c r="D113" s="75">
        <f>田町!D113+野沢本町!D113+中小屋!D113+十二町!D113+原上!D113+原中!D113+原下!D113+原曙!D113+原宮巻!D113+原東南!D113+原西南!D113+鍛冶屋!D113+高柳!D113+取出相生町!D113+取出中!D113+取出上!D113+本新町!D113+跡部!D113+三塚!D113+泉野!D113</f>
        <v>18</v>
      </c>
      <c r="E113" s="10">
        <f>田町!E113+野沢本町!E113+中小屋!E113+十二町!E113+原上!E113+原中!E113+原下!E113+原曙!E113+原宮巻!E113+原東南!E113+原西南!E113+鍛冶屋!E113+高柳!E113+取出相生町!E113+取出中!E113+取出上!E113+本新町!E113+跡部!E113+三塚!E113+泉野!E113</f>
        <v>31</v>
      </c>
      <c r="F113" s="32"/>
    </row>
    <row r="114" spans="1:6" ht="15" customHeight="1" x14ac:dyDescent="0.15">
      <c r="A114" s="12"/>
      <c r="B114" s="35">
        <v>93</v>
      </c>
      <c r="C114" s="75">
        <f>田町!C114+野沢本町!C114+中小屋!C114+十二町!C114+原上!C114+原中!C114+原下!C114+原曙!C114+原宮巻!C114+原東南!C114+原西南!C114+鍛冶屋!C114+高柳!C114+取出相生町!C114+取出中!C114+取出上!C114+本新町!C114+跡部!C114+三塚!C114+泉野!C114</f>
        <v>11</v>
      </c>
      <c r="D114" s="75">
        <f>田町!D114+野沢本町!D114+中小屋!D114+十二町!D114+原上!D114+原中!D114+原下!D114+原曙!D114+原宮巻!D114+原東南!D114+原西南!D114+鍛冶屋!D114+高柳!D114+取出相生町!D114+取出中!D114+取出上!D114+本新町!D114+跡部!D114+三塚!D114+泉野!D114</f>
        <v>22</v>
      </c>
      <c r="E114" s="10">
        <f>田町!E114+野沢本町!E114+中小屋!E114+十二町!E114+原上!E114+原中!E114+原下!E114+原曙!E114+原宮巻!E114+原東南!E114+原西南!E114+鍛冶屋!E114+高柳!E114+取出相生町!E114+取出中!E114+取出上!E114+本新町!E114+跡部!E114+三塚!E114+泉野!E114</f>
        <v>33</v>
      </c>
      <c r="F114" s="32"/>
    </row>
    <row r="115" spans="1:6" ht="15" customHeight="1" x14ac:dyDescent="0.15">
      <c r="A115" s="12"/>
      <c r="B115" s="35">
        <v>94</v>
      </c>
      <c r="C115" s="75">
        <f>田町!C115+野沢本町!C115+中小屋!C115+十二町!C115+原上!C115+原中!C115+原下!C115+原曙!C115+原宮巻!C115+原東南!C115+原西南!C115+鍛冶屋!C115+高柳!C115+取出相生町!C115+取出中!C115+取出上!C115+本新町!C115+跡部!C115+三塚!C115+泉野!C115</f>
        <v>9</v>
      </c>
      <c r="D115" s="75">
        <f>田町!D115+野沢本町!D115+中小屋!D115+十二町!D115+原上!D115+原中!D115+原下!D115+原曙!D115+原宮巻!D115+原東南!D115+原西南!D115+鍛冶屋!D115+高柳!D115+取出相生町!D115+取出中!D115+取出上!D115+本新町!D115+跡部!D115+三塚!D115+泉野!D115</f>
        <v>20</v>
      </c>
      <c r="E115" s="10">
        <f>田町!E115+野沢本町!E115+中小屋!E115+十二町!E115+原上!E115+原中!E115+原下!E115+原曙!E115+原宮巻!E115+原東南!E115+原西南!E115+鍛冶屋!E115+高柳!E115+取出相生町!E115+取出中!E115+取出上!E115+本新町!E115+跡部!E115+三塚!E115+泉野!E115</f>
        <v>29</v>
      </c>
      <c r="F115" s="32"/>
    </row>
    <row r="116" spans="1:6" ht="15" customHeight="1" x14ac:dyDescent="0.15">
      <c r="A116" s="12"/>
      <c r="B116" s="43" t="s">
        <v>68</v>
      </c>
      <c r="C116" s="71">
        <f>田町!C116+野沢本町!C116+中小屋!C116+十二町!C116+原上!C116+原中!C116+原下!C116+原曙!C116+原宮巻!C116+原東南!C116+原西南!C116+鍛冶屋!C116+高柳!C116+取出相生町!C116+取出中!C116+取出上!C116+本新町!C116+跡部!C116+三塚!C116+泉野!C116</f>
        <v>60</v>
      </c>
      <c r="D116" s="71">
        <f>田町!D116+野沢本町!D116+中小屋!D116+十二町!D116+原上!D116+原中!D116+原下!D116+原曙!D116+原宮巻!D116+原東南!D116+原西南!D116+鍛冶屋!D116+高柳!D116+取出相生町!D116+取出中!D116+取出上!D116+本新町!D116+跡部!D116+三塚!D116+泉野!D116</f>
        <v>121</v>
      </c>
      <c r="E116" s="44">
        <f>田町!E116+野沢本町!E116+中小屋!E116+十二町!E116+原上!E116+原中!E116+原下!E116+原曙!E116+原宮巻!E116+原東南!E116+原西南!E116+鍛冶屋!E116+高柳!E116+取出相生町!E116+取出中!E116+取出上!E116+本新町!E116+跡部!E116+三塚!E116+泉野!E116</f>
        <v>181</v>
      </c>
      <c r="F116" s="45">
        <f>E116/E147</f>
        <v>1.9742582897033158E-2</v>
      </c>
    </row>
    <row r="117" spans="1:6" ht="15" customHeight="1" x14ac:dyDescent="0.15">
      <c r="A117" s="12"/>
      <c r="B117" s="35">
        <v>95</v>
      </c>
      <c r="C117" s="75">
        <f>田町!C117+野沢本町!C117+中小屋!C117+十二町!C117+原上!C117+原中!C117+原下!C117+原曙!C117+原宮巻!C117+原東南!C117+原西南!C117+鍛冶屋!C117+高柳!C117+取出相生町!C117+取出中!C117+取出上!C117+本新町!C117+跡部!C117+三塚!C117+泉野!C117</f>
        <v>7</v>
      </c>
      <c r="D117" s="75">
        <f>田町!D117+野沢本町!D117+中小屋!D117+十二町!D117+原上!D117+原中!D117+原下!D117+原曙!D117+原宮巻!D117+原東南!D117+原西南!D117+鍛冶屋!D117+高柳!D117+取出相生町!D117+取出中!D117+取出上!D117+本新町!D117+跡部!D117+三塚!D117+泉野!D117</f>
        <v>19</v>
      </c>
      <c r="E117" s="10">
        <f>田町!E117+野沢本町!E117+中小屋!E117+十二町!E117+原上!E117+原中!E117+原下!E117+原曙!E117+原宮巻!E117+原東南!E117+原西南!E117+鍛冶屋!E117+高柳!E117+取出相生町!E117+取出中!E117+取出上!E117+本新町!E117+跡部!E117+三塚!E117+泉野!E117</f>
        <v>26</v>
      </c>
      <c r="F117" s="32"/>
    </row>
    <row r="118" spans="1:6" ht="15" customHeight="1" x14ac:dyDescent="0.15">
      <c r="A118" s="12"/>
      <c r="B118" s="35">
        <v>96</v>
      </c>
      <c r="C118" s="75">
        <f>田町!C118+野沢本町!C118+中小屋!C118+十二町!C118+原上!C118+原中!C118+原下!C118+原曙!C118+原宮巻!C118+原東南!C118+原西南!C118+鍛冶屋!C118+高柳!C118+取出相生町!C118+取出中!C118+取出上!C118+本新町!C118+跡部!C118+三塚!C118+泉野!C118</f>
        <v>2</v>
      </c>
      <c r="D118" s="75">
        <f>田町!D118+野沢本町!D118+中小屋!D118+十二町!D118+原上!D118+原中!D118+原下!D118+原曙!D118+原宮巻!D118+原東南!D118+原西南!D118+鍛冶屋!D118+高柳!D118+取出相生町!D118+取出中!D118+取出上!D118+本新町!D118+跡部!D118+三塚!D118+泉野!D118</f>
        <v>10</v>
      </c>
      <c r="E118" s="10">
        <f>田町!E118+野沢本町!E118+中小屋!E118+十二町!E118+原上!E118+原中!E118+原下!E118+原曙!E118+原宮巻!E118+原東南!E118+原西南!E118+鍛冶屋!E118+高柳!E118+取出相生町!E118+取出中!E118+取出上!E118+本新町!E118+跡部!E118+三塚!E118+泉野!E118</f>
        <v>12</v>
      </c>
      <c r="F118" s="32"/>
    </row>
    <row r="119" spans="1:6" ht="15" customHeight="1" x14ac:dyDescent="0.15">
      <c r="A119" s="12"/>
      <c r="B119" s="35">
        <v>97</v>
      </c>
      <c r="C119" s="75">
        <f>田町!C119+野沢本町!C119+中小屋!C119+十二町!C119+原上!C119+原中!C119+原下!C119+原曙!C119+原宮巻!C119+原東南!C119+原西南!C119+鍛冶屋!C119+高柳!C119+取出相生町!C119+取出中!C119+取出上!C119+本新町!C119+跡部!C119+三塚!C119+泉野!C119</f>
        <v>2</v>
      </c>
      <c r="D119" s="75">
        <f>田町!D119+野沢本町!D119+中小屋!D119+十二町!D119+原上!D119+原中!D119+原下!D119+原曙!D119+原宮巻!D119+原東南!D119+原西南!D119+鍛冶屋!D119+高柳!D119+取出相生町!D119+取出中!D119+取出上!D119+本新町!D119+跡部!D119+三塚!D119+泉野!D119</f>
        <v>15</v>
      </c>
      <c r="E119" s="10">
        <f>田町!E119+野沢本町!E119+中小屋!E119+十二町!E119+原上!E119+原中!E119+原下!E119+原曙!E119+原宮巻!E119+原東南!E119+原西南!E119+鍛冶屋!E119+高柳!E119+取出相生町!E119+取出中!E119+取出上!E119+本新町!E119+跡部!E119+三塚!E119+泉野!E119</f>
        <v>17</v>
      </c>
      <c r="F119" s="32"/>
    </row>
    <row r="120" spans="1:6" ht="15" customHeight="1" x14ac:dyDescent="0.15">
      <c r="A120" s="12"/>
      <c r="B120" s="35">
        <v>98</v>
      </c>
      <c r="C120" s="75">
        <f>田町!C120+野沢本町!C120+中小屋!C120+十二町!C120+原上!C120+原中!C120+原下!C120+原曙!C120+原宮巻!C120+原東南!C120+原西南!C120+鍛冶屋!C120+高柳!C120+取出相生町!C120+取出中!C120+取出上!C120+本新町!C120+跡部!C120+三塚!C120+泉野!C120</f>
        <v>1</v>
      </c>
      <c r="D120" s="75">
        <f>田町!D120+野沢本町!D120+中小屋!D120+十二町!D120+原上!D120+原中!D120+原下!D120+原曙!D120+原宮巻!D120+原東南!D120+原西南!D120+鍛冶屋!D120+高柳!D120+取出相生町!D120+取出中!D120+取出上!D120+本新町!D120+跡部!D120+三塚!D120+泉野!D120</f>
        <v>10</v>
      </c>
      <c r="E120" s="10">
        <f>田町!E120+野沢本町!E120+中小屋!E120+十二町!E120+原上!E120+原中!E120+原下!E120+原曙!E120+原宮巻!E120+原東南!E120+原西南!E120+鍛冶屋!E120+高柳!E120+取出相生町!E120+取出中!E120+取出上!E120+本新町!E120+跡部!E120+三塚!E120+泉野!E120</f>
        <v>11</v>
      </c>
      <c r="F120" s="32"/>
    </row>
    <row r="121" spans="1:6" ht="15" customHeight="1" x14ac:dyDescent="0.15">
      <c r="A121" s="12"/>
      <c r="B121" s="35">
        <v>99</v>
      </c>
      <c r="C121" s="75">
        <f>田町!C121+野沢本町!C121+中小屋!C121+十二町!C121+原上!C121+原中!C121+原下!C121+原曙!C121+原宮巻!C121+原東南!C121+原西南!C121+鍛冶屋!C121+高柳!C121+取出相生町!C121+取出中!C121+取出上!C121+本新町!C121+跡部!C121+三塚!C121+泉野!C121</f>
        <v>1</v>
      </c>
      <c r="D121" s="75">
        <f>田町!D121+野沢本町!D121+中小屋!D121+十二町!D121+原上!D121+原中!D121+原下!D121+原曙!D121+原宮巻!D121+原東南!D121+原西南!D121+鍛冶屋!D121+高柳!D121+取出相生町!D121+取出中!D121+取出上!D121+本新町!D121+跡部!D121+三塚!D121+泉野!D121</f>
        <v>5</v>
      </c>
      <c r="E121" s="10">
        <f>田町!E121+野沢本町!E121+中小屋!E121+十二町!E121+原上!E121+原中!E121+原下!E121+原曙!E121+原宮巻!E121+原東南!E121+原西南!E121+鍛冶屋!E121+高柳!E121+取出相生町!E121+取出中!E121+取出上!E121+本新町!E121+跡部!E121+三塚!E121+泉野!E121</f>
        <v>6</v>
      </c>
      <c r="F121" s="32"/>
    </row>
    <row r="122" spans="1:6" ht="15" customHeight="1" x14ac:dyDescent="0.15">
      <c r="A122" s="12"/>
      <c r="B122" s="43" t="s">
        <v>69</v>
      </c>
      <c r="C122" s="71">
        <f>田町!C122+野沢本町!C122+中小屋!C122+十二町!C122+原上!C122+原中!C122+原下!C122+原曙!C122+原宮巻!C122+原東南!C122+原西南!C122+鍛冶屋!C122+高柳!C122+取出相生町!C122+取出中!C122+取出上!C122+本新町!C122+跡部!C122+三塚!C122+泉野!C122</f>
        <v>13</v>
      </c>
      <c r="D122" s="71">
        <f>田町!D122+野沢本町!D122+中小屋!D122+十二町!D122+原上!D122+原中!D122+原下!D122+原曙!D122+原宮巻!D122+原東南!D122+原西南!D122+鍛冶屋!D122+高柳!D122+取出相生町!D122+取出中!D122+取出上!D122+本新町!D122+跡部!D122+三塚!D122+泉野!D122</f>
        <v>59</v>
      </c>
      <c r="E122" s="44">
        <f>田町!E122+野沢本町!E122+中小屋!E122+十二町!E122+原上!E122+原中!E122+原下!E122+原曙!E122+原宮巻!E122+原東南!E122+原西南!E122+鍛冶屋!E122+高柳!E122+取出相生町!E122+取出中!E122+取出上!E122+本新町!E122+跡部!E122+三塚!E122+泉野!E122</f>
        <v>72</v>
      </c>
      <c r="F122" s="45">
        <f>E122/E147</f>
        <v>7.8534031413612562E-3</v>
      </c>
    </row>
    <row r="123" spans="1:6" ht="15" customHeight="1" x14ac:dyDescent="0.15">
      <c r="A123" s="12"/>
      <c r="B123" s="35">
        <v>100</v>
      </c>
      <c r="C123" s="75">
        <f>田町!C123+野沢本町!C123+中小屋!C123+十二町!C123+原上!C123+原中!C123+原下!C123+原曙!C123+原宮巻!C123+原東南!C123+原西南!C123+鍛冶屋!C123+高柳!C123+取出相生町!C123+取出中!C123+取出上!C123+本新町!C123+跡部!C123+三塚!C123+泉野!C123</f>
        <v>0</v>
      </c>
      <c r="D123" s="75">
        <f>田町!D123+野沢本町!D123+中小屋!D123+十二町!D123+原上!D123+原中!D123+原下!D123+原曙!D123+原宮巻!D123+原東南!D123+原西南!D123+鍛冶屋!D123+高柳!D123+取出相生町!D123+取出中!D123+取出上!D123+本新町!D123+跡部!D123+三塚!D123+泉野!D123</f>
        <v>1</v>
      </c>
      <c r="E123" s="10">
        <f>田町!E123+野沢本町!E123+中小屋!E123+十二町!E123+原上!E123+原中!E123+原下!E123+原曙!E123+原宮巻!E123+原東南!E123+原西南!E123+鍛冶屋!E123+高柳!E123+取出相生町!E123+取出中!E123+取出上!E123+本新町!E123+跡部!E123+三塚!E123+泉野!E123</f>
        <v>1</v>
      </c>
      <c r="F123" s="32"/>
    </row>
    <row r="124" spans="1:6" ht="15" customHeight="1" x14ac:dyDescent="0.15">
      <c r="A124" s="12"/>
      <c r="B124" s="35">
        <v>101</v>
      </c>
      <c r="C124" s="75">
        <f>田町!C124+野沢本町!C124+中小屋!C124+十二町!C124+原上!C124+原中!C124+原下!C124+原曙!C124+原宮巻!C124+原東南!C124+原西南!C124+鍛冶屋!C124+高柳!C124+取出相生町!C124+取出中!C124+取出上!C124+本新町!C124+跡部!C124+三塚!C124+泉野!C124</f>
        <v>2</v>
      </c>
      <c r="D124" s="75">
        <f>田町!D124+野沢本町!D124+中小屋!D124+十二町!D124+原上!D124+原中!D124+原下!D124+原曙!D124+原宮巻!D124+原東南!D124+原西南!D124+鍛冶屋!D124+高柳!D124+取出相生町!D124+取出中!D124+取出上!D124+本新町!D124+跡部!D124+三塚!D124+泉野!D124</f>
        <v>0</v>
      </c>
      <c r="E124" s="10">
        <f>田町!E124+野沢本町!E124+中小屋!E124+十二町!E124+原上!E124+原中!E124+原下!E124+原曙!E124+原宮巻!E124+原東南!E124+原西南!E124+鍛冶屋!E124+高柳!E124+取出相生町!E124+取出中!E124+取出上!E124+本新町!E124+跡部!E124+三塚!E124+泉野!E124</f>
        <v>2</v>
      </c>
      <c r="F124" s="32"/>
    </row>
    <row r="125" spans="1:6" ht="15" customHeight="1" x14ac:dyDescent="0.15">
      <c r="A125" s="12"/>
      <c r="B125" s="35">
        <v>102</v>
      </c>
      <c r="C125" s="75">
        <f>田町!C125+野沢本町!C125+中小屋!C125+十二町!C125+原上!C125+原中!C125+原下!C125+原曙!C125+原宮巻!C125+原東南!C125+原西南!C125+鍛冶屋!C125+高柳!C125+取出相生町!C125+取出中!C125+取出上!C125+本新町!C125+跡部!C125+三塚!C125+泉野!C125</f>
        <v>0</v>
      </c>
      <c r="D125" s="75">
        <f>田町!D125+野沢本町!D125+中小屋!D125+十二町!D125+原上!D125+原中!D125+原下!D125+原曙!D125+原宮巻!D125+原東南!D125+原西南!D125+鍛冶屋!D125+高柳!D125+取出相生町!D125+取出中!D125+取出上!D125+本新町!D125+跡部!D125+三塚!D125+泉野!D125</f>
        <v>2</v>
      </c>
      <c r="E125" s="10">
        <f>田町!E125+野沢本町!E125+中小屋!E125+十二町!E125+原上!E125+原中!E125+原下!E125+原曙!E125+原宮巻!E125+原東南!E125+原西南!E125+鍛冶屋!E125+高柳!E125+取出相生町!E125+取出中!E125+取出上!E125+本新町!E125+跡部!E125+三塚!E125+泉野!E125</f>
        <v>2</v>
      </c>
      <c r="F125" s="32"/>
    </row>
    <row r="126" spans="1:6" ht="15" customHeight="1" x14ac:dyDescent="0.15">
      <c r="A126" s="12"/>
      <c r="B126" s="35">
        <v>103</v>
      </c>
      <c r="C126" s="75">
        <f>田町!C126+野沢本町!C126+中小屋!C126+十二町!C126+原上!C126+原中!C126+原下!C126+原曙!C126+原宮巻!C126+原東南!C126+原西南!C126+鍛冶屋!C126+高柳!C126+取出相生町!C126+取出中!C126+取出上!C126+本新町!C126+跡部!C126+三塚!C126+泉野!C126</f>
        <v>0</v>
      </c>
      <c r="D126" s="75">
        <f>田町!D126+野沢本町!D126+中小屋!D126+十二町!D126+原上!D126+原中!D126+原下!D126+原曙!D126+原宮巻!D126+原東南!D126+原西南!D126+鍛冶屋!D126+高柳!D126+取出相生町!D126+取出中!D126+取出上!D126+本新町!D126+跡部!D126+三塚!D126+泉野!D126</f>
        <v>1</v>
      </c>
      <c r="E126" s="10">
        <f>田町!E126+野沢本町!E126+中小屋!E126+十二町!E126+原上!E126+原中!E126+原下!E126+原曙!E126+原宮巻!E126+原東南!E126+原西南!E126+鍛冶屋!E126+高柳!E126+取出相生町!E126+取出中!E126+取出上!E126+本新町!E126+跡部!E126+三塚!E126+泉野!E126</f>
        <v>1</v>
      </c>
      <c r="F126" s="32"/>
    </row>
    <row r="127" spans="1:6" ht="15" customHeight="1" x14ac:dyDescent="0.15">
      <c r="A127" s="12"/>
      <c r="B127" s="35">
        <v>104</v>
      </c>
      <c r="C127" s="75">
        <f>田町!C127+野沢本町!C127+中小屋!C127+十二町!C127+原上!C127+原中!C127+原下!C127+原曙!C127+原宮巻!C127+原東南!C127+原西南!C127+鍛冶屋!C127+高柳!C127+取出相生町!C127+取出中!C127+取出上!C127+本新町!C127+跡部!C127+三塚!C127+泉野!C127</f>
        <v>0</v>
      </c>
      <c r="D127" s="75">
        <f>田町!D127+野沢本町!D127+中小屋!D127+十二町!D127+原上!D127+原中!D127+原下!D127+原曙!D127+原宮巻!D127+原東南!D127+原西南!D127+鍛冶屋!D127+高柳!D127+取出相生町!D127+取出中!D127+取出上!D127+本新町!D127+跡部!D127+三塚!D127+泉野!D127</f>
        <v>1</v>
      </c>
      <c r="E127" s="10">
        <f>田町!E127+野沢本町!E127+中小屋!E127+十二町!E127+原上!E127+原中!E127+原下!E127+原曙!E127+原宮巻!E127+原東南!E127+原西南!E127+鍛冶屋!E127+高柳!E127+取出相生町!E127+取出中!E127+取出上!E127+本新町!E127+跡部!E127+三塚!E127+泉野!E127</f>
        <v>1</v>
      </c>
      <c r="F127" s="32"/>
    </row>
    <row r="128" spans="1:6" ht="15" customHeight="1" x14ac:dyDescent="0.15">
      <c r="A128" s="12"/>
      <c r="B128" s="43" t="s">
        <v>70</v>
      </c>
      <c r="C128" s="71">
        <f>田町!C128+野沢本町!C128+中小屋!C128+十二町!C128+原上!C128+原中!C128+原下!C128+原曙!C128+原宮巻!C128+原東南!C128+原西南!C128+鍛冶屋!C128+高柳!C128+取出相生町!C128+取出中!C128+取出上!C128+本新町!C128+跡部!C128+三塚!C128+泉野!C128</f>
        <v>2</v>
      </c>
      <c r="D128" s="71">
        <f>田町!D128+野沢本町!D128+中小屋!D128+十二町!D128+原上!D128+原中!D128+原下!D128+原曙!D128+原宮巻!D128+原東南!D128+原西南!D128+鍛冶屋!D128+高柳!D128+取出相生町!D128+取出中!D128+取出上!D128+本新町!D128+跡部!D128+三塚!D128+泉野!D128</f>
        <v>5</v>
      </c>
      <c r="E128" s="44">
        <f>田町!E128+野沢本町!E128+中小屋!E128+十二町!E128+原上!E128+原中!E128+原下!E128+原曙!E128+原宮巻!E128+原東南!E128+原西南!E128+鍛冶屋!E128+高柳!E128+取出相生町!E128+取出中!E128+取出上!E128+本新町!E128+跡部!E128+三塚!E128+泉野!E128</f>
        <v>7</v>
      </c>
      <c r="F128" s="45">
        <f>E128/E147</f>
        <v>7.6352530541012214E-4</v>
      </c>
    </row>
    <row r="129" spans="1:6" ht="15" customHeight="1" x14ac:dyDescent="0.15">
      <c r="A129" s="12"/>
      <c r="B129" s="35">
        <v>105</v>
      </c>
      <c r="C129" s="75">
        <f>田町!C129+野沢本町!C129+中小屋!C129+十二町!C129+原上!C129+原中!C129+原下!C129+原曙!C129+原宮巻!C129+原東南!C129+原西南!C129+鍛冶屋!C129+高柳!C129+取出相生町!C129+取出中!C129+取出上!C129+本新町!C129+跡部!C129+三塚!C129+泉野!C129</f>
        <v>0</v>
      </c>
      <c r="D129" s="75">
        <f>田町!D129+野沢本町!D129+中小屋!D129+十二町!D129+原上!D129+原中!D129+原下!D129+原曙!D129+原宮巻!D129+原東南!D129+原西南!D129+鍛冶屋!D129+高柳!D129+取出相生町!D129+取出中!D129+取出上!D129+本新町!D129+跡部!D129+三塚!D129+泉野!D129</f>
        <v>0</v>
      </c>
      <c r="E129" s="10">
        <f>田町!E129+野沢本町!E129+中小屋!E129+十二町!E129+原上!E129+原中!E129+原下!E129+原曙!E129+原宮巻!E129+原東南!E129+原西南!E129+鍛冶屋!E129+高柳!E129+取出相生町!E129+取出中!E129+取出上!E129+本新町!E129+跡部!E129+三塚!E129+泉野!E129</f>
        <v>0</v>
      </c>
      <c r="F129" s="32"/>
    </row>
    <row r="130" spans="1:6" ht="15" customHeight="1" x14ac:dyDescent="0.15">
      <c r="A130" s="12"/>
      <c r="B130" s="35">
        <v>106</v>
      </c>
      <c r="C130" s="75">
        <f>田町!C130+野沢本町!C130+中小屋!C130+十二町!C130+原上!C130+原中!C130+原下!C130+原曙!C130+原宮巻!C130+原東南!C130+原西南!C130+鍛冶屋!C130+高柳!C130+取出相生町!C130+取出中!C130+取出上!C130+本新町!C130+跡部!C130+三塚!C130+泉野!C130</f>
        <v>0</v>
      </c>
      <c r="D130" s="75">
        <f>田町!D130+野沢本町!D130+中小屋!D130+十二町!D130+原上!D130+原中!D130+原下!D130+原曙!D130+原宮巻!D130+原東南!D130+原西南!D130+鍛冶屋!D130+高柳!D130+取出相生町!D130+取出中!D130+取出上!D130+本新町!D130+跡部!D130+三塚!D130+泉野!D130</f>
        <v>0</v>
      </c>
      <c r="E130" s="10">
        <f>田町!E130+野沢本町!E130+中小屋!E130+十二町!E130+原上!E130+原中!E130+原下!E130+原曙!E130+原宮巻!E130+原東南!E130+原西南!E130+鍛冶屋!E130+高柳!E130+取出相生町!E130+取出中!E130+取出上!E130+本新町!E130+跡部!E130+三塚!E130+泉野!E130</f>
        <v>0</v>
      </c>
      <c r="F130" s="32"/>
    </row>
    <row r="131" spans="1:6" ht="15" customHeight="1" x14ac:dyDescent="0.15">
      <c r="A131" s="12"/>
      <c r="B131" s="35">
        <v>107</v>
      </c>
      <c r="C131" s="75">
        <f>田町!C131+野沢本町!C131+中小屋!C131+十二町!C131+原上!C131+原中!C131+原下!C131+原曙!C131+原宮巻!C131+原東南!C131+原西南!C131+鍛冶屋!C131+高柳!C131+取出相生町!C131+取出中!C131+取出上!C131+本新町!C131+跡部!C131+三塚!C131+泉野!C131</f>
        <v>0</v>
      </c>
      <c r="D131" s="75">
        <f>田町!D131+野沢本町!D131+中小屋!D131+十二町!D131+原上!D131+原中!D131+原下!D131+原曙!D131+原宮巻!D131+原東南!D131+原西南!D131+鍛冶屋!D131+高柳!D131+取出相生町!D131+取出中!D131+取出上!D131+本新町!D131+跡部!D131+三塚!D131+泉野!D131</f>
        <v>0</v>
      </c>
      <c r="E131" s="10">
        <f>田町!E131+野沢本町!E131+中小屋!E131+十二町!E131+原上!E131+原中!E131+原下!E131+原曙!E131+原宮巻!E131+原東南!E131+原西南!E131+鍛冶屋!E131+高柳!E131+取出相生町!E131+取出中!E131+取出上!E131+本新町!E131+跡部!E131+三塚!E131+泉野!E131</f>
        <v>0</v>
      </c>
      <c r="F131" s="32"/>
    </row>
    <row r="132" spans="1:6" ht="15" customHeight="1" x14ac:dyDescent="0.15">
      <c r="A132" s="12"/>
      <c r="B132" s="35">
        <v>108</v>
      </c>
      <c r="C132" s="75">
        <f>田町!C132+野沢本町!C132+中小屋!C132+十二町!C132+原上!C132+原中!C132+原下!C132+原曙!C132+原宮巻!C132+原東南!C132+原西南!C132+鍛冶屋!C132+高柳!C132+取出相生町!C132+取出中!C132+取出上!C132+本新町!C132+跡部!C132+三塚!C132+泉野!C132</f>
        <v>0</v>
      </c>
      <c r="D132" s="75">
        <f>田町!D132+野沢本町!D132+中小屋!D132+十二町!D132+原上!D132+原中!D132+原下!D132+原曙!D132+原宮巻!D132+原東南!D132+原西南!D132+鍛冶屋!D132+高柳!D132+取出相生町!D132+取出中!D132+取出上!D132+本新町!D132+跡部!D132+三塚!D132+泉野!D132</f>
        <v>0</v>
      </c>
      <c r="E132" s="10">
        <f>田町!E132+野沢本町!E132+中小屋!E132+十二町!E132+原上!E132+原中!E132+原下!E132+原曙!E132+原宮巻!E132+原東南!E132+原西南!E132+鍛冶屋!E132+高柳!E132+取出相生町!E132+取出中!E132+取出上!E132+本新町!E132+跡部!E132+三塚!E132+泉野!E132</f>
        <v>0</v>
      </c>
      <c r="F132" s="32"/>
    </row>
    <row r="133" spans="1:6" ht="15" customHeight="1" x14ac:dyDescent="0.15">
      <c r="A133" s="12"/>
      <c r="B133" s="35">
        <v>109</v>
      </c>
      <c r="C133" s="75">
        <f>田町!C133+野沢本町!C133+中小屋!C133+十二町!C133+原上!C133+原中!C133+原下!C133+原曙!C133+原宮巻!C133+原東南!C133+原西南!C133+鍛冶屋!C133+高柳!C133+取出相生町!C133+取出中!C133+取出上!C133+本新町!C133+跡部!C133+三塚!C133+泉野!C133</f>
        <v>0</v>
      </c>
      <c r="D133" s="75">
        <f>田町!D133+野沢本町!D133+中小屋!D133+十二町!D133+原上!D133+原中!D133+原下!D133+原曙!D133+原宮巻!D133+原東南!D133+原西南!D133+鍛冶屋!D133+高柳!D133+取出相生町!D133+取出中!D133+取出上!D133+本新町!D133+跡部!D133+三塚!D133+泉野!D133</f>
        <v>0</v>
      </c>
      <c r="E133" s="10">
        <f>田町!E133+野沢本町!E133+中小屋!E133+十二町!E133+原上!E133+原中!E133+原下!E133+原曙!E133+原宮巻!E133+原東南!E133+原西南!E133+鍛冶屋!E133+高柳!E133+取出相生町!E133+取出中!E133+取出上!E133+本新町!E133+跡部!E133+三塚!E133+泉野!E133</f>
        <v>0</v>
      </c>
      <c r="F133" s="32"/>
    </row>
    <row r="134" spans="1:6" ht="15" customHeight="1" x14ac:dyDescent="0.15">
      <c r="A134" s="36"/>
      <c r="B134" s="46" t="s">
        <v>71</v>
      </c>
      <c r="C134" s="76">
        <f>田町!C134+野沢本町!C134+中小屋!C134+十二町!C134+原上!C134+原中!C134+原下!C134+原曙!C134+原宮巻!C134+原東南!C134+原西南!C134+鍛冶屋!C134+高柳!C134+取出相生町!C134+取出中!C134+取出上!C134+本新町!C134+跡部!C134+三塚!C134+泉野!C134</f>
        <v>0</v>
      </c>
      <c r="D134" s="76">
        <f>田町!D134+野沢本町!D134+中小屋!D134+十二町!D134+原上!D134+原中!D134+原下!D134+原曙!D134+原宮巻!D134+原東南!D134+原西南!D134+鍛冶屋!D134+高柳!D134+取出相生町!D134+取出中!D134+取出上!D134+本新町!D134+跡部!D134+三塚!D134+泉野!D134</f>
        <v>0</v>
      </c>
      <c r="E134" s="47">
        <f>田町!E134+野沢本町!E134+中小屋!E134+十二町!E134+原上!E134+原中!E134+原下!E134+原曙!E134+原宮巻!E134+原東南!E134+原西南!E134+鍛冶屋!E134+高柳!E134+取出相生町!E134+取出中!E134+取出上!E134+本新町!E134+跡部!E134+三塚!E134+泉野!E134</f>
        <v>0</v>
      </c>
      <c r="F134" s="45">
        <f>E134/E147</f>
        <v>0</v>
      </c>
    </row>
    <row r="135" spans="1:6" ht="15" customHeight="1" x14ac:dyDescent="0.15">
      <c r="A135" s="36"/>
      <c r="B135" s="35">
        <v>110</v>
      </c>
      <c r="C135" s="75">
        <f>田町!C135+野沢本町!C135+中小屋!C135+十二町!C135+原上!C135+原中!C135+原下!C135+原曙!C135+原宮巻!C135+原東南!C135+原西南!C135+鍛冶屋!C135+高柳!C135+取出相生町!C135+取出中!C135+取出上!C135+本新町!C135+跡部!C135+三塚!C135+泉野!C135</f>
        <v>0</v>
      </c>
      <c r="D135" s="75">
        <f>田町!D135+野沢本町!D135+中小屋!D135+十二町!D135+原上!D135+原中!D135+原下!D135+原曙!D135+原宮巻!D135+原東南!D135+原西南!D135+鍛冶屋!D135+高柳!D135+取出相生町!D135+取出中!D135+取出上!D135+本新町!D135+跡部!D135+三塚!D135+泉野!D135</f>
        <v>0</v>
      </c>
      <c r="E135" s="10">
        <f>田町!E135+野沢本町!E135+中小屋!E135+十二町!E135+原上!E135+原中!E135+原下!E135+原曙!E135+原宮巻!E135+原東南!E135+原西南!E135+鍛冶屋!E135+高柳!E135+取出相生町!E135+取出中!E135+取出上!E135+本新町!E135+跡部!E135+三塚!E135+泉野!E135</f>
        <v>0</v>
      </c>
      <c r="F135" s="32"/>
    </row>
    <row r="136" spans="1:6" ht="15" customHeight="1" x14ac:dyDescent="0.15">
      <c r="A136" s="36"/>
      <c r="B136" s="35">
        <v>111</v>
      </c>
      <c r="C136" s="75">
        <f>田町!C136+野沢本町!C136+中小屋!C136+十二町!C136+原上!C136+原中!C136+原下!C136+原曙!C136+原宮巻!C136+原東南!C136+原西南!C136+鍛冶屋!C136+高柳!C136+取出相生町!C136+取出中!C136+取出上!C136+本新町!C136+跡部!C136+三塚!C136+泉野!C136</f>
        <v>0</v>
      </c>
      <c r="D136" s="75">
        <f>田町!D136+野沢本町!D136+中小屋!D136+十二町!D136+原上!D136+原中!D136+原下!D136+原曙!D136+原宮巻!D136+原東南!D136+原西南!D136+鍛冶屋!D136+高柳!D136+取出相生町!D136+取出中!D136+取出上!D136+本新町!D136+跡部!D136+三塚!D136+泉野!D136</f>
        <v>0</v>
      </c>
      <c r="E136" s="10">
        <f>田町!E136+野沢本町!E136+中小屋!E136+十二町!E136+原上!E136+原中!E136+原下!E136+原曙!E136+原宮巻!E136+原東南!E136+原西南!E136+鍛冶屋!E136+高柳!E136+取出相生町!E136+取出中!E136+取出上!E136+本新町!E136+跡部!E136+三塚!E136+泉野!E136</f>
        <v>0</v>
      </c>
      <c r="F136" s="32"/>
    </row>
    <row r="137" spans="1:6" ht="15" customHeight="1" x14ac:dyDescent="0.15">
      <c r="A137" s="36"/>
      <c r="B137" s="35">
        <v>112</v>
      </c>
      <c r="C137" s="75">
        <f>田町!C137+野沢本町!C137+中小屋!C137+十二町!C137+原上!C137+原中!C137+原下!C137+原曙!C137+原宮巻!C137+原東南!C137+原西南!C137+鍛冶屋!C137+高柳!C137+取出相生町!C137+取出中!C137+取出上!C137+本新町!C137+跡部!C137+三塚!C137+泉野!C137</f>
        <v>0</v>
      </c>
      <c r="D137" s="75">
        <f>田町!D137+野沢本町!D137+中小屋!D137+十二町!D137+原上!D137+原中!D137+原下!D137+原曙!D137+原宮巻!D137+原東南!D137+原西南!D137+鍛冶屋!D137+高柳!D137+取出相生町!D137+取出中!D137+取出上!D137+本新町!D137+跡部!D137+三塚!D137+泉野!D137</f>
        <v>0</v>
      </c>
      <c r="E137" s="10">
        <f>田町!E137+野沢本町!E137+中小屋!E137+十二町!E137+原上!E137+原中!E137+原下!E137+原曙!E137+原宮巻!E137+原東南!E137+原西南!E137+鍛冶屋!E137+高柳!E137+取出相生町!E137+取出中!E137+取出上!E137+本新町!E137+跡部!E137+三塚!E137+泉野!E137</f>
        <v>0</v>
      </c>
      <c r="F137" s="32"/>
    </row>
    <row r="138" spans="1:6" ht="15" customHeight="1" x14ac:dyDescent="0.15">
      <c r="A138" s="36"/>
      <c r="B138" s="35">
        <v>113</v>
      </c>
      <c r="C138" s="75">
        <f>田町!C138+野沢本町!C138+中小屋!C138+十二町!C138+原上!C138+原中!C138+原下!C138+原曙!C138+原宮巻!C138+原東南!C138+原西南!C138+鍛冶屋!C138+高柳!C138+取出相生町!C138+取出中!C138+取出上!C138+本新町!C138+跡部!C138+三塚!C138+泉野!C138</f>
        <v>0</v>
      </c>
      <c r="D138" s="75">
        <f>田町!D138+野沢本町!D138+中小屋!D138+十二町!D138+原上!D138+原中!D138+原下!D138+原曙!D138+原宮巻!D138+原東南!D138+原西南!D138+鍛冶屋!D138+高柳!D138+取出相生町!D138+取出中!D138+取出上!D138+本新町!D138+跡部!D138+三塚!D138+泉野!D138</f>
        <v>0</v>
      </c>
      <c r="E138" s="10">
        <f>田町!E138+野沢本町!E138+中小屋!E138+十二町!E138+原上!E138+原中!E138+原下!E138+原曙!E138+原宮巻!E138+原東南!E138+原西南!E138+鍛冶屋!E138+高柳!E138+取出相生町!E138+取出中!E138+取出上!E138+本新町!E138+跡部!E138+三塚!E138+泉野!E138</f>
        <v>0</v>
      </c>
      <c r="F138" s="32"/>
    </row>
    <row r="139" spans="1:6" ht="15" customHeight="1" x14ac:dyDescent="0.15">
      <c r="A139" s="36"/>
      <c r="B139" s="35">
        <v>114</v>
      </c>
      <c r="C139" s="75">
        <f>田町!C139+野沢本町!C139+中小屋!C139+十二町!C139+原上!C139+原中!C139+原下!C139+原曙!C139+原宮巻!C139+原東南!C139+原西南!C139+鍛冶屋!C139+高柳!C139+取出相生町!C139+取出中!C139+取出上!C139+本新町!C139+跡部!C139+三塚!C139+泉野!C139</f>
        <v>0</v>
      </c>
      <c r="D139" s="75">
        <f>田町!D139+野沢本町!D139+中小屋!D139+十二町!D139+原上!D139+原中!D139+原下!D139+原曙!D139+原宮巻!D139+原東南!D139+原西南!D139+鍛冶屋!D139+高柳!D139+取出相生町!D139+取出中!D139+取出上!D139+本新町!D139+跡部!D139+三塚!D139+泉野!D139</f>
        <v>0</v>
      </c>
      <c r="E139" s="10">
        <f>田町!E139+野沢本町!E139+中小屋!E139+十二町!E139+原上!E139+原中!E139+原下!E139+原曙!E139+原宮巻!E139+原東南!E139+原西南!E139+鍛冶屋!E139+高柳!E139+取出相生町!E139+取出中!E139+取出上!E139+本新町!E139+跡部!E139+三塚!E139+泉野!E139</f>
        <v>0</v>
      </c>
      <c r="F139" s="32"/>
    </row>
    <row r="140" spans="1:6" ht="15" customHeight="1" x14ac:dyDescent="0.15">
      <c r="A140" s="36"/>
      <c r="B140" s="43" t="s">
        <v>378</v>
      </c>
      <c r="C140" s="71">
        <f>田町!C140+野沢本町!C140+中小屋!C140+十二町!C140+原上!C140+原中!C140+原下!C140+原曙!C140+原宮巻!C140+原東南!C140+原西南!C140+鍛冶屋!C140+高柳!C140+取出相生町!C140+取出中!C140+取出上!C140+本新町!C140+跡部!C140+三塚!C140+泉野!C140</f>
        <v>0</v>
      </c>
      <c r="D140" s="71">
        <f>田町!D140+野沢本町!D140+中小屋!D140+十二町!D140+原上!D140+原中!D140+原下!D140+原曙!D140+原宮巻!D140+原東南!D140+原西南!D140+鍛冶屋!D140+高柳!D140+取出相生町!D140+取出中!D140+取出上!D140+本新町!D140+跡部!D140+三塚!D140+泉野!D140</f>
        <v>0</v>
      </c>
      <c r="E140" s="44">
        <f>田町!E140+野沢本町!E140+中小屋!E140+十二町!E140+原上!E140+原中!E140+原下!E140+原曙!E140+原宮巻!E140+原東南!E140+原西南!E140+鍛冶屋!E140+高柳!E140+取出相生町!E140+取出中!E140+取出上!E140+本新町!E140+跡部!E140+三塚!E140+泉野!E140</f>
        <v>0</v>
      </c>
      <c r="F140" s="45">
        <f>E140/E147</f>
        <v>0</v>
      </c>
    </row>
    <row r="141" spans="1:6" ht="15" customHeight="1" x14ac:dyDescent="0.15">
      <c r="A141" s="36"/>
      <c r="B141" s="35">
        <v>115</v>
      </c>
      <c r="C141" s="75">
        <f>田町!C141+野沢本町!C141+中小屋!C141+十二町!C141+原上!C141+原中!C141+原下!C141+原曙!C141+原宮巻!C141+原東南!C141+原西南!C141+鍛冶屋!C141+高柳!C141+取出相生町!C141+取出中!C141+取出上!C141+本新町!C141+跡部!C141+三塚!C141+泉野!C141</f>
        <v>0</v>
      </c>
      <c r="D141" s="75">
        <f>田町!D141+野沢本町!D141+中小屋!D141+十二町!D141+原上!D141+原中!D141+原下!D141+原曙!D141+原宮巻!D141+原東南!D141+原西南!D141+鍛冶屋!D141+高柳!D141+取出相生町!D141+取出中!D141+取出上!D141+本新町!D141+跡部!D141+三塚!D141+泉野!D141</f>
        <v>0</v>
      </c>
      <c r="E141" s="10">
        <f>田町!E141+野沢本町!E141+中小屋!E141+十二町!E141+原上!E141+原中!E141+原下!E141+原曙!E141+原宮巻!E141+原東南!E141+原西南!E141+鍛冶屋!E141+高柳!E141+取出相生町!E141+取出中!E141+取出上!E141+本新町!E141+跡部!E141+三塚!E141+泉野!E141</f>
        <v>0</v>
      </c>
      <c r="F141" s="32"/>
    </row>
    <row r="142" spans="1:6" ht="15" customHeight="1" x14ac:dyDescent="0.15">
      <c r="A142" s="36"/>
      <c r="B142" s="35">
        <v>116</v>
      </c>
      <c r="C142" s="75">
        <f>田町!C142+野沢本町!C142+中小屋!C142+十二町!C142+原上!C142+原中!C142+原下!C142+原曙!C142+原宮巻!C142+原東南!C142+原西南!C142+鍛冶屋!C142+高柳!C142+取出相生町!C142+取出中!C142+取出上!C142+本新町!C142+跡部!C142+三塚!C142+泉野!C142</f>
        <v>0</v>
      </c>
      <c r="D142" s="75">
        <f>田町!D142+野沢本町!D142+中小屋!D142+十二町!D142+原上!D142+原中!D142+原下!D142+原曙!D142+原宮巻!D142+原東南!D142+原西南!D142+鍛冶屋!D142+高柳!D142+取出相生町!D142+取出中!D142+取出上!D142+本新町!D142+跡部!D142+三塚!D142+泉野!D142</f>
        <v>0</v>
      </c>
      <c r="E142" s="10">
        <f>田町!E142+野沢本町!E142+中小屋!E142+十二町!E142+原上!E142+原中!E142+原下!E142+原曙!E142+原宮巻!E142+原東南!E142+原西南!E142+鍛冶屋!E142+高柳!E142+取出相生町!E142+取出中!E142+取出上!E142+本新町!E142+跡部!E142+三塚!E142+泉野!E142</f>
        <v>0</v>
      </c>
      <c r="F142" s="32"/>
    </row>
    <row r="143" spans="1:6" ht="15" customHeight="1" x14ac:dyDescent="0.15">
      <c r="A143" s="36"/>
      <c r="B143" s="35">
        <v>117</v>
      </c>
      <c r="C143" s="75">
        <f>田町!C143+野沢本町!C143+中小屋!C143+十二町!C143+原上!C143+原中!C143+原下!C143+原曙!C143+原宮巻!C143+原東南!C143+原西南!C143+鍛冶屋!C143+高柳!C143+取出相生町!C143+取出中!C143+取出上!C143+本新町!C143+跡部!C143+三塚!C143+泉野!C143</f>
        <v>0</v>
      </c>
      <c r="D143" s="75">
        <f>田町!D143+野沢本町!D143+中小屋!D143+十二町!D143+原上!D143+原中!D143+原下!D143+原曙!D143+原宮巻!D143+原東南!D143+原西南!D143+鍛冶屋!D143+高柳!D143+取出相生町!D143+取出中!D143+取出上!D143+本新町!D143+跡部!D143+三塚!D143+泉野!D143</f>
        <v>0</v>
      </c>
      <c r="E143" s="10">
        <f>田町!E143+野沢本町!E143+中小屋!E143+十二町!E143+原上!E143+原中!E143+原下!E143+原曙!E143+原宮巻!E143+原東南!E143+原西南!E143+鍛冶屋!E143+高柳!E143+取出相生町!E143+取出中!E143+取出上!E143+本新町!E143+跡部!E143+三塚!E143+泉野!E143</f>
        <v>0</v>
      </c>
      <c r="F143" s="32"/>
    </row>
    <row r="144" spans="1:6" ht="15" customHeight="1" x14ac:dyDescent="0.15">
      <c r="A144" s="36"/>
      <c r="B144" s="35">
        <v>118</v>
      </c>
      <c r="C144" s="75">
        <f>田町!C144+野沢本町!C144+中小屋!C144+十二町!C144+原上!C144+原中!C144+原下!C144+原曙!C144+原宮巻!C144+原東南!C144+原西南!C144+鍛冶屋!C144+高柳!C144+取出相生町!C144+取出中!C144+取出上!C144+本新町!C144+跡部!C144+三塚!C144+泉野!C144</f>
        <v>0</v>
      </c>
      <c r="D144" s="75">
        <f>田町!D144+野沢本町!D144+中小屋!D144+十二町!D144+原上!D144+原中!D144+原下!D144+原曙!D144+原宮巻!D144+原東南!D144+原西南!D144+鍛冶屋!D144+高柳!D144+取出相生町!D144+取出中!D144+取出上!D144+本新町!D144+跡部!D144+三塚!D144+泉野!D144</f>
        <v>0</v>
      </c>
      <c r="E144" s="10">
        <f>田町!E144+野沢本町!E144+中小屋!E144+十二町!E144+原上!E144+原中!E144+原下!E144+原曙!E144+原宮巻!E144+原東南!E144+原西南!E144+鍛冶屋!E144+高柳!E144+取出相生町!E144+取出中!E144+取出上!E144+本新町!E144+跡部!E144+三塚!E144+泉野!E144</f>
        <v>0</v>
      </c>
      <c r="F144" s="32"/>
    </row>
    <row r="145" spans="1:6" ht="15" customHeight="1" x14ac:dyDescent="0.15">
      <c r="A145" s="36"/>
      <c r="B145" s="35">
        <v>119</v>
      </c>
      <c r="C145" s="75">
        <f>田町!C145+野沢本町!C145+中小屋!C145+十二町!C145+原上!C145+原中!C145+原下!C145+原曙!C145+原宮巻!C145+原東南!C145+原西南!C145+鍛冶屋!C145+高柳!C145+取出相生町!C145+取出中!C145+取出上!C145+本新町!C145+跡部!C145+三塚!C145+泉野!C145</f>
        <v>0</v>
      </c>
      <c r="D145" s="75">
        <f>田町!D145+野沢本町!D145+中小屋!D145+十二町!D145+原上!D145+原中!D145+原下!D145+原曙!D145+原宮巻!D145+原東南!D145+原西南!D145+鍛冶屋!D145+高柳!D145+取出相生町!D145+取出中!D145+取出上!D145+本新町!D145+跡部!D145+三塚!D145+泉野!D145</f>
        <v>0</v>
      </c>
      <c r="E145" s="10">
        <f>田町!E145+野沢本町!E145+中小屋!E145+十二町!E145+原上!E145+原中!E145+原下!E145+原曙!E145+原宮巻!E145+原東南!E145+原西南!E145+鍛冶屋!E145+高柳!E145+取出相生町!E145+取出中!E145+取出上!E145+本新町!E145+跡部!E145+三塚!E145+泉野!E145</f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f>田町!C146+野沢本町!C146+中小屋!C146+十二町!C146+原上!C146+原中!C146+原下!C146+原曙!C146+原宮巻!C146+原東南!C146+原西南!C146+鍛冶屋!C146+高柳!C146+取出相生町!C146+取出中!C146+取出上!C146+本新町!C146+跡部!C146+三塚!C146+泉野!C146</f>
        <v>0</v>
      </c>
      <c r="D146" s="76">
        <f>田町!D146+野沢本町!D146+中小屋!D146+十二町!D146+原上!D146+原中!D146+原下!D146+原曙!D146+原宮巻!D146+原東南!D146+原西南!D146+鍛冶屋!D146+高柳!D146+取出相生町!D146+取出中!D146+取出上!D146+本新町!D146+跡部!D146+三塚!D146+泉野!D146</f>
        <v>0</v>
      </c>
      <c r="E146" s="47">
        <f>田町!E146+野沢本町!E146+中小屋!E146+十二町!E146+原上!E146+原中!E146+原下!E146+原曙!E146+原宮巻!E146+原東南!E146+原西南!E146+鍛冶屋!E146+高柳!E146+取出相生町!E146+取出中!E146+取出上!E146+本新町!E146+跡部!E146+三塚!E146+泉野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7">
        <f>田町!C147+野沢本町!C147+中小屋!C147+十二町!C147+原上!C147+原中!C147+原下!C147+原曙!C147+原宮巻!C147+原東南!C147+原西南!C147+鍛冶屋!C147+高柳!C147+取出相生町!C147+取出中!C147+取出上!C147+本新町!C147+跡部!C147+三塚!C147+泉野!C147</f>
        <v>4423</v>
      </c>
      <c r="D147" s="77">
        <f>田町!D147+野沢本町!D147+中小屋!D147+十二町!D147+原上!D147+原中!D147+原下!D147+原曙!D147+原宮巻!D147+原東南!D147+原西南!D147+鍛冶屋!D147+高柳!D147+取出相生町!D147+取出中!D147+取出上!D147+本新町!D147+跡部!D147+三塚!D147+泉野!D147</f>
        <v>4745</v>
      </c>
      <c r="E147" s="8">
        <f>田町!E147+野沢本町!E147+中小屋!E147+十二町!E147+原上!E147+原中!E147+原下!E147+原曙!E147+原宮巻!E147+原東南!E147+原西南!E147+鍛冶屋!E147+高柳!E147+取出相生町!E147+取出中!E147+取出上!E147+本新町!E147+跡部!E147+三塚!E147+泉野!E147</f>
        <v>9168</v>
      </c>
      <c r="F147" s="32">
        <f>SUM(F3:F134)</f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15">
      <c r="A150" s="16"/>
      <c r="B150" s="16" t="s">
        <v>7</v>
      </c>
      <c r="C150" s="17">
        <f>C8+C14+C20</f>
        <v>634</v>
      </c>
      <c r="D150" s="17">
        <f>D8+D14+D20</f>
        <v>588</v>
      </c>
      <c r="E150" s="17">
        <f>E8+E14+E20</f>
        <v>1222</v>
      </c>
      <c r="F150" s="32">
        <f>E150/E153</f>
        <v>0.13328970331588133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2655</v>
      </c>
      <c r="D151" s="19">
        <f>D26+D32+D38+D44+D50+D56+D62+D68+D74+D80</f>
        <v>2665</v>
      </c>
      <c r="E151" s="19">
        <f>E26+E32+E38+E44+E50+E56+E62+E68+E74+E80</f>
        <v>5320</v>
      </c>
      <c r="F151" s="32">
        <f>E151/E153</f>
        <v>0.58027923211169286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1134</v>
      </c>
      <c r="D152" s="21">
        <f t="shared" ref="D152:E152" si="0">D86+D92+D98+D104+D110+D116+D122+D128+D134+D140+D146</f>
        <v>1492</v>
      </c>
      <c r="E152" s="21">
        <f t="shared" si="0"/>
        <v>2626</v>
      </c>
      <c r="F152" s="32">
        <f>E152/E153</f>
        <v>0.28643106457242584</v>
      </c>
    </row>
    <row r="153" spans="1:6" ht="15" customHeight="1" x14ac:dyDescent="0.15">
      <c r="B153" s="2" t="s">
        <v>8</v>
      </c>
      <c r="C153" s="1">
        <f>SUM(C150:C152)</f>
        <v>4423</v>
      </c>
      <c r="D153" s="1">
        <f>SUM(D150:D152)</f>
        <v>4745</v>
      </c>
      <c r="E153" s="1">
        <f>SUM(E150:E152)</f>
        <v>9168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634</v>
      </c>
      <c r="D155" s="17">
        <f>D8+D14+D20</f>
        <v>588</v>
      </c>
      <c r="E155" s="17">
        <f>E8+E14+E20</f>
        <v>1222</v>
      </c>
      <c r="F155" s="32">
        <f>E155/E159</f>
        <v>0.13328970331588133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2655</v>
      </c>
      <c r="D156" s="19">
        <f>D26+D32+D38+D44+D50+D56+D62+D68+D74+D80</f>
        <v>2665</v>
      </c>
      <c r="E156" s="19">
        <f>E26+E32+E38+E44+E50+E56+E62+E68+E74+E80</f>
        <v>5320</v>
      </c>
      <c r="F156" s="32">
        <f>E156/E159</f>
        <v>0.58027923211169286</v>
      </c>
    </row>
    <row r="157" spans="1:6" ht="15" customHeight="1" x14ac:dyDescent="0.15">
      <c r="A157" s="25"/>
      <c r="B157" s="20" t="s">
        <v>10</v>
      </c>
      <c r="C157" s="21">
        <f>C86+C92</f>
        <v>535</v>
      </c>
      <c r="D157" s="21">
        <f>D86+D92</f>
        <v>577</v>
      </c>
      <c r="E157" s="21">
        <f>E86+E92</f>
        <v>1112</v>
      </c>
      <c r="F157" s="32">
        <f>E157/E159</f>
        <v>0.1212914485165794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599</v>
      </c>
      <c r="D158" s="27">
        <f t="shared" ref="D158:E158" si="1">D98+D104+D110+D116+D122+D128+D134+D140+D146</f>
        <v>915</v>
      </c>
      <c r="E158" s="27">
        <f t="shared" si="1"/>
        <v>1514</v>
      </c>
      <c r="F158" s="32">
        <f>E158/E159</f>
        <v>0.16513961605584643</v>
      </c>
    </row>
    <row r="159" spans="1:6" ht="15" customHeight="1" x14ac:dyDescent="0.15">
      <c r="B159" s="2" t="s">
        <v>8</v>
      </c>
      <c r="C159" s="1">
        <f>SUM(C155:C158)</f>
        <v>4423</v>
      </c>
      <c r="D159" s="1">
        <f>SUM(D155:D158)</f>
        <v>4745</v>
      </c>
      <c r="E159" s="1">
        <f>SUM(E155:E158)</f>
        <v>9168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203</v>
      </c>
      <c r="D161" s="31">
        <f t="shared" ref="D161:E161" si="2">D110+D116+D122+D128+D134+D140+D146</f>
        <v>386</v>
      </c>
      <c r="E161" s="31">
        <f t="shared" si="2"/>
        <v>589</v>
      </c>
      <c r="F161" s="32">
        <f>E161/E159</f>
        <v>6.4245200698080276E-2</v>
      </c>
    </row>
    <row r="162" spans="1:6" ht="15" customHeight="1" x14ac:dyDescent="0.15">
      <c r="A162" s="30"/>
      <c r="B162" s="23" t="s">
        <v>15</v>
      </c>
      <c r="C162" s="31">
        <f>C116+C122+C128+C134+C140+C146</f>
        <v>75</v>
      </c>
      <c r="D162" s="31">
        <f t="shared" ref="D162:E162" si="3">D116+D122+D128+D134+D140+D146</f>
        <v>185</v>
      </c>
      <c r="E162" s="31">
        <f t="shared" si="3"/>
        <v>260</v>
      </c>
      <c r="F162" s="32">
        <f>E162/E159</f>
        <v>2.8359511343804537E-2</v>
      </c>
    </row>
    <row r="163" spans="1:6" ht="15" customHeight="1" x14ac:dyDescent="0.15">
      <c r="A163" s="30"/>
      <c r="B163" s="23" t="s">
        <v>13</v>
      </c>
      <c r="C163" s="31">
        <f>C122+C128+C134+C140+C146</f>
        <v>15</v>
      </c>
      <c r="D163" s="31">
        <f t="shared" ref="D163:E163" si="4">D122+D128+D134+D140+D146</f>
        <v>64</v>
      </c>
      <c r="E163" s="31">
        <f t="shared" si="4"/>
        <v>79</v>
      </c>
      <c r="F163" s="32">
        <f>E163/E159</f>
        <v>8.616928446771378E-3</v>
      </c>
    </row>
    <row r="164" spans="1:6" ht="15" customHeight="1" x14ac:dyDescent="0.15">
      <c r="B164" s="4" t="s">
        <v>14</v>
      </c>
      <c r="C164" s="1">
        <f>C128+C134+C140+C146</f>
        <v>2</v>
      </c>
      <c r="D164" s="1">
        <f t="shared" ref="D164:E164" si="5">D128+D134+D140+D146</f>
        <v>5</v>
      </c>
      <c r="E164" s="1">
        <f t="shared" si="5"/>
        <v>7</v>
      </c>
      <c r="F164" s="32">
        <f>E164/E159</f>
        <v>7.6352530541012214E-4</v>
      </c>
    </row>
    <row r="165" spans="1:6" ht="15" customHeight="1" x14ac:dyDescent="0.15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15">
      <c r="B166" s="4" t="s">
        <v>395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394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0">
    <tabColor rgb="FFCC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157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4</v>
      </c>
      <c r="E3" s="95">
        <v>5</v>
      </c>
      <c r="F3" s="32"/>
    </row>
    <row r="4" spans="1:6" ht="15" customHeight="1" x14ac:dyDescent="0.15">
      <c r="A4" s="12"/>
      <c r="B4" s="35">
        <v>1</v>
      </c>
      <c r="C4" s="94">
        <v>4</v>
      </c>
      <c r="D4" s="94">
        <v>1</v>
      </c>
      <c r="E4" s="95">
        <v>5</v>
      </c>
      <c r="F4" s="32"/>
    </row>
    <row r="5" spans="1:6" ht="15" customHeight="1" x14ac:dyDescent="0.15">
      <c r="A5" s="12"/>
      <c r="B5" s="35">
        <v>2</v>
      </c>
      <c r="C5" s="94">
        <v>3</v>
      </c>
      <c r="D5" s="94">
        <v>3</v>
      </c>
      <c r="E5" s="95">
        <v>6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7</v>
      </c>
      <c r="D7" s="94">
        <v>1</v>
      </c>
      <c r="E7" s="95">
        <v>8</v>
      </c>
      <c r="F7" s="32"/>
    </row>
    <row r="8" spans="1:6" ht="15" customHeight="1" x14ac:dyDescent="0.15">
      <c r="A8" s="12"/>
      <c r="B8" s="37" t="s">
        <v>27</v>
      </c>
      <c r="C8" s="70">
        <v>16</v>
      </c>
      <c r="D8" s="70">
        <v>11</v>
      </c>
      <c r="E8" s="38">
        <v>27</v>
      </c>
      <c r="F8" s="39">
        <v>4.4334975369458129E-2</v>
      </c>
    </row>
    <row r="9" spans="1:6" ht="15" customHeight="1" x14ac:dyDescent="0.15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2</v>
      </c>
      <c r="E12" s="95">
        <v>5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9</v>
      </c>
      <c r="D14" s="70">
        <v>7</v>
      </c>
      <c r="E14" s="48">
        <v>16</v>
      </c>
      <c r="F14" s="39">
        <v>2.6272577996715927E-2</v>
      </c>
    </row>
    <row r="15" spans="1:6" ht="15" customHeight="1" x14ac:dyDescent="0.15">
      <c r="A15" s="12"/>
      <c r="B15" s="35">
        <v>10</v>
      </c>
      <c r="C15" s="94">
        <v>3</v>
      </c>
      <c r="D15" s="94">
        <v>4</v>
      </c>
      <c r="E15" s="95">
        <v>7</v>
      </c>
      <c r="F15" s="32"/>
    </row>
    <row r="16" spans="1:6" ht="15" customHeight="1" x14ac:dyDescent="0.15">
      <c r="A16" s="12"/>
      <c r="B16" s="35">
        <v>11</v>
      </c>
      <c r="C16" s="94">
        <v>5</v>
      </c>
      <c r="D16" s="94">
        <v>7</v>
      </c>
      <c r="E16" s="95">
        <v>12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15">
      <c r="A18" s="12"/>
      <c r="B18" s="35">
        <v>13</v>
      </c>
      <c r="C18" s="94">
        <v>5</v>
      </c>
      <c r="D18" s="94">
        <v>4</v>
      </c>
      <c r="E18" s="95">
        <v>9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15">
      <c r="A20" s="12"/>
      <c r="B20" s="37" t="s">
        <v>29</v>
      </c>
      <c r="C20" s="70">
        <v>16</v>
      </c>
      <c r="D20" s="70">
        <v>21</v>
      </c>
      <c r="E20" s="48">
        <v>37</v>
      </c>
      <c r="F20" s="39">
        <v>6.0755336617405585E-2</v>
      </c>
    </row>
    <row r="21" spans="1:6" ht="15" customHeight="1" x14ac:dyDescent="0.15">
      <c r="A21" s="12"/>
      <c r="B21" s="35">
        <v>15</v>
      </c>
      <c r="C21" s="94">
        <v>4</v>
      </c>
      <c r="D21" s="94">
        <v>7</v>
      </c>
      <c r="E21" s="95">
        <v>11</v>
      </c>
      <c r="F21" s="32"/>
    </row>
    <row r="22" spans="1:6" ht="15" customHeight="1" x14ac:dyDescent="0.15">
      <c r="A22" s="12"/>
      <c r="B22" s="35">
        <v>16</v>
      </c>
      <c r="C22" s="94">
        <v>7</v>
      </c>
      <c r="D22" s="94">
        <v>3</v>
      </c>
      <c r="E22" s="95">
        <v>10</v>
      </c>
      <c r="F22" s="32"/>
    </row>
    <row r="23" spans="1:6" ht="15" customHeight="1" x14ac:dyDescent="0.15">
      <c r="A23" s="12"/>
      <c r="B23" s="35">
        <v>17</v>
      </c>
      <c r="C23" s="94">
        <v>6</v>
      </c>
      <c r="D23" s="94">
        <v>3</v>
      </c>
      <c r="E23" s="95">
        <v>9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4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5</v>
      </c>
      <c r="D25" s="94">
        <v>3</v>
      </c>
      <c r="E25" s="95">
        <v>8</v>
      </c>
      <c r="F25" s="32"/>
    </row>
    <row r="26" spans="1:6" ht="15" customHeight="1" x14ac:dyDescent="0.15">
      <c r="A26" s="12"/>
      <c r="B26" s="40" t="s">
        <v>30</v>
      </c>
      <c r="C26" s="49">
        <v>22</v>
      </c>
      <c r="D26" s="49">
        <v>20</v>
      </c>
      <c r="E26" s="41">
        <v>42</v>
      </c>
      <c r="F26" s="42">
        <v>6.8965517241379309E-2</v>
      </c>
    </row>
    <row r="27" spans="1:6" ht="15" customHeight="1" x14ac:dyDescent="0.15">
      <c r="A27" s="12"/>
      <c r="B27" s="35">
        <v>20</v>
      </c>
      <c r="C27" s="94">
        <v>5</v>
      </c>
      <c r="D27" s="94">
        <v>2</v>
      </c>
      <c r="E27" s="95">
        <v>7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3</v>
      </c>
      <c r="E28" s="95">
        <v>6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3</v>
      </c>
      <c r="E31" s="95">
        <v>4</v>
      </c>
      <c r="F31" s="32"/>
    </row>
    <row r="32" spans="1:6" ht="15" customHeight="1" x14ac:dyDescent="0.15">
      <c r="A32" s="12"/>
      <c r="B32" s="40" t="s">
        <v>31</v>
      </c>
      <c r="C32" s="49">
        <v>13</v>
      </c>
      <c r="D32" s="49">
        <v>11</v>
      </c>
      <c r="E32" s="41">
        <v>24</v>
      </c>
      <c r="F32" s="42">
        <v>3.9408866995073892E-2</v>
      </c>
    </row>
    <row r="33" spans="1:6" ht="15" customHeight="1" x14ac:dyDescent="0.15">
      <c r="A33" s="12"/>
      <c r="B33" s="35">
        <v>25</v>
      </c>
      <c r="C33" s="94">
        <v>3</v>
      </c>
      <c r="D33" s="94">
        <v>3</v>
      </c>
      <c r="E33" s="95">
        <v>6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5</v>
      </c>
      <c r="E34" s="95">
        <v>7</v>
      </c>
      <c r="F34" s="32"/>
    </row>
    <row r="35" spans="1:6" ht="15" customHeight="1" x14ac:dyDescent="0.15">
      <c r="A35" s="12"/>
      <c r="B35" s="35">
        <v>27</v>
      </c>
      <c r="C35" s="94">
        <v>4</v>
      </c>
      <c r="D35" s="94">
        <v>5</v>
      </c>
      <c r="E35" s="95">
        <v>9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4</v>
      </c>
      <c r="E36" s="95">
        <v>4</v>
      </c>
      <c r="F36" s="32"/>
    </row>
    <row r="37" spans="1:6" ht="15" customHeight="1" x14ac:dyDescent="0.15">
      <c r="A37" s="12"/>
      <c r="B37" s="35">
        <v>29</v>
      </c>
      <c r="C37" s="94">
        <v>4</v>
      </c>
      <c r="D37" s="94">
        <v>3</v>
      </c>
      <c r="E37" s="95">
        <v>7</v>
      </c>
      <c r="F37" s="32"/>
    </row>
    <row r="38" spans="1:6" ht="15" customHeight="1" x14ac:dyDescent="0.15">
      <c r="A38" s="12"/>
      <c r="B38" s="40" t="s">
        <v>32</v>
      </c>
      <c r="C38" s="49">
        <v>13</v>
      </c>
      <c r="D38" s="49">
        <v>20</v>
      </c>
      <c r="E38" s="41">
        <v>33</v>
      </c>
      <c r="F38" s="42">
        <v>5.4187192118226604E-2</v>
      </c>
    </row>
    <row r="39" spans="1:6" ht="15" customHeight="1" x14ac:dyDescent="0.15">
      <c r="A39" s="12"/>
      <c r="B39" s="35">
        <v>30</v>
      </c>
      <c r="C39" s="94">
        <v>6</v>
      </c>
      <c r="D39" s="94">
        <v>2</v>
      </c>
      <c r="E39" s="95">
        <v>8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6</v>
      </c>
      <c r="E41" s="95">
        <v>8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5</v>
      </c>
      <c r="E42" s="95">
        <v>6</v>
      </c>
      <c r="F42" s="32"/>
    </row>
    <row r="43" spans="1:6" ht="15" customHeight="1" x14ac:dyDescent="0.15">
      <c r="A43" s="12"/>
      <c r="B43" s="35">
        <v>34</v>
      </c>
      <c r="C43" s="94">
        <v>4</v>
      </c>
      <c r="D43" s="94">
        <v>3</v>
      </c>
      <c r="E43" s="95">
        <v>7</v>
      </c>
      <c r="F43" s="32"/>
    </row>
    <row r="44" spans="1:6" ht="15" customHeight="1" x14ac:dyDescent="0.15">
      <c r="A44" s="12"/>
      <c r="B44" s="40" t="s">
        <v>33</v>
      </c>
      <c r="C44" s="49">
        <v>15</v>
      </c>
      <c r="D44" s="49">
        <v>18</v>
      </c>
      <c r="E44" s="41">
        <v>33</v>
      </c>
      <c r="F44" s="42">
        <v>5.4187192118226604E-2</v>
      </c>
    </row>
    <row r="45" spans="1:6" ht="15" customHeight="1" x14ac:dyDescent="0.15">
      <c r="A45" s="12"/>
      <c r="B45" s="35">
        <v>35</v>
      </c>
      <c r="C45" s="94">
        <v>4</v>
      </c>
      <c r="D45" s="94">
        <v>3</v>
      </c>
      <c r="E45" s="95">
        <v>7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v>12</v>
      </c>
      <c r="D50" s="49">
        <v>10</v>
      </c>
      <c r="E50" s="41">
        <v>22</v>
      </c>
      <c r="F50" s="42">
        <v>3.6124794745484398E-2</v>
      </c>
    </row>
    <row r="51" spans="1:6" ht="15" customHeight="1" x14ac:dyDescent="0.15">
      <c r="A51" s="12"/>
      <c r="B51" s="35">
        <v>40</v>
      </c>
      <c r="C51" s="94">
        <v>5</v>
      </c>
      <c r="D51" s="94">
        <v>1</v>
      </c>
      <c r="E51" s="95">
        <v>6</v>
      </c>
      <c r="F51" s="32"/>
    </row>
    <row r="52" spans="1:6" ht="15" customHeight="1" x14ac:dyDescent="0.15">
      <c r="A52" s="12"/>
      <c r="B52" s="35">
        <v>41</v>
      </c>
      <c r="C52" s="94">
        <v>9</v>
      </c>
      <c r="D52" s="94">
        <v>1</v>
      </c>
      <c r="E52" s="95">
        <v>10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5</v>
      </c>
      <c r="E53" s="95">
        <v>7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4</v>
      </c>
      <c r="E54" s="95">
        <v>6</v>
      </c>
      <c r="F54" s="32"/>
    </row>
    <row r="55" spans="1:6" ht="15" customHeight="1" x14ac:dyDescent="0.15">
      <c r="A55" s="12"/>
      <c r="B55" s="35">
        <v>44</v>
      </c>
      <c r="C55" s="94">
        <v>12</v>
      </c>
      <c r="D55" s="94">
        <v>6</v>
      </c>
      <c r="E55" s="95">
        <v>18</v>
      </c>
      <c r="F55" s="32"/>
    </row>
    <row r="56" spans="1:6" ht="15" customHeight="1" x14ac:dyDescent="0.15">
      <c r="A56" s="12"/>
      <c r="B56" s="40" t="s">
        <v>35</v>
      </c>
      <c r="C56" s="49">
        <v>30</v>
      </c>
      <c r="D56" s="49">
        <v>17</v>
      </c>
      <c r="E56" s="41">
        <v>47</v>
      </c>
      <c r="F56" s="42">
        <v>7.7175697865353041E-2</v>
      </c>
    </row>
    <row r="57" spans="1:6" ht="15" customHeight="1" x14ac:dyDescent="0.15">
      <c r="A57" s="12"/>
      <c r="B57" s="35">
        <v>45</v>
      </c>
      <c r="C57" s="94">
        <v>6</v>
      </c>
      <c r="D57" s="94">
        <v>6</v>
      </c>
      <c r="E57" s="95">
        <v>12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5</v>
      </c>
      <c r="E58" s="95">
        <v>7</v>
      </c>
      <c r="F58" s="32"/>
    </row>
    <row r="59" spans="1:6" ht="15" customHeight="1" x14ac:dyDescent="0.15">
      <c r="A59" s="12"/>
      <c r="B59" s="35">
        <v>47</v>
      </c>
      <c r="C59" s="94">
        <v>6</v>
      </c>
      <c r="D59" s="94">
        <v>5</v>
      </c>
      <c r="E59" s="95">
        <v>11</v>
      </c>
      <c r="F59" s="32"/>
    </row>
    <row r="60" spans="1:6" ht="15" customHeight="1" x14ac:dyDescent="0.15">
      <c r="A60" s="12"/>
      <c r="B60" s="35">
        <v>48</v>
      </c>
      <c r="C60" s="94">
        <v>5</v>
      </c>
      <c r="D60" s="94">
        <v>5</v>
      </c>
      <c r="E60" s="95">
        <v>10</v>
      </c>
      <c r="F60" s="32"/>
    </row>
    <row r="61" spans="1:6" ht="15" customHeight="1" x14ac:dyDescent="0.15">
      <c r="A61" s="12"/>
      <c r="B61" s="35">
        <v>49</v>
      </c>
      <c r="C61" s="94">
        <v>5</v>
      </c>
      <c r="D61" s="94">
        <v>4</v>
      </c>
      <c r="E61" s="95">
        <v>9</v>
      </c>
      <c r="F61" s="32"/>
    </row>
    <row r="62" spans="1:6" ht="15" customHeight="1" x14ac:dyDescent="0.15">
      <c r="A62" s="12"/>
      <c r="B62" s="40" t="s">
        <v>36</v>
      </c>
      <c r="C62" s="49">
        <v>24</v>
      </c>
      <c r="D62" s="49">
        <v>25</v>
      </c>
      <c r="E62" s="41">
        <v>49</v>
      </c>
      <c r="F62" s="42">
        <v>8.0459770114942528E-2</v>
      </c>
    </row>
    <row r="63" spans="1:6" ht="15" customHeight="1" x14ac:dyDescent="0.15">
      <c r="A63" s="12"/>
      <c r="B63" s="35">
        <v>50</v>
      </c>
      <c r="C63" s="94">
        <v>6</v>
      </c>
      <c r="D63" s="94">
        <v>9</v>
      </c>
      <c r="E63" s="95">
        <v>15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3</v>
      </c>
      <c r="E64" s="95">
        <v>7</v>
      </c>
      <c r="F64" s="32"/>
    </row>
    <row r="65" spans="1:6" ht="15" customHeight="1" x14ac:dyDescent="0.15">
      <c r="A65" s="12"/>
      <c r="B65" s="35">
        <v>52</v>
      </c>
      <c r="C65" s="94">
        <v>5</v>
      </c>
      <c r="D65" s="94">
        <v>3</v>
      </c>
      <c r="E65" s="95">
        <v>8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4</v>
      </c>
      <c r="E67" s="95">
        <v>7</v>
      </c>
      <c r="F67" s="32"/>
    </row>
    <row r="68" spans="1:6" ht="15" customHeight="1" x14ac:dyDescent="0.15">
      <c r="A68" s="12"/>
      <c r="B68" s="40" t="s">
        <v>37</v>
      </c>
      <c r="C68" s="49">
        <v>19</v>
      </c>
      <c r="D68" s="49">
        <v>22</v>
      </c>
      <c r="E68" s="41">
        <v>41</v>
      </c>
      <c r="F68" s="42">
        <v>6.7323481116584566E-2</v>
      </c>
    </row>
    <row r="69" spans="1:6" ht="15" customHeight="1" x14ac:dyDescent="0.15">
      <c r="A69" s="12"/>
      <c r="B69" s="35">
        <v>55</v>
      </c>
      <c r="C69" s="94">
        <v>0</v>
      </c>
      <c r="D69" s="94">
        <v>5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8</v>
      </c>
      <c r="E70" s="95">
        <v>10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5</v>
      </c>
      <c r="D72" s="94">
        <v>2</v>
      </c>
      <c r="E72" s="95">
        <v>7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7</v>
      </c>
      <c r="E73" s="95">
        <v>9</v>
      </c>
      <c r="F73" s="32"/>
    </row>
    <row r="74" spans="1:6" ht="15" customHeight="1" x14ac:dyDescent="0.15">
      <c r="A74" s="12"/>
      <c r="B74" s="40" t="s">
        <v>38</v>
      </c>
      <c r="C74" s="49">
        <v>12</v>
      </c>
      <c r="D74" s="49">
        <v>23</v>
      </c>
      <c r="E74" s="41">
        <v>35</v>
      </c>
      <c r="F74" s="42">
        <v>5.7471264367816091E-2</v>
      </c>
    </row>
    <row r="75" spans="1:6" ht="15" customHeight="1" x14ac:dyDescent="0.15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5</v>
      </c>
      <c r="D77" s="94">
        <v>2</v>
      </c>
      <c r="E77" s="95">
        <v>7</v>
      </c>
      <c r="F77" s="32"/>
    </row>
    <row r="78" spans="1:6" ht="15" customHeight="1" x14ac:dyDescent="0.15">
      <c r="A78" s="12"/>
      <c r="B78" s="35">
        <v>63</v>
      </c>
      <c r="C78" s="94">
        <v>5</v>
      </c>
      <c r="D78" s="94">
        <v>5</v>
      </c>
      <c r="E78" s="95">
        <v>10</v>
      </c>
      <c r="F78" s="32"/>
    </row>
    <row r="79" spans="1:6" ht="15" customHeight="1" x14ac:dyDescent="0.15">
      <c r="A79" s="12"/>
      <c r="B79" s="35">
        <v>64</v>
      </c>
      <c r="C79" s="94">
        <v>7</v>
      </c>
      <c r="D79" s="94">
        <v>1</v>
      </c>
      <c r="E79" s="95">
        <v>8</v>
      </c>
      <c r="F79" s="32"/>
    </row>
    <row r="80" spans="1:6" ht="15" customHeight="1" x14ac:dyDescent="0.15">
      <c r="A80" s="12"/>
      <c r="B80" s="40" t="s">
        <v>39</v>
      </c>
      <c r="C80" s="49">
        <v>21</v>
      </c>
      <c r="D80" s="49">
        <v>12</v>
      </c>
      <c r="E80" s="41">
        <v>33</v>
      </c>
      <c r="F80" s="42">
        <v>5.4187192118226604E-2</v>
      </c>
    </row>
    <row r="81" spans="1:6" ht="15" customHeight="1" x14ac:dyDescent="0.15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4</v>
      </c>
      <c r="E83" s="95">
        <v>8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0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12</v>
      </c>
      <c r="D86" s="71">
        <v>9</v>
      </c>
      <c r="E86" s="44">
        <v>21</v>
      </c>
      <c r="F86" s="45">
        <v>3.4482758620689655E-2</v>
      </c>
    </row>
    <row r="87" spans="1:6" ht="15" customHeight="1" x14ac:dyDescent="0.15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5</v>
      </c>
      <c r="E89" s="95">
        <v>8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11</v>
      </c>
      <c r="D92" s="71">
        <v>19</v>
      </c>
      <c r="E92" s="44">
        <v>30</v>
      </c>
      <c r="F92" s="45">
        <v>4.9261083743842367E-2</v>
      </c>
    </row>
    <row r="93" spans="1:6" ht="15" customHeight="1" x14ac:dyDescent="0.15">
      <c r="A93" s="12"/>
      <c r="B93" s="35">
        <v>75</v>
      </c>
      <c r="C93" s="94">
        <v>3</v>
      </c>
      <c r="D93" s="94">
        <v>6</v>
      </c>
      <c r="E93" s="95">
        <v>9</v>
      </c>
      <c r="F93" s="32"/>
    </row>
    <row r="94" spans="1:6" ht="15" customHeight="1" x14ac:dyDescent="0.15">
      <c r="A94" s="12"/>
      <c r="B94" s="35">
        <v>76</v>
      </c>
      <c r="C94" s="94">
        <v>7</v>
      </c>
      <c r="D94" s="94">
        <v>5</v>
      </c>
      <c r="E94" s="95">
        <v>12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5</v>
      </c>
      <c r="E95" s="95">
        <v>6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5</v>
      </c>
      <c r="E97" s="95">
        <v>7</v>
      </c>
      <c r="F97" s="32"/>
    </row>
    <row r="98" spans="1:6" ht="15" customHeight="1" x14ac:dyDescent="0.15">
      <c r="A98" s="12"/>
      <c r="B98" s="43" t="s">
        <v>42</v>
      </c>
      <c r="C98" s="71">
        <v>15</v>
      </c>
      <c r="D98" s="71">
        <v>23</v>
      </c>
      <c r="E98" s="44">
        <v>38</v>
      </c>
      <c r="F98" s="45">
        <v>6.2397372742200329E-2</v>
      </c>
    </row>
    <row r="99" spans="1:6" ht="15" customHeight="1" x14ac:dyDescent="0.15">
      <c r="A99" s="12"/>
      <c r="B99" s="35">
        <v>80</v>
      </c>
      <c r="C99" s="94">
        <v>10</v>
      </c>
      <c r="D99" s="94">
        <v>7</v>
      </c>
      <c r="E99" s="95">
        <v>17</v>
      </c>
      <c r="F99" s="32"/>
    </row>
    <row r="100" spans="1:6" ht="15" customHeight="1" x14ac:dyDescent="0.15">
      <c r="A100" s="12"/>
      <c r="B100" s="35">
        <v>81</v>
      </c>
      <c r="C100" s="94">
        <v>4</v>
      </c>
      <c r="D100" s="94">
        <v>0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6</v>
      </c>
      <c r="E101" s="95">
        <v>7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6</v>
      </c>
      <c r="E102" s="95">
        <v>6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16</v>
      </c>
      <c r="D104" s="71">
        <v>20</v>
      </c>
      <c r="E104" s="44">
        <v>36</v>
      </c>
      <c r="F104" s="45">
        <v>5.9113300492610835E-2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3</v>
      </c>
      <c r="D106" s="94">
        <v>4</v>
      </c>
      <c r="E106" s="95">
        <v>7</v>
      </c>
      <c r="F106" s="32"/>
    </row>
    <row r="107" spans="1:6" ht="15" customHeight="1" x14ac:dyDescent="0.15">
      <c r="A107" s="12"/>
      <c r="B107" s="35">
        <v>87</v>
      </c>
      <c r="C107" s="94">
        <v>4</v>
      </c>
      <c r="D107" s="94">
        <v>4</v>
      </c>
      <c r="E107" s="95">
        <v>8</v>
      </c>
      <c r="F107" s="32"/>
    </row>
    <row r="108" spans="1:6" ht="15" customHeight="1" x14ac:dyDescent="0.15">
      <c r="A108" s="12"/>
      <c r="B108" s="35">
        <v>88</v>
      </c>
      <c r="C108" s="94">
        <v>4</v>
      </c>
      <c r="D108" s="94">
        <v>1</v>
      </c>
      <c r="E108" s="95">
        <v>5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12</v>
      </c>
      <c r="D110" s="71">
        <v>15</v>
      </c>
      <c r="E110" s="44">
        <v>27</v>
      </c>
      <c r="F110" s="45">
        <v>4.4334975369458129E-2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4</v>
      </c>
      <c r="D112" s="94">
        <v>5</v>
      </c>
      <c r="E112" s="95">
        <v>9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6</v>
      </c>
      <c r="D116" s="71">
        <v>9</v>
      </c>
      <c r="E116" s="44">
        <v>15</v>
      </c>
      <c r="F116" s="45">
        <v>2.4630541871921183E-2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4.9261083743842365E-3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294</v>
      </c>
      <c r="D147" s="77">
        <v>315</v>
      </c>
      <c r="E147" s="77">
        <v>609</v>
      </c>
      <c r="F147" s="97"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41</v>
      </c>
      <c r="D150" s="17">
        <v>39</v>
      </c>
      <c r="E150" s="17">
        <v>80</v>
      </c>
      <c r="F150" s="32">
        <v>0.13136288998357964</v>
      </c>
    </row>
    <row r="151" spans="1:6" ht="15" customHeight="1" x14ac:dyDescent="0.15">
      <c r="A151" s="18"/>
      <c r="B151" s="18" t="s">
        <v>49</v>
      </c>
      <c r="C151" s="19">
        <v>181</v>
      </c>
      <c r="D151" s="19">
        <v>178</v>
      </c>
      <c r="E151" s="19">
        <v>359</v>
      </c>
      <c r="F151" s="32">
        <v>0.58949096880131358</v>
      </c>
    </row>
    <row r="152" spans="1:6" ht="15" customHeight="1" x14ac:dyDescent="0.15">
      <c r="A152" s="33"/>
      <c r="B152" s="20" t="s">
        <v>6</v>
      </c>
      <c r="C152" s="21">
        <v>72</v>
      </c>
      <c r="D152" s="21">
        <v>98</v>
      </c>
      <c r="E152" s="21">
        <v>170</v>
      </c>
      <c r="F152" s="32">
        <v>0.27914614121510672</v>
      </c>
    </row>
    <row r="153" spans="1:6" ht="15" customHeight="1" x14ac:dyDescent="0.15">
      <c r="B153" s="2" t="s">
        <v>8</v>
      </c>
      <c r="C153" s="1">
        <v>294</v>
      </c>
      <c r="D153" s="1">
        <v>315</v>
      </c>
      <c r="E153" s="1">
        <v>609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41</v>
      </c>
      <c r="D155" s="17">
        <v>39</v>
      </c>
      <c r="E155" s="17">
        <v>80</v>
      </c>
      <c r="F155" s="32">
        <v>0.13136288998357964</v>
      </c>
    </row>
    <row r="156" spans="1:6" ht="15" customHeight="1" x14ac:dyDescent="0.15">
      <c r="A156" s="28"/>
      <c r="B156" s="18" t="s">
        <v>49</v>
      </c>
      <c r="C156" s="19">
        <v>181</v>
      </c>
      <c r="D156" s="19">
        <v>178</v>
      </c>
      <c r="E156" s="19">
        <v>359</v>
      </c>
      <c r="F156" s="32">
        <v>0.58949096880131358</v>
      </c>
    </row>
    <row r="157" spans="1:6" ht="15" customHeight="1" x14ac:dyDescent="0.15">
      <c r="A157" s="25"/>
      <c r="B157" s="20" t="s">
        <v>10</v>
      </c>
      <c r="C157" s="21">
        <v>23</v>
      </c>
      <c r="D157" s="21">
        <v>28</v>
      </c>
      <c r="E157" s="21">
        <v>51</v>
      </c>
      <c r="F157" s="32">
        <v>8.3743842364532015E-2</v>
      </c>
    </row>
    <row r="158" spans="1:6" ht="15" customHeight="1" x14ac:dyDescent="0.15">
      <c r="A158" s="26"/>
      <c r="B158" s="29" t="s">
        <v>11</v>
      </c>
      <c r="C158" s="27">
        <v>49</v>
      </c>
      <c r="D158" s="27">
        <v>70</v>
      </c>
      <c r="E158" s="27">
        <v>119</v>
      </c>
      <c r="F158" s="32">
        <v>0.19540229885057472</v>
      </c>
    </row>
    <row r="159" spans="1:6" ht="15" customHeight="1" x14ac:dyDescent="0.15">
      <c r="B159" s="2" t="s">
        <v>8</v>
      </c>
      <c r="C159" s="1">
        <v>294</v>
      </c>
      <c r="D159" s="1">
        <v>315</v>
      </c>
      <c r="E159" s="1">
        <v>609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18</v>
      </c>
      <c r="D161" s="31">
        <v>27</v>
      </c>
      <c r="E161" s="31">
        <v>45</v>
      </c>
      <c r="F161" s="32">
        <v>7.3891625615763554E-2</v>
      </c>
    </row>
    <row r="162" spans="1:6" ht="15" customHeight="1" x14ac:dyDescent="0.15">
      <c r="A162" s="30"/>
      <c r="B162" s="23" t="s">
        <v>15</v>
      </c>
      <c r="C162" s="31">
        <v>6</v>
      </c>
      <c r="D162" s="31">
        <v>12</v>
      </c>
      <c r="E162" s="31">
        <v>18</v>
      </c>
      <c r="F162" s="32">
        <v>2.9556650246305417E-2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4.9261083743842365E-3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1">
    <tabColor rgb="FFCC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158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4</v>
      </c>
      <c r="E3" s="95">
        <v>5</v>
      </c>
      <c r="F3" s="32"/>
    </row>
    <row r="4" spans="1:6" ht="15" customHeight="1" x14ac:dyDescent="0.15">
      <c r="A4" s="12"/>
      <c r="B4" s="35">
        <v>1</v>
      </c>
      <c r="C4" s="94">
        <v>5</v>
      </c>
      <c r="D4" s="94">
        <v>5</v>
      </c>
      <c r="E4" s="95">
        <v>10</v>
      </c>
      <c r="F4" s="32"/>
    </row>
    <row r="5" spans="1:6" ht="15" customHeight="1" x14ac:dyDescent="0.15">
      <c r="A5" s="12"/>
      <c r="B5" s="35">
        <v>2</v>
      </c>
      <c r="C5" s="94">
        <v>5</v>
      </c>
      <c r="D5" s="94">
        <v>7</v>
      </c>
      <c r="E5" s="95">
        <v>12</v>
      </c>
      <c r="F5" s="32"/>
    </row>
    <row r="6" spans="1:6" ht="15" customHeight="1" x14ac:dyDescent="0.15">
      <c r="A6" s="12"/>
      <c r="B6" s="35">
        <v>3</v>
      </c>
      <c r="C6" s="94">
        <v>6</v>
      </c>
      <c r="D6" s="94">
        <v>6</v>
      </c>
      <c r="E6" s="95">
        <v>12</v>
      </c>
      <c r="F6" s="32"/>
    </row>
    <row r="7" spans="1:6" ht="15" customHeight="1" x14ac:dyDescent="0.15">
      <c r="A7" s="12"/>
      <c r="B7" s="35">
        <v>4</v>
      </c>
      <c r="C7" s="94">
        <v>6</v>
      </c>
      <c r="D7" s="94">
        <v>6</v>
      </c>
      <c r="E7" s="95">
        <v>12</v>
      </c>
      <c r="F7" s="32"/>
    </row>
    <row r="8" spans="1:6" ht="15" customHeight="1" x14ac:dyDescent="0.15">
      <c r="A8" s="12"/>
      <c r="B8" s="37" t="s">
        <v>27</v>
      </c>
      <c r="C8" s="70">
        <v>23</v>
      </c>
      <c r="D8" s="70">
        <v>28</v>
      </c>
      <c r="E8" s="38">
        <v>51</v>
      </c>
      <c r="F8" s="39">
        <v>3.698332124728064E-2</v>
      </c>
    </row>
    <row r="9" spans="1:6" ht="15" customHeight="1" x14ac:dyDescent="0.15">
      <c r="A9" s="12"/>
      <c r="B9" s="35">
        <v>5</v>
      </c>
      <c r="C9" s="94">
        <v>8</v>
      </c>
      <c r="D9" s="94">
        <v>6</v>
      </c>
      <c r="E9" s="95">
        <v>14</v>
      </c>
      <c r="F9" s="32"/>
    </row>
    <row r="10" spans="1:6" ht="15" customHeight="1" x14ac:dyDescent="0.15">
      <c r="A10" s="12"/>
      <c r="B10" s="35">
        <v>6</v>
      </c>
      <c r="C10" s="94">
        <v>9</v>
      </c>
      <c r="D10" s="94">
        <v>10</v>
      </c>
      <c r="E10" s="95">
        <v>19</v>
      </c>
      <c r="F10" s="32"/>
    </row>
    <row r="11" spans="1:6" ht="15" customHeight="1" x14ac:dyDescent="0.15">
      <c r="A11" s="12"/>
      <c r="B11" s="35">
        <v>7</v>
      </c>
      <c r="C11" s="94">
        <v>8</v>
      </c>
      <c r="D11" s="94">
        <v>6</v>
      </c>
      <c r="E11" s="95">
        <v>14</v>
      </c>
      <c r="F11" s="32"/>
    </row>
    <row r="12" spans="1:6" ht="15" customHeight="1" x14ac:dyDescent="0.15">
      <c r="A12" s="12"/>
      <c r="B12" s="35">
        <v>8</v>
      </c>
      <c r="C12" s="94">
        <v>7</v>
      </c>
      <c r="D12" s="94">
        <v>4</v>
      </c>
      <c r="E12" s="95">
        <v>11</v>
      </c>
      <c r="F12" s="32"/>
    </row>
    <row r="13" spans="1:6" ht="15" customHeight="1" x14ac:dyDescent="0.15">
      <c r="A13" s="12"/>
      <c r="B13" s="35">
        <v>9</v>
      </c>
      <c r="C13" s="94">
        <v>12</v>
      </c>
      <c r="D13" s="94">
        <v>11</v>
      </c>
      <c r="E13" s="95">
        <v>23</v>
      </c>
      <c r="F13" s="32"/>
    </row>
    <row r="14" spans="1:6" ht="15" customHeight="1" x14ac:dyDescent="0.15">
      <c r="A14" s="12"/>
      <c r="B14" s="37" t="s">
        <v>28</v>
      </c>
      <c r="C14" s="70">
        <v>44</v>
      </c>
      <c r="D14" s="70">
        <v>37</v>
      </c>
      <c r="E14" s="48">
        <v>81</v>
      </c>
      <c r="F14" s="39">
        <v>5.873821609862219E-2</v>
      </c>
    </row>
    <row r="15" spans="1:6" ht="15" customHeight="1" x14ac:dyDescent="0.15">
      <c r="A15" s="12"/>
      <c r="B15" s="35">
        <v>10</v>
      </c>
      <c r="C15" s="94">
        <v>11</v>
      </c>
      <c r="D15" s="94">
        <v>6</v>
      </c>
      <c r="E15" s="95">
        <v>17</v>
      </c>
      <c r="F15" s="32"/>
    </row>
    <row r="16" spans="1:6" ht="15" customHeight="1" x14ac:dyDescent="0.15">
      <c r="A16" s="12"/>
      <c r="B16" s="35">
        <v>11</v>
      </c>
      <c r="C16" s="94">
        <v>5</v>
      </c>
      <c r="D16" s="94">
        <v>3</v>
      </c>
      <c r="E16" s="95">
        <v>8</v>
      </c>
      <c r="F16" s="32"/>
    </row>
    <row r="17" spans="1:6" ht="15" customHeight="1" x14ac:dyDescent="0.15">
      <c r="A17" s="12"/>
      <c r="B17" s="35">
        <v>12</v>
      </c>
      <c r="C17" s="94">
        <v>10</v>
      </c>
      <c r="D17" s="94">
        <v>7</v>
      </c>
      <c r="E17" s="95">
        <v>17</v>
      </c>
      <c r="F17" s="32"/>
    </row>
    <row r="18" spans="1:6" ht="15" customHeight="1" x14ac:dyDescent="0.15">
      <c r="A18" s="12"/>
      <c r="B18" s="35">
        <v>13</v>
      </c>
      <c r="C18" s="94">
        <v>9</v>
      </c>
      <c r="D18" s="94">
        <v>17</v>
      </c>
      <c r="E18" s="95">
        <v>26</v>
      </c>
      <c r="F18" s="32"/>
    </row>
    <row r="19" spans="1:6" ht="15" customHeight="1" x14ac:dyDescent="0.15">
      <c r="A19" s="12"/>
      <c r="B19" s="35">
        <v>14</v>
      </c>
      <c r="C19" s="94">
        <v>7</v>
      </c>
      <c r="D19" s="94">
        <v>7</v>
      </c>
      <c r="E19" s="95">
        <v>14</v>
      </c>
      <c r="F19" s="32"/>
    </row>
    <row r="20" spans="1:6" ht="15" customHeight="1" x14ac:dyDescent="0.15">
      <c r="A20" s="12"/>
      <c r="B20" s="37" t="s">
        <v>29</v>
      </c>
      <c r="C20" s="70">
        <v>42</v>
      </c>
      <c r="D20" s="70">
        <v>40</v>
      </c>
      <c r="E20" s="48">
        <v>82</v>
      </c>
      <c r="F20" s="39">
        <v>5.9463379260333578E-2</v>
      </c>
    </row>
    <row r="21" spans="1:6" ht="15" customHeight="1" x14ac:dyDescent="0.15">
      <c r="A21" s="12"/>
      <c r="B21" s="35">
        <v>15</v>
      </c>
      <c r="C21" s="94">
        <v>4</v>
      </c>
      <c r="D21" s="94">
        <v>16</v>
      </c>
      <c r="E21" s="95">
        <v>20</v>
      </c>
      <c r="F21" s="32"/>
    </row>
    <row r="22" spans="1:6" ht="15" customHeight="1" x14ac:dyDescent="0.15">
      <c r="A22" s="12"/>
      <c r="B22" s="35">
        <v>16</v>
      </c>
      <c r="C22" s="94">
        <v>9</v>
      </c>
      <c r="D22" s="94">
        <v>6</v>
      </c>
      <c r="E22" s="95">
        <v>15</v>
      </c>
      <c r="F22" s="32"/>
    </row>
    <row r="23" spans="1:6" ht="15" customHeight="1" x14ac:dyDescent="0.15">
      <c r="A23" s="12"/>
      <c r="B23" s="35">
        <v>17</v>
      </c>
      <c r="C23" s="94">
        <v>7</v>
      </c>
      <c r="D23" s="94">
        <v>10</v>
      </c>
      <c r="E23" s="95">
        <v>17</v>
      </c>
      <c r="F23" s="32"/>
    </row>
    <row r="24" spans="1:6" ht="15" customHeight="1" x14ac:dyDescent="0.15">
      <c r="A24" s="12"/>
      <c r="B24" s="35">
        <v>18</v>
      </c>
      <c r="C24" s="94">
        <v>8</v>
      </c>
      <c r="D24" s="94">
        <v>2</v>
      </c>
      <c r="E24" s="95">
        <v>10</v>
      </c>
      <c r="F24" s="32"/>
    </row>
    <row r="25" spans="1:6" ht="15" customHeight="1" x14ac:dyDescent="0.15">
      <c r="A25" s="12"/>
      <c r="B25" s="35">
        <v>19</v>
      </c>
      <c r="C25" s="94">
        <v>7</v>
      </c>
      <c r="D25" s="94">
        <v>6</v>
      </c>
      <c r="E25" s="95">
        <v>13</v>
      </c>
      <c r="F25" s="32"/>
    </row>
    <row r="26" spans="1:6" ht="15" customHeight="1" x14ac:dyDescent="0.15">
      <c r="A26" s="12"/>
      <c r="B26" s="40" t="s">
        <v>30</v>
      </c>
      <c r="C26" s="49">
        <v>35</v>
      </c>
      <c r="D26" s="49">
        <v>40</v>
      </c>
      <c r="E26" s="41">
        <v>75</v>
      </c>
      <c r="F26" s="42">
        <v>5.4387237128353881E-2</v>
      </c>
    </row>
    <row r="27" spans="1:6" ht="15" customHeight="1" x14ac:dyDescent="0.15">
      <c r="A27" s="12"/>
      <c r="B27" s="35">
        <v>20</v>
      </c>
      <c r="C27" s="94">
        <v>5</v>
      </c>
      <c r="D27" s="94">
        <v>3</v>
      </c>
      <c r="E27" s="95">
        <v>8</v>
      </c>
      <c r="F27" s="32"/>
    </row>
    <row r="28" spans="1:6" ht="15" customHeight="1" x14ac:dyDescent="0.15">
      <c r="A28" s="12"/>
      <c r="B28" s="35">
        <v>21</v>
      </c>
      <c r="C28" s="94">
        <v>10</v>
      </c>
      <c r="D28" s="94">
        <v>7</v>
      </c>
      <c r="E28" s="95">
        <v>17</v>
      </c>
      <c r="F28" s="32"/>
    </row>
    <row r="29" spans="1:6" ht="15" customHeight="1" x14ac:dyDescent="0.15">
      <c r="A29" s="12"/>
      <c r="B29" s="35">
        <v>22</v>
      </c>
      <c r="C29" s="94">
        <v>11</v>
      </c>
      <c r="D29" s="94">
        <v>7</v>
      </c>
      <c r="E29" s="95">
        <v>18</v>
      </c>
      <c r="F29" s="32"/>
    </row>
    <row r="30" spans="1:6" ht="15" customHeight="1" x14ac:dyDescent="0.15">
      <c r="A30" s="12"/>
      <c r="B30" s="35">
        <v>23</v>
      </c>
      <c r="C30" s="94">
        <v>11</v>
      </c>
      <c r="D30" s="94">
        <v>4</v>
      </c>
      <c r="E30" s="95">
        <v>15</v>
      </c>
      <c r="F30" s="32"/>
    </row>
    <row r="31" spans="1:6" ht="15" customHeight="1" x14ac:dyDescent="0.15">
      <c r="A31" s="12"/>
      <c r="B31" s="35">
        <v>24</v>
      </c>
      <c r="C31" s="94">
        <v>9</v>
      </c>
      <c r="D31" s="94">
        <v>5</v>
      </c>
      <c r="E31" s="95">
        <v>14</v>
      </c>
      <c r="F31" s="32"/>
    </row>
    <row r="32" spans="1:6" ht="15" customHeight="1" x14ac:dyDescent="0.15">
      <c r="A32" s="12"/>
      <c r="B32" s="40" t="s">
        <v>31</v>
      </c>
      <c r="C32" s="49">
        <v>46</v>
      </c>
      <c r="D32" s="49">
        <v>26</v>
      </c>
      <c r="E32" s="41">
        <v>72</v>
      </c>
      <c r="F32" s="42">
        <v>5.2211747643219723E-2</v>
      </c>
    </row>
    <row r="33" spans="1:6" ht="15" customHeight="1" x14ac:dyDescent="0.15">
      <c r="A33" s="12"/>
      <c r="B33" s="35">
        <v>25</v>
      </c>
      <c r="C33" s="94">
        <v>6</v>
      </c>
      <c r="D33" s="94">
        <v>4</v>
      </c>
      <c r="E33" s="95">
        <v>10</v>
      </c>
      <c r="F33" s="32"/>
    </row>
    <row r="34" spans="1:6" ht="15" customHeight="1" x14ac:dyDescent="0.15">
      <c r="A34" s="12"/>
      <c r="B34" s="35">
        <v>26</v>
      </c>
      <c r="C34" s="94">
        <v>6</v>
      </c>
      <c r="D34" s="94">
        <v>4</v>
      </c>
      <c r="E34" s="95">
        <v>10</v>
      </c>
      <c r="F34" s="32"/>
    </row>
    <row r="35" spans="1:6" ht="15" customHeight="1" x14ac:dyDescent="0.15">
      <c r="A35" s="12"/>
      <c r="B35" s="35">
        <v>27</v>
      </c>
      <c r="C35" s="94">
        <v>6</v>
      </c>
      <c r="D35" s="94">
        <v>9</v>
      </c>
      <c r="E35" s="95">
        <v>15</v>
      </c>
      <c r="F35" s="32"/>
    </row>
    <row r="36" spans="1:6" ht="15" customHeight="1" x14ac:dyDescent="0.15">
      <c r="A36" s="12"/>
      <c r="B36" s="35">
        <v>28</v>
      </c>
      <c r="C36" s="94">
        <v>8</v>
      </c>
      <c r="D36" s="94">
        <v>5</v>
      </c>
      <c r="E36" s="95">
        <v>13</v>
      </c>
      <c r="F36" s="32"/>
    </row>
    <row r="37" spans="1:6" ht="15" customHeight="1" x14ac:dyDescent="0.15">
      <c r="A37" s="12"/>
      <c r="B37" s="35">
        <v>29</v>
      </c>
      <c r="C37" s="94">
        <v>5</v>
      </c>
      <c r="D37" s="94">
        <v>9</v>
      </c>
      <c r="E37" s="95">
        <v>14</v>
      </c>
      <c r="F37" s="32"/>
    </row>
    <row r="38" spans="1:6" ht="15" customHeight="1" x14ac:dyDescent="0.15">
      <c r="A38" s="12"/>
      <c r="B38" s="40" t="s">
        <v>32</v>
      </c>
      <c r="C38" s="49">
        <v>31</v>
      </c>
      <c r="D38" s="49">
        <v>31</v>
      </c>
      <c r="E38" s="41">
        <v>62</v>
      </c>
      <c r="F38" s="42">
        <v>4.4960116026105876E-2</v>
      </c>
    </row>
    <row r="39" spans="1:6" ht="15" customHeight="1" x14ac:dyDescent="0.15">
      <c r="A39" s="12"/>
      <c r="B39" s="35">
        <v>30</v>
      </c>
      <c r="C39" s="94">
        <v>9</v>
      </c>
      <c r="D39" s="94">
        <v>8</v>
      </c>
      <c r="E39" s="95">
        <v>17</v>
      </c>
      <c r="F39" s="32"/>
    </row>
    <row r="40" spans="1:6" ht="15" customHeight="1" x14ac:dyDescent="0.15">
      <c r="A40" s="12"/>
      <c r="B40" s="35">
        <v>31</v>
      </c>
      <c r="C40" s="94">
        <v>11</v>
      </c>
      <c r="D40" s="94">
        <v>13</v>
      </c>
      <c r="E40" s="95">
        <v>24</v>
      </c>
      <c r="F40" s="32"/>
    </row>
    <row r="41" spans="1:6" ht="15" customHeight="1" x14ac:dyDescent="0.15">
      <c r="A41" s="12"/>
      <c r="B41" s="35">
        <v>32</v>
      </c>
      <c r="C41" s="94">
        <v>7</v>
      </c>
      <c r="D41" s="94">
        <v>5</v>
      </c>
      <c r="E41" s="95">
        <v>12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6</v>
      </c>
      <c r="E42" s="95">
        <v>9</v>
      </c>
      <c r="F42" s="32"/>
    </row>
    <row r="43" spans="1:6" ht="15" customHeight="1" x14ac:dyDescent="0.15">
      <c r="A43" s="12"/>
      <c r="B43" s="35">
        <v>34</v>
      </c>
      <c r="C43" s="94">
        <v>5</v>
      </c>
      <c r="D43" s="94">
        <v>3</v>
      </c>
      <c r="E43" s="95">
        <v>8</v>
      </c>
      <c r="F43" s="32"/>
    </row>
    <row r="44" spans="1:6" ht="15" customHeight="1" x14ac:dyDescent="0.15">
      <c r="A44" s="12"/>
      <c r="B44" s="40" t="s">
        <v>33</v>
      </c>
      <c r="C44" s="49">
        <v>35</v>
      </c>
      <c r="D44" s="49">
        <v>35</v>
      </c>
      <c r="E44" s="41">
        <v>70</v>
      </c>
      <c r="F44" s="42">
        <v>5.0761421319796954E-2</v>
      </c>
    </row>
    <row r="45" spans="1:6" ht="15" customHeight="1" x14ac:dyDescent="0.15">
      <c r="A45" s="12"/>
      <c r="B45" s="35">
        <v>35</v>
      </c>
      <c r="C45" s="94">
        <v>5</v>
      </c>
      <c r="D45" s="94">
        <v>3</v>
      </c>
      <c r="E45" s="95">
        <v>8</v>
      </c>
      <c r="F45" s="32"/>
    </row>
    <row r="46" spans="1:6" ht="15" customHeight="1" x14ac:dyDescent="0.15">
      <c r="A46" s="12"/>
      <c r="B46" s="35">
        <v>36</v>
      </c>
      <c r="C46" s="94">
        <v>4</v>
      </c>
      <c r="D46" s="94">
        <v>9</v>
      </c>
      <c r="E46" s="95">
        <v>13</v>
      </c>
      <c r="F46" s="32"/>
    </row>
    <row r="47" spans="1:6" ht="15" customHeight="1" x14ac:dyDescent="0.15">
      <c r="A47" s="12"/>
      <c r="B47" s="35">
        <v>37</v>
      </c>
      <c r="C47" s="94">
        <v>5</v>
      </c>
      <c r="D47" s="94">
        <v>3</v>
      </c>
      <c r="E47" s="95">
        <v>8</v>
      </c>
      <c r="F47" s="32"/>
    </row>
    <row r="48" spans="1:6" ht="15" customHeight="1" x14ac:dyDescent="0.15">
      <c r="A48" s="12"/>
      <c r="B48" s="35">
        <v>38</v>
      </c>
      <c r="C48" s="94">
        <v>9</v>
      </c>
      <c r="D48" s="94">
        <v>6</v>
      </c>
      <c r="E48" s="95">
        <v>15</v>
      </c>
      <c r="F48" s="32"/>
    </row>
    <row r="49" spans="1:6" ht="15" customHeight="1" x14ac:dyDescent="0.15">
      <c r="A49" s="12"/>
      <c r="B49" s="35">
        <v>39</v>
      </c>
      <c r="C49" s="94">
        <v>11</v>
      </c>
      <c r="D49" s="94">
        <v>10</v>
      </c>
      <c r="E49" s="95">
        <v>21</v>
      </c>
      <c r="F49" s="32"/>
    </row>
    <row r="50" spans="1:6" ht="15" customHeight="1" x14ac:dyDescent="0.15">
      <c r="A50" s="12"/>
      <c r="B50" s="40" t="s">
        <v>34</v>
      </c>
      <c r="C50" s="49">
        <v>34</v>
      </c>
      <c r="D50" s="49">
        <v>31</v>
      </c>
      <c r="E50" s="41">
        <v>65</v>
      </c>
      <c r="F50" s="42">
        <v>4.7135605511240027E-2</v>
      </c>
    </row>
    <row r="51" spans="1:6" ht="15" customHeight="1" x14ac:dyDescent="0.15">
      <c r="A51" s="12"/>
      <c r="B51" s="35">
        <v>40</v>
      </c>
      <c r="C51" s="94">
        <v>7</v>
      </c>
      <c r="D51" s="94">
        <v>16</v>
      </c>
      <c r="E51" s="95">
        <v>23</v>
      </c>
      <c r="F51" s="32"/>
    </row>
    <row r="52" spans="1:6" ht="15" customHeight="1" x14ac:dyDescent="0.15">
      <c r="A52" s="12"/>
      <c r="B52" s="35">
        <v>41</v>
      </c>
      <c r="C52" s="94">
        <v>10</v>
      </c>
      <c r="D52" s="94">
        <v>5</v>
      </c>
      <c r="E52" s="95">
        <v>15</v>
      </c>
      <c r="F52" s="32"/>
    </row>
    <row r="53" spans="1:6" ht="15" customHeight="1" x14ac:dyDescent="0.15">
      <c r="A53" s="12"/>
      <c r="B53" s="35">
        <v>42</v>
      </c>
      <c r="C53" s="94">
        <v>6</v>
      </c>
      <c r="D53" s="94">
        <v>15</v>
      </c>
      <c r="E53" s="95">
        <v>21</v>
      </c>
      <c r="F53" s="32"/>
    </row>
    <row r="54" spans="1:6" ht="15" customHeight="1" x14ac:dyDescent="0.15">
      <c r="A54" s="12"/>
      <c r="B54" s="35">
        <v>43</v>
      </c>
      <c r="C54" s="94">
        <v>9</v>
      </c>
      <c r="D54" s="94">
        <v>10</v>
      </c>
      <c r="E54" s="95">
        <v>19</v>
      </c>
      <c r="F54" s="32"/>
    </row>
    <row r="55" spans="1:6" ht="15" customHeight="1" x14ac:dyDescent="0.15">
      <c r="A55" s="12"/>
      <c r="B55" s="35">
        <v>44</v>
      </c>
      <c r="C55" s="94">
        <v>13</v>
      </c>
      <c r="D55" s="94">
        <v>9</v>
      </c>
      <c r="E55" s="95">
        <v>22</v>
      </c>
      <c r="F55" s="32"/>
    </row>
    <row r="56" spans="1:6" ht="15" customHeight="1" x14ac:dyDescent="0.15">
      <c r="A56" s="12"/>
      <c r="B56" s="40" t="s">
        <v>35</v>
      </c>
      <c r="C56" s="49">
        <v>45</v>
      </c>
      <c r="D56" s="49">
        <v>55</v>
      </c>
      <c r="E56" s="41">
        <v>100</v>
      </c>
      <c r="F56" s="42">
        <v>7.2516316171138503E-2</v>
      </c>
    </row>
    <row r="57" spans="1:6" ht="15" customHeight="1" x14ac:dyDescent="0.15">
      <c r="A57" s="12"/>
      <c r="B57" s="35">
        <v>45</v>
      </c>
      <c r="C57" s="94">
        <v>12</v>
      </c>
      <c r="D57" s="94">
        <v>8</v>
      </c>
      <c r="E57" s="95">
        <v>20</v>
      </c>
      <c r="F57" s="32"/>
    </row>
    <row r="58" spans="1:6" ht="15" customHeight="1" x14ac:dyDescent="0.15">
      <c r="A58" s="12"/>
      <c r="B58" s="35">
        <v>46</v>
      </c>
      <c r="C58" s="94">
        <v>13</v>
      </c>
      <c r="D58" s="94">
        <v>13</v>
      </c>
      <c r="E58" s="95">
        <v>26</v>
      </c>
      <c r="F58" s="32"/>
    </row>
    <row r="59" spans="1:6" ht="15" customHeight="1" x14ac:dyDescent="0.15">
      <c r="A59" s="12"/>
      <c r="B59" s="35">
        <v>47</v>
      </c>
      <c r="C59" s="94">
        <v>8</v>
      </c>
      <c r="D59" s="94">
        <v>8</v>
      </c>
      <c r="E59" s="95">
        <v>16</v>
      </c>
      <c r="F59" s="32"/>
    </row>
    <row r="60" spans="1:6" ht="15" customHeight="1" x14ac:dyDescent="0.15">
      <c r="A60" s="12"/>
      <c r="B60" s="35">
        <v>48</v>
      </c>
      <c r="C60" s="94">
        <v>10</v>
      </c>
      <c r="D60" s="94">
        <v>8</v>
      </c>
      <c r="E60" s="95">
        <v>18</v>
      </c>
      <c r="F60" s="32"/>
    </row>
    <row r="61" spans="1:6" ht="15" customHeight="1" x14ac:dyDescent="0.15">
      <c r="A61" s="12"/>
      <c r="B61" s="35">
        <v>49</v>
      </c>
      <c r="C61" s="94">
        <v>6</v>
      </c>
      <c r="D61" s="94">
        <v>7</v>
      </c>
      <c r="E61" s="95">
        <v>13</v>
      </c>
      <c r="F61" s="32"/>
    </row>
    <row r="62" spans="1:6" ht="15" customHeight="1" x14ac:dyDescent="0.15">
      <c r="A62" s="12"/>
      <c r="B62" s="40" t="s">
        <v>36</v>
      </c>
      <c r="C62" s="49">
        <v>49</v>
      </c>
      <c r="D62" s="49">
        <v>44</v>
      </c>
      <c r="E62" s="41">
        <v>93</v>
      </c>
      <c r="F62" s="42">
        <v>6.7440174039158807E-2</v>
      </c>
    </row>
    <row r="63" spans="1:6" ht="15" customHeight="1" x14ac:dyDescent="0.15">
      <c r="A63" s="12"/>
      <c r="B63" s="35">
        <v>50</v>
      </c>
      <c r="C63" s="94">
        <v>10</v>
      </c>
      <c r="D63" s="94">
        <v>7</v>
      </c>
      <c r="E63" s="95">
        <v>17</v>
      </c>
      <c r="F63" s="32"/>
    </row>
    <row r="64" spans="1:6" ht="15" customHeight="1" x14ac:dyDescent="0.15">
      <c r="A64" s="12"/>
      <c r="B64" s="35">
        <v>51</v>
      </c>
      <c r="C64" s="94">
        <v>9</v>
      </c>
      <c r="D64" s="94">
        <v>7</v>
      </c>
      <c r="E64" s="95">
        <v>16</v>
      </c>
      <c r="F64" s="32"/>
    </row>
    <row r="65" spans="1:6" ht="15" customHeight="1" x14ac:dyDescent="0.15">
      <c r="A65" s="12"/>
      <c r="B65" s="35">
        <v>52</v>
      </c>
      <c r="C65" s="94">
        <v>5</v>
      </c>
      <c r="D65" s="94">
        <v>8</v>
      </c>
      <c r="E65" s="95">
        <v>13</v>
      </c>
      <c r="F65" s="32"/>
    </row>
    <row r="66" spans="1:6" ht="15" customHeight="1" x14ac:dyDescent="0.15">
      <c r="A66" s="12"/>
      <c r="B66" s="35">
        <v>53</v>
      </c>
      <c r="C66" s="94">
        <v>8</v>
      </c>
      <c r="D66" s="94">
        <v>7</v>
      </c>
      <c r="E66" s="95">
        <v>15</v>
      </c>
      <c r="F66" s="32"/>
    </row>
    <row r="67" spans="1:6" ht="15" customHeight="1" x14ac:dyDescent="0.15">
      <c r="A67" s="12"/>
      <c r="B67" s="35">
        <v>54</v>
      </c>
      <c r="C67" s="94">
        <v>17</v>
      </c>
      <c r="D67" s="94">
        <v>14</v>
      </c>
      <c r="E67" s="95">
        <v>31</v>
      </c>
      <c r="F67" s="32"/>
    </row>
    <row r="68" spans="1:6" ht="15" customHeight="1" x14ac:dyDescent="0.15">
      <c r="A68" s="12"/>
      <c r="B68" s="40" t="s">
        <v>37</v>
      </c>
      <c r="C68" s="49">
        <v>49</v>
      </c>
      <c r="D68" s="49">
        <v>43</v>
      </c>
      <c r="E68" s="41">
        <v>92</v>
      </c>
      <c r="F68" s="42">
        <v>6.6715010877447425E-2</v>
      </c>
    </row>
    <row r="69" spans="1:6" ht="15" customHeight="1" x14ac:dyDescent="0.15">
      <c r="A69" s="12"/>
      <c r="B69" s="35">
        <v>55</v>
      </c>
      <c r="C69" s="94">
        <v>7</v>
      </c>
      <c r="D69" s="94">
        <v>10</v>
      </c>
      <c r="E69" s="95">
        <v>17</v>
      </c>
      <c r="F69" s="32"/>
    </row>
    <row r="70" spans="1:6" ht="15" customHeight="1" x14ac:dyDescent="0.15">
      <c r="A70" s="12"/>
      <c r="B70" s="35">
        <v>56</v>
      </c>
      <c r="C70" s="94">
        <v>8</v>
      </c>
      <c r="D70" s="94">
        <v>9</v>
      </c>
      <c r="E70" s="95">
        <v>17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10</v>
      </c>
      <c r="E71" s="95">
        <v>13</v>
      </c>
      <c r="F71" s="32"/>
    </row>
    <row r="72" spans="1:6" ht="15" customHeight="1" x14ac:dyDescent="0.15">
      <c r="A72" s="12"/>
      <c r="B72" s="35">
        <v>58</v>
      </c>
      <c r="C72" s="94">
        <v>9</v>
      </c>
      <c r="D72" s="94">
        <v>10</v>
      </c>
      <c r="E72" s="95">
        <v>19</v>
      </c>
      <c r="F72" s="32"/>
    </row>
    <row r="73" spans="1:6" ht="15" customHeight="1" x14ac:dyDescent="0.15">
      <c r="A73" s="12"/>
      <c r="B73" s="35">
        <v>59</v>
      </c>
      <c r="C73" s="94">
        <v>15</v>
      </c>
      <c r="D73" s="94">
        <v>8</v>
      </c>
      <c r="E73" s="95">
        <v>23</v>
      </c>
      <c r="F73" s="32"/>
    </row>
    <row r="74" spans="1:6" ht="15" customHeight="1" x14ac:dyDescent="0.15">
      <c r="A74" s="12"/>
      <c r="B74" s="40" t="s">
        <v>38</v>
      </c>
      <c r="C74" s="49">
        <v>42</v>
      </c>
      <c r="D74" s="49">
        <v>47</v>
      </c>
      <c r="E74" s="41">
        <v>89</v>
      </c>
      <c r="F74" s="42">
        <v>6.4539521392313268E-2</v>
      </c>
    </row>
    <row r="75" spans="1:6" ht="15" customHeight="1" x14ac:dyDescent="0.15">
      <c r="A75" s="12"/>
      <c r="B75" s="35">
        <v>60</v>
      </c>
      <c r="C75" s="94">
        <v>16</v>
      </c>
      <c r="D75" s="94">
        <v>6</v>
      </c>
      <c r="E75" s="95">
        <v>22</v>
      </c>
      <c r="F75" s="32"/>
    </row>
    <row r="76" spans="1:6" ht="15" customHeight="1" x14ac:dyDescent="0.15">
      <c r="A76" s="12"/>
      <c r="B76" s="35">
        <v>61</v>
      </c>
      <c r="C76" s="94">
        <v>16</v>
      </c>
      <c r="D76" s="94">
        <v>7</v>
      </c>
      <c r="E76" s="95">
        <v>23</v>
      </c>
      <c r="F76" s="32"/>
    </row>
    <row r="77" spans="1:6" ht="15" customHeight="1" x14ac:dyDescent="0.15">
      <c r="A77" s="12"/>
      <c r="B77" s="35">
        <v>62</v>
      </c>
      <c r="C77" s="94">
        <v>11</v>
      </c>
      <c r="D77" s="94">
        <v>8</v>
      </c>
      <c r="E77" s="95">
        <v>19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8</v>
      </c>
      <c r="E78" s="95">
        <v>12</v>
      </c>
      <c r="F78" s="32"/>
    </row>
    <row r="79" spans="1:6" ht="15" customHeight="1" x14ac:dyDescent="0.15">
      <c r="A79" s="12"/>
      <c r="B79" s="35">
        <v>64</v>
      </c>
      <c r="C79" s="94">
        <v>6</v>
      </c>
      <c r="D79" s="94">
        <v>6</v>
      </c>
      <c r="E79" s="95">
        <v>12</v>
      </c>
      <c r="F79" s="32"/>
    </row>
    <row r="80" spans="1:6" ht="15" customHeight="1" x14ac:dyDescent="0.15">
      <c r="A80" s="12"/>
      <c r="B80" s="40" t="s">
        <v>39</v>
      </c>
      <c r="C80" s="49">
        <v>53</v>
      </c>
      <c r="D80" s="49">
        <v>35</v>
      </c>
      <c r="E80" s="41">
        <v>88</v>
      </c>
      <c r="F80" s="42">
        <v>6.3814358230601886E-2</v>
      </c>
    </row>
    <row r="81" spans="1:6" ht="15" customHeight="1" x14ac:dyDescent="0.15">
      <c r="A81" s="12"/>
      <c r="B81" s="35">
        <v>65</v>
      </c>
      <c r="C81" s="94">
        <v>7</v>
      </c>
      <c r="D81" s="94">
        <v>6</v>
      </c>
      <c r="E81" s="95">
        <v>13</v>
      </c>
      <c r="F81" s="32"/>
    </row>
    <row r="82" spans="1:6" ht="15" customHeight="1" x14ac:dyDescent="0.15">
      <c r="A82" s="12"/>
      <c r="B82" s="35">
        <v>66</v>
      </c>
      <c r="C82" s="94">
        <v>8</v>
      </c>
      <c r="D82" s="94">
        <v>11</v>
      </c>
      <c r="E82" s="95">
        <v>19</v>
      </c>
      <c r="F82" s="32"/>
    </row>
    <row r="83" spans="1:6" ht="15" customHeight="1" x14ac:dyDescent="0.15">
      <c r="A83" s="12"/>
      <c r="B83" s="35">
        <v>67</v>
      </c>
      <c r="C83" s="94">
        <v>6</v>
      </c>
      <c r="D83" s="94">
        <v>8</v>
      </c>
      <c r="E83" s="95">
        <v>14</v>
      </c>
      <c r="F83" s="32"/>
    </row>
    <row r="84" spans="1:6" ht="15" customHeight="1" x14ac:dyDescent="0.15">
      <c r="A84" s="12"/>
      <c r="B84" s="35">
        <v>68</v>
      </c>
      <c r="C84" s="94">
        <v>5</v>
      </c>
      <c r="D84" s="94">
        <v>5</v>
      </c>
      <c r="E84" s="95">
        <v>10</v>
      </c>
      <c r="F84" s="32"/>
    </row>
    <row r="85" spans="1:6" ht="15" customHeight="1" x14ac:dyDescent="0.15">
      <c r="A85" s="12"/>
      <c r="B85" s="35">
        <v>69</v>
      </c>
      <c r="C85" s="94">
        <v>8</v>
      </c>
      <c r="D85" s="94">
        <v>6</v>
      </c>
      <c r="E85" s="95">
        <v>14</v>
      </c>
      <c r="F85" s="32"/>
    </row>
    <row r="86" spans="1:6" ht="15" customHeight="1" x14ac:dyDescent="0.15">
      <c r="A86" s="12"/>
      <c r="B86" s="43" t="s">
        <v>40</v>
      </c>
      <c r="C86" s="71">
        <v>34</v>
      </c>
      <c r="D86" s="71">
        <v>36</v>
      </c>
      <c r="E86" s="44">
        <v>70</v>
      </c>
      <c r="F86" s="45">
        <v>5.0761421319796954E-2</v>
      </c>
    </row>
    <row r="87" spans="1:6" ht="15" customHeight="1" x14ac:dyDescent="0.15">
      <c r="A87" s="12"/>
      <c r="B87" s="35">
        <v>70</v>
      </c>
      <c r="C87" s="94">
        <v>8</v>
      </c>
      <c r="D87" s="94">
        <v>5</v>
      </c>
      <c r="E87" s="95">
        <v>13</v>
      </c>
      <c r="F87" s="32"/>
    </row>
    <row r="88" spans="1:6" ht="15" customHeight="1" x14ac:dyDescent="0.15">
      <c r="A88" s="12"/>
      <c r="B88" s="35">
        <v>71</v>
      </c>
      <c r="C88" s="94">
        <v>6</v>
      </c>
      <c r="D88" s="94">
        <v>17</v>
      </c>
      <c r="E88" s="95">
        <v>23</v>
      </c>
      <c r="F88" s="32"/>
    </row>
    <row r="89" spans="1:6" ht="15" customHeight="1" x14ac:dyDescent="0.15">
      <c r="A89" s="12"/>
      <c r="B89" s="35">
        <v>72</v>
      </c>
      <c r="C89" s="94">
        <v>9</v>
      </c>
      <c r="D89" s="94">
        <v>6</v>
      </c>
      <c r="E89" s="95">
        <v>15</v>
      </c>
      <c r="F89" s="32"/>
    </row>
    <row r="90" spans="1:6" ht="15" customHeight="1" x14ac:dyDescent="0.15">
      <c r="A90" s="12"/>
      <c r="B90" s="35">
        <v>73</v>
      </c>
      <c r="C90" s="94">
        <v>7</v>
      </c>
      <c r="D90" s="94">
        <v>11</v>
      </c>
      <c r="E90" s="95">
        <v>18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12</v>
      </c>
      <c r="E91" s="95">
        <v>15</v>
      </c>
      <c r="F91" s="32"/>
    </row>
    <row r="92" spans="1:6" ht="15" customHeight="1" x14ac:dyDescent="0.15">
      <c r="A92" s="12"/>
      <c r="B92" s="43" t="s">
        <v>41</v>
      </c>
      <c r="C92" s="71">
        <v>33</v>
      </c>
      <c r="D92" s="71">
        <v>51</v>
      </c>
      <c r="E92" s="44">
        <v>84</v>
      </c>
      <c r="F92" s="45">
        <v>6.0913705583756347E-2</v>
      </c>
    </row>
    <row r="93" spans="1:6" ht="15" customHeight="1" x14ac:dyDescent="0.15">
      <c r="A93" s="12"/>
      <c r="B93" s="35">
        <v>75</v>
      </c>
      <c r="C93" s="94">
        <v>18</v>
      </c>
      <c r="D93" s="94">
        <v>7</v>
      </c>
      <c r="E93" s="95">
        <v>25</v>
      </c>
      <c r="F93" s="32"/>
    </row>
    <row r="94" spans="1:6" ht="15" customHeight="1" x14ac:dyDescent="0.15">
      <c r="A94" s="12"/>
      <c r="B94" s="35">
        <v>76</v>
      </c>
      <c r="C94" s="94">
        <v>9</v>
      </c>
      <c r="D94" s="94">
        <v>6</v>
      </c>
      <c r="E94" s="95">
        <v>15</v>
      </c>
      <c r="F94" s="32"/>
    </row>
    <row r="95" spans="1:6" ht="15" customHeight="1" x14ac:dyDescent="0.15">
      <c r="A95" s="12"/>
      <c r="B95" s="35">
        <v>77</v>
      </c>
      <c r="C95" s="94">
        <v>5</v>
      </c>
      <c r="D95" s="94">
        <v>6</v>
      </c>
      <c r="E95" s="95">
        <v>11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7</v>
      </c>
      <c r="E97" s="95">
        <v>10</v>
      </c>
      <c r="F97" s="32"/>
    </row>
    <row r="98" spans="1:6" ht="15" customHeight="1" x14ac:dyDescent="0.15">
      <c r="A98" s="12"/>
      <c r="B98" s="43" t="s">
        <v>42</v>
      </c>
      <c r="C98" s="71">
        <v>37</v>
      </c>
      <c r="D98" s="71">
        <v>28</v>
      </c>
      <c r="E98" s="44">
        <v>65</v>
      </c>
      <c r="F98" s="45">
        <v>4.7135605511240027E-2</v>
      </c>
    </row>
    <row r="99" spans="1:6" ht="15" customHeight="1" x14ac:dyDescent="0.15">
      <c r="A99" s="12"/>
      <c r="B99" s="35">
        <v>80</v>
      </c>
      <c r="C99" s="94">
        <v>8</v>
      </c>
      <c r="D99" s="94">
        <v>7</v>
      </c>
      <c r="E99" s="95">
        <v>15</v>
      </c>
      <c r="F99" s="32"/>
    </row>
    <row r="100" spans="1:6" ht="15" customHeight="1" x14ac:dyDescent="0.15">
      <c r="A100" s="12"/>
      <c r="B100" s="35">
        <v>81</v>
      </c>
      <c r="C100" s="94">
        <v>4</v>
      </c>
      <c r="D100" s="94">
        <v>8</v>
      </c>
      <c r="E100" s="95">
        <v>12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9</v>
      </c>
      <c r="E101" s="95">
        <v>11</v>
      </c>
      <c r="F101" s="32"/>
    </row>
    <row r="102" spans="1:6" ht="15" customHeight="1" x14ac:dyDescent="0.15">
      <c r="A102" s="12"/>
      <c r="B102" s="35">
        <v>83</v>
      </c>
      <c r="C102" s="94">
        <v>7</v>
      </c>
      <c r="D102" s="94">
        <v>8</v>
      </c>
      <c r="E102" s="95">
        <v>15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4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v>22</v>
      </c>
      <c r="D104" s="71">
        <v>36</v>
      </c>
      <c r="E104" s="44">
        <v>58</v>
      </c>
      <c r="F104" s="45">
        <v>4.2059463379260337E-2</v>
      </c>
    </row>
    <row r="105" spans="1:6" ht="15" customHeight="1" x14ac:dyDescent="0.15">
      <c r="A105" s="12"/>
      <c r="B105" s="35">
        <v>85</v>
      </c>
      <c r="C105" s="94">
        <v>4</v>
      </c>
      <c r="D105" s="94">
        <v>6</v>
      </c>
      <c r="E105" s="95">
        <v>10</v>
      </c>
      <c r="F105" s="32"/>
    </row>
    <row r="106" spans="1:6" ht="15" customHeight="1" x14ac:dyDescent="0.15">
      <c r="A106" s="12"/>
      <c r="B106" s="35">
        <v>86</v>
      </c>
      <c r="C106" s="94">
        <v>4</v>
      </c>
      <c r="D106" s="94">
        <v>5</v>
      </c>
      <c r="E106" s="95">
        <v>9</v>
      </c>
      <c r="F106" s="32"/>
    </row>
    <row r="107" spans="1:6" ht="15" customHeight="1" x14ac:dyDescent="0.15">
      <c r="A107" s="12"/>
      <c r="B107" s="35">
        <v>87</v>
      </c>
      <c r="C107" s="94">
        <v>4</v>
      </c>
      <c r="D107" s="94">
        <v>12</v>
      </c>
      <c r="E107" s="95">
        <v>16</v>
      </c>
      <c r="F107" s="32"/>
    </row>
    <row r="108" spans="1:6" ht="15" customHeight="1" x14ac:dyDescent="0.15">
      <c r="A108" s="12"/>
      <c r="B108" s="35">
        <v>88</v>
      </c>
      <c r="C108" s="94">
        <v>5</v>
      </c>
      <c r="D108" s="94">
        <v>3</v>
      </c>
      <c r="E108" s="95">
        <v>8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17</v>
      </c>
      <c r="D110" s="71">
        <v>29</v>
      </c>
      <c r="E110" s="44">
        <v>46</v>
      </c>
      <c r="F110" s="45">
        <v>3.3357505438723713E-2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3</v>
      </c>
      <c r="E112" s="95">
        <v>5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6</v>
      </c>
      <c r="E114" s="95">
        <v>8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4</v>
      </c>
      <c r="E115" s="95">
        <v>4</v>
      </c>
      <c r="F115" s="32"/>
    </row>
    <row r="116" spans="1:6" ht="15" customHeight="1" x14ac:dyDescent="0.15">
      <c r="A116" s="12"/>
      <c r="B116" s="43" t="s">
        <v>45</v>
      </c>
      <c r="C116" s="71">
        <v>7</v>
      </c>
      <c r="D116" s="71">
        <v>18</v>
      </c>
      <c r="E116" s="44">
        <v>25</v>
      </c>
      <c r="F116" s="45">
        <v>1.8129079042784626E-2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5</v>
      </c>
      <c r="E117" s="95">
        <v>5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7</v>
      </c>
      <c r="E122" s="44">
        <v>8</v>
      </c>
      <c r="F122" s="45">
        <v>5.8013052936910807E-3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2.1754894851341551E-3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679</v>
      </c>
      <c r="D147" s="77">
        <v>700</v>
      </c>
      <c r="E147" s="77">
        <v>1379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109</v>
      </c>
      <c r="D150" s="17">
        <v>105</v>
      </c>
      <c r="E150" s="17">
        <v>214</v>
      </c>
      <c r="F150" s="32">
        <v>0.1551849166062364</v>
      </c>
    </row>
    <row r="151" spans="1:6" ht="15" customHeight="1" x14ac:dyDescent="0.15">
      <c r="A151" s="18"/>
      <c r="B151" s="18" t="s">
        <v>49</v>
      </c>
      <c r="C151" s="19">
        <v>419</v>
      </c>
      <c r="D151" s="19">
        <v>387</v>
      </c>
      <c r="E151" s="19">
        <v>806</v>
      </c>
      <c r="F151" s="32">
        <v>0.5844815083393764</v>
      </c>
    </row>
    <row r="152" spans="1:6" ht="15" customHeight="1" x14ac:dyDescent="0.15">
      <c r="A152" s="33"/>
      <c r="B152" s="20" t="s">
        <v>6</v>
      </c>
      <c r="C152" s="21">
        <v>151</v>
      </c>
      <c r="D152" s="21">
        <v>208</v>
      </c>
      <c r="E152" s="21">
        <v>359</v>
      </c>
      <c r="F152" s="32">
        <v>0.26033357505438726</v>
      </c>
    </row>
    <row r="153" spans="1:6" ht="15" customHeight="1" x14ac:dyDescent="0.15">
      <c r="B153" s="2" t="s">
        <v>8</v>
      </c>
      <c r="C153" s="1">
        <v>679</v>
      </c>
      <c r="D153" s="1">
        <v>700</v>
      </c>
      <c r="E153" s="1">
        <v>1379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109</v>
      </c>
      <c r="D155" s="17">
        <v>105</v>
      </c>
      <c r="E155" s="17">
        <v>214</v>
      </c>
      <c r="F155" s="32">
        <v>0.1551849166062364</v>
      </c>
    </row>
    <row r="156" spans="1:6" ht="15" customHeight="1" x14ac:dyDescent="0.15">
      <c r="A156" s="28"/>
      <c r="B156" s="18" t="s">
        <v>49</v>
      </c>
      <c r="C156" s="19">
        <v>419</v>
      </c>
      <c r="D156" s="19">
        <v>387</v>
      </c>
      <c r="E156" s="19">
        <v>806</v>
      </c>
      <c r="F156" s="32">
        <v>0.5844815083393764</v>
      </c>
    </row>
    <row r="157" spans="1:6" ht="15" customHeight="1" x14ac:dyDescent="0.15">
      <c r="A157" s="25"/>
      <c r="B157" s="20" t="s">
        <v>10</v>
      </c>
      <c r="C157" s="21">
        <v>67</v>
      </c>
      <c r="D157" s="21">
        <v>87</v>
      </c>
      <c r="E157" s="21">
        <v>154</v>
      </c>
      <c r="F157" s="32">
        <v>0.1116751269035533</v>
      </c>
    </row>
    <row r="158" spans="1:6" ht="15" customHeight="1" x14ac:dyDescent="0.15">
      <c r="A158" s="26"/>
      <c r="B158" s="29" t="s">
        <v>11</v>
      </c>
      <c r="C158" s="27">
        <v>84</v>
      </c>
      <c r="D158" s="27">
        <v>121</v>
      </c>
      <c r="E158" s="27">
        <v>205</v>
      </c>
      <c r="F158" s="32">
        <v>0.14865844815083393</v>
      </c>
    </row>
    <row r="159" spans="1:6" ht="15" customHeight="1" x14ac:dyDescent="0.15">
      <c r="B159" s="2" t="s">
        <v>8</v>
      </c>
      <c r="C159" s="1">
        <v>679</v>
      </c>
      <c r="D159" s="1">
        <v>700</v>
      </c>
      <c r="E159" s="1">
        <v>1379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25</v>
      </c>
      <c r="D161" s="31">
        <v>57</v>
      </c>
      <c r="E161" s="31">
        <v>82</v>
      </c>
      <c r="F161" s="32">
        <v>5.9463379260333578E-2</v>
      </c>
    </row>
    <row r="162" spans="1:6" ht="15" customHeight="1" x14ac:dyDescent="0.15">
      <c r="A162" s="30"/>
      <c r="B162" s="23" t="s">
        <v>15</v>
      </c>
      <c r="C162" s="31">
        <v>8</v>
      </c>
      <c r="D162" s="31">
        <v>28</v>
      </c>
      <c r="E162" s="31">
        <v>36</v>
      </c>
      <c r="F162" s="32">
        <v>2.6105873821609862E-2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10</v>
      </c>
      <c r="E163" s="31">
        <v>11</v>
      </c>
      <c r="F163" s="32">
        <v>7.9767947788252358E-3</v>
      </c>
    </row>
    <row r="164" spans="1:6" ht="15" customHeight="1" x14ac:dyDescent="0.15">
      <c r="B164" s="4" t="s">
        <v>14</v>
      </c>
      <c r="C164" s="1">
        <v>0</v>
      </c>
      <c r="D164" s="1">
        <v>3</v>
      </c>
      <c r="E164" s="1">
        <v>3</v>
      </c>
      <c r="F164" s="32">
        <v>2.1754894851341551E-3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2">
    <tabColor rgb="FFCC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159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0</v>
      </c>
      <c r="E8" s="38">
        <v>3</v>
      </c>
      <c r="F8" s="39">
        <v>1.282051282051282E-2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3</v>
      </c>
      <c r="D14" s="70">
        <v>2</v>
      </c>
      <c r="E14" s="48">
        <v>5</v>
      </c>
      <c r="F14" s="39">
        <v>2.1367521367521368E-2</v>
      </c>
    </row>
    <row r="15" spans="1:6" ht="15" customHeight="1" x14ac:dyDescent="0.15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0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11</v>
      </c>
      <c r="D20" s="70">
        <v>6</v>
      </c>
      <c r="E20" s="48">
        <v>17</v>
      </c>
      <c r="F20" s="39">
        <v>7.2649572649572655E-2</v>
      </c>
    </row>
    <row r="21" spans="1:6" ht="15" customHeight="1" x14ac:dyDescent="0.15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7</v>
      </c>
      <c r="D26" s="49">
        <v>5</v>
      </c>
      <c r="E26" s="41">
        <v>12</v>
      </c>
      <c r="F26" s="42">
        <v>5.128205128205128E-2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3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6</v>
      </c>
      <c r="E32" s="41">
        <v>9</v>
      </c>
      <c r="F32" s="42">
        <v>3.8461538461538464E-2</v>
      </c>
    </row>
    <row r="33" spans="1:6" ht="15" customHeight="1" x14ac:dyDescent="0.15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2.1367521367521368E-2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6</v>
      </c>
      <c r="D44" s="49">
        <v>4</v>
      </c>
      <c r="E44" s="41">
        <v>10</v>
      </c>
      <c r="F44" s="42">
        <v>4.2735042735042736E-2</v>
      </c>
    </row>
    <row r="45" spans="1:6" ht="15" customHeight="1" x14ac:dyDescent="0.15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6</v>
      </c>
      <c r="D50" s="49">
        <v>6</v>
      </c>
      <c r="E50" s="41">
        <v>12</v>
      </c>
      <c r="F50" s="42">
        <v>5.128205128205128E-2</v>
      </c>
    </row>
    <row r="51" spans="1:6" ht="15" customHeight="1" x14ac:dyDescent="0.15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5</v>
      </c>
      <c r="E54" s="95">
        <v>7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8</v>
      </c>
      <c r="D56" s="49">
        <v>8</v>
      </c>
      <c r="E56" s="41">
        <v>16</v>
      </c>
      <c r="F56" s="42">
        <v>6.8376068376068383E-2</v>
      </c>
    </row>
    <row r="57" spans="1:6" ht="15" customHeight="1" x14ac:dyDescent="0.15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4</v>
      </c>
      <c r="D62" s="49">
        <v>9</v>
      </c>
      <c r="E62" s="41">
        <v>13</v>
      </c>
      <c r="F62" s="42">
        <v>5.5555555555555552E-2</v>
      </c>
    </row>
    <row r="63" spans="1:6" ht="15" customHeight="1" x14ac:dyDescent="0.15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15">
      <c r="A68" s="12"/>
      <c r="B68" s="40" t="s">
        <v>37</v>
      </c>
      <c r="C68" s="49">
        <v>9</v>
      </c>
      <c r="D68" s="49">
        <v>12</v>
      </c>
      <c r="E68" s="41">
        <v>21</v>
      </c>
      <c r="F68" s="42">
        <v>8.9743589743589744E-2</v>
      </c>
    </row>
    <row r="69" spans="1:6" ht="15" customHeight="1" x14ac:dyDescent="0.15">
      <c r="A69" s="12"/>
      <c r="B69" s="35">
        <v>55</v>
      </c>
      <c r="C69" s="94">
        <v>3</v>
      </c>
      <c r="D69" s="94">
        <v>0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4</v>
      </c>
      <c r="E72" s="95">
        <v>7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11</v>
      </c>
      <c r="D74" s="49">
        <v>8</v>
      </c>
      <c r="E74" s="41">
        <v>19</v>
      </c>
      <c r="F74" s="42">
        <v>8.11965811965812E-2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4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5</v>
      </c>
      <c r="E79" s="95">
        <v>8</v>
      </c>
      <c r="F79" s="32"/>
    </row>
    <row r="80" spans="1:6" ht="15" customHeight="1" x14ac:dyDescent="0.15">
      <c r="A80" s="12"/>
      <c r="B80" s="40" t="s">
        <v>39</v>
      </c>
      <c r="C80" s="49">
        <v>6</v>
      </c>
      <c r="D80" s="49">
        <v>13</v>
      </c>
      <c r="E80" s="41">
        <v>19</v>
      </c>
      <c r="F80" s="42">
        <v>8.11965811965812E-2</v>
      </c>
    </row>
    <row r="81" spans="1:6" ht="15" customHeight="1" x14ac:dyDescent="0.15">
      <c r="A81" s="12"/>
      <c r="B81" s="35">
        <v>65</v>
      </c>
      <c r="C81" s="94">
        <v>4</v>
      </c>
      <c r="D81" s="94">
        <v>0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v>9</v>
      </c>
      <c r="D86" s="71">
        <v>5</v>
      </c>
      <c r="E86" s="44">
        <v>14</v>
      </c>
      <c r="F86" s="45">
        <v>5.9829059829059832E-2</v>
      </c>
    </row>
    <row r="87" spans="1:6" ht="15" customHeight="1" x14ac:dyDescent="0.15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8</v>
      </c>
      <c r="D92" s="71">
        <v>7</v>
      </c>
      <c r="E92" s="44">
        <v>15</v>
      </c>
      <c r="F92" s="45">
        <v>6.4102564102564097E-2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5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3</v>
      </c>
      <c r="E95" s="95">
        <v>6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4</v>
      </c>
      <c r="D98" s="71">
        <v>10</v>
      </c>
      <c r="E98" s="44">
        <v>14</v>
      </c>
      <c r="F98" s="45">
        <v>5.9829059829059832E-2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4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7</v>
      </c>
      <c r="E104" s="44">
        <v>12</v>
      </c>
      <c r="F104" s="45">
        <v>5.128205128205128E-2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2.564102564102564E-2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2.564102564102564E-2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2.1367521367521368E-2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4.2735042735042739E-3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110</v>
      </c>
      <c r="D147" s="77">
        <v>124</v>
      </c>
      <c r="E147" s="77">
        <v>234</v>
      </c>
      <c r="F147" s="97"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17</v>
      </c>
      <c r="D150" s="17">
        <v>8</v>
      </c>
      <c r="E150" s="17">
        <v>25</v>
      </c>
      <c r="F150" s="32">
        <v>0.10683760683760683</v>
      </c>
    </row>
    <row r="151" spans="1:6" ht="15" customHeight="1" x14ac:dyDescent="0.15">
      <c r="A151" s="18"/>
      <c r="B151" s="18" t="s">
        <v>49</v>
      </c>
      <c r="C151" s="19">
        <v>63</v>
      </c>
      <c r="D151" s="19">
        <v>73</v>
      </c>
      <c r="E151" s="19">
        <v>136</v>
      </c>
      <c r="F151" s="32">
        <v>0.58119658119658124</v>
      </c>
    </row>
    <row r="152" spans="1:6" ht="15" customHeight="1" x14ac:dyDescent="0.15">
      <c r="A152" s="33"/>
      <c r="B152" s="20" t="s">
        <v>6</v>
      </c>
      <c r="C152" s="21">
        <v>30</v>
      </c>
      <c r="D152" s="21">
        <v>43</v>
      </c>
      <c r="E152" s="21">
        <v>73</v>
      </c>
      <c r="F152" s="32">
        <v>0.31196581196581197</v>
      </c>
    </row>
    <row r="153" spans="1:6" ht="15" customHeight="1" x14ac:dyDescent="0.15">
      <c r="B153" s="2" t="s">
        <v>8</v>
      </c>
      <c r="C153" s="1">
        <v>110</v>
      </c>
      <c r="D153" s="1">
        <v>124</v>
      </c>
      <c r="E153" s="1">
        <v>234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17</v>
      </c>
      <c r="D155" s="17">
        <v>8</v>
      </c>
      <c r="E155" s="17">
        <v>25</v>
      </c>
      <c r="F155" s="32">
        <v>0.10683760683760683</v>
      </c>
    </row>
    <row r="156" spans="1:6" ht="15" customHeight="1" x14ac:dyDescent="0.15">
      <c r="A156" s="28"/>
      <c r="B156" s="18" t="s">
        <v>49</v>
      </c>
      <c r="C156" s="19">
        <v>63</v>
      </c>
      <c r="D156" s="19">
        <v>73</v>
      </c>
      <c r="E156" s="19">
        <v>136</v>
      </c>
      <c r="F156" s="32">
        <v>0.58119658119658124</v>
      </c>
    </row>
    <row r="157" spans="1:6" ht="15" customHeight="1" x14ac:dyDescent="0.15">
      <c r="A157" s="25"/>
      <c r="B157" s="20" t="s">
        <v>10</v>
      </c>
      <c r="C157" s="21">
        <v>17</v>
      </c>
      <c r="D157" s="21">
        <v>12</v>
      </c>
      <c r="E157" s="21">
        <v>29</v>
      </c>
      <c r="F157" s="32">
        <v>0.12393162393162394</v>
      </c>
    </row>
    <row r="158" spans="1:6" ht="15" customHeight="1" x14ac:dyDescent="0.15">
      <c r="A158" s="26"/>
      <c r="B158" s="29" t="s">
        <v>11</v>
      </c>
      <c r="C158" s="27">
        <v>13</v>
      </c>
      <c r="D158" s="27">
        <v>31</v>
      </c>
      <c r="E158" s="27">
        <v>44</v>
      </c>
      <c r="F158" s="32">
        <v>0.18803418803418803</v>
      </c>
    </row>
    <row r="159" spans="1:6" ht="15" customHeight="1" x14ac:dyDescent="0.15">
      <c r="B159" s="2" t="s">
        <v>8</v>
      </c>
      <c r="C159" s="1">
        <v>110</v>
      </c>
      <c r="D159" s="1">
        <v>124</v>
      </c>
      <c r="E159" s="1">
        <v>234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4</v>
      </c>
      <c r="D161" s="31">
        <v>14</v>
      </c>
      <c r="E161" s="31">
        <v>18</v>
      </c>
      <c r="F161" s="32">
        <v>7.6923076923076927E-2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11</v>
      </c>
      <c r="E162" s="31">
        <v>12</v>
      </c>
      <c r="F162" s="32">
        <v>5.128205128205128E-2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6</v>
      </c>
      <c r="E163" s="31">
        <v>6</v>
      </c>
      <c r="F163" s="32">
        <v>2.564102564102564E-2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4.2735042735042739E-3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3">
    <tabColor rgb="FFCC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160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0</v>
      </c>
      <c r="E8" s="38">
        <v>1</v>
      </c>
      <c r="F8" s="39">
        <v>9.9009900990099011E-3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0</v>
      </c>
      <c r="E26" s="41">
        <v>2</v>
      </c>
      <c r="F26" s="42">
        <v>1.9801980198019802E-2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1</v>
      </c>
      <c r="E32" s="41">
        <v>1</v>
      </c>
      <c r="F32" s="42">
        <v>9.9009900990099011E-3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9.9009900990099011E-3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2.9702970297029702E-2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2</v>
      </c>
      <c r="E50" s="41">
        <v>2</v>
      </c>
      <c r="F50" s="42">
        <v>1.9801980198019802E-2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4</v>
      </c>
      <c r="D56" s="49">
        <v>2</v>
      </c>
      <c r="E56" s="41">
        <v>6</v>
      </c>
      <c r="F56" s="42">
        <v>5.9405940594059403E-2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9.9009900990099011E-3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3</v>
      </c>
      <c r="D68" s="49">
        <v>1</v>
      </c>
      <c r="E68" s="41">
        <v>4</v>
      </c>
      <c r="F68" s="42">
        <v>3.9603960396039604E-2</v>
      </c>
    </row>
    <row r="69" spans="1:6" ht="15" customHeight="1" x14ac:dyDescent="0.15">
      <c r="A69" s="12"/>
      <c r="B69" s="35">
        <v>55</v>
      </c>
      <c r="C69" s="94">
        <v>2</v>
      </c>
      <c r="D69" s="94">
        <v>4</v>
      </c>
      <c r="E69" s="95">
        <v>6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4</v>
      </c>
      <c r="D74" s="49">
        <v>9</v>
      </c>
      <c r="E74" s="41">
        <v>13</v>
      </c>
      <c r="F74" s="42">
        <v>0.12871287128712872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0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6</v>
      </c>
      <c r="D80" s="49">
        <v>4</v>
      </c>
      <c r="E80" s="41">
        <v>10</v>
      </c>
      <c r="F80" s="42">
        <v>9.9009900990099015E-2</v>
      </c>
    </row>
    <row r="81" spans="1:6" ht="15" customHeight="1" x14ac:dyDescent="0.15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1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0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9</v>
      </c>
      <c r="D86" s="71">
        <v>3</v>
      </c>
      <c r="E86" s="44">
        <v>12</v>
      </c>
      <c r="F86" s="45">
        <v>0.11881188118811881</v>
      </c>
    </row>
    <row r="87" spans="1:6" ht="15" customHeight="1" x14ac:dyDescent="0.15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4</v>
      </c>
      <c r="D92" s="71">
        <v>3</v>
      </c>
      <c r="E92" s="44">
        <v>7</v>
      </c>
      <c r="F92" s="45">
        <v>6.9306930693069313E-2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3</v>
      </c>
      <c r="D98" s="71">
        <v>4</v>
      </c>
      <c r="E98" s="44">
        <v>7</v>
      </c>
      <c r="F98" s="45">
        <v>6.9306930693069313E-2</v>
      </c>
    </row>
    <row r="99" spans="1:6" ht="15" customHeight="1" x14ac:dyDescent="0.15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3</v>
      </c>
      <c r="E104" s="44">
        <v>5</v>
      </c>
      <c r="F104" s="45">
        <v>4.9504950495049507E-2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10</v>
      </c>
      <c r="E110" s="44">
        <v>14</v>
      </c>
      <c r="F110" s="45">
        <v>0.13861386138613863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5</v>
      </c>
      <c r="E116" s="44">
        <v>8</v>
      </c>
      <c r="F116" s="45">
        <v>7.9207920792079209E-2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3.9603960396039604E-2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48</v>
      </c>
      <c r="D147" s="77">
        <v>53</v>
      </c>
      <c r="E147" s="77">
        <v>101</v>
      </c>
      <c r="F147" s="32"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</v>
      </c>
      <c r="D150" s="17">
        <v>0</v>
      </c>
      <c r="E150" s="17">
        <v>1</v>
      </c>
      <c r="F150" s="32">
        <v>9.9009900990099011E-3</v>
      </c>
    </row>
    <row r="151" spans="1:6" ht="15" customHeight="1" x14ac:dyDescent="0.15">
      <c r="A151" s="18"/>
      <c r="B151" s="18" t="s">
        <v>49</v>
      </c>
      <c r="C151" s="19">
        <v>22</v>
      </c>
      <c r="D151" s="19">
        <v>21</v>
      </c>
      <c r="E151" s="19">
        <v>43</v>
      </c>
      <c r="F151" s="32">
        <v>0.42574257425742573</v>
      </c>
    </row>
    <row r="152" spans="1:6" ht="15" customHeight="1" x14ac:dyDescent="0.15">
      <c r="A152" s="33"/>
      <c r="B152" s="20" t="s">
        <v>6</v>
      </c>
      <c r="C152" s="21">
        <v>25</v>
      </c>
      <c r="D152" s="21">
        <v>32</v>
      </c>
      <c r="E152" s="21">
        <v>57</v>
      </c>
      <c r="F152" s="32">
        <v>0.5643564356435643</v>
      </c>
    </row>
    <row r="153" spans="1:6" ht="15" customHeight="1" x14ac:dyDescent="0.15">
      <c r="B153" s="2" t="s">
        <v>8</v>
      </c>
      <c r="C153" s="1">
        <v>48</v>
      </c>
      <c r="D153" s="1">
        <v>53</v>
      </c>
      <c r="E153" s="1">
        <v>101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</v>
      </c>
      <c r="D155" s="17">
        <v>0</v>
      </c>
      <c r="E155" s="17">
        <v>1</v>
      </c>
      <c r="F155" s="32">
        <v>9.9009900990099011E-3</v>
      </c>
    </row>
    <row r="156" spans="1:6" ht="15" customHeight="1" x14ac:dyDescent="0.15">
      <c r="A156" s="28"/>
      <c r="B156" s="18" t="s">
        <v>49</v>
      </c>
      <c r="C156" s="19">
        <v>22</v>
      </c>
      <c r="D156" s="19">
        <v>21</v>
      </c>
      <c r="E156" s="19">
        <v>43</v>
      </c>
      <c r="F156" s="32">
        <v>0.42574257425742573</v>
      </c>
    </row>
    <row r="157" spans="1:6" ht="15" customHeight="1" x14ac:dyDescent="0.15">
      <c r="A157" s="25"/>
      <c r="B157" s="20" t="s">
        <v>10</v>
      </c>
      <c r="C157" s="21">
        <v>13</v>
      </c>
      <c r="D157" s="21">
        <v>6</v>
      </c>
      <c r="E157" s="21">
        <v>19</v>
      </c>
      <c r="F157" s="32">
        <v>0.18811881188118812</v>
      </c>
    </row>
    <row r="158" spans="1:6" ht="15" customHeight="1" x14ac:dyDescent="0.15">
      <c r="A158" s="26"/>
      <c r="B158" s="29" t="s">
        <v>11</v>
      </c>
      <c r="C158" s="27">
        <v>12</v>
      </c>
      <c r="D158" s="27">
        <v>26</v>
      </c>
      <c r="E158" s="27">
        <v>38</v>
      </c>
      <c r="F158" s="32">
        <v>0.37623762376237624</v>
      </c>
    </row>
    <row r="159" spans="1:6" ht="15" customHeight="1" x14ac:dyDescent="0.15">
      <c r="B159" s="2" t="s">
        <v>8</v>
      </c>
      <c r="C159" s="1">
        <v>48</v>
      </c>
      <c r="D159" s="1">
        <v>53</v>
      </c>
      <c r="E159" s="1">
        <v>101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7</v>
      </c>
      <c r="D161" s="31">
        <v>19</v>
      </c>
      <c r="E161" s="31">
        <v>26</v>
      </c>
      <c r="F161" s="32">
        <v>0.25742574257425743</v>
      </c>
    </row>
    <row r="162" spans="1:6" ht="15" customHeight="1" x14ac:dyDescent="0.15">
      <c r="A162" s="30"/>
      <c r="B162" s="23" t="s">
        <v>15</v>
      </c>
      <c r="C162" s="31">
        <v>3</v>
      </c>
      <c r="D162" s="31">
        <v>9</v>
      </c>
      <c r="E162" s="31">
        <v>12</v>
      </c>
      <c r="F162" s="32">
        <v>0.11881188118811881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3.9603960396039604E-2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">
    <tabColor indexed="45"/>
  </sheetPr>
  <dimension ref="A1:F167"/>
  <sheetViews>
    <sheetView zoomScaleNormal="100" workbookViewId="0">
      <selection activeCell="C26" sqref="C26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41</v>
      </c>
      <c r="D3" s="94">
        <v>23</v>
      </c>
      <c r="E3" s="95">
        <v>64</v>
      </c>
      <c r="F3" s="32"/>
    </row>
    <row r="4" spans="1:6" ht="15" customHeight="1" x14ac:dyDescent="0.15">
      <c r="A4" s="12"/>
      <c r="B4" s="35">
        <v>1</v>
      </c>
      <c r="C4" s="94">
        <v>37</v>
      </c>
      <c r="D4" s="94">
        <v>30</v>
      </c>
      <c r="E4" s="95">
        <v>67</v>
      </c>
      <c r="F4" s="32"/>
    </row>
    <row r="5" spans="1:6" ht="15" customHeight="1" x14ac:dyDescent="0.15">
      <c r="A5" s="12"/>
      <c r="B5" s="35">
        <v>2</v>
      </c>
      <c r="C5" s="94">
        <v>33</v>
      </c>
      <c r="D5" s="94">
        <v>41</v>
      </c>
      <c r="E5" s="95">
        <v>74</v>
      </c>
      <c r="F5" s="32"/>
    </row>
    <row r="6" spans="1:6" ht="15" customHeight="1" x14ac:dyDescent="0.15">
      <c r="A6" s="12"/>
      <c r="B6" s="35">
        <v>3</v>
      </c>
      <c r="C6" s="94">
        <v>28</v>
      </c>
      <c r="D6" s="94">
        <v>44</v>
      </c>
      <c r="E6" s="95">
        <v>72</v>
      </c>
      <c r="F6" s="32"/>
    </row>
    <row r="7" spans="1:6" ht="15" customHeight="1" x14ac:dyDescent="0.15">
      <c r="A7" s="12"/>
      <c r="B7" s="35">
        <v>4</v>
      </c>
      <c r="C7" s="94">
        <v>45</v>
      </c>
      <c r="D7" s="94">
        <v>50</v>
      </c>
      <c r="E7" s="95">
        <v>95</v>
      </c>
      <c r="F7" s="32"/>
    </row>
    <row r="8" spans="1:6" ht="15" customHeight="1" x14ac:dyDescent="0.15">
      <c r="A8" s="12"/>
      <c r="B8" s="37" t="s">
        <v>27</v>
      </c>
      <c r="C8" s="70">
        <v>184</v>
      </c>
      <c r="D8" s="70">
        <v>188</v>
      </c>
      <c r="E8" s="38">
        <v>372</v>
      </c>
      <c r="F8" s="39">
        <v>5.9672762271414825E-2</v>
      </c>
    </row>
    <row r="9" spans="1:6" ht="15" customHeight="1" x14ac:dyDescent="0.15">
      <c r="A9" s="12"/>
      <c r="B9" s="35">
        <v>5</v>
      </c>
      <c r="C9" s="94">
        <v>49</v>
      </c>
      <c r="D9" s="94">
        <v>38</v>
      </c>
      <c r="E9" s="95">
        <v>87</v>
      </c>
      <c r="F9" s="32"/>
    </row>
    <row r="10" spans="1:6" ht="15" customHeight="1" x14ac:dyDescent="0.15">
      <c r="A10" s="12"/>
      <c r="B10" s="35">
        <v>6</v>
      </c>
      <c r="C10" s="94">
        <v>38</v>
      </c>
      <c r="D10" s="94">
        <v>56</v>
      </c>
      <c r="E10" s="95">
        <v>94</v>
      </c>
      <c r="F10" s="32"/>
    </row>
    <row r="11" spans="1:6" ht="15" customHeight="1" x14ac:dyDescent="0.15">
      <c r="A11" s="12"/>
      <c r="B11" s="35">
        <v>7</v>
      </c>
      <c r="C11" s="94">
        <v>47</v>
      </c>
      <c r="D11" s="94">
        <v>44</v>
      </c>
      <c r="E11" s="95">
        <v>91</v>
      </c>
      <c r="F11" s="32"/>
    </row>
    <row r="12" spans="1:6" ht="15" customHeight="1" x14ac:dyDescent="0.15">
      <c r="A12" s="12"/>
      <c r="B12" s="35">
        <v>8</v>
      </c>
      <c r="C12" s="94">
        <v>53</v>
      </c>
      <c r="D12" s="94">
        <v>52</v>
      </c>
      <c r="E12" s="95">
        <v>105</v>
      </c>
      <c r="F12" s="32"/>
    </row>
    <row r="13" spans="1:6" ht="15" customHeight="1" x14ac:dyDescent="0.15">
      <c r="A13" s="12"/>
      <c r="B13" s="35">
        <v>9</v>
      </c>
      <c r="C13" s="94">
        <v>30</v>
      </c>
      <c r="D13" s="94">
        <v>39</v>
      </c>
      <c r="E13" s="95">
        <v>69</v>
      </c>
      <c r="F13" s="32"/>
    </row>
    <row r="14" spans="1:6" ht="15" customHeight="1" x14ac:dyDescent="0.15">
      <c r="A14" s="12"/>
      <c r="B14" s="37" t="s">
        <v>28</v>
      </c>
      <c r="C14" s="70">
        <v>217</v>
      </c>
      <c r="D14" s="70">
        <v>229</v>
      </c>
      <c r="E14" s="48">
        <v>446</v>
      </c>
      <c r="F14" s="39">
        <v>7.1543150465190886E-2</v>
      </c>
    </row>
    <row r="15" spans="1:6" ht="15" customHeight="1" x14ac:dyDescent="0.15">
      <c r="A15" s="12"/>
      <c r="B15" s="35">
        <v>10</v>
      </c>
      <c r="C15" s="94">
        <v>52</v>
      </c>
      <c r="D15" s="94">
        <v>40</v>
      </c>
      <c r="E15" s="95">
        <v>92</v>
      </c>
      <c r="F15" s="32"/>
    </row>
    <row r="16" spans="1:6" ht="15" customHeight="1" x14ac:dyDescent="0.15">
      <c r="A16" s="12"/>
      <c r="B16" s="35">
        <v>11</v>
      </c>
      <c r="C16" s="94">
        <v>43</v>
      </c>
      <c r="D16" s="94">
        <v>52</v>
      </c>
      <c r="E16" s="95">
        <v>95</v>
      </c>
      <c r="F16" s="32"/>
    </row>
    <row r="17" spans="1:6" ht="15" customHeight="1" x14ac:dyDescent="0.15">
      <c r="A17" s="12"/>
      <c r="B17" s="35">
        <v>12</v>
      </c>
      <c r="C17" s="94">
        <v>40</v>
      </c>
      <c r="D17" s="94">
        <v>38</v>
      </c>
      <c r="E17" s="95">
        <v>78</v>
      </c>
      <c r="F17" s="32"/>
    </row>
    <row r="18" spans="1:6" ht="15" customHeight="1" x14ac:dyDescent="0.15">
      <c r="A18" s="12"/>
      <c r="B18" s="35">
        <v>13</v>
      </c>
      <c r="C18" s="94">
        <v>48</v>
      </c>
      <c r="D18" s="94">
        <v>41</v>
      </c>
      <c r="E18" s="95">
        <v>89</v>
      </c>
      <c r="F18" s="32"/>
    </row>
    <row r="19" spans="1:6" ht="15" customHeight="1" x14ac:dyDescent="0.15">
      <c r="A19" s="12"/>
      <c r="B19" s="35">
        <v>14</v>
      </c>
      <c r="C19" s="94">
        <v>40</v>
      </c>
      <c r="D19" s="94">
        <v>24</v>
      </c>
      <c r="E19" s="95">
        <v>64</v>
      </c>
      <c r="F19" s="32"/>
    </row>
    <row r="20" spans="1:6" ht="15" customHeight="1" x14ac:dyDescent="0.15">
      <c r="A20" s="12"/>
      <c r="B20" s="37" t="s">
        <v>29</v>
      </c>
      <c r="C20" s="70">
        <v>223</v>
      </c>
      <c r="D20" s="70">
        <v>195</v>
      </c>
      <c r="E20" s="48">
        <v>418</v>
      </c>
      <c r="F20" s="39">
        <v>6.7051652229708048E-2</v>
      </c>
    </row>
    <row r="21" spans="1:6" ht="15" customHeight="1" x14ac:dyDescent="0.15">
      <c r="A21" s="12"/>
      <c r="B21" s="35">
        <v>15</v>
      </c>
      <c r="C21" s="94">
        <v>32</v>
      </c>
      <c r="D21" s="94">
        <v>42</v>
      </c>
      <c r="E21" s="95">
        <v>74</v>
      </c>
      <c r="F21" s="32"/>
    </row>
    <row r="22" spans="1:6" ht="15" customHeight="1" x14ac:dyDescent="0.15">
      <c r="A22" s="12"/>
      <c r="B22" s="35">
        <v>16</v>
      </c>
      <c r="C22" s="94">
        <v>31</v>
      </c>
      <c r="D22" s="94">
        <v>27</v>
      </c>
      <c r="E22" s="95">
        <v>58</v>
      </c>
      <c r="F22" s="32"/>
    </row>
    <row r="23" spans="1:6" ht="15" customHeight="1" x14ac:dyDescent="0.15">
      <c r="A23" s="12"/>
      <c r="B23" s="35">
        <v>17</v>
      </c>
      <c r="C23" s="94">
        <v>30</v>
      </c>
      <c r="D23" s="94">
        <v>34</v>
      </c>
      <c r="E23" s="95">
        <v>64</v>
      </c>
      <c r="F23" s="32"/>
    </row>
    <row r="24" spans="1:6" ht="15" customHeight="1" x14ac:dyDescent="0.15">
      <c r="A24" s="12"/>
      <c r="B24" s="35">
        <v>18</v>
      </c>
      <c r="C24" s="94">
        <v>15</v>
      </c>
      <c r="D24" s="94">
        <v>30</v>
      </c>
      <c r="E24" s="95">
        <v>45</v>
      </c>
      <c r="F24" s="32"/>
    </row>
    <row r="25" spans="1:6" ht="15" customHeight="1" x14ac:dyDescent="0.15">
      <c r="A25" s="12"/>
      <c r="B25" s="35">
        <v>19</v>
      </c>
      <c r="C25" s="94">
        <v>20</v>
      </c>
      <c r="D25" s="94">
        <v>20</v>
      </c>
      <c r="E25" s="95">
        <v>40</v>
      </c>
      <c r="F25" s="32"/>
    </row>
    <row r="26" spans="1:6" ht="15" customHeight="1" x14ac:dyDescent="0.15">
      <c r="A26" s="12"/>
      <c r="B26" s="40" t="s">
        <v>30</v>
      </c>
      <c r="C26" s="49">
        <v>128</v>
      </c>
      <c r="D26" s="49">
        <v>153</v>
      </c>
      <c r="E26" s="41">
        <v>281</v>
      </c>
      <c r="F26" s="42">
        <v>4.5075393006095602E-2</v>
      </c>
    </row>
    <row r="27" spans="1:6" ht="15" customHeight="1" x14ac:dyDescent="0.15">
      <c r="A27" s="12"/>
      <c r="B27" s="35">
        <v>20</v>
      </c>
      <c r="C27" s="94">
        <v>24</v>
      </c>
      <c r="D27" s="94">
        <v>32</v>
      </c>
      <c r="E27" s="95">
        <v>56</v>
      </c>
      <c r="F27" s="32"/>
    </row>
    <row r="28" spans="1:6" ht="15" customHeight="1" x14ac:dyDescent="0.15">
      <c r="A28" s="12"/>
      <c r="B28" s="35">
        <v>21</v>
      </c>
      <c r="C28" s="94">
        <v>21</v>
      </c>
      <c r="D28" s="94">
        <v>22</v>
      </c>
      <c r="E28" s="95">
        <v>43</v>
      </c>
      <c r="F28" s="32"/>
    </row>
    <row r="29" spans="1:6" ht="15" customHeight="1" x14ac:dyDescent="0.15">
      <c r="A29" s="12"/>
      <c r="B29" s="35">
        <v>22</v>
      </c>
      <c r="C29" s="94">
        <v>26</v>
      </c>
      <c r="D29" s="94">
        <v>23</v>
      </c>
      <c r="E29" s="95">
        <v>49</v>
      </c>
      <c r="F29" s="32"/>
    </row>
    <row r="30" spans="1:6" ht="15" customHeight="1" x14ac:dyDescent="0.15">
      <c r="A30" s="12"/>
      <c r="B30" s="35">
        <v>23</v>
      </c>
      <c r="C30" s="94">
        <v>27</v>
      </c>
      <c r="D30" s="94">
        <v>27</v>
      </c>
      <c r="E30" s="95">
        <v>54</v>
      </c>
      <c r="F30" s="32"/>
    </row>
    <row r="31" spans="1:6" ht="15" customHeight="1" x14ac:dyDescent="0.15">
      <c r="A31" s="12"/>
      <c r="B31" s="35">
        <v>24</v>
      </c>
      <c r="C31" s="94">
        <v>33</v>
      </c>
      <c r="D31" s="94">
        <v>21</v>
      </c>
      <c r="E31" s="95">
        <v>54</v>
      </c>
      <c r="F31" s="32"/>
    </row>
    <row r="32" spans="1:6" ht="15" customHeight="1" x14ac:dyDescent="0.15">
      <c r="A32" s="12"/>
      <c r="B32" s="40" t="s">
        <v>31</v>
      </c>
      <c r="C32" s="49">
        <v>131</v>
      </c>
      <c r="D32" s="49">
        <v>125</v>
      </c>
      <c r="E32" s="41">
        <v>256</v>
      </c>
      <c r="F32" s="42">
        <v>4.1065126724414501E-2</v>
      </c>
    </row>
    <row r="33" spans="1:6" ht="15" customHeight="1" x14ac:dyDescent="0.15">
      <c r="A33" s="12"/>
      <c r="B33" s="35">
        <v>25</v>
      </c>
      <c r="C33" s="94">
        <v>27</v>
      </c>
      <c r="D33" s="94">
        <v>26</v>
      </c>
      <c r="E33" s="95">
        <v>53</v>
      </c>
      <c r="F33" s="32"/>
    </row>
    <row r="34" spans="1:6" ht="15" customHeight="1" x14ac:dyDescent="0.15">
      <c r="A34" s="12"/>
      <c r="B34" s="35">
        <v>26</v>
      </c>
      <c r="C34" s="94">
        <v>34</v>
      </c>
      <c r="D34" s="94">
        <v>28</v>
      </c>
      <c r="E34" s="95">
        <v>62</v>
      </c>
      <c r="F34" s="32"/>
    </row>
    <row r="35" spans="1:6" ht="15" customHeight="1" x14ac:dyDescent="0.15">
      <c r="A35" s="12"/>
      <c r="B35" s="35">
        <v>27</v>
      </c>
      <c r="C35" s="94">
        <v>34</v>
      </c>
      <c r="D35" s="94">
        <v>34</v>
      </c>
      <c r="E35" s="95">
        <v>68</v>
      </c>
      <c r="F35" s="32"/>
    </row>
    <row r="36" spans="1:6" ht="15" customHeight="1" x14ac:dyDescent="0.15">
      <c r="A36" s="12"/>
      <c r="B36" s="35">
        <v>28</v>
      </c>
      <c r="C36" s="94">
        <v>34</v>
      </c>
      <c r="D36" s="94">
        <v>23</v>
      </c>
      <c r="E36" s="95">
        <v>57</v>
      </c>
      <c r="F36" s="32"/>
    </row>
    <row r="37" spans="1:6" ht="15" customHeight="1" x14ac:dyDescent="0.15">
      <c r="A37" s="12"/>
      <c r="B37" s="35">
        <v>29</v>
      </c>
      <c r="C37" s="94">
        <v>37</v>
      </c>
      <c r="D37" s="94">
        <v>40</v>
      </c>
      <c r="E37" s="95">
        <v>77</v>
      </c>
      <c r="F37" s="32"/>
    </row>
    <row r="38" spans="1:6" ht="15" customHeight="1" x14ac:dyDescent="0.15">
      <c r="A38" s="12"/>
      <c r="B38" s="40" t="s">
        <v>32</v>
      </c>
      <c r="C38" s="49">
        <v>166</v>
      </c>
      <c r="D38" s="49">
        <v>151</v>
      </c>
      <c r="E38" s="41">
        <v>317</v>
      </c>
      <c r="F38" s="42">
        <v>5.0850176451716397E-2</v>
      </c>
    </row>
    <row r="39" spans="1:6" ht="15" customHeight="1" x14ac:dyDescent="0.15">
      <c r="A39" s="12"/>
      <c r="B39" s="35">
        <v>30</v>
      </c>
      <c r="C39" s="94">
        <v>35</v>
      </c>
      <c r="D39" s="94">
        <v>39</v>
      </c>
      <c r="E39" s="95">
        <v>74</v>
      </c>
      <c r="F39" s="32"/>
    </row>
    <row r="40" spans="1:6" ht="15" customHeight="1" x14ac:dyDescent="0.15">
      <c r="A40" s="12"/>
      <c r="B40" s="35">
        <v>31</v>
      </c>
      <c r="C40" s="94">
        <v>44</v>
      </c>
      <c r="D40" s="94">
        <v>46</v>
      </c>
      <c r="E40" s="95">
        <v>90</v>
      </c>
      <c r="F40" s="32"/>
    </row>
    <row r="41" spans="1:6" ht="15" customHeight="1" x14ac:dyDescent="0.15">
      <c r="A41" s="12"/>
      <c r="B41" s="35">
        <v>32</v>
      </c>
      <c r="C41" s="94">
        <v>38</v>
      </c>
      <c r="D41" s="94">
        <v>40</v>
      </c>
      <c r="E41" s="95">
        <v>78</v>
      </c>
      <c r="F41" s="32"/>
    </row>
    <row r="42" spans="1:6" ht="15" customHeight="1" x14ac:dyDescent="0.15">
      <c r="A42" s="12"/>
      <c r="B42" s="35">
        <v>33</v>
      </c>
      <c r="C42" s="94">
        <v>39</v>
      </c>
      <c r="D42" s="94">
        <v>50</v>
      </c>
      <c r="E42" s="95">
        <v>89</v>
      </c>
      <c r="F42" s="32"/>
    </row>
    <row r="43" spans="1:6" ht="15" customHeight="1" x14ac:dyDescent="0.15">
      <c r="A43" s="12"/>
      <c r="B43" s="35">
        <v>34</v>
      </c>
      <c r="C43" s="94">
        <v>52</v>
      </c>
      <c r="D43" s="94">
        <v>48</v>
      </c>
      <c r="E43" s="95">
        <v>100</v>
      </c>
      <c r="F43" s="32"/>
    </row>
    <row r="44" spans="1:6" ht="15" customHeight="1" x14ac:dyDescent="0.15">
      <c r="A44" s="12"/>
      <c r="B44" s="40" t="s">
        <v>33</v>
      </c>
      <c r="C44" s="49">
        <v>208</v>
      </c>
      <c r="D44" s="49">
        <v>223</v>
      </c>
      <c r="E44" s="41">
        <v>431</v>
      </c>
      <c r="F44" s="42">
        <v>6.9136990696182232E-2</v>
      </c>
    </row>
    <row r="45" spans="1:6" ht="15" customHeight="1" x14ac:dyDescent="0.15">
      <c r="A45" s="12"/>
      <c r="B45" s="35">
        <v>35</v>
      </c>
      <c r="C45" s="94">
        <v>50</v>
      </c>
      <c r="D45" s="94">
        <v>47</v>
      </c>
      <c r="E45" s="95">
        <v>97</v>
      </c>
      <c r="F45" s="32"/>
    </row>
    <row r="46" spans="1:6" ht="15" customHeight="1" x14ac:dyDescent="0.15">
      <c r="A46" s="12"/>
      <c r="B46" s="35">
        <v>36</v>
      </c>
      <c r="C46" s="94">
        <v>59</v>
      </c>
      <c r="D46" s="94">
        <v>47</v>
      </c>
      <c r="E46" s="95">
        <v>106</v>
      </c>
      <c r="F46" s="32"/>
    </row>
    <row r="47" spans="1:6" ht="15" customHeight="1" x14ac:dyDescent="0.15">
      <c r="A47" s="12"/>
      <c r="B47" s="35">
        <v>37</v>
      </c>
      <c r="C47" s="94">
        <v>51</v>
      </c>
      <c r="D47" s="94">
        <v>52</v>
      </c>
      <c r="E47" s="95">
        <v>103</v>
      </c>
      <c r="F47" s="32"/>
    </row>
    <row r="48" spans="1:6" ht="15" customHeight="1" x14ac:dyDescent="0.15">
      <c r="A48" s="12"/>
      <c r="B48" s="35">
        <v>38</v>
      </c>
      <c r="C48" s="94">
        <v>40</v>
      </c>
      <c r="D48" s="94">
        <v>53</v>
      </c>
      <c r="E48" s="95">
        <v>93</v>
      </c>
      <c r="F48" s="32"/>
    </row>
    <row r="49" spans="1:6" ht="15" customHeight="1" x14ac:dyDescent="0.15">
      <c r="A49" s="12"/>
      <c r="B49" s="35">
        <v>39</v>
      </c>
      <c r="C49" s="94">
        <v>54</v>
      </c>
      <c r="D49" s="94">
        <v>43</v>
      </c>
      <c r="E49" s="95">
        <v>97</v>
      </c>
      <c r="F49" s="32"/>
    </row>
    <row r="50" spans="1:6" ht="15" customHeight="1" x14ac:dyDescent="0.15">
      <c r="A50" s="12"/>
      <c r="B50" s="40" t="s">
        <v>34</v>
      </c>
      <c r="C50" s="49">
        <v>254</v>
      </c>
      <c r="D50" s="49">
        <v>242</v>
      </c>
      <c r="E50" s="41">
        <v>496</v>
      </c>
      <c r="F50" s="42">
        <v>7.95636830285531E-2</v>
      </c>
    </row>
    <row r="51" spans="1:6" ht="15" customHeight="1" x14ac:dyDescent="0.15">
      <c r="A51" s="12"/>
      <c r="B51" s="35">
        <v>40</v>
      </c>
      <c r="C51" s="94">
        <v>59</v>
      </c>
      <c r="D51" s="94">
        <v>54</v>
      </c>
      <c r="E51" s="95">
        <v>113</v>
      </c>
      <c r="F51" s="32"/>
    </row>
    <row r="52" spans="1:6" ht="15" customHeight="1" x14ac:dyDescent="0.15">
      <c r="A52" s="12"/>
      <c r="B52" s="35">
        <v>41</v>
      </c>
      <c r="C52" s="94">
        <v>62</v>
      </c>
      <c r="D52" s="94">
        <v>52</v>
      </c>
      <c r="E52" s="95">
        <v>114</v>
      </c>
      <c r="F52" s="32"/>
    </row>
    <row r="53" spans="1:6" ht="15" customHeight="1" x14ac:dyDescent="0.15">
      <c r="A53" s="12"/>
      <c r="B53" s="35">
        <v>42</v>
      </c>
      <c r="C53" s="94">
        <v>55</v>
      </c>
      <c r="D53" s="94">
        <v>52</v>
      </c>
      <c r="E53" s="95">
        <v>107</v>
      </c>
      <c r="F53" s="32"/>
    </row>
    <row r="54" spans="1:6" ht="15" customHeight="1" x14ac:dyDescent="0.15">
      <c r="A54" s="12"/>
      <c r="B54" s="35">
        <v>43</v>
      </c>
      <c r="C54" s="94">
        <v>51</v>
      </c>
      <c r="D54" s="94">
        <v>61</v>
      </c>
      <c r="E54" s="95">
        <v>112</v>
      </c>
      <c r="F54" s="32"/>
    </row>
    <row r="55" spans="1:6" ht="15" customHeight="1" x14ac:dyDescent="0.15">
      <c r="A55" s="12"/>
      <c r="B55" s="35">
        <v>44</v>
      </c>
      <c r="C55" s="94">
        <v>65</v>
      </c>
      <c r="D55" s="94">
        <v>56</v>
      </c>
      <c r="E55" s="95">
        <v>121</v>
      </c>
      <c r="F55" s="32"/>
    </row>
    <row r="56" spans="1:6" ht="15" customHeight="1" x14ac:dyDescent="0.15">
      <c r="A56" s="12"/>
      <c r="B56" s="40" t="s">
        <v>35</v>
      </c>
      <c r="C56" s="49">
        <v>292</v>
      </c>
      <c r="D56" s="49">
        <v>275</v>
      </c>
      <c r="E56" s="41">
        <v>567</v>
      </c>
      <c r="F56" s="42">
        <v>9.095283926852743E-2</v>
      </c>
    </row>
    <row r="57" spans="1:6" ht="15" customHeight="1" x14ac:dyDescent="0.15">
      <c r="A57" s="12"/>
      <c r="B57" s="35">
        <v>45</v>
      </c>
      <c r="C57" s="94">
        <v>65</v>
      </c>
      <c r="D57" s="94">
        <v>63</v>
      </c>
      <c r="E57" s="95">
        <v>128</v>
      </c>
      <c r="F57" s="32"/>
    </row>
    <row r="58" spans="1:6" ht="15" customHeight="1" x14ac:dyDescent="0.15">
      <c r="A58" s="12"/>
      <c r="B58" s="35">
        <v>46</v>
      </c>
      <c r="C58" s="94">
        <v>53</v>
      </c>
      <c r="D58" s="94">
        <v>41</v>
      </c>
      <c r="E58" s="95">
        <v>94</v>
      </c>
      <c r="F58" s="32"/>
    </row>
    <row r="59" spans="1:6" ht="15" customHeight="1" x14ac:dyDescent="0.15">
      <c r="A59" s="12"/>
      <c r="B59" s="35">
        <v>47</v>
      </c>
      <c r="C59" s="94">
        <v>47</v>
      </c>
      <c r="D59" s="94">
        <v>47</v>
      </c>
      <c r="E59" s="95">
        <v>94</v>
      </c>
      <c r="F59" s="32"/>
    </row>
    <row r="60" spans="1:6" ht="15" customHeight="1" x14ac:dyDescent="0.15">
      <c r="A60" s="12"/>
      <c r="B60" s="35">
        <v>48</v>
      </c>
      <c r="C60" s="94">
        <v>52</v>
      </c>
      <c r="D60" s="94">
        <v>46</v>
      </c>
      <c r="E60" s="95">
        <v>98</v>
      </c>
      <c r="F60" s="32"/>
    </row>
    <row r="61" spans="1:6" ht="15" customHeight="1" x14ac:dyDescent="0.15">
      <c r="A61" s="12"/>
      <c r="B61" s="35">
        <v>49</v>
      </c>
      <c r="C61" s="94">
        <v>66</v>
      </c>
      <c r="D61" s="94">
        <v>47</v>
      </c>
      <c r="E61" s="95">
        <v>113</v>
      </c>
      <c r="F61" s="32"/>
    </row>
    <row r="62" spans="1:6" ht="15" customHeight="1" x14ac:dyDescent="0.15">
      <c r="A62" s="12"/>
      <c r="B62" s="40" t="s">
        <v>36</v>
      </c>
      <c r="C62" s="49">
        <v>283</v>
      </c>
      <c r="D62" s="49">
        <v>244</v>
      </c>
      <c r="E62" s="41">
        <v>527</v>
      </c>
      <c r="F62" s="42">
        <v>8.4536413217837669E-2</v>
      </c>
    </row>
    <row r="63" spans="1:6" ht="15" customHeight="1" x14ac:dyDescent="0.15">
      <c r="A63" s="12"/>
      <c r="B63" s="35">
        <v>50</v>
      </c>
      <c r="C63" s="94">
        <v>51</v>
      </c>
      <c r="D63" s="94">
        <v>52</v>
      </c>
      <c r="E63" s="95">
        <v>103</v>
      </c>
      <c r="F63" s="32"/>
    </row>
    <row r="64" spans="1:6" ht="15" customHeight="1" x14ac:dyDescent="0.15">
      <c r="A64" s="12"/>
      <c r="B64" s="35">
        <v>51</v>
      </c>
      <c r="C64" s="94">
        <v>49</v>
      </c>
      <c r="D64" s="94">
        <v>44</v>
      </c>
      <c r="E64" s="95">
        <v>93</v>
      </c>
      <c r="F64" s="32"/>
    </row>
    <row r="65" spans="1:6" ht="15" customHeight="1" x14ac:dyDescent="0.15">
      <c r="A65" s="12"/>
      <c r="B65" s="35">
        <v>52</v>
      </c>
      <c r="C65" s="94">
        <v>43</v>
      </c>
      <c r="D65" s="94">
        <v>42</v>
      </c>
      <c r="E65" s="95">
        <v>85</v>
      </c>
      <c r="F65" s="32"/>
    </row>
    <row r="66" spans="1:6" ht="15" customHeight="1" x14ac:dyDescent="0.15">
      <c r="A66" s="12"/>
      <c r="B66" s="35">
        <v>53</v>
      </c>
      <c r="C66" s="94">
        <v>43</v>
      </c>
      <c r="D66" s="94">
        <v>49</v>
      </c>
      <c r="E66" s="95">
        <v>92</v>
      </c>
      <c r="F66" s="32"/>
    </row>
    <row r="67" spans="1:6" ht="15" customHeight="1" x14ac:dyDescent="0.15">
      <c r="A67" s="12"/>
      <c r="B67" s="35">
        <v>54</v>
      </c>
      <c r="C67" s="94">
        <v>34</v>
      </c>
      <c r="D67" s="94">
        <v>35</v>
      </c>
      <c r="E67" s="95">
        <v>69</v>
      </c>
      <c r="F67" s="32"/>
    </row>
    <row r="68" spans="1:6" ht="15" customHeight="1" x14ac:dyDescent="0.15">
      <c r="A68" s="12"/>
      <c r="B68" s="40" t="s">
        <v>37</v>
      </c>
      <c r="C68" s="49">
        <v>220</v>
      </c>
      <c r="D68" s="49">
        <v>222</v>
      </c>
      <c r="E68" s="41">
        <v>442</v>
      </c>
      <c r="F68" s="42">
        <v>7.0901507860121907E-2</v>
      </c>
    </row>
    <row r="69" spans="1:6" ht="15" customHeight="1" x14ac:dyDescent="0.15">
      <c r="A69" s="12"/>
      <c r="B69" s="35">
        <v>55</v>
      </c>
      <c r="C69" s="94">
        <v>41</v>
      </c>
      <c r="D69" s="94">
        <v>43</v>
      </c>
      <c r="E69" s="95">
        <v>84</v>
      </c>
      <c r="F69" s="32"/>
    </row>
    <row r="70" spans="1:6" ht="15" customHeight="1" x14ac:dyDescent="0.15">
      <c r="A70" s="12"/>
      <c r="B70" s="35">
        <v>56</v>
      </c>
      <c r="C70" s="94">
        <v>37</v>
      </c>
      <c r="D70" s="94">
        <v>35</v>
      </c>
      <c r="E70" s="95">
        <v>72</v>
      </c>
      <c r="F70" s="32"/>
    </row>
    <row r="71" spans="1:6" ht="15" customHeight="1" x14ac:dyDescent="0.15">
      <c r="A71" s="12"/>
      <c r="B71" s="35">
        <v>57</v>
      </c>
      <c r="C71" s="94">
        <v>36</v>
      </c>
      <c r="D71" s="94">
        <v>29</v>
      </c>
      <c r="E71" s="95">
        <v>65</v>
      </c>
      <c r="F71" s="32"/>
    </row>
    <row r="72" spans="1:6" ht="15" customHeight="1" x14ac:dyDescent="0.15">
      <c r="A72" s="12"/>
      <c r="B72" s="35">
        <v>58</v>
      </c>
      <c r="C72" s="94">
        <v>36</v>
      </c>
      <c r="D72" s="94">
        <v>26</v>
      </c>
      <c r="E72" s="95">
        <v>62</v>
      </c>
      <c r="F72" s="32"/>
    </row>
    <row r="73" spans="1:6" ht="15" customHeight="1" x14ac:dyDescent="0.15">
      <c r="A73" s="12"/>
      <c r="B73" s="35">
        <v>59</v>
      </c>
      <c r="C73" s="94">
        <v>20</v>
      </c>
      <c r="D73" s="94">
        <v>28</v>
      </c>
      <c r="E73" s="95">
        <v>48</v>
      </c>
      <c r="F73" s="32"/>
    </row>
    <row r="74" spans="1:6" ht="15" customHeight="1" x14ac:dyDescent="0.15">
      <c r="A74" s="12"/>
      <c r="B74" s="40" t="s">
        <v>38</v>
      </c>
      <c r="C74" s="49">
        <v>170</v>
      </c>
      <c r="D74" s="49">
        <v>161</v>
      </c>
      <c r="E74" s="41">
        <v>331</v>
      </c>
      <c r="F74" s="42">
        <v>5.3095925569457809E-2</v>
      </c>
    </row>
    <row r="75" spans="1:6" ht="15" customHeight="1" x14ac:dyDescent="0.15">
      <c r="A75" s="12"/>
      <c r="B75" s="35">
        <v>60</v>
      </c>
      <c r="C75" s="94">
        <v>30</v>
      </c>
      <c r="D75" s="94">
        <v>31</v>
      </c>
      <c r="E75" s="95">
        <v>61</v>
      </c>
      <c r="F75" s="32"/>
    </row>
    <row r="76" spans="1:6" ht="15" customHeight="1" x14ac:dyDescent="0.15">
      <c r="A76" s="12"/>
      <c r="B76" s="35">
        <v>61</v>
      </c>
      <c r="C76" s="94">
        <v>27</v>
      </c>
      <c r="D76" s="94">
        <v>32</v>
      </c>
      <c r="E76" s="95">
        <v>59</v>
      </c>
      <c r="F76" s="32"/>
    </row>
    <row r="77" spans="1:6" ht="15" customHeight="1" x14ac:dyDescent="0.15">
      <c r="A77" s="12"/>
      <c r="B77" s="35">
        <v>62</v>
      </c>
      <c r="C77" s="94">
        <v>25</v>
      </c>
      <c r="D77" s="94">
        <v>27</v>
      </c>
      <c r="E77" s="95">
        <v>52</v>
      </c>
      <c r="F77" s="32"/>
    </row>
    <row r="78" spans="1:6" ht="15" customHeight="1" x14ac:dyDescent="0.15">
      <c r="A78" s="12"/>
      <c r="B78" s="35">
        <v>63</v>
      </c>
      <c r="C78" s="94">
        <v>20</v>
      </c>
      <c r="D78" s="94">
        <v>21</v>
      </c>
      <c r="E78" s="95">
        <v>41</v>
      </c>
      <c r="F78" s="32"/>
    </row>
    <row r="79" spans="1:6" ht="15" customHeight="1" x14ac:dyDescent="0.15">
      <c r="A79" s="12"/>
      <c r="B79" s="35">
        <v>64</v>
      </c>
      <c r="C79" s="94">
        <v>19</v>
      </c>
      <c r="D79" s="94">
        <v>20</v>
      </c>
      <c r="E79" s="95">
        <v>39</v>
      </c>
      <c r="F79" s="32"/>
    </row>
    <row r="80" spans="1:6" ht="15" customHeight="1" x14ac:dyDescent="0.15">
      <c r="A80" s="12"/>
      <c r="B80" s="40" t="s">
        <v>39</v>
      </c>
      <c r="C80" s="49">
        <v>121</v>
      </c>
      <c r="D80" s="49">
        <v>131</v>
      </c>
      <c r="E80" s="41">
        <v>252</v>
      </c>
      <c r="F80" s="42">
        <v>4.0423484119345522E-2</v>
      </c>
    </row>
    <row r="81" spans="1:6" ht="15" customHeight="1" x14ac:dyDescent="0.15">
      <c r="A81" s="12"/>
      <c r="B81" s="35">
        <v>65</v>
      </c>
      <c r="C81" s="94">
        <v>22</v>
      </c>
      <c r="D81" s="94">
        <v>19</v>
      </c>
      <c r="E81" s="95">
        <v>41</v>
      </c>
      <c r="F81" s="32"/>
    </row>
    <row r="82" spans="1:6" ht="15" customHeight="1" x14ac:dyDescent="0.15">
      <c r="A82" s="12"/>
      <c r="B82" s="35">
        <v>66</v>
      </c>
      <c r="C82" s="94">
        <v>22</v>
      </c>
      <c r="D82" s="94">
        <v>16</v>
      </c>
      <c r="E82" s="95">
        <v>38</v>
      </c>
      <c r="F82" s="32"/>
    </row>
    <row r="83" spans="1:6" ht="15" customHeight="1" x14ac:dyDescent="0.15">
      <c r="A83" s="12"/>
      <c r="B83" s="35">
        <v>67</v>
      </c>
      <c r="C83" s="94">
        <v>17</v>
      </c>
      <c r="D83" s="94">
        <v>26</v>
      </c>
      <c r="E83" s="95">
        <v>43</v>
      </c>
      <c r="F83" s="32"/>
    </row>
    <row r="84" spans="1:6" ht="15" customHeight="1" x14ac:dyDescent="0.15">
      <c r="A84" s="12"/>
      <c r="B84" s="35">
        <v>68</v>
      </c>
      <c r="C84" s="94">
        <v>21</v>
      </c>
      <c r="D84" s="94">
        <v>18</v>
      </c>
      <c r="E84" s="95">
        <v>39</v>
      </c>
      <c r="F84" s="32"/>
    </row>
    <row r="85" spans="1:6" ht="15" customHeight="1" x14ac:dyDescent="0.15">
      <c r="A85" s="12"/>
      <c r="B85" s="35">
        <v>69</v>
      </c>
      <c r="C85" s="94">
        <v>23</v>
      </c>
      <c r="D85" s="94">
        <v>21</v>
      </c>
      <c r="E85" s="95">
        <v>44</v>
      </c>
      <c r="F85" s="32"/>
    </row>
    <row r="86" spans="1:6" ht="15" customHeight="1" x14ac:dyDescent="0.15">
      <c r="A86" s="12"/>
      <c r="B86" s="43" t="s">
        <v>40</v>
      </c>
      <c r="C86" s="71">
        <v>105</v>
      </c>
      <c r="D86" s="71">
        <v>100</v>
      </c>
      <c r="E86" s="44">
        <v>205</v>
      </c>
      <c r="F86" s="45">
        <v>3.2884183509785052E-2</v>
      </c>
    </row>
    <row r="87" spans="1:6" ht="15" customHeight="1" x14ac:dyDescent="0.15">
      <c r="A87" s="12"/>
      <c r="B87" s="35">
        <v>70</v>
      </c>
      <c r="C87" s="94">
        <v>28</v>
      </c>
      <c r="D87" s="94">
        <v>26</v>
      </c>
      <c r="E87" s="95">
        <v>54</v>
      </c>
      <c r="F87" s="32"/>
    </row>
    <row r="88" spans="1:6" ht="15" customHeight="1" x14ac:dyDescent="0.15">
      <c r="A88" s="12"/>
      <c r="B88" s="35">
        <v>71</v>
      </c>
      <c r="C88" s="94">
        <v>27</v>
      </c>
      <c r="D88" s="94">
        <v>26</v>
      </c>
      <c r="E88" s="95">
        <v>53</v>
      </c>
      <c r="F88" s="32"/>
    </row>
    <row r="89" spans="1:6" ht="15" customHeight="1" x14ac:dyDescent="0.15">
      <c r="A89" s="12"/>
      <c r="B89" s="35">
        <v>72</v>
      </c>
      <c r="C89" s="94">
        <v>17</v>
      </c>
      <c r="D89" s="94">
        <v>28</v>
      </c>
      <c r="E89" s="95">
        <v>45</v>
      </c>
      <c r="F89" s="32"/>
    </row>
    <row r="90" spans="1:6" ht="15" customHeight="1" x14ac:dyDescent="0.15">
      <c r="A90" s="12"/>
      <c r="B90" s="35">
        <v>73</v>
      </c>
      <c r="C90" s="94">
        <v>20</v>
      </c>
      <c r="D90" s="94">
        <v>24</v>
      </c>
      <c r="E90" s="95">
        <v>44</v>
      </c>
      <c r="F90" s="32"/>
    </row>
    <row r="91" spans="1:6" ht="15" customHeight="1" x14ac:dyDescent="0.15">
      <c r="A91" s="12"/>
      <c r="B91" s="35">
        <v>74</v>
      </c>
      <c r="C91" s="94">
        <v>26</v>
      </c>
      <c r="D91" s="94">
        <v>30</v>
      </c>
      <c r="E91" s="95">
        <v>56</v>
      </c>
      <c r="F91" s="32"/>
    </row>
    <row r="92" spans="1:6" ht="15" customHeight="1" x14ac:dyDescent="0.15">
      <c r="A92" s="12"/>
      <c r="B92" s="43" t="s">
        <v>41</v>
      </c>
      <c r="C92" s="71">
        <v>118</v>
      </c>
      <c r="D92" s="71">
        <v>134</v>
      </c>
      <c r="E92" s="44">
        <v>252</v>
      </c>
      <c r="F92" s="45">
        <v>4.0423484119345522E-2</v>
      </c>
    </row>
    <row r="93" spans="1:6" ht="15" customHeight="1" x14ac:dyDescent="0.15">
      <c r="A93" s="12"/>
      <c r="B93" s="35">
        <v>75</v>
      </c>
      <c r="C93" s="94">
        <v>16</v>
      </c>
      <c r="D93" s="94">
        <v>21</v>
      </c>
      <c r="E93" s="95">
        <v>37</v>
      </c>
      <c r="F93" s="32"/>
    </row>
    <row r="94" spans="1:6" ht="15" customHeight="1" x14ac:dyDescent="0.15">
      <c r="A94" s="12"/>
      <c r="B94" s="35">
        <v>76</v>
      </c>
      <c r="C94" s="94">
        <v>25</v>
      </c>
      <c r="D94" s="94">
        <v>37</v>
      </c>
      <c r="E94" s="95">
        <v>62</v>
      </c>
      <c r="F94" s="32"/>
    </row>
    <row r="95" spans="1:6" ht="15" customHeight="1" x14ac:dyDescent="0.15">
      <c r="A95" s="12"/>
      <c r="B95" s="35">
        <v>77</v>
      </c>
      <c r="C95" s="94">
        <v>18</v>
      </c>
      <c r="D95" s="94">
        <v>19</v>
      </c>
      <c r="E95" s="95">
        <v>37</v>
      </c>
      <c r="F95" s="32"/>
    </row>
    <row r="96" spans="1:6" ht="15" customHeight="1" x14ac:dyDescent="0.15">
      <c r="A96" s="12"/>
      <c r="B96" s="35">
        <v>78</v>
      </c>
      <c r="C96" s="94">
        <v>13</v>
      </c>
      <c r="D96" s="94">
        <v>17</v>
      </c>
      <c r="E96" s="95">
        <v>30</v>
      </c>
      <c r="F96" s="32"/>
    </row>
    <row r="97" spans="1:6" ht="15" customHeight="1" x14ac:dyDescent="0.15">
      <c r="A97" s="12"/>
      <c r="B97" s="35">
        <v>79</v>
      </c>
      <c r="C97" s="94">
        <v>12</v>
      </c>
      <c r="D97" s="94">
        <v>20</v>
      </c>
      <c r="E97" s="95">
        <v>32</v>
      </c>
      <c r="F97" s="32"/>
    </row>
    <row r="98" spans="1:6" ht="15" customHeight="1" x14ac:dyDescent="0.15">
      <c r="A98" s="12"/>
      <c r="B98" s="43" t="s">
        <v>42</v>
      </c>
      <c r="C98" s="71">
        <v>84</v>
      </c>
      <c r="D98" s="71">
        <v>114</v>
      </c>
      <c r="E98" s="44">
        <v>198</v>
      </c>
      <c r="F98" s="45">
        <v>3.1761308950914342E-2</v>
      </c>
    </row>
    <row r="99" spans="1:6" ht="15" customHeight="1" x14ac:dyDescent="0.15">
      <c r="A99" s="12"/>
      <c r="B99" s="35">
        <v>80</v>
      </c>
      <c r="C99" s="94">
        <v>27</v>
      </c>
      <c r="D99" s="94">
        <v>14</v>
      </c>
      <c r="E99" s="95">
        <v>41</v>
      </c>
      <c r="F99" s="32"/>
    </row>
    <row r="100" spans="1:6" ht="15" customHeight="1" x14ac:dyDescent="0.15">
      <c r="A100" s="12"/>
      <c r="B100" s="35">
        <v>81</v>
      </c>
      <c r="C100" s="94">
        <v>21</v>
      </c>
      <c r="D100" s="94">
        <v>21</v>
      </c>
      <c r="E100" s="95">
        <v>42</v>
      </c>
      <c r="F100" s="32"/>
    </row>
    <row r="101" spans="1:6" ht="15" customHeight="1" x14ac:dyDescent="0.15">
      <c r="A101" s="12"/>
      <c r="B101" s="35">
        <v>82</v>
      </c>
      <c r="C101" s="94">
        <v>15</v>
      </c>
      <c r="D101" s="94">
        <v>16</v>
      </c>
      <c r="E101" s="95">
        <v>31</v>
      </c>
      <c r="F101" s="32"/>
    </row>
    <row r="102" spans="1:6" ht="15" customHeight="1" x14ac:dyDescent="0.15">
      <c r="A102" s="12"/>
      <c r="B102" s="35">
        <v>83</v>
      </c>
      <c r="C102" s="94">
        <v>11</v>
      </c>
      <c r="D102" s="94">
        <v>26</v>
      </c>
      <c r="E102" s="95">
        <v>37</v>
      </c>
      <c r="F102" s="32"/>
    </row>
    <row r="103" spans="1:6" ht="15" customHeight="1" x14ac:dyDescent="0.15">
      <c r="A103" s="12"/>
      <c r="B103" s="35">
        <v>84</v>
      </c>
      <c r="C103" s="94">
        <v>8</v>
      </c>
      <c r="D103" s="94">
        <v>20</v>
      </c>
      <c r="E103" s="95">
        <v>28</v>
      </c>
      <c r="F103" s="32"/>
    </row>
    <row r="104" spans="1:6" ht="15" customHeight="1" x14ac:dyDescent="0.15">
      <c r="A104" s="12"/>
      <c r="B104" s="43" t="s">
        <v>43</v>
      </c>
      <c r="C104" s="71">
        <v>82</v>
      </c>
      <c r="D104" s="71">
        <v>97</v>
      </c>
      <c r="E104" s="44">
        <v>179</v>
      </c>
      <c r="F104" s="45">
        <v>2.8713506576836703E-2</v>
      </c>
    </row>
    <row r="105" spans="1:6" ht="15" customHeight="1" x14ac:dyDescent="0.15">
      <c r="A105" s="12"/>
      <c r="B105" s="35">
        <v>85</v>
      </c>
      <c r="C105" s="94">
        <v>8</v>
      </c>
      <c r="D105" s="94">
        <v>17</v>
      </c>
      <c r="E105" s="95">
        <v>25</v>
      </c>
      <c r="F105" s="32"/>
    </row>
    <row r="106" spans="1:6" ht="15" customHeight="1" x14ac:dyDescent="0.15">
      <c r="A106" s="12"/>
      <c r="B106" s="35">
        <v>86</v>
      </c>
      <c r="C106" s="94">
        <v>12</v>
      </c>
      <c r="D106" s="94">
        <v>15</v>
      </c>
      <c r="E106" s="95">
        <v>27</v>
      </c>
      <c r="F106" s="32"/>
    </row>
    <row r="107" spans="1:6" ht="15" customHeight="1" x14ac:dyDescent="0.15">
      <c r="A107" s="12"/>
      <c r="B107" s="35">
        <v>87</v>
      </c>
      <c r="C107" s="94">
        <v>7</v>
      </c>
      <c r="D107" s="94">
        <v>14</v>
      </c>
      <c r="E107" s="95">
        <v>21</v>
      </c>
      <c r="F107" s="32"/>
    </row>
    <row r="108" spans="1:6" ht="15" customHeight="1" x14ac:dyDescent="0.15">
      <c r="A108" s="12"/>
      <c r="B108" s="35">
        <v>88</v>
      </c>
      <c r="C108" s="94">
        <v>5</v>
      </c>
      <c r="D108" s="94">
        <v>25</v>
      </c>
      <c r="E108" s="95">
        <v>30</v>
      </c>
      <c r="F108" s="32"/>
    </row>
    <row r="109" spans="1:6" ht="15" customHeight="1" x14ac:dyDescent="0.15">
      <c r="A109" s="12"/>
      <c r="B109" s="35">
        <v>89</v>
      </c>
      <c r="C109" s="94">
        <v>7</v>
      </c>
      <c r="D109" s="94">
        <v>13</v>
      </c>
      <c r="E109" s="95">
        <v>20</v>
      </c>
      <c r="F109" s="32"/>
    </row>
    <row r="110" spans="1:6" ht="15" customHeight="1" x14ac:dyDescent="0.15">
      <c r="A110" s="12"/>
      <c r="B110" s="43" t="s">
        <v>44</v>
      </c>
      <c r="C110" s="71">
        <v>39</v>
      </c>
      <c r="D110" s="71">
        <v>84</v>
      </c>
      <c r="E110" s="44">
        <v>123</v>
      </c>
      <c r="F110" s="45">
        <v>1.973051010587103E-2</v>
      </c>
    </row>
    <row r="111" spans="1:6" ht="15" customHeight="1" x14ac:dyDescent="0.15">
      <c r="A111" s="12"/>
      <c r="B111" s="35">
        <v>90</v>
      </c>
      <c r="C111" s="94">
        <v>7</v>
      </c>
      <c r="D111" s="94">
        <v>16</v>
      </c>
      <c r="E111" s="95">
        <v>23</v>
      </c>
      <c r="F111" s="32"/>
    </row>
    <row r="112" spans="1:6" ht="15" customHeight="1" x14ac:dyDescent="0.15">
      <c r="A112" s="12"/>
      <c r="B112" s="35">
        <v>91</v>
      </c>
      <c r="C112" s="94">
        <v>4</v>
      </c>
      <c r="D112" s="94">
        <v>15</v>
      </c>
      <c r="E112" s="95">
        <v>19</v>
      </c>
      <c r="F112" s="32"/>
    </row>
    <row r="113" spans="1:6" ht="15" customHeight="1" x14ac:dyDescent="0.15">
      <c r="A113" s="12"/>
      <c r="B113" s="35">
        <v>92</v>
      </c>
      <c r="C113" s="94">
        <v>6</v>
      </c>
      <c r="D113" s="94">
        <v>7</v>
      </c>
      <c r="E113" s="95">
        <v>13</v>
      </c>
      <c r="F113" s="32"/>
    </row>
    <row r="114" spans="1:6" ht="15" customHeight="1" x14ac:dyDescent="0.15">
      <c r="A114" s="12"/>
      <c r="B114" s="35">
        <v>93</v>
      </c>
      <c r="C114" s="94">
        <v>5</v>
      </c>
      <c r="D114" s="94">
        <v>11</v>
      </c>
      <c r="E114" s="95">
        <v>16</v>
      </c>
      <c r="F114" s="32"/>
    </row>
    <row r="115" spans="1:6" ht="15" customHeight="1" x14ac:dyDescent="0.15">
      <c r="A115" s="12"/>
      <c r="B115" s="35">
        <v>94</v>
      </c>
      <c r="C115" s="94">
        <v>2</v>
      </c>
      <c r="D115" s="94">
        <v>8</v>
      </c>
      <c r="E115" s="95">
        <v>10</v>
      </c>
      <c r="F115" s="32"/>
    </row>
    <row r="116" spans="1:6" ht="15" customHeight="1" x14ac:dyDescent="0.15">
      <c r="A116" s="12"/>
      <c r="B116" s="43" t="s">
        <v>45</v>
      </c>
      <c r="C116" s="71">
        <v>24</v>
      </c>
      <c r="D116" s="71">
        <v>57</v>
      </c>
      <c r="E116" s="44">
        <v>81</v>
      </c>
      <c r="F116" s="45">
        <v>1.2993262752646775E-2</v>
      </c>
    </row>
    <row r="117" spans="1:6" ht="15" customHeight="1" x14ac:dyDescent="0.15">
      <c r="A117" s="12"/>
      <c r="B117" s="35">
        <v>95</v>
      </c>
      <c r="C117" s="94">
        <v>5</v>
      </c>
      <c r="D117" s="94">
        <v>15</v>
      </c>
      <c r="E117" s="95">
        <v>20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9</v>
      </c>
      <c r="E118" s="95">
        <v>10</v>
      </c>
      <c r="F118" s="32"/>
    </row>
    <row r="119" spans="1:6" ht="15" customHeight="1" x14ac:dyDescent="0.15">
      <c r="A119" s="12"/>
      <c r="B119" s="35">
        <v>97</v>
      </c>
      <c r="C119" s="94">
        <v>2</v>
      </c>
      <c r="D119" s="94">
        <v>6</v>
      </c>
      <c r="E119" s="95">
        <v>8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6</v>
      </c>
      <c r="E120" s="95">
        <v>7</v>
      </c>
      <c r="F120" s="32"/>
    </row>
    <row r="121" spans="1:6" ht="15" customHeight="1" x14ac:dyDescent="0.15">
      <c r="A121" s="12"/>
      <c r="B121" s="35">
        <v>99</v>
      </c>
      <c r="C121" s="94">
        <v>2</v>
      </c>
      <c r="D121" s="94">
        <v>3</v>
      </c>
      <c r="E121" s="95">
        <v>5</v>
      </c>
      <c r="F121" s="32"/>
    </row>
    <row r="122" spans="1:6" ht="15" customHeight="1" x14ac:dyDescent="0.15">
      <c r="A122" s="12"/>
      <c r="B122" s="43" t="s">
        <v>46</v>
      </c>
      <c r="C122" s="71">
        <v>11</v>
      </c>
      <c r="D122" s="71">
        <v>39</v>
      </c>
      <c r="E122" s="44">
        <v>50</v>
      </c>
      <c r="F122" s="45">
        <v>8.0205325633622079E-3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4</v>
      </c>
      <c r="E123" s="95">
        <v>4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2</v>
      </c>
      <c r="E124" s="95">
        <v>2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1</v>
      </c>
      <c r="D126" s="94">
        <v>1</v>
      </c>
      <c r="E126" s="95">
        <v>2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1</v>
      </c>
      <c r="D128" s="71">
        <v>8</v>
      </c>
      <c r="E128" s="44">
        <v>9</v>
      </c>
      <c r="F128" s="45">
        <v>1.4436958614051972E-3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1</v>
      </c>
      <c r="E131" s="95">
        <v>1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1.6041065126724414E-4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3061</v>
      </c>
      <c r="D147" s="77">
        <v>3173</v>
      </c>
      <c r="E147" s="77">
        <v>6234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624</v>
      </c>
      <c r="D150" s="17">
        <v>612</v>
      </c>
      <c r="E150" s="17">
        <v>1236</v>
      </c>
      <c r="F150" s="32">
        <v>0.19826756496631376</v>
      </c>
    </row>
    <row r="151" spans="1:6" ht="15" customHeight="1" x14ac:dyDescent="0.15">
      <c r="A151" s="18"/>
      <c r="B151" s="18" t="s">
        <v>49</v>
      </c>
      <c r="C151" s="19">
        <v>1973</v>
      </c>
      <c r="D151" s="19">
        <v>1927</v>
      </c>
      <c r="E151" s="19">
        <v>3900</v>
      </c>
      <c r="F151" s="32">
        <v>0.6256015399422522</v>
      </c>
    </row>
    <row r="152" spans="1:6" ht="15" customHeight="1" x14ac:dyDescent="0.15">
      <c r="A152" s="33"/>
      <c r="B152" s="20" t="s">
        <v>6</v>
      </c>
      <c r="C152" s="21">
        <v>464</v>
      </c>
      <c r="D152" s="21">
        <v>634</v>
      </c>
      <c r="E152" s="21">
        <v>1098</v>
      </c>
      <c r="F152" s="32">
        <v>0.17613089509143406</v>
      </c>
    </row>
    <row r="153" spans="1:6" ht="15" customHeight="1" x14ac:dyDescent="0.15">
      <c r="B153" s="2" t="s">
        <v>8</v>
      </c>
      <c r="C153" s="1">
        <v>3061</v>
      </c>
      <c r="D153" s="1">
        <v>3173</v>
      </c>
      <c r="E153" s="1">
        <v>6234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624</v>
      </c>
      <c r="D155" s="17">
        <v>612</v>
      </c>
      <c r="E155" s="17">
        <v>1236</v>
      </c>
      <c r="F155" s="32">
        <v>0.19826756496631376</v>
      </c>
    </row>
    <row r="156" spans="1:6" ht="15" customHeight="1" x14ac:dyDescent="0.15">
      <c r="A156" s="28"/>
      <c r="B156" s="18" t="s">
        <v>49</v>
      </c>
      <c r="C156" s="19">
        <v>1973</v>
      </c>
      <c r="D156" s="19">
        <v>1927</v>
      </c>
      <c r="E156" s="19">
        <v>3900</v>
      </c>
      <c r="F156" s="32">
        <v>0.6256015399422522</v>
      </c>
    </row>
    <row r="157" spans="1:6" ht="15" customHeight="1" x14ac:dyDescent="0.15">
      <c r="A157" s="25"/>
      <c r="B157" s="20" t="s">
        <v>10</v>
      </c>
      <c r="C157" s="21">
        <v>223</v>
      </c>
      <c r="D157" s="21">
        <v>234</v>
      </c>
      <c r="E157" s="21">
        <v>457</v>
      </c>
      <c r="F157" s="32">
        <v>7.3307667629130574E-2</v>
      </c>
    </row>
    <row r="158" spans="1:6" ht="15" customHeight="1" x14ac:dyDescent="0.15">
      <c r="A158" s="26"/>
      <c r="B158" s="29" t="s">
        <v>11</v>
      </c>
      <c r="C158" s="27">
        <v>241</v>
      </c>
      <c r="D158" s="27">
        <v>400</v>
      </c>
      <c r="E158" s="27">
        <v>641</v>
      </c>
      <c r="F158" s="32">
        <v>0.10282322746230349</v>
      </c>
    </row>
    <row r="159" spans="1:6" ht="15" customHeight="1" x14ac:dyDescent="0.15">
      <c r="B159" s="2" t="s">
        <v>8</v>
      </c>
      <c r="C159" s="1">
        <v>3061</v>
      </c>
      <c r="D159" s="1">
        <v>3173</v>
      </c>
      <c r="E159" s="1">
        <v>6234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75</v>
      </c>
      <c r="D161" s="31">
        <v>189</v>
      </c>
      <c r="E161" s="31">
        <v>264</v>
      </c>
      <c r="F161" s="32">
        <v>4.2348411934552452E-2</v>
      </c>
    </row>
    <row r="162" spans="1:6" ht="15" customHeight="1" x14ac:dyDescent="0.15">
      <c r="A162" s="30"/>
      <c r="B162" s="23" t="s">
        <v>15</v>
      </c>
      <c r="C162" s="31">
        <v>36</v>
      </c>
      <c r="D162" s="31">
        <v>105</v>
      </c>
      <c r="E162" s="31">
        <v>141</v>
      </c>
      <c r="F162" s="32">
        <v>2.2617901828681425E-2</v>
      </c>
    </row>
    <row r="163" spans="1:6" ht="15" customHeight="1" x14ac:dyDescent="0.15">
      <c r="A163" s="30"/>
      <c r="B163" s="23" t="s">
        <v>13</v>
      </c>
      <c r="C163" s="31">
        <v>12</v>
      </c>
      <c r="D163" s="31">
        <v>48</v>
      </c>
      <c r="E163" s="31">
        <v>60</v>
      </c>
      <c r="F163" s="32">
        <v>9.6246390760346481E-3</v>
      </c>
    </row>
    <row r="164" spans="1:6" ht="15" customHeight="1" x14ac:dyDescent="0.15">
      <c r="B164" s="4" t="s">
        <v>14</v>
      </c>
      <c r="C164" s="1">
        <v>1</v>
      </c>
      <c r="D164" s="1">
        <v>9</v>
      </c>
      <c r="E164" s="1">
        <v>10</v>
      </c>
      <c r="F164" s="32">
        <v>1.6041065126724415E-3</v>
      </c>
    </row>
    <row r="165" spans="1:6" ht="15" customHeight="1" x14ac:dyDescent="0.15">
      <c r="B165" s="4" t="s">
        <v>16</v>
      </c>
      <c r="C165" s="1">
        <v>0</v>
      </c>
      <c r="D165" s="1">
        <v>1</v>
      </c>
      <c r="E165" s="1">
        <v>1</v>
      </c>
      <c r="F165" s="32">
        <v>1.6041065126724414E-4</v>
      </c>
    </row>
    <row r="166" spans="1:6" x14ac:dyDescent="0.15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44">
    <tabColor rgb="FFCC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161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2</v>
      </c>
      <c r="E8" s="38">
        <v>3</v>
      </c>
      <c r="F8" s="39">
        <v>2.0547945205479451E-2</v>
      </c>
    </row>
    <row r="9" spans="1:6" ht="15" customHeight="1" x14ac:dyDescent="0.15">
      <c r="A9" s="12"/>
      <c r="B9" s="35">
        <v>5</v>
      </c>
      <c r="C9" s="94">
        <v>0</v>
      </c>
      <c r="D9" s="94">
        <v>4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2</v>
      </c>
      <c r="E12" s="95">
        <v>5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2</v>
      </c>
      <c r="E13" s="95">
        <v>5</v>
      </c>
      <c r="F13" s="32"/>
    </row>
    <row r="14" spans="1:6" ht="15" customHeight="1" x14ac:dyDescent="0.15">
      <c r="A14" s="12"/>
      <c r="B14" s="37" t="s">
        <v>28</v>
      </c>
      <c r="C14" s="70">
        <v>8</v>
      </c>
      <c r="D14" s="70">
        <v>8</v>
      </c>
      <c r="E14" s="48">
        <v>16</v>
      </c>
      <c r="F14" s="39">
        <v>0.1095890410958904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4</v>
      </c>
      <c r="E16" s="95">
        <v>7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15">
      <c r="A20" s="12"/>
      <c r="B20" s="37" t="s">
        <v>29</v>
      </c>
      <c r="C20" s="70">
        <v>6</v>
      </c>
      <c r="D20" s="70">
        <v>8</v>
      </c>
      <c r="E20" s="48">
        <v>14</v>
      </c>
      <c r="F20" s="39">
        <v>9.5890410958904104E-2</v>
      </c>
    </row>
    <row r="21" spans="1:6" ht="15" customHeight="1" x14ac:dyDescent="0.15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3</v>
      </c>
      <c r="D26" s="49">
        <v>3</v>
      </c>
      <c r="E26" s="41">
        <v>6</v>
      </c>
      <c r="F26" s="42">
        <v>4.1095890410958902E-2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2</v>
      </c>
      <c r="E32" s="41">
        <v>4</v>
      </c>
      <c r="F32" s="42">
        <v>2.7397260273972601E-2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3</v>
      </c>
      <c r="E38" s="41">
        <v>5</v>
      </c>
      <c r="F38" s="42">
        <v>3.4246575342465752E-2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2.0547945205479451E-2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3</v>
      </c>
      <c r="D50" s="49">
        <v>5</v>
      </c>
      <c r="E50" s="41">
        <v>8</v>
      </c>
      <c r="F50" s="42">
        <v>5.4794520547945202E-2</v>
      </c>
    </row>
    <row r="51" spans="1:6" ht="15" customHeight="1" x14ac:dyDescent="0.15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5</v>
      </c>
      <c r="E52" s="95">
        <v>5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5</v>
      </c>
      <c r="D56" s="49">
        <v>10</v>
      </c>
      <c r="E56" s="41">
        <v>15</v>
      </c>
      <c r="F56" s="42">
        <v>0.10273972602739725</v>
      </c>
    </row>
    <row r="57" spans="1:6" ht="15" customHeight="1" x14ac:dyDescent="0.15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5</v>
      </c>
      <c r="D62" s="49">
        <v>2</v>
      </c>
      <c r="E62" s="41">
        <v>7</v>
      </c>
      <c r="F62" s="42">
        <v>4.7945205479452052E-2</v>
      </c>
    </row>
    <row r="63" spans="1:6" ht="15" customHeight="1" x14ac:dyDescent="0.15">
      <c r="A63" s="12"/>
      <c r="B63" s="35">
        <v>50</v>
      </c>
      <c r="C63" s="94">
        <v>3</v>
      </c>
      <c r="D63" s="94">
        <v>0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6</v>
      </c>
      <c r="D68" s="49">
        <v>3</v>
      </c>
      <c r="E68" s="41">
        <v>9</v>
      </c>
      <c r="F68" s="42">
        <v>6.1643835616438353E-2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5</v>
      </c>
      <c r="D74" s="49">
        <v>4</v>
      </c>
      <c r="E74" s="41">
        <v>9</v>
      </c>
      <c r="F74" s="42">
        <v>6.1643835616438353E-2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4.7945205479452052E-2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2</v>
      </c>
      <c r="D86" s="71">
        <v>3</v>
      </c>
      <c r="E86" s="44">
        <v>5</v>
      </c>
      <c r="F86" s="45">
        <v>3.4246575342465752E-2</v>
      </c>
    </row>
    <row r="87" spans="1:6" ht="15" customHeight="1" x14ac:dyDescent="0.15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4</v>
      </c>
      <c r="D92" s="71">
        <v>4</v>
      </c>
      <c r="E92" s="44">
        <v>8</v>
      </c>
      <c r="F92" s="45">
        <v>5.4794520547945202E-2</v>
      </c>
    </row>
    <row r="93" spans="1:6" ht="15" customHeight="1" x14ac:dyDescent="0.15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3</v>
      </c>
      <c r="D98" s="71">
        <v>5</v>
      </c>
      <c r="E98" s="44">
        <v>8</v>
      </c>
      <c r="F98" s="45">
        <v>5.4794520547945202E-2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4</v>
      </c>
      <c r="E104" s="44">
        <v>5</v>
      </c>
      <c r="F104" s="45">
        <v>3.4246575342465752E-2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3</v>
      </c>
      <c r="D106" s="94">
        <v>0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5</v>
      </c>
      <c r="E110" s="44">
        <v>9</v>
      </c>
      <c r="F110" s="45">
        <v>6.1643835616438353E-2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1.3698630136986301E-2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1.3698630136986301E-2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6.8493150684931503E-3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67</v>
      </c>
      <c r="D147" s="77">
        <v>79</v>
      </c>
      <c r="E147" s="77">
        <v>146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15</v>
      </c>
      <c r="D150" s="17">
        <v>18</v>
      </c>
      <c r="E150" s="17">
        <v>33</v>
      </c>
      <c r="F150" s="32">
        <v>0.22602739726027396</v>
      </c>
    </row>
    <row r="151" spans="1:6" ht="15" customHeight="1" x14ac:dyDescent="0.15">
      <c r="A151" s="18"/>
      <c r="B151" s="18" t="s">
        <v>49</v>
      </c>
      <c r="C151" s="19">
        <v>36</v>
      </c>
      <c r="D151" s="19">
        <v>37</v>
      </c>
      <c r="E151" s="19">
        <v>73</v>
      </c>
      <c r="F151" s="32">
        <v>0.5</v>
      </c>
    </row>
    <row r="152" spans="1:6" ht="15" customHeight="1" x14ac:dyDescent="0.15">
      <c r="A152" s="33"/>
      <c r="B152" s="20" t="s">
        <v>6</v>
      </c>
      <c r="C152" s="21">
        <v>16</v>
      </c>
      <c r="D152" s="21">
        <v>24</v>
      </c>
      <c r="E152" s="21">
        <v>40</v>
      </c>
      <c r="F152" s="32">
        <v>0.27397260273972601</v>
      </c>
    </row>
    <row r="153" spans="1:6" ht="15" customHeight="1" x14ac:dyDescent="0.15">
      <c r="B153" s="2" t="s">
        <v>8</v>
      </c>
      <c r="C153" s="1">
        <v>67</v>
      </c>
      <c r="D153" s="1">
        <v>79</v>
      </c>
      <c r="E153" s="1">
        <v>146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15</v>
      </c>
      <c r="D155" s="17">
        <v>18</v>
      </c>
      <c r="E155" s="17">
        <v>33</v>
      </c>
      <c r="F155" s="32">
        <v>0.22602739726027396</v>
      </c>
    </row>
    <row r="156" spans="1:6" ht="15" customHeight="1" x14ac:dyDescent="0.15">
      <c r="A156" s="28"/>
      <c r="B156" s="18" t="s">
        <v>49</v>
      </c>
      <c r="C156" s="19">
        <v>36</v>
      </c>
      <c r="D156" s="19">
        <v>37</v>
      </c>
      <c r="E156" s="19">
        <v>73</v>
      </c>
      <c r="F156" s="32">
        <v>0.5</v>
      </c>
    </row>
    <row r="157" spans="1:6" ht="15" customHeight="1" x14ac:dyDescent="0.15">
      <c r="A157" s="25"/>
      <c r="B157" s="20" t="s">
        <v>10</v>
      </c>
      <c r="C157" s="21">
        <v>6</v>
      </c>
      <c r="D157" s="21">
        <v>7</v>
      </c>
      <c r="E157" s="21">
        <v>13</v>
      </c>
      <c r="F157" s="32">
        <v>8.9041095890410954E-2</v>
      </c>
    </row>
    <row r="158" spans="1:6" ht="15" customHeight="1" x14ac:dyDescent="0.15">
      <c r="A158" s="26"/>
      <c r="B158" s="29" t="s">
        <v>11</v>
      </c>
      <c r="C158" s="27">
        <v>10</v>
      </c>
      <c r="D158" s="27">
        <v>17</v>
      </c>
      <c r="E158" s="27">
        <v>27</v>
      </c>
      <c r="F158" s="32">
        <v>0.18493150684931506</v>
      </c>
    </row>
    <row r="159" spans="1:6" ht="15" customHeight="1" x14ac:dyDescent="0.15">
      <c r="B159" s="2" t="s">
        <v>8</v>
      </c>
      <c r="C159" s="1">
        <v>67</v>
      </c>
      <c r="D159" s="1">
        <v>79</v>
      </c>
      <c r="E159" s="1">
        <v>146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6</v>
      </c>
      <c r="D161" s="31">
        <v>8</v>
      </c>
      <c r="E161" s="31">
        <v>14</v>
      </c>
      <c r="F161" s="32">
        <v>9.5890410958904104E-2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3</v>
      </c>
      <c r="E162" s="31">
        <v>5</v>
      </c>
      <c r="F162" s="32">
        <v>3.4246575342465752E-2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2.0547945205479451E-2</v>
      </c>
    </row>
    <row r="164" spans="1:6" ht="15" customHeight="1" x14ac:dyDescent="0.15">
      <c r="B164" s="4" t="s">
        <v>14</v>
      </c>
      <c r="C164" s="1">
        <v>1</v>
      </c>
      <c r="D164" s="1">
        <v>0</v>
      </c>
      <c r="E164" s="1">
        <v>1</v>
      </c>
      <c r="F164" s="32">
        <v>6.8493150684931503E-3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45">
    <tabColor rgb="FFCC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162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1.5873015873015872E-2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0</v>
      </c>
      <c r="E14" s="48">
        <v>2</v>
      </c>
      <c r="F14" s="39">
        <v>3.1746031746031744E-2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4.7619047619047616E-2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4</v>
      </c>
      <c r="D26" s="49">
        <v>0</v>
      </c>
      <c r="E26" s="41">
        <v>4</v>
      </c>
      <c r="F26" s="42">
        <v>6.3492063492063489E-2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4.7619047619047616E-2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4.7619047619047616E-2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1.5873015873015872E-2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1.5873015873015872E-2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1.5873015873015872E-2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1</v>
      </c>
      <c r="D62" s="49">
        <v>3</v>
      </c>
      <c r="E62" s="41">
        <v>4</v>
      </c>
      <c r="F62" s="42">
        <v>6.3492063492063489E-2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1</v>
      </c>
      <c r="D68" s="49">
        <v>1</v>
      </c>
      <c r="E68" s="41">
        <v>2</v>
      </c>
      <c r="F68" s="42">
        <v>3.1746031746031744E-2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0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5</v>
      </c>
      <c r="D74" s="49">
        <v>4</v>
      </c>
      <c r="E74" s="41">
        <v>9</v>
      </c>
      <c r="F74" s="42">
        <v>0.14285714285714285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2</v>
      </c>
      <c r="E80" s="41">
        <v>6</v>
      </c>
      <c r="F80" s="42">
        <v>9.5238095238095233E-2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0</v>
      </c>
      <c r="D86" s="71">
        <v>1</v>
      </c>
      <c r="E86" s="44">
        <v>1</v>
      </c>
      <c r="F86" s="45">
        <v>1.5873015873015872E-2</v>
      </c>
    </row>
    <row r="87" spans="1:6" ht="15" customHeight="1" x14ac:dyDescent="0.15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5</v>
      </c>
      <c r="D92" s="71">
        <v>4</v>
      </c>
      <c r="E92" s="44">
        <v>9</v>
      </c>
      <c r="F92" s="45">
        <v>0.14285714285714285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0</v>
      </c>
      <c r="D98" s="71">
        <v>2</v>
      </c>
      <c r="E98" s="44">
        <v>2</v>
      </c>
      <c r="F98" s="45">
        <v>3.1746031746031744E-2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1</v>
      </c>
      <c r="E104" s="44">
        <v>4</v>
      </c>
      <c r="F104" s="45">
        <v>6.3492063492063489E-2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4</v>
      </c>
      <c r="E110" s="44">
        <v>5</v>
      </c>
      <c r="F110" s="45">
        <v>7.9365079365079361E-2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1.5873015873015872E-2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1.5873015873015872E-2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34</v>
      </c>
      <c r="D147" s="77">
        <v>29</v>
      </c>
      <c r="E147" s="77">
        <v>63</v>
      </c>
      <c r="F147" s="32">
        <v>0.99999999999999978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5</v>
      </c>
      <c r="D150" s="17">
        <v>1</v>
      </c>
      <c r="E150" s="17">
        <v>6</v>
      </c>
      <c r="F150" s="32">
        <v>9.5238095238095233E-2</v>
      </c>
    </row>
    <row r="151" spans="1:6" ht="15" customHeight="1" x14ac:dyDescent="0.15">
      <c r="A151" s="18"/>
      <c r="B151" s="18" t="s">
        <v>49</v>
      </c>
      <c r="C151" s="19">
        <v>20</v>
      </c>
      <c r="D151" s="19">
        <v>14</v>
      </c>
      <c r="E151" s="19">
        <v>34</v>
      </c>
      <c r="F151" s="32">
        <v>0.53968253968253965</v>
      </c>
    </row>
    <row r="152" spans="1:6" ht="15" customHeight="1" x14ac:dyDescent="0.15">
      <c r="A152" s="33"/>
      <c r="B152" s="20" t="s">
        <v>6</v>
      </c>
      <c r="C152" s="21">
        <v>9</v>
      </c>
      <c r="D152" s="21">
        <v>14</v>
      </c>
      <c r="E152" s="21">
        <v>23</v>
      </c>
      <c r="F152" s="32">
        <v>0.36507936507936506</v>
      </c>
    </row>
    <row r="153" spans="1:6" ht="15" customHeight="1" x14ac:dyDescent="0.15">
      <c r="B153" s="2" t="s">
        <v>8</v>
      </c>
      <c r="C153" s="1">
        <v>34</v>
      </c>
      <c r="D153" s="1">
        <v>29</v>
      </c>
      <c r="E153" s="1">
        <v>63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5</v>
      </c>
      <c r="D155" s="17">
        <v>1</v>
      </c>
      <c r="E155" s="17">
        <v>6</v>
      </c>
      <c r="F155" s="32">
        <v>9.5238095238095233E-2</v>
      </c>
    </row>
    <row r="156" spans="1:6" ht="15" customHeight="1" x14ac:dyDescent="0.15">
      <c r="A156" s="28"/>
      <c r="B156" s="18" t="s">
        <v>49</v>
      </c>
      <c r="C156" s="19">
        <v>20</v>
      </c>
      <c r="D156" s="19">
        <v>14</v>
      </c>
      <c r="E156" s="19">
        <v>34</v>
      </c>
      <c r="F156" s="32">
        <v>0.53968253968253965</v>
      </c>
    </row>
    <row r="157" spans="1:6" ht="15" customHeight="1" x14ac:dyDescent="0.15">
      <c r="A157" s="25"/>
      <c r="B157" s="20" t="s">
        <v>10</v>
      </c>
      <c r="C157" s="21">
        <v>5</v>
      </c>
      <c r="D157" s="21">
        <v>5</v>
      </c>
      <c r="E157" s="21">
        <v>10</v>
      </c>
      <c r="F157" s="32">
        <v>0.15873015873015872</v>
      </c>
    </row>
    <row r="158" spans="1:6" ht="15" customHeight="1" x14ac:dyDescent="0.15">
      <c r="A158" s="26"/>
      <c r="B158" s="29" t="s">
        <v>11</v>
      </c>
      <c r="C158" s="27">
        <v>4</v>
      </c>
      <c r="D158" s="27">
        <v>9</v>
      </c>
      <c r="E158" s="27">
        <v>13</v>
      </c>
      <c r="F158" s="32">
        <v>0.20634920634920634</v>
      </c>
    </row>
    <row r="159" spans="1:6" ht="15" customHeight="1" x14ac:dyDescent="0.15">
      <c r="B159" s="2" t="s">
        <v>8</v>
      </c>
      <c r="C159" s="1">
        <v>34</v>
      </c>
      <c r="D159" s="1">
        <v>29</v>
      </c>
      <c r="E159" s="1">
        <v>63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</v>
      </c>
      <c r="D161" s="31">
        <v>6</v>
      </c>
      <c r="E161" s="31">
        <v>7</v>
      </c>
      <c r="F161" s="32">
        <v>0.1111111111111111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2</v>
      </c>
      <c r="E162" s="31">
        <v>2</v>
      </c>
      <c r="F162" s="32">
        <v>3.1746031746031744E-2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1.5873015873015872E-2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46">
    <tabColor rgb="FFCC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163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1</v>
      </c>
      <c r="E8" s="38">
        <v>2</v>
      </c>
      <c r="F8" s="39">
        <v>3.125E-2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0</v>
      </c>
      <c r="E14" s="48">
        <v>2</v>
      </c>
      <c r="F14" s="39">
        <v>3.125E-2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1.5625E-2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1.5625E-2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1</v>
      </c>
      <c r="E32" s="41">
        <v>1</v>
      </c>
      <c r="F32" s="42">
        <v>1.5625E-2</v>
      </c>
    </row>
    <row r="33" spans="1:6" ht="15" customHeight="1" x14ac:dyDescent="0.15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5</v>
      </c>
      <c r="E38" s="41">
        <v>7</v>
      </c>
      <c r="F38" s="42">
        <v>0.109375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3.125E-2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4.6875E-2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4.6875E-2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2</v>
      </c>
      <c r="D62" s="49">
        <v>2</v>
      </c>
      <c r="E62" s="41">
        <v>4</v>
      </c>
      <c r="F62" s="42">
        <v>6.25E-2</v>
      </c>
    </row>
    <row r="63" spans="1:6" ht="15" customHeight="1" x14ac:dyDescent="0.15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4</v>
      </c>
      <c r="D68" s="49">
        <v>2</v>
      </c>
      <c r="E68" s="41">
        <v>6</v>
      </c>
      <c r="F68" s="42">
        <v>9.375E-2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4</v>
      </c>
      <c r="D74" s="49">
        <v>3</v>
      </c>
      <c r="E74" s="41">
        <v>7</v>
      </c>
      <c r="F74" s="42">
        <v>0.109375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2</v>
      </c>
      <c r="D80" s="49">
        <v>1</v>
      </c>
      <c r="E80" s="41">
        <v>3</v>
      </c>
      <c r="F80" s="42">
        <v>4.6875E-2</v>
      </c>
    </row>
    <row r="81" spans="1:6" ht="15" customHeight="1" x14ac:dyDescent="0.15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3</v>
      </c>
      <c r="D86" s="71">
        <v>2</v>
      </c>
      <c r="E86" s="44">
        <v>5</v>
      </c>
      <c r="F86" s="45">
        <v>7.8125E-2</v>
      </c>
    </row>
    <row r="87" spans="1:6" ht="15" customHeight="1" x14ac:dyDescent="0.15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v>1</v>
      </c>
      <c r="D92" s="71">
        <v>1</v>
      </c>
      <c r="E92" s="44">
        <v>2</v>
      </c>
      <c r="F92" s="45">
        <v>3.125E-2</v>
      </c>
    </row>
    <row r="93" spans="1:6" ht="15" customHeight="1" x14ac:dyDescent="0.15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2</v>
      </c>
      <c r="D98" s="71">
        <v>7</v>
      </c>
      <c r="E98" s="44">
        <v>9</v>
      </c>
      <c r="F98" s="45">
        <v>0.140625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6.25E-2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1.5625E-2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1.5625E-2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30</v>
      </c>
      <c r="D147" s="77">
        <v>34</v>
      </c>
      <c r="E147" s="77">
        <v>64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4</v>
      </c>
      <c r="D150" s="17">
        <v>1</v>
      </c>
      <c r="E150" s="17">
        <v>5</v>
      </c>
      <c r="F150" s="32">
        <v>7.8125E-2</v>
      </c>
    </row>
    <row r="151" spans="1:6" ht="15" customHeight="1" x14ac:dyDescent="0.15">
      <c r="A151" s="18"/>
      <c r="B151" s="18" t="s">
        <v>49</v>
      </c>
      <c r="C151" s="19">
        <v>18</v>
      </c>
      <c r="D151" s="19">
        <v>19</v>
      </c>
      <c r="E151" s="19">
        <v>37</v>
      </c>
      <c r="F151" s="32">
        <v>0.578125</v>
      </c>
    </row>
    <row r="152" spans="1:6" ht="15" customHeight="1" x14ac:dyDescent="0.15">
      <c r="A152" s="33"/>
      <c r="B152" s="20" t="s">
        <v>6</v>
      </c>
      <c r="C152" s="21">
        <v>8</v>
      </c>
      <c r="D152" s="21">
        <v>14</v>
      </c>
      <c r="E152" s="21">
        <v>22</v>
      </c>
      <c r="F152" s="32">
        <v>0.34375</v>
      </c>
    </row>
    <row r="153" spans="1:6" ht="15" customHeight="1" x14ac:dyDescent="0.15">
      <c r="B153" s="2" t="s">
        <v>8</v>
      </c>
      <c r="C153" s="1">
        <v>30</v>
      </c>
      <c r="D153" s="1">
        <v>34</v>
      </c>
      <c r="E153" s="1">
        <v>64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4</v>
      </c>
      <c r="D155" s="17">
        <v>1</v>
      </c>
      <c r="E155" s="17">
        <v>5</v>
      </c>
      <c r="F155" s="32">
        <v>7.8125E-2</v>
      </c>
    </row>
    <row r="156" spans="1:6" ht="15" customHeight="1" x14ac:dyDescent="0.15">
      <c r="A156" s="28"/>
      <c r="B156" s="18" t="s">
        <v>49</v>
      </c>
      <c r="C156" s="19">
        <v>18</v>
      </c>
      <c r="D156" s="19">
        <v>19</v>
      </c>
      <c r="E156" s="19">
        <v>37</v>
      </c>
      <c r="F156" s="32">
        <v>0.578125</v>
      </c>
    </row>
    <row r="157" spans="1:6" ht="15" customHeight="1" x14ac:dyDescent="0.15">
      <c r="A157" s="25"/>
      <c r="B157" s="20" t="s">
        <v>10</v>
      </c>
      <c r="C157" s="21">
        <v>4</v>
      </c>
      <c r="D157" s="21">
        <v>3</v>
      </c>
      <c r="E157" s="21">
        <v>7</v>
      </c>
      <c r="F157" s="32">
        <v>0.109375</v>
      </c>
    </row>
    <row r="158" spans="1:6" ht="15" customHeight="1" x14ac:dyDescent="0.15">
      <c r="A158" s="26"/>
      <c r="B158" s="29" t="s">
        <v>11</v>
      </c>
      <c r="C158" s="27">
        <v>4</v>
      </c>
      <c r="D158" s="27">
        <v>11</v>
      </c>
      <c r="E158" s="27">
        <v>15</v>
      </c>
      <c r="F158" s="32">
        <v>0.234375</v>
      </c>
    </row>
    <row r="159" spans="1:6" ht="15" customHeight="1" x14ac:dyDescent="0.15">
      <c r="B159" s="2" t="s">
        <v>8</v>
      </c>
      <c r="C159" s="1">
        <v>30</v>
      </c>
      <c r="D159" s="1">
        <v>34</v>
      </c>
      <c r="E159" s="1">
        <v>64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0</v>
      </c>
      <c r="D161" s="31">
        <v>2</v>
      </c>
      <c r="E161" s="31">
        <v>2</v>
      </c>
      <c r="F161" s="32">
        <v>3.125E-2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1</v>
      </c>
      <c r="E162" s="31">
        <v>1</v>
      </c>
      <c r="F162" s="32">
        <v>1.5625E-2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1.5625E-2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47">
    <tabColor rgb="FFCC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164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4</v>
      </c>
      <c r="D8" s="70">
        <v>2</v>
      </c>
      <c r="E8" s="38">
        <v>6</v>
      </c>
      <c r="F8" s="39">
        <v>2.3166023166023165E-2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v>5</v>
      </c>
      <c r="D14" s="70">
        <v>7</v>
      </c>
      <c r="E14" s="48">
        <v>12</v>
      </c>
      <c r="F14" s="39">
        <v>4.633204633204633E-2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6</v>
      </c>
      <c r="D20" s="70">
        <v>6</v>
      </c>
      <c r="E20" s="48">
        <v>12</v>
      </c>
      <c r="F20" s="39">
        <v>4.633204633204633E-2</v>
      </c>
    </row>
    <row r="21" spans="1:6" ht="15" customHeight="1" x14ac:dyDescent="0.15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6</v>
      </c>
      <c r="D26" s="49">
        <v>6</v>
      </c>
      <c r="E26" s="41">
        <v>12</v>
      </c>
      <c r="F26" s="42">
        <v>4.633204633204633E-2</v>
      </c>
    </row>
    <row r="27" spans="1:6" ht="15" customHeight="1" x14ac:dyDescent="0.15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7</v>
      </c>
      <c r="E32" s="41">
        <v>10</v>
      </c>
      <c r="F32" s="42">
        <v>3.8610038610038609E-2</v>
      </c>
    </row>
    <row r="33" spans="1:6" ht="15" customHeight="1" x14ac:dyDescent="0.15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15">
      <c r="A38" s="12"/>
      <c r="B38" s="40" t="s">
        <v>32</v>
      </c>
      <c r="C38" s="49">
        <v>5</v>
      </c>
      <c r="D38" s="49">
        <v>6</v>
      </c>
      <c r="E38" s="41">
        <v>11</v>
      </c>
      <c r="F38" s="42">
        <v>4.2471042471042469E-2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6</v>
      </c>
      <c r="D44" s="49">
        <v>3</v>
      </c>
      <c r="E44" s="41">
        <v>9</v>
      </c>
      <c r="F44" s="42">
        <v>3.4749034749034749E-2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v>6</v>
      </c>
      <c r="D50" s="49">
        <v>6</v>
      </c>
      <c r="E50" s="41">
        <v>12</v>
      </c>
      <c r="F50" s="42">
        <v>4.633204633204633E-2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4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3</v>
      </c>
      <c r="E53" s="95">
        <v>5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3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v>4</v>
      </c>
      <c r="D56" s="49">
        <v>10</v>
      </c>
      <c r="E56" s="41">
        <v>14</v>
      </c>
      <c r="F56" s="42">
        <v>5.4054054054054057E-2</v>
      </c>
    </row>
    <row r="57" spans="1:6" ht="15" customHeight="1" x14ac:dyDescent="0.15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4</v>
      </c>
      <c r="E61" s="95">
        <v>7</v>
      </c>
      <c r="F61" s="32"/>
    </row>
    <row r="62" spans="1:6" ht="15" customHeight="1" x14ac:dyDescent="0.15">
      <c r="A62" s="12"/>
      <c r="B62" s="40" t="s">
        <v>36</v>
      </c>
      <c r="C62" s="49">
        <v>13</v>
      </c>
      <c r="D62" s="49">
        <v>10</v>
      </c>
      <c r="E62" s="41">
        <v>23</v>
      </c>
      <c r="F62" s="42">
        <v>8.8803088803088806E-2</v>
      </c>
    </row>
    <row r="63" spans="1:6" ht="15" customHeight="1" x14ac:dyDescent="0.15">
      <c r="A63" s="12"/>
      <c r="B63" s="35">
        <v>50</v>
      </c>
      <c r="C63" s="94">
        <v>3</v>
      </c>
      <c r="D63" s="94">
        <v>3</v>
      </c>
      <c r="E63" s="95">
        <v>6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3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4</v>
      </c>
      <c r="E67" s="95">
        <v>5</v>
      </c>
      <c r="F67" s="32"/>
    </row>
    <row r="68" spans="1:6" ht="15" customHeight="1" x14ac:dyDescent="0.15">
      <c r="A68" s="12"/>
      <c r="B68" s="40" t="s">
        <v>37</v>
      </c>
      <c r="C68" s="49">
        <v>7</v>
      </c>
      <c r="D68" s="49">
        <v>11</v>
      </c>
      <c r="E68" s="41">
        <v>18</v>
      </c>
      <c r="F68" s="42">
        <v>6.9498069498069498E-2</v>
      </c>
    </row>
    <row r="69" spans="1:6" ht="15" customHeight="1" x14ac:dyDescent="0.15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7</v>
      </c>
      <c r="D74" s="49">
        <v>7</v>
      </c>
      <c r="E74" s="41">
        <v>14</v>
      </c>
      <c r="F74" s="42">
        <v>5.4054054054054057E-2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v>6</v>
      </c>
      <c r="D80" s="49">
        <v>7</v>
      </c>
      <c r="E80" s="41">
        <v>13</v>
      </c>
      <c r="F80" s="42">
        <v>5.019305019305019E-2</v>
      </c>
    </row>
    <row r="81" spans="1:6" ht="15" customHeight="1" x14ac:dyDescent="0.15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6</v>
      </c>
      <c r="E82" s="95">
        <v>7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7</v>
      </c>
      <c r="D85" s="94">
        <v>4</v>
      </c>
      <c r="E85" s="95">
        <v>11</v>
      </c>
      <c r="F85" s="32"/>
    </row>
    <row r="86" spans="1:6" ht="15" customHeight="1" x14ac:dyDescent="0.15">
      <c r="A86" s="12"/>
      <c r="B86" s="43" t="s">
        <v>40</v>
      </c>
      <c r="C86" s="71">
        <v>13</v>
      </c>
      <c r="D86" s="71">
        <v>15</v>
      </c>
      <c r="E86" s="44">
        <v>28</v>
      </c>
      <c r="F86" s="45">
        <v>0.10810810810810811</v>
      </c>
    </row>
    <row r="87" spans="1:6" ht="15" customHeight="1" x14ac:dyDescent="0.15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12</v>
      </c>
      <c r="D92" s="71">
        <v>10</v>
      </c>
      <c r="E92" s="44">
        <v>22</v>
      </c>
      <c r="F92" s="45">
        <v>8.4942084942084939E-2</v>
      </c>
    </row>
    <row r="93" spans="1:6" ht="15" customHeight="1" x14ac:dyDescent="0.15">
      <c r="A93" s="12"/>
      <c r="B93" s="35">
        <v>75</v>
      </c>
      <c r="C93" s="94">
        <v>4</v>
      </c>
      <c r="D93" s="94">
        <v>2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6</v>
      </c>
      <c r="D98" s="71">
        <v>8</v>
      </c>
      <c r="E98" s="44">
        <v>14</v>
      </c>
      <c r="F98" s="45">
        <v>5.4054054054054057E-2</v>
      </c>
    </row>
    <row r="99" spans="1:6" ht="15" customHeight="1" x14ac:dyDescent="0.15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7</v>
      </c>
      <c r="E104" s="44">
        <v>10</v>
      </c>
      <c r="F104" s="45">
        <v>3.8610038610038609E-2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0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3.0888030888030889E-2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4</v>
      </c>
      <c r="E116" s="44">
        <v>7</v>
      </c>
      <c r="F116" s="45">
        <v>2.7027027027027029E-2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1.5444015444015444E-2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119</v>
      </c>
      <c r="D147" s="77">
        <v>140</v>
      </c>
      <c r="E147" s="77">
        <v>259</v>
      </c>
      <c r="F147" s="32"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15</v>
      </c>
      <c r="D150" s="17">
        <v>15</v>
      </c>
      <c r="E150" s="17">
        <v>30</v>
      </c>
      <c r="F150" s="32">
        <v>0.11583011583011583</v>
      </c>
    </row>
    <row r="151" spans="1:6" ht="15" customHeight="1" x14ac:dyDescent="0.15">
      <c r="A151" s="18"/>
      <c r="B151" s="18" t="s">
        <v>49</v>
      </c>
      <c r="C151" s="19">
        <v>63</v>
      </c>
      <c r="D151" s="19">
        <v>73</v>
      </c>
      <c r="E151" s="19">
        <v>136</v>
      </c>
      <c r="F151" s="32">
        <v>0.52509652509652505</v>
      </c>
    </row>
    <row r="152" spans="1:6" ht="15" customHeight="1" x14ac:dyDescent="0.15">
      <c r="A152" s="33"/>
      <c r="B152" s="20" t="s">
        <v>6</v>
      </c>
      <c r="C152" s="21">
        <v>41</v>
      </c>
      <c r="D152" s="21">
        <v>52</v>
      </c>
      <c r="E152" s="21">
        <v>93</v>
      </c>
      <c r="F152" s="32">
        <v>0.35907335907335908</v>
      </c>
    </row>
    <row r="153" spans="1:6" ht="15" customHeight="1" x14ac:dyDescent="0.15">
      <c r="B153" s="2" t="s">
        <v>8</v>
      </c>
      <c r="C153" s="1">
        <v>119</v>
      </c>
      <c r="D153" s="1">
        <v>140</v>
      </c>
      <c r="E153" s="1">
        <v>259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15</v>
      </c>
      <c r="D155" s="17">
        <v>15</v>
      </c>
      <c r="E155" s="17">
        <v>30</v>
      </c>
      <c r="F155" s="32">
        <v>0.11583011583011583</v>
      </c>
    </row>
    <row r="156" spans="1:6" ht="15" customHeight="1" x14ac:dyDescent="0.15">
      <c r="A156" s="28"/>
      <c r="B156" s="18" t="s">
        <v>49</v>
      </c>
      <c r="C156" s="19">
        <v>63</v>
      </c>
      <c r="D156" s="19">
        <v>73</v>
      </c>
      <c r="E156" s="19">
        <v>136</v>
      </c>
      <c r="F156" s="32">
        <v>0.52509652509652505</v>
      </c>
    </row>
    <row r="157" spans="1:6" ht="15" customHeight="1" x14ac:dyDescent="0.15">
      <c r="A157" s="25"/>
      <c r="B157" s="20" t="s">
        <v>10</v>
      </c>
      <c r="C157" s="21">
        <v>25</v>
      </c>
      <c r="D157" s="21">
        <v>25</v>
      </c>
      <c r="E157" s="21">
        <v>50</v>
      </c>
      <c r="F157" s="32">
        <v>0.19305019305019305</v>
      </c>
    </row>
    <row r="158" spans="1:6" ht="15" customHeight="1" x14ac:dyDescent="0.15">
      <c r="A158" s="26"/>
      <c r="B158" s="29" t="s">
        <v>11</v>
      </c>
      <c r="C158" s="27">
        <v>16</v>
      </c>
      <c r="D158" s="27">
        <v>27</v>
      </c>
      <c r="E158" s="27">
        <v>43</v>
      </c>
      <c r="F158" s="32">
        <v>0.16602316602316602</v>
      </c>
    </row>
    <row r="159" spans="1:6" ht="15" customHeight="1" x14ac:dyDescent="0.15">
      <c r="B159" s="2" t="s">
        <v>8</v>
      </c>
      <c r="C159" s="1">
        <v>119</v>
      </c>
      <c r="D159" s="1">
        <v>140</v>
      </c>
      <c r="E159" s="1">
        <v>259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7</v>
      </c>
      <c r="D161" s="31">
        <v>12</v>
      </c>
      <c r="E161" s="31">
        <v>19</v>
      </c>
      <c r="F161" s="32">
        <v>7.3359073359073365E-2</v>
      </c>
    </row>
    <row r="162" spans="1:6" ht="15" customHeight="1" x14ac:dyDescent="0.15">
      <c r="A162" s="30"/>
      <c r="B162" s="23" t="s">
        <v>15</v>
      </c>
      <c r="C162" s="31">
        <v>4</v>
      </c>
      <c r="D162" s="31">
        <v>7</v>
      </c>
      <c r="E162" s="31">
        <v>11</v>
      </c>
      <c r="F162" s="32">
        <v>4.2471042471042469E-2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1.5444015444015444E-2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48">
    <tabColor rgb="FFCC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165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3.8461538461538464E-2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1.9230769230769232E-2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1.9230769230769232E-2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5.7692307692307696E-2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1.9230769230769232E-2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3</v>
      </c>
      <c r="D68" s="49">
        <v>3</v>
      </c>
      <c r="E68" s="41">
        <v>6</v>
      </c>
      <c r="F68" s="42">
        <v>0.11538461538461539</v>
      </c>
    </row>
    <row r="69" spans="1:6" ht="15" customHeight="1" x14ac:dyDescent="0.15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2</v>
      </c>
      <c r="D74" s="49">
        <v>1</v>
      </c>
      <c r="E74" s="41">
        <v>3</v>
      </c>
      <c r="F74" s="42">
        <v>5.7692307692307696E-2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1</v>
      </c>
      <c r="D80" s="49">
        <v>1</v>
      </c>
      <c r="E80" s="41">
        <v>2</v>
      </c>
      <c r="F80" s="42">
        <v>3.8461538461538464E-2</v>
      </c>
    </row>
    <row r="81" spans="1:6" ht="15" customHeight="1" x14ac:dyDescent="0.15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2</v>
      </c>
      <c r="D86" s="71">
        <v>2</v>
      </c>
      <c r="E86" s="44">
        <v>4</v>
      </c>
      <c r="F86" s="45">
        <v>7.6923076923076927E-2</v>
      </c>
    </row>
    <row r="87" spans="1:6" ht="15" customHeight="1" x14ac:dyDescent="0.15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4</v>
      </c>
      <c r="D92" s="71">
        <v>5</v>
      </c>
      <c r="E92" s="44">
        <v>9</v>
      </c>
      <c r="F92" s="45">
        <v>0.17307692307692307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2</v>
      </c>
      <c r="D98" s="71">
        <v>4</v>
      </c>
      <c r="E98" s="44">
        <v>6</v>
      </c>
      <c r="F98" s="45">
        <v>0.11538461538461539</v>
      </c>
    </row>
    <row r="99" spans="1:6" ht="15" customHeight="1" x14ac:dyDescent="0.15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2</v>
      </c>
      <c r="E104" s="44">
        <v>5</v>
      </c>
      <c r="F104" s="45">
        <v>9.6153846153846159E-2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0</v>
      </c>
      <c r="E110" s="44">
        <v>2</v>
      </c>
      <c r="F110" s="45">
        <v>3.8461538461538464E-2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3.8461538461538464E-2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9.6153846153846159E-2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25</v>
      </c>
      <c r="D147" s="77">
        <v>27</v>
      </c>
      <c r="E147" s="77">
        <v>52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15">
      <c r="A151" s="18"/>
      <c r="B151" s="18" t="s">
        <v>49</v>
      </c>
      <c r="C151" s="19">
        <v>11</v>
      </c>
      <c r="D151" s="19">
        <v>8</v>
      </c>
      <c r="E151" s="19">
        <v>19</v>
      </c>
      <c r="F151" s="32">
        <v>0.36538461538461536</v>
      </c>
    </row>
    <row r="152" spans="1:6" ht="15" customHeight="1" x14ac:dyDescent="0.15">
      <c r="A152" s="33"/>
      <c r="B152" s="20" t="s">
        <v>6</v>
      </c>
      <c r="C152" s="21">
        <v>14</v>
      </c>
      <c r="D152" s="21">
        <v>19</v>
      </c>
      <c r="E152" s="21">
        <v>33</v>
      </c>
      <c r="F152" s="32">
        <v>0.63461538461538458</v>
      </c>
    </row>
    <row r="153" spans="1:6" ht="15" customHeight="1" x14ac:dyDescent="0.15">
      <c r="B153" s="2" t="s">
        <v>8</v>
      </c>
      <c r="C153" s="1">
        <v>25</v>
      </c>
      <c r="D153" s="1">
        <v>27</v>
      </c>
      <c r="E153" s="1">
        <v>52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15">
      <c r="A156" s="28"/>
      <c r="B156" s="18" t="s">
        <v>49</v>
      </c>
      <c r="C156" s="19">
        <v>11</v>
      </c>
      <c r="D156" s="19">
        <v>8</v>
      </c>
      <c r="E156" s="19">
        <v>19</v>
      </c>
      <c r="F156" s="32">
        <v>0.36538461538461536</v>
      </c>
    </row>
    <row r="157" spans="1:6" ht="15" customHeight="1" x14ac:dyDescent="0.15">
      <c r="A157" s="25"/>
      <c r="B157" s="20" t="s">
        <v>10</v>
      </c>
      <c r="C157" s="21">
        <v>6</v>
      </c>
      <c r="D157" s="21">
        <v>7</v>
      </c>
      <c r="E157" s="21">
        <v>13</v>
      </c>
      <c r="F157" s="32">
        <v>0.25</v>
      </c>
    </row>
    <row r="158" spans="1:6" ht="15" customHeight="1" x14ac:dyDescent="0.15">
      <c r="A158" s="26"/>
      <c r="B158" s="29" t="s">
        <v>11</v>
      </c>
      <c r="C158" s="27">
        <v>8</v>
      </c>
      <c r="D158" s="27">
        <v>12</v>
      </c>
      <c r="E158" s="27">
        <v>20</v>
      </c>
      <c r="F158" s="32">
        <v>0.38461538461538464</v>
      </c>
    </row>
    <row r="159" spans="1:6" ht="15" customHeight="1" x14ac:dyDescent="0.15">
      <c r="B159" s="2" t="s">
        <v>8</v>
      </c>
      <c r="C159" s="1">
        <v>25</v>
      </c>
      <c r="D159" s="1">
        <v>27</v>
      </c>
      <c r="E159" s="1">
        <v>52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3</v>
      </c>
      <c r="D161" s="31">
        <v>6</v>
      </c>
      <c r="E161" s="31">
        <v>9</v>
      </c>
      <c r="F161" s="32">
        <v>0.17307692307692307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6</v>
      </c>
      <c r="E162" s="31">
        <v>7</v>
      </c>
      <c r="F162" s="32">
        <v>0.13461538461538461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5</v>
      </c>
      <c r="E163" s="31">
        <v>5</v>
      </c>
      <c r="F163" s="32">
        <v>9.6153846153846159E-2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49">
    <tabColor rgb="FFCC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166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4</v>
      </c>
      <c r="D8" s="70">
        <v>3</v>
      </c>
      <c r="E8" s="38">
        <v>7</v>
      </c>
      <c r="F8" s="39">
        <v>1.9073569482288829E-2</v>
      </c>
    </row>
    <row r="9" spans="1:6" ht="15" customHeight="1" x14ac:dyDescent="0.15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4</v>
      </c>
      <c r="D14" s="70">
        <v>5</v>
      </c>
      <c r="E14" s="48">
        <v>9</v>
      </c>
      <c r="F14" s="39">
        <v>2.4523160762942781E-2</v>
      </c>
    </row>
    <row r="15" spans="1:6" ht="15" customHeight="1" x14ac:dyDescent="0.15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5</v>
      </c>
      <c r="D20" s="70">
        <v>2</v>
      </c>
      <c r="E20" s="48">
        <v>7</v>
      </c>
      <c r="F20" s="39">
        <v>1.9073569482288829E-2</v>
      </c>
    </row>
    <row r="21" spans="1:6" ht="15" customHeight="1" x14ac:dyDescent="0.15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4</v>
      </c>
      <c r="D24" s="94">
        <v>2</v>
      </c>
      <c r="E24" s="95">
        <v>6</v>
      </c>
      <c r="F24" s="32"/>
    </row>
    <row r="25" spans="1:6" ht="15" customHeight="1" x14ac:dyDescent="0.15">
      <c r="A25" s="12"/>
      <c r="B25" s="35">
        <v>19</v>
      </c>
      <c r="C25" s="94">
        <v>4</v>
      </c>
      <c r="D25" s="94">
        <v>1</v>
      </c>
      <c r="E25" s="95">
        <v>5</v>
      </c>
      <c r="F25" s="32"/>
    </row>
    <row r="26" spans="1:6" ht="15" customHeight="1" x14ac:dyDescent="0.15">
      <c r="A26" s="12"/>
      <c r="B26" s="40" t="s">
        <v>30</v>
      </c>
      <c r="C26" s="49">
        <v>11</v>
      </c>
      <c r="D26" s="49">
        <v>10</v>
      </c>
      <c r="E26" s="41">
        <v>21</v>
      </c>
      <c r="F26" s="42">
        <v>5.7220708446866483E-2</v>
      </c>
    </row>
    <row r="27" spans="1:6" ht="15" customHeight="1" x14ac:dyDescent="0.15">
      <c r="A27" s="12"/>
      <c r="B27" s="35">
        <v>20</v>
      </c>
      <c r="C27" s="94">
        <v>3</v>
      </c>
      <c r="D27" s="94">
        <v>3</v>
      </c>
      <c r="E27" s="95">
        <v>6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3</v>
      </c>
      <c r="E30" s="95">
        <v>6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3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8</v>
      </c>
      <c r="D32" s="49">
        <v>14</v>
      </c>
      <c r="E32" s="41">
        <v>22</v>
      </c>
      <c r="F32" s="42">
        <v>5.9945504087193457E-2</v>
      </c>
    </row>
    <row r="33" spans="1:6" ht="15" customHeight="1" x14ac:dyDescent="0.15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6</v>
      </c>
      <c r="D38" s="49">
        <v>7</v>
      </c>
      <c r="E38" s="41">
        <v>13</v>
      </c>
      <c r="F38" s="42">
        <v>3.5422343324250684E-2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3</v>
      </c>
      <c r="D44" s="49">
        <v>3</v>
      </c>
      <c r="E44" s="41">
        <v>6</v>
      </c>
      <c r="F44" s="42">
        <v>1.6348773841961851E-2</v>
      </c>
    </row>
    <row r="45" spans="1:6" ht="15" customHeight="1" x14ac:dyDescent="0.15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v>7</v>
      </c>
      <c r="D50" s="49">
        <v>9</v>
      </c>
      <c r="E50" s="41">
        <v>16</v>
      </c>
      <c r="F50" s="42">
        <v>4.3596730245231606E-2</v>
      </c>
    </row>
    <row r="51" spans="1:6" ht="15" customHeight="1" x14ac:dyDescent="0.15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6</v>
      </c>
      <c r="D55" s="94">
        <v>2</v>
      </c>
      <c r="E55" s="95">
        <v>8</v>
      </c>
      <c r="F55" s="32"/>
    </row>
    <row r="56" spans="1:6" ht="15" customHeight="1" x14ac:dyDescent="0.15">
      <c r="A56" s="12"/>
      <c r="B56" s="40" t="s">
        <v>35</v>
      </c>
      <c r="C56" s="49">
        <v>13</v>
      </c>
      <c r="D56" s="49">
        <v>8</v>
      </c>
      <c r="E56" s="41">
        <v>21</v>
      </c>
      <c r="F56" s="42">
        <v>5.7220708446866483E-2</v>
      </c>
    </row>
    <row r="57" spans="1:6" ht="15" customHeight="1" x14ac:dyDescent="0.15">
      <c r="A57" s="12"/>
      <c r="B57" s="35">
        <v>45</v>
      </c>
      <c r="C57" s="94">
        <v>4</v>
      </c>
      <c r="D57" s="94">
        <v>0</v>
      </c>
      <c r="E57" s="95">
        <v>4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3</v>
      </c>
      <c r="E60" s="95">
        <v>4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3</v>
      </c>
      <c r="E61" s="95">
        <v>5</v>
      </c>
      <c r="F61" s="32"/>
    </row>
    <row r="62" spans="1:6" ht="15" customHeight="1" x14ac:dyDescent="0.15">
      <c r="A62" s="12"/>
      <c r="B62" s="40" t="s">
        <v>36</v>
      </c>
      <c r="C62" s="49">
        <v>11</v>
      </c>
      <c r="D62" s="49">
        <v>11</v>
      </c>
      <c r="E62" s="41">
        <v>22</v>
      </c>
      <c r="F62" s="42">
        <v>5.9945504087193457E-2</v>
      </c>
    </row>
    <row r="63" spans="1:6" ht="15" customHeight="1" x14ac:dyDescent="0.15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5</v>
      </c>
      <c r="D67" s="94">
        <v>5</v>
      </c>
      <c r="E67" s="95">
        <v>10</v>
      </c>
      <c r="F67" s="32"/>
    </row>
    <row r="68" spans="1:6" ht="15" customHeight="1" x14ac:dyDescent="0.15">
      <c r="A68" s="12"/>
      <c r="B68" s="40" t="s">
        <v>37</v>
      </c>
      <c r="C68" s="49">
        <v>13</v>
      </c>
      <c r="D68" s="49">
        <v>11</v>
      </c>
      <c r="E68" s="41">
        <v>24</v>
      </c>
      <c r="F68" s="42">
        <v>6.5395095367847406E-2</v>
      </c>
    </row>
    <row r="69" spans="1:6" ht="15" customHeight="1" x14ac:dyDescent="0.15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10</v>
      </c>
      <c r="D74" s="49">
        <v>7</v>
      </c>
      <c r="E74" s="41">
        <v>17</v>
      </c>
      <c r="F74" s="42">
        <v>4.632152588555858E-2</v>
      </c>
    </row>
    <row r="75" spans="1:6" ht="15" customHeight="1" x14ac:dyDescent="0.15">
      <c r="A75" s="12"/>
      <c r="B75" s="35">
        <v>60</v>
      </c>
      <c r="C75" s="94">
        <v>4</v>
      </c>
      <c r="D75" s="94">
        <v>3</v>
      </c>
      <c r="E75" s="95">
        <v>7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5</v>
      </c>
      <c r="D78" s="94">
        <v>1</v>
      </c>
      <c r="E78" s="95">
        <v>6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4</v>
      </c>
      <c r="E79" s="95">
        <v>6</v>
      </c>
      <c r="F79" s="32"/>
    </row>
    <row r="80" spans="1:6" ht="15" customHeight="1" x14ac:dyDescent="0.15">
      <c r="A80" s="12"/>
      <c r="B80" s="40" t="s">
        <v>39</v>
      </c>
      <c r="C80" s="49">
        <v>16</v>
      </c>
      <c r="D80" s="49">
        <v>12</v>
      </c>
      <c r="E80" s="41">
        <v>28</v>
      </c>
      <c r="F80" s="42">
        <v>7.6294277929155316E-2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4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6</v>
      </c>
      <c r="D84" s="94">
        <v>5</v>
      </c>
      <c r="E84" s="95">
        <v>11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3</v>
      </c>
      <c r="E85" s="95">
        <v>7</v>
      </c>
      <c r="F85" s="32"/>
    </row>
    <row r="86" spans="1:6" ht="15" customHeight="1" x14ac:dyDescent="0.15">
      <c r="A86" s="12"/>
      <c r="B86" s="43" t="s">
        <v>40</v>
      </c>
      <c r="C86" s="71">
        <v>12</v>
      </c>
      <c r="D86" s="71">
        <v>14</v>
      </c>
      <c r="E86" s="44">
        <v>26</v>
      </c>
      <c r="F86" s="45">
        <v>7.0844686648501368E-2</v>
      </c>
    </row>
    <row r="87" spans="1:6" ht="15" customHeight="1" x14ac:dyDescent="0.15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3</v>
      </c>
      <c r="E88" s="95">
        <v>7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0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6</v>
      </c>
      <c r="E90" s="95">
        <v>9</v>
      </c>
      <c r="F90" s="32"/>
    </row>
    <row r="91" spans="1:6" ht="15" customHeight="1" x14ac:dyDescent="0.15">
      <c r="A91" s="12"/>
      <c r="B91" s="35">
        <v>74</v>
      </c>
      <c r="C91" s="94">
        <v>5</v>
      </c>
      <c r="D91" s="94">
        <v>5</v>
      </c>
      <c r="E91" s="95">
        <v>10</v>
      </c>
      <c r="F91" s="32"/>
    </row>
    <row r="92" spans="1:6" ht="15" customHeight="1" x14ac:dyDescent="0.15">
      <c r="A92" s="12"/>
      <c r="B92" s="43" t="s">
        <v>41</v>
      </c>
      <c r="C92" s="71">
        <v>18</v>
      </c>
      <c r="D92" s="71">
        <v>18</v>
      </c>
      <c r="E92" s="44">
        <v>36</v>
      </c>
      <c r="F92" s="45">
        <v>9.8092643051771122E-2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4</v>
      </c>
      <c r="E94" s="95">
        <v>8</v>
      </c>
      <c r="F94" s="32"/>
    </row>
    <row r="95" spans="1:6" ht="15" customHeight="1" x14ac:dyDescent="0.15">
      <c r="A95" s="12"/>
      <c r="B95" s="35">
        <v>77</v>
      </c>
      <c r="C95" s="94">
        <v>4</v>
      </c>
      <c r="D95" s="94">
        <v>3</v>
      </c>
      <c r="E95" s="95">
        <v>7</v>
      </c>
      <c r="F95" s="32"/>
    </row>
    <row r="96" spans="1:6" ht="15" customHeight="1" x14ac:dyDescent="0.15">
      <c r="A96" s="12"/>
      <c r="B96" s="35">
        <v>78</v>
      </c>
      <c r="C96" s="94">
        <v>5</v>
      </c>
      <c r="D96" s="94">
        <v>1</v>
      </c>
      <c r="E96" s="95">
        <v>6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5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v>13</v>
      </c>
      <c r="D98" s="71">
        <v>14</v>
      </c>
      <c r="E98" s="44">
        <v>27</v>
      </c>
      <c r="F98" s="45">
        <v>7.3569482288828342E-2</v>
      </c>
    </row>
    <row r="99" spans="1:6" ht="15" customHeight="1" x14ac:dyDescent="0.15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4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6</v>
      </c>
      <c r="E102" s="95">
        <v>9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4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v>10</v>
      </c>
      <c r="D104" s="71">
        <v>17</v>
      </c>
      <c r="E104" s="44">
        <v>27</v>
      </c>
      <c r="F104" s="45">
        <v>7.3569482288828342E-2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3</v>
      </c>
      <c r="D106" s="94">
        <v>1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4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15">
      <c r="A109" s="12"/>
      <c r="B109" s="35">
        <v>89</v>
      </c>
      <c r="C109" s="94">
        <v>3</v>
      </c>
      <c r="D109" s="94">
        <v>2</v>
      </c>
      <c r="E109" s="95">
        <v>5</v>
      </c>
      <c r="F109" s="32"/>
    </row>
    <row r="110" spans="1:6" ht="15" customHeight="1" x14ac:dyDescent="0.15">
      <c r="A110" s="12"/>
      <c r="B110" s="43" t="s">
        <v>44</v>
      </c>
      <c r="C110" s="71">
        <v>11</v>
      </c>
      <c r="D110" s="71">
        <v>12</v>
      </c>
      <c r="E110" s="44">
        <v>23</v>
      </c>
      <c r="F110" s="45">
        <v>6.2670299727520432E-2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3</v>
      </c>
      <c r="E113" s="95">
        <v>5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5</v>
      </c>
      <c r="D116" s="71">
        <v>8</v>
      </c>
      <c r="E116" s="44">
        <v>13</v>
      </c>
      <c r="F116" s="45">
        <v>3.5422343324250684E-2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5.4495912806539508E-3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181</v>
      </c>
      <c r="D147" s="77">
        <v>186</v>
      </c>
      <c r="E147" s="77">
        <v>367</v>
      </c>
      <c r="F147" s="32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13</v>
      </c>
      <c r="D150" s="17">
        <v>10</v>
      </c>
      <c r="E150" s="17">
        <v>23</v>
      </c>
      <c r="F150" s="32">
        <v>6.2670299727520432E-2</v>
      </c>
    </row>
    <row r="151" spans="1:6" ht="15" customHeight="1" x14ac:dyDescent="0.15">
      <c r="A151" s="18"/>
      <c r="B151" s="18" t="s">
        <v>49</v>
      </c>
      <c r="C151" s="19">
        <v>98</v>
      </c>
      <c r="D151" s="19">
        <v>92</v>
      </c>
      <c r="E151" s="19">
        <v>190</v>
      </c>
      <c r="F151" s="32">
        <v>0.51771117166212532</v>
      </c>
    </row>
    <row r="152" spans="1:6" ht="15" customHeight="1" x14ac:dyDescent="0.15">
      <c r="A152" s="33"/>
      <c r="B152" s="20" t="s">
        <v>6</v>
      </c>
      <c r="C152" s="21">
        <v>70</v>
      </c>
      <c r="D152" s="21">
        <v>84</v>
      </c>
      <c r="E152" s="21">
        <v>154</v>
      </c>
      <c r="F152" s="32">
        <v>0.4196185286103542</v>
      </c>
    </row>
    <row r="153" spans="1:6" ht="15" customHeight="1" x14ac:dyDescent="0.15">
      <c r="B153" s="2" t="s">
        <v>8</v>
      </c>
      <c r="C153" s="1">
        <v>181</v>
      </c>
      <c r="D153" s="1">
        <v>186</v>
      </c>
      <c r="E153" s="1">
        <v>367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13</v>
      </c>
      <c r="D155" s="17">
        <v>10</v>
      </c>
      <c r="E155" s="17">
        <v>23</v>
      </c>
      <c r="F155" s="32">
        <v>6.2670299727520432E-2</v>
      </c>
    </row>
    <row r="156" spans="1:6" ht="15" customHeight="1" x14ac:dyDescent="0.15">
      <c r="A156" s="28"/>
      <c r="B156" s="18" t="s">
        <v>49</v>
      </c>
      <c r="C156" s="19">
        <v>98</v>
      </c>
      <c r="D156" s="19">
        <v>92</v>
      </c>
      <c r="E156" s="19">
        <v>190</v>
      </c>
      <c r="F156" s="32">
        <v>0.51771117166212532</v>
      </c>
    </row>
    <row r="157" spans="1:6" ht="15" customHeight="1" x14ac:dyDescent="0.15">
      <c r="A157" s="25"/>
      <c r="B157" s="20" t="s">
        <v>10</v>
      </c>
      <c r="C157" s="21">
        <v>30</v>
      </c>
      <c r="D157" s="21">
        <v>32</v>
      </c>
      <c r="E157" s="21">
        <v>62</v>
      </c>
      <c r="F157" s="32">
        <v>0.16893732970027248</v>
      </c>
    </row>
    <row r="158" spans="1:6" ht="15" customHeight="1" x14ac:dyDescent="0.15">
      <c r="A158" s="26"/>
      <c r="B158" s="29" t="s">
        <v>11</v>
      </c>
      <c r="C158" s="27">
        <v>40</v>
      </c>
      <c r="D158" s="27">
        <v>52</v>
      </c>
      <c r="E158" s="27">
        <v>92</v>
      </c>
      <c r="F158" s="32">
        <v>0.25068119891008173</v>
      </c>
    </row>
    <row r="159" spans="1:6" ht="15" customHeight="1" x14ac:dyDescent="0.15">
      <c r="B159" s="2" t="s">
        <v>8</v>
      </c>
      <c r="C159" s="1">
        <v>181</v>
      </c>
      <c r="D159" s="1">
        <v>186</v>
      </c>
      <c r="E159" s="1">
        <v>367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17</v>
      </c>
      <c r="D161" s="31">
        <v>21</v>
      </c>
      <c r="E161" s="31">
        <v>38</v>
      </c>
      <c r="F161" s="32">
        <v>0.10354223433242507</v>
      </c>
    </row>
    <row r="162" spans="1:6" ht="15" customHeight="1" x14ac:dyDescent="0.15">
      <c r="A162" s="30"/>
      <c r="B162" s="23" t="s">
        <v>15</v>
      </c>
      <c r="C162" s="31">
        <v>6</v>
      </c>
      <c r="D162" s="31">
        <v>9</v>
      </c>
      <c r="E162" s="31">
        <v>15</v>
      </c>
      <c r="F162" s="32">
        <v>4.0871934604904632E-2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5.4495912806539508E-3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0">
    <tabColor rgb="FFCC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167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3</v>
      </c>
      <c r="D3" s="94">
        <v>4</v>
      </c>
      <c r="E3" s="95">
        <v>7</v>
      </c>
      <c r="F3" s="32"/>
    </row>
    <row r="4" spans="1:6" ht="15" customHeight="1" x14ac:dyDescent="0.15">
      <c r="A4" s="12"/>
      <c r="B4" s="35">
        <v>1</v>
      </c>
      <c r="C4" s="94">
        <v>4</v>
      </c>
      <c r="D4" s="94">
        <v>2</v>
      </c>
      <c r="E4" s="95">
        <v>6</v>
      </c>
      <c r="F4" s="32"/>
    </row>
    <row r="5" spans="1:6" ht="15" customHeight="1" x14ac:dyDescent="0.15">
      <c r="A5" s="12"/>
      <c r="B5" s="35">
        <v>2</v>
      </c>
      <c r="C5" s="94">
        <v>5</v>
      </c>
      <c r="D5" s="94">
        <v>4</v>
      </c>
      <c r="E5" s="95">
        <v>9</v>
      </c>
      <c r="F5" s="32"/>
    </row>
    <row r="6" spans="1:6" ht="15" customHeight="1" x14ac:dyDescent="0.15">
      <c r="A6" s="12"/>
      <c r="B6" s="35">
        <v>3</v>
      </c>
      <c r="C6" s="94">
        <v>5</v>
      </c>
      <c r="D6" s="94">
        <v>7</v>
      </c>
      <c r="E6" s="95">
        <v>12</v>
      </c>
      <c r="F6" s="32"/>
    </row>
    <row r="7" spans="1:6" ht="15" customHeight="1" x14ac:dyDescent="0.15">
      <c r="A7" s="12"/>
      <c r="B7" s="35">
        <v>4</v>
      </c>
      <c r="C7" s="94">
        <v>3</v>
      </c>
      <c r="D7" s="94">
        <v>4</v>
      </c>
      <c r="E7" s="95">
        <v>7</v>
      </c>
      <c r="F7" s="32"/>
    </row>
    <row r="8" spans="1:6" ht="15" customHeight="1" x14ac:dyDescent="0.15">
      <c r="A8" s="12"/>
      <c r="B8" s="37" t="s">
        <v>27</v>
      </c>
      <c r="C8" s="70">
        <v>20</v>
      </c>
      <c r="D8" s="70">
        <v>21</v>
      </c>
      <c r="E8" s="38">
        <v>41</v>
      </c>
      <c r="F8" s="39">
        <v>6.1840120663650078E-2</v>
      </c>
    </row>
    <row r="9" spans="1:6" ht="15" customHeight="1" x14ac:dyDescent="0.15">
      <c r="A9" s="12"/>
      <c r="B9" s="35">
        <v>5</v>
      </c>
      <c r="C9" s="94">
        <v>5</v>
      </c>
      <c r="D9" s="94">
        <v>6</v>
      </c>
      <c r="E9" s="95">
        <v>11</v>
      </c>
      <c r="F9" s="32"/>
    </row>
    <row r="10" spans="1:6" ht="15" customHeight="1" x14ac:dyDescent="0.15">
      <c r="A10" s="12"/>
      <c r="B10" s="35">
        <v>6</v>
      </c>
      <c r="C10" s="94">
        <v>4</v>
      </c>
      <c r="D10" s="94">
        <v>1</v>
      </c>
      <c r="E10" s="95">
        <v>5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7</v>
      </c>
      <c r="E11" s="95">
        <v>10</v>
      </c>
      <c r="F11" s="32"/>
    </row>
    <row r="12" spans="1:6" ht="15" customHeight="1" x14ac:dyDescent="0.15">
      <c r="A12" s="12"/>
      <c r="B12" s="35">
        <v>8</v>
      </c>
      <c r="C12" s="94">
        <v>4</v>
      </c>
      <c r="D12" s="94">
        <v>2</v>
      </c>
      <c r="E12" s="95">
        <v>6</v>
      </c>
      <c r="F12" s="32"/>
    </row>
    <row r="13" spans="1:6" ht="15" customHeight="1" x14ac:dyDescent="0.15">
      <c r="A13" s="12"/>
      <c r="B13" s="35">
        <v>9</v>
      </c>
      <c r="C13" s="94">
        <v>10</v>
      </c>
      <c r="D13" s="94">
        <v>4</v>
      </c>
      <c r="E13" s="95">
        <v>14</v>
      </c>
      <c r="F13" s="32"/>
    </row>
    <row r="14" spans="1:6" ht="15" customHeight="1" x14ac:dyDescent="0.15">
      <c r="A14" s="12"/>
      <c r="B14" s="37" t="s">
        <v>28</v>
      </c>
      <c r="C14" s="70">
        <v>26</v>
      </c>
      <c r="D14" s="70">
        <v>20</v>
      </c>
      <c r="E14" s="48">
        <v>46</v>
      </c>
      <c r="F14" s="39">
        <v>6.9381598793363503E-2</v>
      </c>
    </row>
    <row r="15" spans="1:6" ht="15" customHeight="1" x14ac:dyDescent="0.15">
      <c r="A15" s="12"/>
      <c r="B15" s="35">
        <v>10</v>
      </c>
      <c r="C15" s="94">
        <v>5</v>
      </c>
      <c r="D15" s="94">
        <v>4</v>
      </c>
      <c r="E15" s="95">
        <v>9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6</v>
      </c>
      <c r="D17" s="94">
        <v>3</v>
      </c>
      <c r="E17" s="95">
        <v>9</v>
      </c>
      <c r="F17" s="32"/>
    </row>
    <row r="18" spans="1:6" ht="15" customHeight="1" x14ac:dyDescent="0.15">
      <c r="A18" s="12"/>
      <c r="B18" s="35">
        <v>13</v>
      </c>
      <c r="C18" s="94">
        <v>4</v>
      </c>
      <c r="D18" s="94">
        <v>4</v>
      </c>
      <c r="E18" s="95">
        <v>8</v>
      </c>
      <c r="F18" s="32"/>
    </row>
    <row r="19" spans="1:6" ht="15" customHeight="1" x14ac:dyDescent="0.15">
      <c r="A19" s="12"/>
      <c r="B19" s="35">
        <v>14</v>
      </c>
      <c r="C19" s="94">
        <v>4</v>
      </c>
      <c r="D19" s="94">
        <v>5</v>
      </c>
      <c r="E19" s="95">
        <v>9</v>
      </c>
      <c r="F19" s="32"/>
    </row>
    <row r="20" spans="1:6" ht="15" customHeight="1" x14ac:dyDescent="0.15">
      <c r="A20" s="12"/>
      <c r="B20" s="37" t="s">
        <v>29</v>
      </c>
      <c r="C20" s="70">
        <v>20</v>
      </c>
      <c r="D20" s="70">
        <v>19</v>
      </c>
      <c r="E20" s="48">
        <v>39</v>
      </c>
      <c r="F20" s="39">
        <v>5.8823529411764705E-2</v>
      </c>
    </row>
    <row r="21" spans="1:6" ht="15" customHeight="1" x14ac:dyDescent="0.15">
      <c r="A21" s="12"/>
      <c r="B21" s="35">
        <v>15</v>
      </c>
      <c r="C21" s="94">
        <v>3</v>
      </c>
      <c r="D21" s="94">
        <v>4</v>
      </c>
      <c r="E21" s="95">
        <v>7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2</v>
      </c>
      <c r="E22" s="95">
        <v>5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7</v>
      </c>
      <c r="E23" s="95">
        <v>10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4</v>
      </c>
      <c r="D25" s="94">
        <v>6</v>
      </c>
      <c r="E25" s="95">
        <v>10</v>
      </c>
      <c r="F25" s="32"/>
    </row>
    <row r="26" spans="1:6" ht="15" customHeight="1" x14ac:dyDescent="0.15">
      <c r="A26" s="12"/>
      <c r="B26" s="40" t="s">
        <v>30</v>
      </c>
      <c r="C26" s="49">
        <v>15</v>
      </c>
      <c r="D26" s="49">
        <v>20</v>
      </c>
      <c r="E26" s="41">
        <v>35</v>
      </c>
      <c r="F26" s="42">
        <v>5.2790346907993967E-2</v>
      </c>
    </row>
    <row r="27" spans="1:6" ht="15" customHeight="1" x14ac:dyDescent="0.15">
      <c r="A27" s="12"/>
      <c r="B27" s="35">
        <v>20</v>
      </c>
      <c r="C27" s="94">
        <v>2</v>
      </c>
      <c r="D27" s="94">
        <v>3</v>
      </c>
      <c r="E27" s="95">
        <v>5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6</v>
      </c>
      <c r="D31" s="94">
        <v>7</v>
      </c>
      <c r="E31" s="95">
        <v>13</v>
      </c>
      <c r="F31" s="32"/>
    </row>
    <row r="32" spans="1:6" ht="15" customHeight="1" x14ac:dyDescent="0.15">
      <c r="A32" s="12"/>
      <c r="B32" s="40" t="s">
        <v>31</v>
      </c>
      <c r="C32" s="49">
        <v>12</v>
      </c>
      <c r="D32" s="49">
        <v>13</v>
      </c>
      <c r="E32" s="41">
        <v>25</v>
      </c>
      <c r="F32" s="42">
        <v>3.7707390648567117E-2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5</v>
      </c>
      <c r="D37" s="94">
        <v>4</v>
      </c>
      <c r="E37" s="95">
        <v>9</v>
      </c>
      <c r="F37" s="32"/>
    </row>
    <row r="38" spans="1:6" ht="15" customHeight="1" x14ac:dyDescent="0.15">
      <c r="A38" s="12"/>
      <c r="B38" s="40" t="s">
        <v>32</v>
      </c>
      <c r="C38" s="49">
        <v>9</v>
      </c>
      <c r="D38" s="49">
        <v>10</v>
      </c>
      <c r="E38" s="41">
        <v>19</v>
      </c>
      <c r="F38" s="42">
        <v>2.8657616892911009E-2</v>
      </c>
    </row>
    <row r="39" spans="1:6" ht="15" customHeight="1" x14ac:dyDescent="0.15">
      <c r="A39" s="12"/>
      <c r="B39" s="35">
        <v>30</v>
      </c>
      <c r="C39" s="94">
        <v>3</v>
      </c>
      <c r="D39" s="94">
        <v>2</v>
      </c>
      <c r="E39" s="95">
        <v>5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5</v>
      </c>
      <c r="E40" s="95">
        <v>5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3</v>
      </c>
      <c r="E41" s="95">
        <v>6</v>
      </c>
      <c r="F41" s="32"/>
    </row>
    <row r="42" spans="1:6" ht="15" customHeight="1" x14ac:dyDescent="0.15">
      <c r="A42" s="12"/>
      <c r="B42" s="35">
        <v>33</v>
      </c>
      <c r="C42" s="94">
        <v>4</v>
      </c>
      <c r="D42" s="94">
        <v>1</v>
      </c>
      <c r="E42" s="95">
        <v>5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11</v>
      </c>
      <c r="D44" s="49">
        <v>12</v>
      </c>
      <c r="E44" s="41">
        <v>23</v>
      </c>
      <c r="F44" s="42">
        <v>3.4690799396681751E-2</v>
      </c>
    </row>
    <row r="45" spans="1:6" ht="15" customHeight="1" x14ac:dyDescent="0.15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4</v>
      </c>
      <c r="E46" s="95">
        <v>7</v>
      </c>
      <c r="F46" s="32"/>
    </row>
    <row r="47" spans="1:6" ht="15" customHeight="1" x14ac:dyDescent="0.15">
      <c r="A47" s="12"/>
      <c r="B47" s="35">
        <v>37</v>
      </c>
      <c r="C47" s="94">
        <v>4</v>
      </c>
      <c r="D47" s="94">
        <v>2</v>
      </c>
      <c r="E47" s="95">
        <v>6</v>
      </c>
      <c r="F47" s="32"/>
    </row>
    <row r="48" spans="1:6" ht="15" customHeight="1" x14ac:dyDescent="0.15">
      <c r="A48" s="12"/>
      <c r="B48" s="35">
        <v>38</v>
      </c>
      <c r="C48" s="94">
        <v>4</v>
      </c>
      <c r="D48" s="94">
        <v>7</v>
      </c>
      <c r="E48" s="95">
        <v>11</v>
      </c>
      <c r="F48" s="32"/>
    </row>
    <row r="49" spans="1:6" ht="15" customHeight="1" x14ac:dyDescent="0.15">
      <c r="A49" s="12"/>
      <c r="B49" s="35">
        <v>39</v>
      </c>
      <c r="C49" s="94">
        <v>5</v>
      </c>
      <c r="D49" s="94">
        <v>2</v>
      </c>
      <c r="E49" s="95">
        <v>7</v>
      </c>
      <c r="F49" s="32"/>
    </row>
    <row r="50" spans="1:6" ht="15" customHeight="1" x14ac:dyDescent="0.15">
      <c r="A50" s="12"/>
      <c r="B50" s="40" t="s">
        <v>34</v>
      </c>
      <c r="C50" s="49">
        <v>19</v>
      </c>
      <c r="D50" s="49">
        <v>17</v>
      </c>
      <c r="E50" s="41">
        <v>36</v>
      </c>
      <c r="F50" s="42">
        <v>5.4298642533936653E-2</v>
      </c>
    </row>
    <row r="51" spans="1:6" ht="15" customHeight="1" x14ac:dyDescent="0.15">
      <c r="A51" s="12"/>
      <c r="B51" s="35">
        <v>40</v>
      </c>
      <c r="C51" s="94">
        <v>6</v>
      </c>
      <c r="D51" s="94">
        <v>4</v>
      </c>
      <c r="E51" s="95">
        <v>10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6</v>
      </c>
      <c r="E52" s="95">
        <v>8</v>
      </c>
      <c r="F52" s="32"/>
    </row>
    <row r="53" spans="1:6" ht="15" customHeight="1" x14ac:dyDescent="0.15">
      <c r="A53" s="12"/>
      <c r="B53" s="35">
        <v>42</v>
      </c>
      <c r="C53" s="94">
        <v>6</v>
      </c>
      <c r="D53" s="94">
        <v>6</v>
      </c>
      <c r="E53" s="95">
        <v>12</v>
      </c>
      <c r="F53" s="32"/>
    </row>
    <row r="54" spans="1:6" ht="15" customHeight="1" x14ac:dyDescent="0.15">
      <c r="A54" s="12"/>
      <c r="B54" s="35">
        <v>43</v>
      </c>
      <c r="C54" s="94">
        <v>5</v>
      </c>
      <c r="D54" s="94">
        <v>8</v>
      </c>
      <c r="E54" s="95">
        <v>13</v>
      </c>
      <c r="F54" s="32"/>
    </row>
    <row r="55" spans="1:6" ht="15" customHeight="1" x14ac:dyDescent="0.15">
      <c r="A55" s="12"/>
      <c r="B55" s="35">
        <v>44</v>
      </c>
      <c r="C55" s="94">
        <v>7</v>
      </c>
      <c r="D55" s="94">
        <v>2</v>
      </c>
      <c r="E55" s="95">
        <v>9</v>
      </c>
      <c r="F55" s="32"/>
    </row>
    <row r="56" spans="1:6" ht="15" customHeight="1" x14ac:dyDescent="0.15">
      <c r="A56" s="12"/>
      <c r="B56" s="40" t="s">
        <v>35</v>
      </c>
      <c r="C56" s="49">
        <v>26</v>
      </c>
      <c r="D56" s="49">
        <v>26</v>
      </c>
      <c r="E56" s="41">
        <v>52</v>
      </c>
      <c r="F56" s="42">
        <v>7.8431372549019607E-2</v>
      </c>
    </row>
    <row r="57" spans="1:6" ht="15" customHeight="1" x14ac:dyDescent="0.15">
      <c r="A57" s="12"/>
      <c r="B57" s="35">
        <v>45</v>
      </c>
      <c r="C57" s="94">
        <v>5</v>
      </c>
      <c r="D57" s="94">
        <v>4</v>
      </c>
      <c r="E57" s="95">
        <v>9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4</v>
      </c>
      <c r="E58" s="95">
        <v>7</v>
      </c>
      <c r="F58" s="32"/>
    </row>
    <row r="59" spans="1:6" ht="15" customHeight="1" x14ac:dyDescent="0.15">
      <c r="A59" s="12"/>
      <c r="B59" s="35">
        <v>47</v>
      </c>
      <c r="C59" s="94">
        <v>5</v>
      </c>
      <c r="D59" s="94">
        <v>4</v>
      </c>
      <c r="E59" s="95">
        <v>9</v>
      </c>
      <c r="F59" s="32"/>
    </row>
    <row r="60" spans="1:6" ht="15" customHeight="1" x14ac:dyDescent="0.15">
      <c r="A60" s="12"/>
      <c r="B60" s="35">
        <v>48</v>
      </c>
      <c r="C60" s="94">
        <v>5</v>
      </c>
      <c r="D60" s="94">
        <v>4</v>
      </c>
      <c r="E60" s="95">
        <v>9</v>
      </c>
      <c r="F60" s="32"/>
    </row>
    <row r="61" spans="1:6" ht="15" customHeight="1" x14ac:dyDescent="0.15">
      <c r="A61" s="12"/>
      <c r="B61" s="35">
        <v>49</v>
      </c>
      <c r="C61" s="94">
        <v>5</v>
      </c>
      <c r="D61" s="94">
        <v>6</v>
      </c>
      <c r="E61" s="95">
        <v>11</v>
      </c>
      <c r="F61" s="32"/>
    </row>
    <row r="62" spans="1:6" ht="15" customHeight="1" x14ac:dyDescent="0.15">
      <c r="A62" s="12"/>
      <c r="B62" s="40" t="s">
        <v>36</v>
      </c>
      <c r="C62" s="49">
        <v>23</v>
      </c>
      <c r="D62" s="49">
        <v>22</v>
      </c>
      <c r="E62" s="41">
        <v>45</v>
      </c>
      <c r="F62" s="42">
        <v>6.7873303167420809E-2</v>
      </c>
    </row>
    <row r="63" spans="1:6" ht="15" customHeight="1" x14ac:dyDescent="0.15">
      <c r="A63" s="12"/>
      <c r="B63" s="35">
        <v>50</v>
      </c>
      <c r="C63" s="94">
        <v>8</v>
      </c>
      <c r="D63" s="94">
        <v>8</v>
      </c>
      <c r="E63" s="95">
        <v>16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4</v>
      </c>
      <c r="E64" s="95">
        <v>8</v>
      </c>
      <c r="F64" s="32"/>
    </row>
    <row r="65" spans="1:6" ht="15" customHeight="1" x14ac:dyDescent="0.15">
      <c r="A65" s="12"/>
      <c r="B65" s="35">
        <v>52</v>
      </c>
      <c r="C65" s="94">
        <v>7</v>
      </c>
      <c r="D65" s="94">
        <v>6</v>
      </c>
      <c r="E65" s="95">
        <v>13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8</v>
      </c>
      <c r="E66" s="95">
        <v>11</v>
      </c>
      <c r="F66" s="32"/>
    </row>
    <row r="67" spans="1:6" ht="15" customHeight="1" x14ac:dyDescent="0.15">
      <c r="A67" s="12"/>
      <c r="B67" s="35">
        <v>54</v>
      </c>
      <c r="C67" s="94">
        <v>6</v>
      </c>
      <c r="D67" s="94">
        <v>4</v>
      </c>
      <c r="E67" s="95">
        <v>10</v>
      </c>
      <c r="F67" s="32"/>
    </row>
    <row r="68" spans="1:6" ht="15" customHeight="1" x14ac:dyDescent="0.15">
      <c r="A68" s="12"/>
      <c r="B68" s="40" t="s">
        <v>37</v>
      </c>
      <c r="C68" s="49">
        <v>28</v>
      </c>
      <c r="D68" s="49">
        <v>30</v>
      </c>
      <c r="E68" s="41">
        <v>58</v>
      </c>
      <c r="F68" s="42">
        <v>8.7481146304675711E-2</v>
      </c>
    </row>
    <row r="69" spans="1:6" ht="15" customHeight="1" x14ac:dyDescent="0.15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5</v>
      </c>
      <c r="D70" s="94">
        <v>8</v>
      </c>
      <c r="E70" s="95">
        <v>13</v>
      </c>
      <c r="F70" s="32"/>
    </row>
    <row r="71" spans="1:6" ht="15" customHeight="1" x14ac:dyDescent="0.15">
      <c r="A71" s="12"/>
      <c r="B71" s="35">
        <v>57</v>
      </c>
      <c r="C71" s="94">
        <v>4</v>
      </c>
      <c r="D71" s="94">
        <v>4</v>
      </c>
      <c r="E71" s="95">
        <v>8</v>
      </c>
      <c r="F71" s="32"/>
    </row>
    <row r="72" spans="1:6" ht="15" customHeight="1" x14ac:dyDescent="0.15">
      <c r="A72" s="12"/>
      <c r="B72" s="35">
        <v>58</v>
      </c>
      <c r="C72" s="94">
        <v>5</v>
      </c>
      <c r="D72" s="94">
        <v>5</v>
      </c>
      <c r="E72" s="95">
        <v>10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9</v>
      </c>
      <c r="E73" s="95">
        <v>13</v>
      </c>
      <c r="F73" s="32"/>
    </row>
    <row r="74" spans="1:6" ht="15" customHeight="1" x14ac:dyDescent="0.15">
      <c r="A74" s="12"/>
      <c r="B74" s="40" t="s">
        <v>38</v>
      </c>
      <c r="C74" s="49">
        <v>21</v>
      </c>
      <c r="D74" s="49">
        <v>28</v>
      </c>
      <c r="E74" s="41">
        <v>49</v>
      </c>
      <c r="F74" s="42">
        <v>7.3906485671191555E-2</v>
      </c>
    </row>
    <row r="75" spans="1:6" ht="15" customHeight="1" x14ac:dyDescent="0.15">
      <c r="A75" s="12"/>
      <c r="B75" s="35">
        <v>60</v>
      </c>
      <c r="C75" s="94">
        <v>4</v>
      </c>
      <c r="D75" s="94">
        <v>2</v>
      </c>
      <c r="E75" s="95">
        <v>6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1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v>14</v>
      </c>
      <c r="D80" s="49">
        <v>11</v>
      </c>
      <c r="E80" s="41">
        <v>25</v>
      </c>
      <c r="F80" s="42">
        <v>3.7707390648567117E-2</v>
      </c>
    </row>
    <row r="81" spans="1:6" ht="15" customHeight="1" x14ac:dyDescent="0.15">
      <c r="A81" s="12"/>
      <c r="B81" s="35">
        <v>65</v>
      </c>
      <c r="C81" s="94">
        <v>2</v>
      </c>
      <c r="D81" s="94">
        <v>5</v>
      </c>
      <c r="E81" s="95">
        <v>7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4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7</v>
      </c>
      <c r="E83" s="95">
        <v>11</v>
      </c>
      <c r="F83" s="32"/>
    </row>
    <row r="84" spans="1:6" ht="15" customHeight="1" x14ac:dyDescent="0.15">
      <c r="A84" s="12"/>
      <c r="B84" s="35">
        <v>68</v>
      </c>
      <c r="C84" s="94">
        <v>6</v>
      </c>
      <c r="D84" s="94">
        <v>3</v>
      </c>
      <c r="E84" s="95">
        <v>9</v>
      </c>
      <c r="F84" s="32"/>
    </row>
    <row r="85" spans="1:6" ht="15" customHeight="1" x14ac:dyDescent="0.15">
      <c r="A85" s="12"/>
      <c r="B85" s="35">
        <v>69</v>
      </c>
      <c r="C85" s="94">
        <v>6</v>
      </c>
      <c r="D85" s="94">
        <v>0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v>18</v>
      </c>
      <c r="D86" s="71">
        <v>19</v>
      </c>
      <c r="E86" s="44">
        <v>37</v>
      </c>
      <c r="F86" s="45">
        <v>5.5806938159879339E-2</v>
      </c>
    </row>
    <row r="87" spans="1:6" ht="15" customHeight="1" x14ac:dyDescent="0.15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7</v>
      </c>
      <c r="E88" s="95">
        <v>8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5</v>
      </c>
      <c r="E90" s="95">
        <v>8</v>
      </c>
      <c r="F90" s="32"/>
    </row>
    <row r="91" spans="1:6" ht="15" customHeight="1" x14ac:dyDescent="0.15">
      <c r="A91" s="12"/>
      <c r="B91" s="35">
        <v>74</v>
      </c>
      <c r="C91" s="94">
        <v>6</v>
      </c>
      <c r="D91" s="94">
        <v>6</v>
      </c>
      <c r="E91" s="95">
        <v>12</v>
      </c>
      <c r="F91" s="32"/>
    </row>
    <row r="92" spans="1:6" ht="15" customHeight="1" x14ac:dyDescent="0.15">
      <c r="A92" s="12"/>
      <c r="B92" s="43" t="s">
        <v>41</v>
      </c>
      <c r="C92" s="71">
        <v>15</v>
      </c>
      <c r="D92" s="71">
        <v>24</v>
      </c>
      <c r="E92" s="44">
        <v>39</v>
      </c>
      <c r="F92" s="45">
        <v>5.8823529411764705E-2</v>
      </c>
    </row>
    <row r="93" spans="1:6" ht="15" customHeight="1" x14ac:dyDescent="0.15">
      <c r="A93" s="12"/>
      <c r="B93" s="35">
        <v>75</v>
      </c>
      <c r="C93" s="94">
        <v>5</v>
      </c>
      <c r="D93" s="94">
        <v>6</v>
      </c>
      <c r="E93" s="95">
        <v>11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5</v>
      </c>
      <c r="E94" s="95">
        <v>9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16</v>
      </c>
      <c r="D98" s="71">
        <v>16</v>
      </c>
      <c r="E98" s="44">
        <v>32</v>
      </c>
      <c r="F98" s="45">
        <v>4.8265460030165915E-2</v>
      </c>
    </row>
    <row r="99" spans="1:6" ht="15" customHeight="1" x14ac:dyDescent="0.15">
      <c r="A99" s="12"/>
      <c r="B99" s="35">
        <v>80</v>
      </c>
      <c r="C99" s="94">
        <v>4</v>
      </c>
      <c r="D99" s="94">
        <v>2</v>
      </c>
      <c r="E99" s="95">
        <v>6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5</v>
      </c>
      <c r="E101" s="95">
        <v>8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v>10</v>
      </c>
      <c r="D104" s="71">
        <v>15</v>
      </c>
      <c r="E104" s="44">
        <v>25</v>
      </c>
      <c r="F104" s="45">
        <v>3.7707390648567117E-2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4</v>
      </c>
      <c r="E105" s="95">
        <v>6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9</v>
      </c>
      <c r="D110" s="71">
        <v>11</v>
      </c>
      <c r="E110" s="44">
        <v>20</v>
      </c>
      <c r="F110" s="45">
        <v>3.0165912518853696E-2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5</v>
      </c>
      <c r="E114" s="95">
        <v>5</v>
      </c>
      <c r="F114" s="32"/>
    </row>
    <row r="115" spans="1:6" ht="15" customHeight="1" x14ac:dyDescent="0.15">
      <c r="A115" s="12"/>
      <c r="B115" s="35">
        <v>94</v>
      </c>
      <c r="C115" s="94">
        <v>2</v>
      </c>
      <c r="D115" s="94">
        <v>1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10</v>
      </c>
      <c r="E116" s="44">
        <v>13</v>
      </c>
      <c r="F116" s="45">
        <v>1.9607843137254902E-2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3</v>
      </c>
      <c r="D122" s="71">
        <v>1</v>
      </c>
      <c r="E122" s="44">
        <v>4</v>
      </c>
      <c r="F122" s="45">
        <v>6.0331825037707393E-3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318</v>
      </c>
      <c r="D147" s="77">
        <v>345</v>
      </c>
      <c r="E147" s="77">
        <v>663</v>
      </c>
      <c r="F147" s="32"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66</v>
      </c>
      <c r="D150" s="17">
        <v>60</v>
      </c>
      <c r="E150" s="17">
        <v>126</v>
      </c>
      <c r="F150" s="32">
        <v>0.19004524886877827</v>
      </c>
    </row>
    <row r="151" spans="1:6" ht="15" customHeight="1" x14ac:dyDescent="0.15">
      <c r="A151" s="18"/>
      <c r="B151" s="18" t="s">
        <v>49</v>
      </c>
      <c r="C151" s="19">
        <v>178</v>
      </c>
      <c r="D151" s="19">
        <v>189</v>
      </c>
      <c r="E151" s="19">
        <v>367</v>
      </c>
      <c r="F151" s="32">
        <v>0.55354449472096534</v>
      </c>
    </row>
    <row r="152" spans="1:6" ht="15" customHeight="1" x14ac:dyDescent="0.15">
      <c r="A152" s="33"/>
      <c r="B152" s="20" t="s">
        <v>6</v>
      </c>
      <c r="C152" s="21">
        <v>74</v>
      </c>
      <c r="D152" s="21">
        <v>96</v>
      </c>
      <c r="E152" s="21">
        <v>170</v>
      </c>
      <c r="F152" s="32">
        <v>0.25641025641025639</v>
      </c>
    </row>
    <row r="153" spans="1:6" ht="15" customHeight="1" x14ac:dyDescent="0.15">
      <c r="B153" s="2" t="s">
        <v>8</v>
      </c>
      <c r="C153" s="1">
        <v>318</v>
      </c>
      <c r="D153" s="1">
        <v>345</v>
      </c>
      <c r="E153" s="1">
        <v>663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66</v>
      </c>
      <c r="D155" s="17">
        <v>60</v>
      </c>
      <c r="E155" s="17">
        <v>126</v>
      </c>
      <c r="F155" s="32">
        <v>0.19004524886877827</v>
      </c>
    </row>
    <row r="156" spans="1:6" ht="15" customHeight="1" x14ac:dyDescent="0.15">
      <c r="A156" s="28"/>
      <c r="B156" s="18" t="s">
        <v>49</v>
      </c>
      <c r="C156" s="19">
        <v>178</v>
      </c>
      <c r="D156" s="19">
        <v>189</v>
      </c>
      <c r="E156" s="19">
        <v>367</v>
      </c>
      <c r="F156" s="32">
        <v>0.55354449472096534</v>
      </c>
    </row>
    <row r="157" spans="1:6" ht="15" customHeight="1" x14ac:dyDescent="0.15">
      <c r="A157" s="25"/>
      <c r="B157" s="20" t="s">
        <v>10</v>
      </c>
      <c r="C157" s="21">
        <v>33</v>
      </c>
      <c r="D157" s="21">
        <v>43</v>
      </c>
      <c r="E157" s="21">
        <v>76</v>
      </c>
      <c r="F157" s="32">
        <v>0.11463046757164404</v>
      </c>
    </row>
    <row r="158" spans="1:6" ht="15" customHeight="1" x14ac:dyDescent="0.15">
      <c r="A158" s="26"/>
      <c r="B158" s="29" t="s">
        <v>11</v>
      </c>
      <c r="C158" s="27">
        <v>41</v>
      </c>
      <c r="D158" s="27">
        <v>53</v>
      </c>
      <c r="E158" s="27">
        <v>94</v>
      </c>
      <c r="F158" s="32">
        <v>0.14177978883861236</v>
      </c>
    </row>
    <row r="159" spans="1:6" ht="15" customHeight="1" x14ac:dyDescent="0.15">
      <c r="B159" s="2" t="s">
        <v>8</v>
      </c>
      <c r="C159" s="1">
        <v>318</v>
      </c>
      <c r="D159" s="1">
        <v>345</v>
      </c>
      <c r="E159" s="1">
        <v>663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15</v>
      </c>
      <c r="D161" s="31">
        <v>22</v>
      </c>
      <c r="E161" s="31">
        <v>37</v>
      </c>
      <c r="F161" s="32">
        <v>5.5806938159879339E-2</v>
      </c>
    </row>
    <row r="162" spans="1:6" ht="15" customHeight="1" x14ac:dyDescent="0.15">
      <c r="A162" s="30"/>
      <c r="B162" s="23" t="s">
        <v>15</v>
      </c>
      <c r="C162" s="31">
        <v>6</v>
      </c>
      <c r="D162" s="31">
        <v>11</v>
      </c>
      <c r="E162" s="31">
        <v>17</v>
      </c>
      <c r="F162" s="32">
        <v>2.564102564102564E-2</v>
      </c>
    </row>
    <row r="163" spans="1:6" ht="15" customHeight="1" x14ac:dyDescent="0.15">
      <c r="A163" s="30"/>
      <c r="B163" s="23" t="s">
        <v>13</v>
      </c>
      <c r="C163" s="31">
        <v>3</v>
      </c>
      <c r="D163" s="31">
        <v>1</v>
      </c>
      <c r="E163" s="31">
        <v>4</v>
      </c>
      <c r="F163" s="32">
        <v>6.0331825037707393E-3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1">
    <tabColor rgb="FFCC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168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3</v>
      </c>
      <c r="D5" s="94">
        <v>2</v>
      </c>
      <c r="E5" s="95">
        <v>5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4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v>8</v>
      </c>
      <c r="D8" s="70">
        <v>9</v>
      </c>
      <c r="E8" s="38">
        <v>17</v>
      </c>
      <c r="F8" s="39">
        <v>1.6781836130306021E-2</v>
      </c>
    </row>
    <row r="9" spans="1:6" ht="15" customHeight="1" x14ac:dyDescent="0.15">
      <c r="A9" s="12"/>
      <c r="B9" s="35">
        <v>5</v>
      </c>
      <c r="C9" s="94">
        <v>3</v>
      </c>
      <c r="D9" s="94">
        <v>3</v>
      </c>
      <c r="E9" s="95">
        <v>6</v>
      </c>
      <c r="F9" s="32"/>
    </row>
    <row r="10" spans="1:6" ht="15" customHeight="1" x14ac:dyDescent="0.15">
      <c r="A10" s="12"/>
      <c r="B10" s="35">
        <v>6</v>
      </c>
      <c r="C10" s="94">
        <v>5</v>
      </c>
      <c r="D10" s="94">
        <v>3</v>
      </c>
      <c r="E10" s="95">
        <v>8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3</v>
      </c>
      <c r="E11" s="95">
        <v>5</v>
      </c>
      <c r="F11" s="32"/>
    </row>
    <row r="12" spans="1:6" ht="15" customHeight="1" x14ac:dyDescent="0.15">
      <c r="A12" s="12"/>
      <c r="B12" s="35">
        <v>8</v>
      </c>
      <c r="C12" s="94">
        <v>4</v>
      </c>
      <c r="D12" s="94">
        <v>5</v>
      </c>
      <c r="E12" s="95">
        <v>9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5</v>
      </c>
      <c r="E13" s="95">
        <v>8</v>
      </c>
      <c r="F13" s="32"/>
    </row>
    <row r="14" spans="1:6" ht="15" customHeight="1" x14ac:dyDescent="0.15">
      <c r="A14" s="12"/>
      <c r="B14" s="37" t="s">
        <v>28</v>
      </c>
      <c r="C14" s="70">
        <v>17</v>
      </c>
      <c r="D14" s="70">
        <v>19</v>
      </c>
      <c r="E14" s="48">
        <v>36</v>
      </c>
      <c r="F14" s="39">
        <v>3.5538005923000986E-2</v>
      </c>
    </row>
    <row r="15" spans="1:6" ht="15" customHeight="1" x14ac:dyDescent="0.15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5</v>
      </c>
      <c r="E16" s="95">
        <v>8</v>
      </c>
      <c r="F16" s="32"/>
    </row>
    <row r="17" spans="1:6" ht="15" customHeight="1" x14ac:dyDescent="0.15">
      <c r="A17" s="12"/>
      <c r="B17" s="35">
        <v>12</v>
      </c>
      <c r="C17" s="94">
        <v>4</v>
      </c>
      <c r="D17" s="94">
        <v>6</v>
      </c>
      <c r="E17" s="95">
        <v>10</v>
      </c>
      <c r="F17" s="32"/>
    </row>
    <row r="18" spans="1:6" ht="15" customHeight="1" x14ac:dyDescent="0.15">
      <c r="A18" s="12"/>
      <c r="B18" s="35">
        <v>13</v>
      </c>
      <c r="C18" s="94">
        <v>5</v>
      </c>
      <c r="D18" s="94">
        <v>2</v>
      </c>
      <c r="E18" s="95">
        <v>7</v>
      </c>
      <c r="F18" s="32"/>
    </row>
    <row r="19" spans="1:6" ht="15" customHeight="1" x14ac:dyDescent="0.15">
      <c r="A19" s="12"/>
      <c r="B19" s="35">
        <v>14</v>
      </c>
      <c r="C19" s="94">
        <v>4</v>
      </c>
      <c r="D19" s="94">
        <v>6</v>
      </c>
      <c r="E19" s="95">
        <v>10</v>
      </c>
      <c r="F19" s="32"/>
    </row>
    <row r="20" spans="1:6" ht="15" customHeight="1" x14ac:dyDescent="0.15">
      <c r="A20" s="12"/>
      <c r="B20" s="37" t="s">
        <v>29</v>
      </c>
      <c r="C20" s="70">
        <v>19</v>
      </c>
      <c r="D20" s="70">
        <v>21</v>
      </c>
      <c r="E20" s="48">
        <v>40</v>
      </c>
      <c r="F20" s="39">
        <v>3.9486673247778874E-2</v>
      </c>
    </row>
    <row r="21" spans="1:6" ht="15" customHeight="1" x14ac:dyDescent="0.15">
      <c r="A21" s="12"/>
      <c r="B21" s="35">
        <v>15</v>
      </c>
      <c r="C21" s="94">
        <v>2</v>
      </c>
      <c r="D21" s="94">
        <v>6</v>
      </c>
      <c r="E21" s="95">
        <v>8</v>
      </c>
      <c r="F21" s="32"/>
    </row>
    <row r="22" spans="1:6" ht="15" customHeight="1" x14ac:dyDescent="0.15">
      <c r="A22" s="12"/>
      <c r="B22" s="35">
        <v>16</v>
      </c>
      <c r="C22" s="94">
        <v>6</v>
      </c>
      <c r="D22" s="94">
        <v>7</v>
      </c>
      <c r="E22" s="95">
        <v>13</v>
      </c>
      <c r="F22" s="32"/>
    </row>
    <row r="23" spans="1:6" ht="15" customHeight="1" x14ac:dyDescent="0.15">
      <c r="A23" s="12"/>
      <c r="B23" s="35">
        <v>17</v>
      </c>
      <c r="C23" s="94">
        <v>4</v>
      </c>
      <c r="D23" s="94">
        <v>7</v>
      </c>
      <c r="E23" s="95">
        <v>11</v>
      </c>
      <c r="F23" s="32"/>
    </row>
    <row r="24" spans="1:6" ht="15" customHeight="1" x14ac:dyDescent="0.15">
      <c r="A24" s="12"/>
      <c r="B24" s="35">
        <v>18</v>
      </c>
      <c r="C24" s="94">
        <v>7</v>
      </c>
      <c r="D24" s="94">
        <v>6</v>
      </c>
      <c r="E24" s="95">
        <v>13</v>
      </c>
      <c r="F24" s="32"/>
    </row>
    <row r="25" spans="1:6" ht="15" customHeight="1" x14ac:dyDescent="0.15">
      <c r="A25" s="12"/>
      <c r="B25" s="35">
        <v>19</v>
      </c>
      <c r="C25" s="94">
        <v>9</v>
      </c>
      <c r="D25" s="94">
        <v>3</v>
      </c>
      <c r="E25" s="95">
        <v>12</v>
      </c>
      <c r="F25" s="32"/>
    </row>
    <row r="26" spans="1:6" ht="15" customHeight="1" x14ac:dyDescent="0.15">
      <c r="A26" s="12"/>
      <c r="B26" s="40" t="s">
        <v>30</v>
      </c>
      <c r="C26" s="49">
        <v>28</v>
      </c>
      <c r="D26" s="49">
        <v>29</v>
      </c>
      <c r="E26" s="41">
        <v>57</v>
      </c>
      <c r="F26" s="42">
        <v>5.6268509378084898E-2</v>
      </c>
    </row>
    <row r="27" spans="1:6" ht="15" customHeight="1" x14ac:dyDescent="0.15">
      <c r="A27" s="12"/>
      <c r="B27" s="35">
        <v>20</v>
      </c>
      <c r="C27" s="94">
        <v>4</v>
      </c>
      <c r="D27" s="94">
        <v>7</v>
      </c>
      <c r="E27" s="95">
        <v>11</v>
      </c>
      <c r="F27" s="32"/>
    </row>
    <row r="28" spans="1:6" ht="15" customHeight="1" x14ac:dyDescent="0.15">
      <c r="A28" s="12"/>
      <c r="B28" s="35">
        <v>21</v>
      </c>
      <c r="C28" s="94">
        <v>5</v>
      </c>
      <c r="D28" s="94">
        <v>3</v>
      </c>
      <c r="E28" s="95">
        <v>8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4</v>
      </c>
      <c r="E29" s="95">
        <v>5</v>
      </c>
      <c r="F29" s="32"/>
    </row>
    <row r="30" spans="1:6" ht="15" customHeight="1" x14ac:dyDescent="0.15">
      <c r="A30" s="12"/>
      <c r="B30" s="35">
        <v>23</v>
      </c>
      <c r="C30" s="94">
        <v>6</v>
      </c>
      <c r="D30" s="94">
        <v>3</v>
      </c>
      <c r="E30" s="95">
        <v>9</v>
      </c>
      <c r="F30" s="32"/>
    </row>
    <row r="31" spans="1:6" ht="15" customHeight="1" x14ac:dyDescent="0.15">
      <c r="A31" s="12"/>
      <c r="B31" s="35">
        <v>24</v>
      </c>
      <c r="C31" s="94">
        <v>5</v>
      </c>
      <c r="D31" s="94">
        <v>3</v>
      </c>
      <c r="E31" s="95">
        <v>8</v>
      </c>
      <c r="F31" s="32"/>
    </row>
    <row r="32" spans="1:6" ht="15" customHeight="1" x14ac:dyDescent="0.15">
      <c r="A32" s="12"/>
      <c r="B32" s="40" t="s">
        <v>31</v>
      </c>
      <c r="C32" s="49">
        <v>21</v>
      </c>
      <c r="D32" s="49">
        <v>20</v>
      </c>
      <c r="E32" s="41">
        <v>41</v>
      </c>
      <c r="F32" s="42">
        <v>4.0473840078973346E-2</v>
      </c>
    </row>
    <row r="33" spans="1:6" ht="15" customHeight="1" x14ac:dyDescent="0.15">
      <c r="A33" s="12"/>
      <c r="B33" s="35">
        <v>25</v>
      </c>
      <c r="C33" s="94">
        <v>7</v>
      </c>
      <c r="D33" s="94">
        <v>5</v>
      </c>
      <c r="E33" s="95">
        <v>12</v>
      </c>
      <c r="F33" s="32"/>
    </row>
    <row r="34" spans="1:6" ht="15" customHeight="1" x14ac:dyDescent="0.15">
      <c r="A34" s="12"/>
      <c r="B34" s="35">
        <v>26</v>
      </c>
      <c r="C34" s="94">
        <v>9</v>
      </c>
      <c r="D34" s="94">
        <v>1</v>
      </c>
      <c r="E34" s="95">
        <v>10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7</v>
      </c>
      <c r="E35" s="95">
        <v>10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15">
      <c r="A37" s="12"/>
      <c r="B37" s="35">
        <v>29</v>
      </c>
      <c r="C37" s="94">
        <v>7</v>
      </c>
      <c r="D37" s="94">
        <v>7</v>
      </c>
      <c r="E37" s="95">
        <v>14</v>
      </c>
      <c r="F37" s="32"/>
    </row>
    <row r="38" spans="1:6" ht="15" customHeight="1" x14ac:dyDescent="0.15">
      <c r="A38" s="12"/>
      <c r="B38" s="40" t="s">
        <v>32</v>
      </c>
      <c r="C38" s="49">
        <v>28</v>
      </c>
      <c r="D38" s="49">
        <v>22</v>
      </c>
      <c r="E38" s="41">
        <v>50</v>
      </c>
      <c r="F38" s="42">
        <v>4.9358341559723594E-2</v>
      </c>
    </row>
    <row r="39" spans="1:6" ht="15" customHeight="1" x14ac:dyDescent="0.15">
      <c r="A39" s="12"/>
      <c r="B39" s="35">
        <v>30</v>
      </c>
      <c r="C39" s="94">
        <v>2</v>
      </c>
      <c r="D39" s="94">
        <v>3</v>
      </c>
      <c r="E39" s="95">
        <v>5</v>
      </c>
      <c r="F39" s="32"/>
    </row>
    <row r="40" spans="1:6" ht="15" customHeight="1" x14ac:dyDescent="0.15">
      <c r="A40" s="12"/>
      <c r="B40" s="35">
        <v>31</v>
      </c>
      <c r="C40" s="94">
        <v>6</v>
      </c>
      <c r="D40" s="94">
        <v>0</v>
      </c>
      <c r="E40" s="95">
        <v>6</v>
      </c>
      <c r="F40" s="32"/>
    </row>
    <row r="41" spans="1:6" ht="15" customHeight="1" x14ac:dyDescent="0.15">
      <c r="A41" s="12"/>
      <c r="B41" s="35">
        <v>32</v>
      </c>
      <c r="C41" s="94">
        <v>5</v>
      </c>
      <c r="D41" s="94">
        <v>4</v>
      </c>
      <c r="E41" s="95">
        <v>9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3</v>
      </c>
      <c r="E42" s="95">
        <v>6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16</v>
      </c>
      <c r="D44" s="49">
        <v>11</v>
      </c>
      <c r="E44" s="41">
        <v>27</v>
      </c>
      <c r="F44" s="42">
        <v>2.6653504442250741E-2</v>
      </c>
    </row>
    <row r="45" spans="1:6" ht="15" customHeight="1" x14ac:dyDescent="0.15">
      <c r="A45" s="12"/>
      <c r="B45" s="35">
        <v>35</v>
      </c>
      <c r="C45" s="94">
        <v>2</v>
      </c>
      <c r="D45" s="94">
        <v>4</v>
      </c>
      <c r="E45" s="95">
        <v>6</v>
      </c>
      <c r="F45" s="32"/>
    </row>
    <row r="46" spans="1:6" ht="15" customHeight="1" x14ac:dyDescent="0.15">
      <c r="A46" s="12"/>
      <c r="B46" s="35">
        <v>36</v>
      </c>
      <c r="C46" s="94">
        <v>6</v>
      </c>
      <c r="D46" s="94">
        <v>5</v>
      </c>
      <c r="E46" s="95">
        <v>11</v>
      </c>
      <c r="F46" s="32"/>
    </row>
    <row r="47" spans="1:6" ht="15" customHeight="1" x14ac:dyDescent="0.15">
      <c r="A47" s="12"/>
      <c r="B47" s="35">
        <v>37</v>
      </c>
      <c r="C47" s="94">
        <v>4</v>
      </c>
      <c r="D47" s="94">
        <v>8</v>
      </c>
      <c r="E47" s="95">
        <v>12</v>
      </c>
      <c r="F47" s="32"/>
    </row>
    <row r="48" spans="1:6" ht="15" customHeight="1" x14ac:dyDescent="0.15">
      <c r="A48" s="12"/>
      <c r="B48" s="35">
        <v>38</v>
      </c>
      <c r="C48" s="94">
        <v>4</v>
      </c>
      <c r="D48" s="94">
        <v>5</v>
      </c>
      <c r="E48" s="95">
        <v>9</v>
      </c>
      <c r="F48" s="32"/>
    </row>
    <row r="49" spans="1:6" ht="15" customHeight="1" x14ac:dyDescent="0.15">
      <c r="A49" s="12"/>
      <c r="B49" s="35">
        <v>39</v>
      </c>
      <c r="C49" s="94">
        <v>5</v>
      </c>
      <c r="D49" s="94">
        <v>0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v>21</v>
      </c>
      <c r="D50" s="49">
        <v>22</v>
      </c>
      <c r="E50" s="41">
        <v>43</v>
      </c>
      <c r="F50" s="42">
        <v>4.244817374136229E-2</v>
      </c>
    </row>
    <row r="51" spans="1:6" ht="15" customHeight="1" x14ac:dyDescent="0.15">
      <c r="A51" s="12"/>
      <c r="B51" s="35">
        <v>40</v>
      </c>
      <c r="C51" s="94">
        <v>5</v>
      </c>
      <c r="D51" s="94">
        <v>6</v>
      </c>
      <c r="E51" s="95">
        <v>11</v>
      </c>
      <c r="F51" s="32"/>
    </row>
    <row r="52" spans="1:6" ht="15" customHeight="1" x14ac:dyDescent="0.15">
      <c r="A52" s="12"/>
      <c r="B52" s="35">
        <v>41</v>
      </c>
      <c r="C52" s="94">
        <v>9</v>
      </c>
      <c r="D52" s="94">
        <v>6</v>
      </c>
      <c r="E52" s="95">
        <v>15</v>
      </c>
      <c r="F52" s="32"/>
    </row>
    <row r="53" spans="1:6" ht="15" customHeight="1" x14ac:dyDescent="0.15">
      <c r="A53" s="12"/>
      <c r="B53" s="35">
        <v>42</v>
      </c>
      <c r="C53" s="94">
        <v>5</v>
      </c>
      <c r="D53" s="94">
        <v>7</v>
      </c>
      <c r="E53" s="95">
        <v>12</v>
      </c>
      <c r="F53" s="32"/>
    </row>
    <row r="54" spans="1:6" ht="15" customHeight="1" x14ac:dyDescent="0.15">
      <c r="A54" s="12"/>
      <c r="B54" s="35">
        <v>43</v>
      </c>
      <c r="C54" s="94">
        <v>7</v>
      </c>
      <c r="D54" s="94">
        <v>5</v>
      </c>
      <c r="E54" s="95">
        <v>12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6</v>
      </c>
      <c r="E55" s="95">
        <v>8</v>
      </c>
      <c r="F55" s="32"/>
    </row>
    <row r="56" spans="1:6" ht="15" customHeight="1" x14ac:dyDescent="0.15">
      <c r="A56" s="12"/>
      <c r="B56" s="40" t="s">
        <v>35</v>
      </c>
      <c r="C56" s="49">
        <v>28</v>
      </c>
      <c r="D56" s="49">
        <v>30</v>
      </c>
      <c r="E56" s="41">
        <v>58</v>
      </c>
      <c r="F56" s="42">
        <v>5.725567620927937E-2</v>
      </c>
    </row>
    <row r="57" spans="1:6" ht="15" customHeight="1" x14ac:dyDescent="0.15">
      <c r="A57" s="12"/>
      <c r="B57" s="35">
        <v>45</v>
      </c>
      <c r="C57" s="94">
        <v>7</v>
      </c>
      <c r="D57" s="94">
        <v>11</v>
      </c>
      <c r="E57" s="95">
        <v>18</v>
      </c>
      <c r="F57" s="32"/>
    </row>
    <row r="58" spans="1:6" ht="15" customHeight="1" x14ac:dyDescent="0.15">
      <c r="A58" s="12"/>
      <c r="B58" s="35">
        <v>46</v>
      </c>
      <c r="C58" s="94">
        <v>6</v>
      </c>
      <c r="D58" s="94">
        <v>8</v>
      </c>
      <c r="E58" s="95">
        <v>14</v>
      </c>
      <c r="F58" s="32"/>
    </row>
    <row r="59" spans="1:6" ht="15" customHeight="1" x14ac:dyDescent="0.15">
      <c r="A59" s="12"/>
      <c r="B59" s="35">
        <v>47</v>
      </c>
      <c r="C59" s="94">
        <v>6</v>
      </c>
      <c r="D59" s="94">
        <v>6</v>
      </c>
      <c r="E59" s="95">
        <v>12</v>
      </c>
      <c r="F59" s="32"/>
    </row>
    <row r="60" spans="1:6" ht="15" customHeight="1" x14ac:dyDescent="0.15">
      <c r="A60" s="12"/>
      <c r="B60" s="35">
        <v>48</v>
      </c>
      <c r="C60" s="94">
        <v>11</v>
      </c>
      <c r="D60" s="94">
        <v>9</v>
      </c>
      <c r="E60" s="95">
        <v>20</v>
      </c>
      <c r="F60" s="32"/>
    </row>
    <row r="61" spans="1:6" ht="15" customHeight="1" x14ac:dyDescent="0.15">
      <c r="A61" s="12"/>
      <c r="B61" s="35">
        <v>49</v>
      </c>
      <c r="C61" s="94">
        <v>7</v>
      </c>
      <c r="D61" s="94">
        <v>12</v>
      </c>
      <c r="E61" s="95">
        <v>19</v>
      </c>
      <c r="F61" s="32"/>
    </row>
    <row r="62" spans="1:6" ht="15" customHeight="1" x14ac:dyDescent="0.15">
      <c r="A62" s="12"/>
      <c r="B62" s="40" t="s">
        <v>36</v>
      </c>
      <c r="C62" s="49">
        <v>37</v>
      </c>
      <c r="D62" s="49">
        <v>46</v>
      </c>
      <c r="E62" s="41">
        <v>83</v>
      </c>
      <c r="F62" s="42">
        <v>8.1934846989141163E-2</v>
      </c>
    </row>
    <row r="63" spans="1:6" ht="15" customHeight="1" x14ac:dyDescent="0.15">
      <c r="A63" s="12"/>
      <c r="B63" s="35">
        <v>50</v>
      </c>
      <c r="C63" s="94">
        <v>9</v>
      </c>
      <c r="D63" s="94">
        <v>8</v>
      </c>
      <c r="E63" s="95">
        <v>17</v>
      </c>
      <c r="F63" s="32"/>
    </row>
    <row r="64" spans="1:6" ht="15" customHeight="1" x14ac:dyDescent="0.15">
      <c r="A64" s="12"/>
      <c r="B64" s="35">
        <v>51</v>
      </c>
      <c r="C64" s="94">
        <v>6</v>
      </c>
      <c r="D64" s="94">
        <v>14</v>
      </c>
      <c r="E64" s="95">
        <v>20</v>
      </c>
      <c r="F64" s="32"/>
    </row>
    <row r="65" spans="1:6" ht="15" customHeight="1" x14ac:dyDescent="0.15">
      <c r="A65" s="12"/>
      <c r="B65" s="35">
        <v>52</v>
      </c>
      <c r="C65" s="94">
        <v>8</v>
      </c>
      <c r="D65" s="94">
        <v>9</v>
      </c>
      <c r="E65" s="95">
        <v>17</v>
      </c>
      <c r="F65" s="32"/>
    </row>
    <row r="66" spans="1:6" ht="15" customHeight="1" x14ac:dyDescent="0.15">
      <c r="A66" s="12"/>
      <c r="B66" s="35">
        <v>53</v>
      </c>
      <c r="C66" s="94">
        <v>7</v>
      </c>
      <c r="D66" s="94">
        <v>9</v>
      </c>
      <c r="E66" s="95">
        <v>16</v>
      </c>
      <c r="F66" s="32"/>
    </row>
    <row r="67" spans="1:6" ht="15" customHeight="1" x14ac:dyDescent="0.15">
      <c r="A67" s="12"/>
      <c r="B67" s="35">
        <v>54</v>
      </c>
      <c r="C67" s="94">
        <v>8</v>
      </c>
      <c r="D67" s="94">
        <v>6</v>
      </c>
      <c r="E67" s="95">
        <v>14</v>
      </c>
      <c r="F67" s="32"/>
    </row>
    <row r="68" spans="1:6" ht="15" customHeight="1" x14ac:dyDescent="0.15">
      <c r="A68" s="12"/>
      <c r="B68" s="40" t="s">
        <v>37</v>
      </c>
      <c r="C68" s="49">
        <v>38</v>
      </c>
      <c r="D68" s="49">
        <v>46</v>
      </c>
      <c r="E68" s="41">
        <v>84</v>
      </c>
      <c r="F68" s="42">
        <v>8.2922013820335636E-2</v>
      </c>
    </row>
    <row r="69" spans="1:6" ht="15" customHeight="1" x14ac:dyDescent="0.15">
      <c r="A69" s="12"/>
      <c r="B69" s="35">
        <v>55</v>
      </c>
      <c r="C69" s="94">
        <v>6</v>
      </c>
      <c r="D69" s="94">
        <v>7</v>
      </c>
      <c r="E69" s="95">
        <v>13</v>
      </c>
      <c r="F69" s="32"/>
    </row>
    <row r="70" spans="1:6" ht="15" customHeight="1" x14ac:dyDescent="0.15">
      <c r="A70" s="12"/>
      <c r="B70" s="35">
        <v>56</v>
      </c>
      <c r="C70" s="94">
        <v>5</v>
      </c>
      <c r="D70" s="94">
        <v>8</v>
      </c>
      <c r="E70" s="95">
        <v>13</v>
      </c>
      <c r="F70" s="32"/>
    </row>
    <row r="71" spans="1:6" ht="15" customHeight="1" x14ac:dyDescent="0.15">
      <c r="A71" s="12"/>
      <c r="B71" s="35">
        <v>57</v>
      </c>
      <c r="C71" s="94">
        <v>6</v>
      </c>
      <c r="D71" s="94">
        <v>6</v>
      </c>
      <c r="E71" s="95">
        <v>12</v>
      </c>
      <c r="F71" s="32"/>
    </row>
    <row r="72" spans="1:6" ht="15" customHeight="1" x14ac:dyDescent="0.15">
      <c r="A72" s="12"/>
      <c r="B72" s="35">
        <v>58</v>
      </c>
      <c r="C72" s="94">
        <v>11</v>
      </c>
      <c r="D72" s="94">
        <v>7</v>
      </c>
      <c r="E72" s="95">
        <v>18</v>
      </c>
      <c r="F72" s="32"/>
    </row>
    <row r="73" spans="1:6" ht="15" customHeight="1" x14ac:dyDescent="0.15">
      <c r="A73" s="12"/>
      <c r="B73" s="35">
        <v>59</v>
      </c>
      <c r="C73" s="94">
        <v>5</v>
      </c>
      <c r="D73" s="94">
        <v>10</v>
      </c>
      <c r="E73" s="95">
        <v>15</v>
      </c>
      <c r="F73" s="32"/>
    </row>
    <row r="74" spans="1:6" ht="15" customHeight="1" x14ac:dyDescent="0.15">
      <c r="A74" s="12"/>
      <c r="B74" s="40" t="s">
        <v>38</v>
      </c>
      <c r="C74" s="49">
        <v>33</v>
      </c>
      <c r="D74" s="49">
        <v>38</v>
      </c>
      <c r="E74" s="41">
        <v>71</v>
      </c>
      <c r="F74" s="42">
        <v>7.0088845014807499E-2</v>
      </c>
    </row>
    <row r="75" spans="1:6" ht="15" customHeight="1" x14ac:dyDescent="0.15">
      <c r="A75" s="12"/>
      <c r="B75" s="35">
        <v>60</v>
      </c>
      <c r="C75" s="94">
        <v>5</v>
      </c>
      <c r="D75" s="94">
        <v>10</v>
      </c>
      <c r="E75" s="95">
        <v>15</v>
      </c>
      <c r="F75" s="32"/>
    </row>
    <row r="76" spans="1:6" ht="15" customHeight="1" x14ac:dyDescent="0.15">
      <c r="A76" s="12"/>
      <c r="B76" s="35">
        <v>61</v>
      </c>
      <c r="C76" s="94">
        <v>8</v>
      </c>
      <c r="D76" s="94">
        <v>12</v>
      </c>
      <c r="E76" s="95">
        <v>20</v>
      </c>
      <c r="F76" s="32"/>
    </row>
    <row r="77" spans="1:6" ht="15" customHeight="1" x14ac:dyDescent="0.15">
      <c r="A77" s="12"/>
      <c r="B77" s="35">
        <v>62</v>
      </c>
      <c r="C77" s="94">
        <v>6</v>
      </c>
      <c r="D77" s="94">
        <v>6</v>
      </c>
      <c r="E77" s="95">
        <v>12</v>
      </c>
      <c r="F77" s="32"/>
    </row>
    <row r="78" spans="1:6" ht="15" customHeight="1" x14ac:dyDescent="0.15">
      <c r="A78" s="12"/>
      <c r="B78" s="35">
        <v>63</v>
      </c>
      <c r="C78" s="94">
        <v>10</v>
      </c>
      <c r="D78" s="94">
        <v>7</v>
      </c>
      <c r="E78" s="95">
        <v>17</v>
      </c>
      <c r="F78" s="32"/>
    </row>
    <row r="79" spans="1:6" ht="15" customHeight="1" x14ac:dyDescent="0.15">
      <c r="A79" s="12"/>
      <c r="B79" s="35">
        <v>64</v>
      </c>
      <c r="C79" s="94">
        <v>8</v>
      </c>
      <c r="D79" s="94">
        <v>9</v>
      </c>
      <c r="E79" s="95">
        <v>17</v>
      </c>
      <c r="F79" s="32"/>
    </row>
    <row r="80" spans="1:6" ht="15" customHeight="1" x14ac:dyDescent="0.15">
      <c r="A80" s="12"/>
      <c r="B80" s="40" t="s">
        <v>39</v>
      </c>
      <c r="C80" s="49">
        <v>37</v>
      </c>
      <c r="D80" s="49">
        <v>44</v>
      </c>
      <c r="E80" s="41">
        <v>81</v>
      </c>
      <c r="F80" s="42">
        <v>7.9960513326752219E-2</v>
      </c>
    </row>
    <row r="81" spans="1:6" ht="15" customHeight="1" x14ac:dyDescent="0.15">
      <c r="A81" s="12"/>
      <c r="B81" s="35">
        <v>65</v>
      </c>
      <c r="C81" s="94">
        <v>9</v>
      </c>
      <c r="D81" s="94">
        <v>12</v>
      </c>
      <c r="E81" s="95">
        <v>21</v>
      </c>
      <c r="F81" s="32"/>
    </row>
    <row r="82" spans="1:6" ht="15" customHeight="1" x14ac:dyDescent="0.15">
      <c r="A82" s="12"/>
      <c r="B82" s="35">
        <v>66</v>
      </c>
      <c r="C82" s="94">
        <v>8</v>
      </c>
      <c r="D82" s="94">
        <v>8</v>
      </c>
      <c r="E82" s="95">
        <v>16</v>
      </c>
      <c r="F82" s="32"/>
    </row>
    <row r="83" spans="1:6" ht="15" customHeight="1" x14ac:dyDescent="0.15">
      <c r="A83" s="12"/>
      <c r="B83" s="35">
        <v>67</v>
      </c>
      <c r="C83" s="94">
        <v>14</v>
      </c>
      <c r="D83" s="94">
        <v>4</v>
      </c>
      <c r="E83" s="95">
        <v>18</v>
      </c>
      <c r="F83" s="32"/>
    </row>
    <row r="84" spans="1:6" ht="15" customHeight="1" x14ac:dyDescent="0.15">
      <c r="A84" s="12"/>
      <c r="B84" s="35">
        <v>68</v>
      </c>
      <c r="C84" s="94">
        <v>5</v>
      </c>
      <c r="D84" s="94">
        <v>6</v>
      </c>
      <c r="E84" s="95">
        <v>11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8</v>
      </c>
      <c r="E85" s="95">
        <v>11</v>
      </c>
      <c r="F85" s="32"/>
    </row>
    <row r="86" spans="1:6" ht="15" customHeight="1" x14ac:dyDescent="0.15">
      <c r="A86" s="12"/>
      <c r="B86" s="43" t="s">
        <v>40</v>
      </c>
      <c r="C86" s="71">
        <v>39</v>
      </c>
      <c r="D86" s="71">
        <v>38</v>
      </c>
      <c r="E86" s="44">
        <v>77</v>
      </c>
      <c r="F86" s="45">
        <v>7.6011846001974331E-2</v>
      </c>
    </row>
    <row r="87" spans="1:6" ht="15" customHeight="1" x14ac:dyDescent="0.15">
      <c r="A87" s="12"/>
      <c r="B87" s="35">
        <v>70</v>
      </c>
      <c r="C87" s="94">
        <v>8</v>
      </c>
      <c r="D87" s="94">
        <v>9</v>
      </c>
      <c r="E87" s="95">
        <v>17</v>
      </c>
      <c r="F87" s="32"/>
    </row>
    <row r="88" spans="1:6" ht="15" customHeight="1" x14ac:dyDescent="0.15">
      <c r="A88" s="12"/>
      <c r="B88" s="35">
        <v>71</v>
      </c>
      <c r="C88" s="94">
        <v>5</v>
      </c>
      <c r="D88" s="94">
        <v>7</v>
      </c>
      <c r="E88" s="95">
        <v>12</v>
      </c>
      <c r="F88" s="32"/>
    </row>
    <row r="89" spans="1:6" ht="15" customHeight="1" x14ac:dyDescent="0.15">
      <c r="A89" s="12"/>
      <c r="B89" s="35">
        <v>72</v>
      </c>
      <c r="C89" s="94">
        <v>8</v>
      </c>
      <c r="D89" s="94">
        <v>11</v>
      </c>
      <c r="E89" s="95">
        <v>19</v>
      </c>
      <c r="F89" s="32"/>
    </row>
    <row r="90" spans="1:6" ht="15" customHeight="1" x14ac:dyDescent="0.15">
      <c r="A90" s="12"/>
      <c r="B90" s="35">
        <v>73</v>
      </c>
      <c r="C90" s="94">
        <v>6</v>
      </c>
      <c r="D90" s="94">
        <v>10</v>
      </c>
      <c r="E90" s="95">
        <v>16</v>
      </c>
      <c r="F90" s="32"/>
    </row>
    <row r="91" spans="1:6" ht="15" customHeight="1" x14ac:dyDescent="0.15">
      <c r="A91" s="12"/>
      <c r="B91" s="35">
        <v>74</v>
      </c>
      <c r="C91" s="94">
        <v>7</v>
      </c>
      <c r="D91" s="94">
        <v>6</v>
      </c>
      <c r="E91" s="95">
        <v>13</v>
      </c>
      <c r="F91" s="32"/>
    </row>
    <row r="92" spans="1:6" ht="15" customHeight="1" x14ac:dyDescent="0.15">
      <c r="A92" s="12"/>
      <c r="B92" s="43" t="s">
        <v>41</v>
      </c>
      <c r="C92" s="71">
        <v>34</v>
      </c>
      <c r="D92" s="71">
        <v>43</v>
      </c>
      <c r="E92" s="44">
        <v>77</v>
      </c>
      <c r="F92" s="45">
        <v>7.6011846001974331E-2</v>
      </c>
    </row>
    <row r="93" spans="1:6" ht="15" customHeight="1" x14ac:dyDescent="0.15">
      <c r="A93" s="12"/>
      <c r="B93" s="35">
        <v>75</v>
      </c>
      <c r="C93" s="94">
        <v>7</v>
      </c>
      <c r="D93" s="94">
        <v>11</v>
      </c>
      <c r="E93" s="95">
        <v>18</v>
      </c>
      <c r="F93" s="32"/>
    </row>
    <row r="94" spans="1:6" ht="15" customHeight="1" x14ac:dyDescent="0.15">
      <c r="A94" s="12"/>
      <c r="B94" s="35">
        <v>76</v>
      </c>
      <c r="C94" s="94">
        <v>7</v>
      </c>
      <c r="D94" s="94">
        <v>10</v>
      </c>
      <c r="E94" s="95">
        <v>17</v>
      </c>
      <c r="F94" s="32"/>
    </row>
    <row r="95" spans="1:6" ht="15" customHeight="1" x14ac:dyDescent="0.15">
      <c r="A95" s="12"/>
      <c r="B95" s="35">
        <v>77</v>
      </c>
      <c r="C95" s="94">
        <v>8</v>
      </c>
      <c r="D95" s="94">
        <v>7</v>
      </c>
      <c r="E95" s="95">
        <v>15</v>
      </c>
      <c r="F95" s="32"/>
    </row>
    <row r="96" spans="1:6" ht="15" customHeight="1" x14ac:dyDescent="0.15">
      <c r="A96" s="12"/>
      <c r="B96" s="35">
        <v>78</v>
      </c>
      <c r="C96" s="94">
        <v>4</v>
      </c>
      <c r="D96" s="94">
        <v>4</v>
      </c>
      <c r="E96" s="95">
        <v>8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4</v>
      </c>
      <c r="E97" s="95">
        <v>8</v>
      </c>
      <c r="F97" s="32"/>
    </row>
    <row r="98" spans="1:6" ht="15" customHeight="1" x14ac:dyDescent="0.15">
      <c r="A98" s="12"/>
      <c r="B98" s="43" t="s">
        <v>42</v>
      </c>
      <c r="C98" s="71">
        <v>30</v>
      </c>
      <c r="D98" s="71">
        <v>36</v>
      </c>
      <c r="E98" s="44">
        <v>66</v>
      </c>
      <c r="F98" s="45">
        <v>6.5153010858835139E-2</v>
      </c>
    </row>
    <row r="99" spans="1:6" ht="15" customHeight="1" x14ac:dyDescent="0.15">
      <c r="A99" s="12"/>
      <c r="B99" s="35">
        <v>80</v>
      </c>
      <c r="C99" s="94">
        <v>6</v>
      </c>
      <c r="D99" s="94">
        <v>9</v>
      </c>
      <c r="E99" s="95">
        <v>15</v>
      </c>
      <c r="F99" s="32"/>
    </row>
    <row r="100" spans="1:6" ht="15" customHeight="1" x14ac:dyDescent="0.15">
      <c r="A100" s="12"/>
      <c r="B100" s="35">
        <v>81</v>
      </c>
      <c r="C100" s="94">
        <v>4</v>
      </c>
      <c r="D100" s="94">
        <v>3</v>
      </c>
      <c r="E100" s="95">
        <v>7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5</v>
      </c>
      <c r="E101" s="95">
        <v>8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7</v>
      </c>
      <c r="E102" s="95">
        <v>7</v>
      </c>
      <c r="F102" s="32"/>
    </row>
    <row r="103" spans="1:6" ht="15" customHeight="1" x14ac:dyDescent="0.15">
      <c r="A103" s="12"/>
      <c r="B103" s="35">
        <v>84</v>
      </c>
      <c r="C103" s="94">
        <v>4</v>
      </c>
      <c r="D103" s="94">
        <v>3</v>
      </c>
      <c r="E103" s="95">
        <v>7</v>
      </c>
      <c r="F103" s="32"/>
    </row>
    <row r="104" spans="1:6" ht="15" customHeight="1" x14ac:dyDescent="0.15">
      <c r="A104" s="12"/>
      <c r="B104" s="43" t="s">
        <v>43</v>
      </c>
      <c r="C104" s="71">
        <v>17</v>
      </c>
      <c r="D104" s="71">
        <v>27</v>
      </c>
      <c r="E104" s="44">
        <v>44</v>
      </c>
      <c r="F104" s="45">
        <v>4.3435340572556762E-2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8</v>
      </c>
      <c r="E106" s="95">
        <v>10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3</v>
      </c>
      <c r="D108" s="94">
        <v>7</v>
      </c>
      <c r="E108" s="95">
        <v>10</v>
      </c>
      <c r="F108" s="32"/>
    </row>
    <row r="109" spans="1:6" ht="15" customHeight="1" x14ac:dyDescent="0.15">
      <c r="A109" s="12"/>
      <c r="B109" s="35">
        <v>89</v>
      </c>
      <c r="C109" s="94">
        <v>4</v>
      </c>
      <c r="D109" s="94">
        <v>5</v>
      </c>
      <c r="E109" s="95">
        <v>9</v>
      </c>
      <c r="F109" s="32"/>
    </row>
    <row r="110" spans="1:6" ht="15" customHeight="1" x14ac:dyDescent="0.15">
      <c r="A110" s="12"/>
      <c r="B110" s="43" t="s">
        <v>44</v>
      </c>
      <c r="C110" s="71">
        <v>12</v>
      </c>
      <c r="D110" s="71">
        <v>25</v>
      </c>
      <c r="E110" s="44">
        <v>37</v>
      </c>
      <c r="F110" s="45">
        <v>3.6525172754195458E-2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4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3</v>
      </c>
      <c r="E113" s="95">
        <v>5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v>5</v>
      </c>
      <c r="D116" s="71">
        <v>12</v>
      </c>
      <c r="E116" s="44">
        <v>17</v>
      </c>
      <c r="F116" s="45">
        <v>1.6781836130306021E-2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3</v>
      </c>
      <c r="E119" s="95">
        <v>3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7</v>
      </c>
      <c r="E122" s="44">
        <v>7</v>
      </c>
      <c r="F122" s="45">
        <v>6.9101678183613032E-3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468</v>
      </c>
      <c r="D147" s="77">
        <v>545</v>
      </c>
      <c r="E147" s="77">
        <v>1013</v>
      </c>
      <c r="F147" s="97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44</v>
      </c>
      <c r="D150" s="17">
        <v>49</v>
      </c>
      <c r="E150" s="17">
        <v>93</v>
      </c>
      <c r="F150" s="32">
        <v>9.1806515301085884E-2</v>
      </c>
    </row>
    <row r="151" spans="1:6" ht="15" customHeight="1" x14ac:dyDescent="0.15">
      <c r="A151" s="18"/>
      <c r="B151" s="18" t="s">
        <v>49</v>
      </c>
      <c r="C151" s="19">
        <v>287</v>
      </c>
      <c r="D151" s="19">
        <v>308</v>
      </c>
      <c r="E151" s="19">
        <v>595</v>
      </c>
      <c r="F151" s="32">
        <v>0.58736426456071078</v>
      </c>
    </row>
    <row r="152" spans="1:6" ht="15" customHeight="1" x14ac:dyDescent="0.15">
      <c r="A152" s="33"/>
      <c r="B152" s="20" t="s">
        <v>6</v>
      </c>
      <c r="C152" s="21">
        <v>137</v>
      </c>
      <c r="D152" s="21">
        <v>188</v>
      </c>
      <c r="E152" s="21">
        <v>325</v>
      </c>
      <c r="F152" s="32">
        <v>0.32082922013820336</v>
      </c>
    </row>
    <row r="153" spans="1:6" ht="15" customHeight="1" x14ac:dyDescent="0.15">
      <c r="B153" s="2" t="s">
        <v>8</v>
      </c>
      <c r="C153" s="1">
        <v>468</v>
      </c>
      <c r="D153" s="1">
        <v>545</v>
      </c>
      <c r="E153" s="1">
        <v>1013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44</v>
      </c>
      <c r="D155" s="17">
        <v>49</v>
      </c>
      <c r="E155" s="17">
        <v>93</v>
      </c>
      <c r="F155" s="32">
        <v>9.1806515301085884E-2</v>
      </c>
    </row>
    <row r="156" spans="1:6" ht="15" customHeight="1" x14ac:dyDescent="0.15">
      <c r="A156" s="28"/>
      <c r="B156" s="18" t="s">
        <v>49</v>
      </c>
      <c r="C156" s="19">
        <v>287</v>
      </c>
      <c r="D156" s="19">
        <v>308</v>
      </c>
      <c r="E156" s="19">
        <v>595</v>
      </c>
      <c r="F156" s="32">
        <v>0.58736426456071078</v>
      </c>
    </row>
    <row r="157" spans="1:6" ht="15" customHeight="1" x14ac:dyDescent="0.15">
      <c r="A157" s="25"/>
      <c r="B157" s="20" t="s">
        <v>10</v>
      </c>
      <c r="C157" s="21">
        <v>73</v>
      </c>
      <c r="D157" s="21">
        <v>81</v>
      </c>
      <c r="E157" s="21">
        <v>154</v>
      </c>
      <c r="F157" s="32">
        <v>0.15202369200394866</v>
      </c>
    </row>
    <row r="158" spans="1:6" ht="15" customHeight="1" x14ac:dyDescent="0.15">
      <c r="A158" s="26"/>
      <c r="B158" s="29" t="s">
        <v>11</v>
      </c>
      <c r="C158" s="27">
        <v>64</v>
      </c>
      <c r="D158" s="27">
        <v>107</v>
      </c>
      <c r="E158" s="27">
        <v>171</v>
      </c>
      <c r="F158" s="32">
        <v>0.1688055281342547</v>
      </c>
    </row>
    <row r="159" spans="1:6" ht="15" customHeight="1" x14ac:dyDescent="0.15">
      <c r="B159" s="2" t="s">
        <v>8</v>
      </c>
      <c r="C159" s="1">
        <v>468</v>
      </c>
      <c r="D159" s="1">
        <v>545</v>
      </c>
      <c r="E159" s="1">
        <v>1013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17</v>
      </c>
      <c r="D161" s="31">
        <v>44</v>
      </c>
      <c r="E161" s="31">
        <v>61</v>
      </c>
      <c r="F161" s="32">
        <v>6.0217176702862786E-2</v>
      </c>
    </row>
    <row r="162" spans="1:6" ht="15" customHeight="1" x14ac:dyDescent="0.15">
      <c r="A162" s="30"/>
      <c r="B162" s="23" t="s">
        <v>15</v>
      </c>
      <c r="C162" s="31">
        <v>5</v>
      </c>
      <c r="D162" s="31">
        <v>19</v>
      </c>
      <c r="E162" s="31">
        <v>24</v>
      </c>
      <c r="F162" s="32">
        <v>2.3692003948667325E-2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7</v>
      </c>
      <c r="E163" s="31">
        <v>7</v>
      </c>
      <c r="F163" s="32">
        <v>6.9101678183613032E-3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2">
    <tabColor rgb="FFCC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169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3</v>
      </c>
      <c r="D4" s="94">
        <v>3</v>
      </c>
      <c r="E4" s="95">
        <v>6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3</v>
      </c>
      <c r="D7" s="94">
        <v>2</v>
      </c>
      <c r="E7" s="95">
        <v>5</v>
      </c>
      <c r="F7" s="32"/>
    </row>
    <row r="8" spans="1:6" ht="15" customHeight="1" x14ac:dyDescent="0.15">
      <c r="A8" s="12"/>
      <c r="B8" s="37" t="s">
        <v>27</v>
      </c>
      <c r="C8" s="70">
        <v>7</v>
      </c>
      <c r="D8" s="70">
        <v>7</v>
      </c>
      <c r="E8" s="38">
        <v>14</v>
      </c>
      <c r="F8" s="39">
        <v>2.7833001988071572E-2</v>
      </c>
    </row>
    <row r="9" spans="1:6" ht="15" customHeight="1" x14ac:dyDescent="0.15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4</v>
      </c>
      <c r="D13" s="94">
        <v>1</v>
      </c>
      <c r="E13" s="95">
        <v>5</v>
      </c>
      <c r="F13" s="32"/>
    </row>
    <row r="14" spans="1:6" ht="15" customHeight="1" x14ac:dyDescent="0.15">
      <c r="A14" s="12"/>
      <c r="B14" s="37" t="s">
        <v>28</v>
      </c>
      <c r="C14" s="70">
        <v>9</v>
      </c>
      <c r="D14" s="70">
        <v>6</v>
      </c>
      <c r="E14" s="48">
        <v>15</v>
      </c>
      <c r="F14" s="39">
        <v>2.982107355864811E-2</v>
      </c>
    </row>
    <row r="15" spans="1:6" ht="15" customHeight="1" x14ac:dyDescent="0.15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6</v>
      </c>
      <c r="D17" s="94">
        <v>1</v>
      </c>
      <c r="E17" s="95">
        <v>7</v>
      </c>
      <c r="F17" s="32"/>
    </row>
    <row r="18" spans="1:6" ht="15" customHeight="1" x14ac:dyDescent="0.15">
      <c r="A18" s="12"/>
      <c r="B18" s="35">
        <v>13</v>
      </c>
      <c r="C18" s="94">
        <v>4</v>
      </c>
      <c r="D18" s="94">
        <v>3</v>
      </c>
      <c r="E18" s="95">
        <v>7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15">
      <c r="A20" s="12"/>
      <c r="B20" s="37" t="s">
        <v>29</v>
      </c>
      <c r="C20" s="70">
        <v>15</v>
      </c>
      <c r="D20" s="70">
        <v>9</v>
      </c>
      <c r="E20" s="48">
        <v>24</v>
      </c>
      <c r="F20" s="39">
        <v>4.7713717693836977E-2</v>
      </c>
    </row>
    <row r="21" spans="1:6" ht="15" customHeight="1" x14ac:dyDescent="0.15">
      <c r="A21" s="12"/>
      <c r="B21" s="35">
        <v>15</v>
      </c>
      <c r="C21" s="94">
        <v>4</v>
      </c>
      <c r="D21" s="94">
        <v>3</v>
      </c>
      <c r="E21" s="95">
        <v>7</v>
      </c>
      <c r="F21" s="32"/>
    </row>
    <row r="22" spans="1:6" ht="15" customHeight="1" x14ac:dyDescent="0.15">
      <c r="A22" s="12"/>
      <c r="B22" s="35">
        <v>16</v>
      </c>
      <c r="C22" s="94">
        <v>5</v>
      </c>
      <c r="D22" s="94">
        <v>4</v>
      </c>
      <c r="E22" s="95">
        <v>9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6</v>
      </c>
      <c r="E24" s="95">
        <v>8</v>
      </c>
      <c r="F24" s="32"/>
    </row>
    <row r="25" spans="1:6" ht="15" customHeight="1" x14ac:dyDescent="0.15">
      <c r="A25" s="12"/>
      <c r="B25" s="35">
        <v>19</v>
      </c>
      <c r="C25" s="94">
        <v>6</v>
      </c>
      <c r="D25" s="94">
        <v>2</v>
      </c>
      <c r="E25" s="95">
        <v>8</v>
      </c>
      <c r="F25" s="32"/>
    </row>
    <row r="26" spans="1:6" ht="15" customHeight="1" x14ac:dyDescent="0.15">
      <c r="A26" s="12"/>
      <c r="B26" s="40" t="s">
        <v>30</v>
      </c>
      <c r="C26" s="49">
        <v>18</v>
      </c>
      <c r="D26" s="49">
        <v>17</v>
      </c>
      <c r="E26" s="41">
        <v>35</v>
      </c>
      <c r="F26" s="42">
        <v>6.9582504970178927E-2</v>
      </c>
    </row>
    <row r="27" spans="1:6" ht="15" customHeight="1" x14ac:dyDescent="0.15">
      <c r="A27" s="12"/>
      <c r="B27" s="35">
        <v>20</v>
      </c>
      <c r="C27" s="94">
        <v>4</v>
      </c>
      <c r="D27" s="94">
        <v>3</v>
      </c>
      <c r="E27" s="95">
        <v>7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3</v>
      </c>
      <c r="E28" s="95">
        <v>6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3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6</v>
      </c>
      <c r="D30" s="94">
        <v>5</v>
      </c>
      <c r="E30" s="95">
        <v>11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15">
      <c r="A32" s="12"/>
      <c r="B32" s="40" t="s">
        <v>31</v>
      </c>
      <c r="C32" s="49">
        <v>17</v>
      </c>
      <c r="D32" s="49">
        <v>15</v>
      </c>
      <c r="E32" s="41">
        <v>32</v>
      </c>
      <c r="F32" s="42">
        <v>6.3618290258449298E-2</v>
      </c>
    </row>
    <row r="33" spans="1:6" ht="15" customHeight="1" x14ac:dyDescent="0.15">
      <c r="A33" s="12"/>
      <c r="B33" s="35">
        <v>25</v>
      </c>
      <c r="C33" s="94">
        <v>3</v>
      </c>
      <c r="D33" s="94">
        <v>4</v>
      </c>
      <c r="E33" s="95">
        <v>7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4</v>
      </c>
      <c r="D36" s="94">
        <v>2</v>
      </c>
      <c r="E36" s="95">
        <v>6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9</v>
      </c>
      <c r="D38" s="49">
        <v>9</v>
      </c>
      <c r="E38" s="41">
        <v>18</v>
      </c>
      <c r="F38" s="42">
        <v>3.5785288270377733E-2</v>
      </c>
    </row>
    <row r="39" spans="1:6" ht="15" customHeight="1" x14ac:dyDescent="0.15">
      <c r="A39" s="12"/>
      <c r="B39" s="35">
        <v>30</v>
      </c>
      <c r="C39" s="94">
        <v>3</v>
      </c>
      <c r="D39" s="94">
        <v>1</v>
      </c>
      <c r="E39" s="95">
        <v>4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4</v>
      </c>
      <c r="D42" s="94">
        <v>3</v>
      </c>
      <c r="E42" s="95">
        <v>7</v>
      </c>
      <c r="F42" s="32"/>
    </row>
    <row r="43" spans="1:6" ht="15" customHeight="1" x14ac:dyDescent="0.15">
      <c r="A43" s="12"/>
      <c r="B43" s="35">
        <v>34</v>
      </c>
      <c r="C43" s="94">
        <v>4</v>
      </c>
      <c r="D43" s="94">
        <v>5</v>
      </c>
      <c r="E43" s="95">
        <v>9</v>
      </c>
      <c r="F43" s="32"/>
    </row>
    <row r="44" spans="1:6" ht="15" customHeight="1" x14ac:dyDescent="0.15">
      <c r="A44" s="12"/>
      <c r="B44" s="40" t="s">
        <v>33</v>
      </c>
      <c r="C44" s="49">
        <v>14</v>
      </c>
      <c r="D44" s="49">
        <v>11</v>
      </c>
      <c r="E44" s="41">
        <v>25</v>
      </c>
      <c r="F44" s="42">
        <v>4.9701789264413522E-2</v>
      </c>
    </row>
    <row r="45" spans="1:6" ht="15" customHeight="1" x14ac:dyDescent="0.15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9</v>
      </c>
      <c r="D50" s="49">
        <v>8</v>
      </c>
      <c r="E50" s="41">
        <v>17</v>
      </c>
      <c r="F50" s="42">
        <v>3.3797216699801194E-2</v>
      </c>
    </row>
    <row r="51" spans="1:6" ht="15" customHeight="1" x14ac:dyDescent="0.15">
      <c r="A51" s="12"/>
      <c r="B51" s="35">
        <v>40</v>
      </c>
      <c r="C51" s="94">
        <v>4</v>
      </c>
      <c r="D51" s="94">
        <v>3</v>
      </c>
      <c r="E51" s="95">
        <v>7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3</v>
      </c>
      <c r="E53" s="95">
        <v>6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5</v>
      </c>
      <c r="E54" s="95">
        <v>8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4</v>
      </c>
      <c r="E55" s="95">
        <v>5</v>
      </c>
      <c r="F55" s="32"/>
    </row>
    <row r="56" spans="1:6" ht="15" customHeight="1" x14ac:dyDescent="0.15">
      <c r="A56" s="12"/>
      <c r="B56" s="40" t="s">
        <v>35</v>
      </c>
      <c r="C56" s="49">
        <v>12</v>
      </c>
      <c r="D56" s="49">
        <v>18</v>
      </c>
      <c r="E56" s="41">
        <v>30</v>
      </c>
      <c r="F56" s="42">
        <v>5.9642147117296221E-2</v>
      </c>
    </row>
    <row r="57" spans="1:6" ht="15" customHeight="1" x14ac:dyDescent="0.15">
      <c r="A57" s="12"/>
      <c r="B57" s="35">
        <v>45</v>
      </c>
      <c r="C57" s="94">
        <v>1</v>
      </c>
      <c r="D57" s="94">
        <v>6</v>
      </c>
      <c r="E57" s="95">
        <v>7</v>
      </c>
      <c r="F57" s="32"/>
    </row>
    <row r="58" spans="1:6" ht="15" customHeight="1" x14ac:dyDescent="0.15">
      <c r="A58" s="12"/>
      <c r="B58" s="35">
        <v>46</v>
      </c>
      <c r="C58" s="94">
        <v>7</v>
      </c>
      <c r="D58" s="94">
        <v>4</v>
      </c>
      <c r="E58" s="95">
        <v>11</v>
      </c>
      <c r="F58" s="32"/>
    </row>
    <row r="59" spans="1:6" ht="15" customHeight="1" x14ac:dyDescent="0.15">
      <c r="A59" s="12"/>
      <c r="B59" s="35">
        <v>47</v>
      </c>
      <c r="C59" s="94">
        <v>5</v>
      </c>
      <c r="D59" s="94">
        <v>5</v>
      </c>
      <c r="E59" s="95">
        <v>10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5</v>
      </c>
      <c r="E60" s="95">
        <v>8</v>
      </c>
      <c r="F60" s="32"/>
    </row>
    <row r="61" spans="1:6" ht="15" customHeight="1" x14ac:dyDescent="0.15">
      <c r="A61" s="12"/>
      <c r="B61" s="35">
        <v>49</v>
      </c>
      <c r="C61" s="94">
        <v>7</v>
      </c>
      <c r="D61" s="94">
        <v>6</v>
      </c>
      <c r="E61" s="95">
        <v>13</v>
      </c>
      <c r="F61" s="32"/>
    </row>
    <row r="62" spans="1:6" ht="15" customHeight="1" x14ac:dyDescent="0.15">
      <c r="A62" s="12"/>
      <c r="B62" s="40" t="s">
        <v>36</v>
      </c>
      <c r="C62" s="49">
        <v>23</v>
      </c>
      <c r="D62" s="49">
        <v>26</v>
      </c>
      <c r="E62" s="41">
        <v>49</v>
      </c>
      <c r="F62" s="42">
        <v>9.7415506958250492E-2</v>
      </c>
    </row>
    <row r="63" spans="1:6" ht="15" customHeight="1" x14ac:dyDescent="0.15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6</v>
      </c>
      <c r="D64" s="94">
        <v>4</v>
      </c>
      <c r="E64" s="95">
        <v>10</v>
      </c>
      <c r="F64" s="32"/>
    </row>
    <row r="65" spans="1:6" ht="15" customHeight="1" x14ac:dyDescent="0.15">
      <c r="A65" s="12"/>
      <c r="B65" s="35">
        <v>52</v>
      </c>
      <c r="C65" s="94">
        <v>4</v>
      </c>
      <c r="D65" s="94">
        <v>2</v>
      </c>
      <c r="E65" s="95">
        <v>6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6</v>
      </c>
      <c r="E66" s="95">
        <v>9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5</v>
      </c>
      <c r="E67" s="95">
        <v>6</v>
      </c>
      <c r="F67" s="32"/>
    </row>
    <row r="68" spans="1:6" ht="15" customHeight="1" x14ac:dyDescent="0.15">
      <c r="A68" s="12"/>
      <c r="B68" s="40" t="s">
        <v>37</v>
      </c>
      <c r="C68" s="49">
        <v>16</v>
      </c>
      <c r="D68" s="49">
        <v>19</v>
      </c>
      <c r="E68" s="41">
        <v>35</v>
      </c>
      <c r="F68" s="42">
        <v>6.9582504970178927E-2</v>
      </c>
    </row>
    <row r="69" spans="1:6" ht="15" customHeight="1" x14ac:dyDescent="0.15">
      <c r="A69" s="12"/>
      <c r="B69" s="35">
        <v>55</v>
      </c>
      <c r="C69" s="94">
        <v>1</v>
      </c>
      <c r="D69" s="94">
        <v>3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5</v>
      </c>
      <c r="E70" s="95">
        <v>8</v>
      </c>
      <c r="F70" s="32"/>
    </row>
    <row r="71" spans="1:6" ht="15" customHeight="1" x14ac:dyDescent="0.15">
      <c r="A71" s="12"/>
      <c r="B71" s="35">
        <v>57</v>
      </c>
      <c r="C71" s="94">
        <v>4</v>
      </c>
      <c r="D71" s="94">
        <v>3</v>
      </c>
      <c r="E71" s="95">
        <v>7</v>
      </c>
      <c r="F71" s="32"/>
    </row>
    <row r="72" spans="1:6" ht="15" customHeight="1" x14ac:dyDescent="0.15">
      <c r="A72" s="12"/>
      <c r="B72" s="35">
        <v>58</v>
      </c>
      <c r="C72" s="94">
        <v>4</v>
      </c>
      <c r="D72" s="94">
        <v>3</v>
      </c>
      <c r="E72" s="95">
        <v>7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1</v>
      </c>
      <c r="E73" s="95">
        <v>5</v>
      </c>
      <c r="F73" s="32"/>
    </row>
    <row r="74" spans="1:6" ht="15" customHeight="1" x14ac:dyDescent="0.15">
      <c r="A74" s="12"/>
      <c r="B74" s="40" t="s">
        <v>38</v>
      </c>
      <c r="C74" s="49">
        <v>16</v>
      </c>
      <c r="D74" s="49">
        <v>15</v>
      </c>
      <c r="E74" s="41">
        <v>31</v>
      </c>
      <c r="F74" s="42">
        <v>6.1630218687872766E-2</v>
      </c>
    </row>
    <row r="75" spans="1:6" ht="15" customHeight="1" x14ac:dyDescent="0.15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5</v>
      </c>
      <c r="E77" s="95">
        <v>6</v>
      </c>
      <c r="F77" s="32"/>
    </row>
    <row r="78" spans="1:6" ht="15" customHeight="1" x14ac:dyDescent="0.15">
      <c r="A78" s="12"/>
      <c r="B78" s="35">
        <v>63</v>
      </c>
      <c r="C78" s="94">
        <v>7</v>
      </c>
      <c r="D78" s="94">
        <v>4</v>
      </c>
      <c r="E78" s="95">
        <v>11</v>
      </c>
      <c r="F78" s="32"/>
    </row>
    <row r="79" spans="1:6" ht="15" customHeight="1" x14ac:dyDescent="0.15">
      <c r="A79" s="12"/>
      <c r="B79" s="35">
        <v>64</v>
      </c>
      <c r="C79" s="94">
        <v>5</v>
      </c>
      <c r="D79" s="94">
        <v>1</v>
      </c>
      <c r="E79" s="95">
        <v>6</v>
      </c>
      <c r="F79" s="32"/>
    </row>
    <row r="80" spans="1:6" ht="15" customHeight="1" x14ac:dyDescent="0.15">
      <c r="A80" s="12"/>
      <c r="B80" s="40" t="s">
        <v>39</v>
      </c>
      <c r="C80" s="49">
        <v>18</v>
      </c>
      <c r="D80" s="49">
        <v>16</v>
      </c>
      <c r="E80" s="41">
        <v>34</v>
      </c>
      <c r="F80" s="42">
        <v>6.7594433399602388E-2</v>
      </c>
    </row>
    <row r="81" spans="1:6" ht="15" customHeight="1" x14ac:dyDescent="0.15">
      <c r="A81" s="12"/>
      <c r="B81" s="35">
        <v>65</v>
      </c>
      <c r="C81" s="94">
        <v>4</v>
      </c>
      <c r="D81" s="94">
        <v>4</v>
      </c>
      <c r="E81" s="95">
        <v>8</v>
      </c>
      <c r="F81" s="32"/>
    </row>
    <row r="82" spans="1:6" ht="15" customHeight="1" x14ac:dyDescent="0.15">
      <c r="A82" s="12"/>
      <c r="B82" s="35">
        <v>66</v>
      </c>
      <c r="C82" s="94">
        <v>6</v>
      </c>
      <c r="D82" s="94">
        <v>3</v>
      </c>
      <c r="E82" s="95">
        <v>9</v>
      </c>
      <c r="F82" s="32"/>
    </row>
    <row r="83" spans="1:6" ht="15" customHeight="1" x14ac:dyDescent="0.15">
      <c r="A83" s="12"/>
      <c r="B83" s="35">
        <v>67</v>
      </c>
      <c r="C83" s="94">
        <v>6</v>
      </c>
      <c r="D83" s="94">
        <v>4</v>
      </c>
      <c r="E83" s="95">
        <v>10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5</v>
      </c>
      <c r="E85" s="95">
        <v>8</v>
      </c>
      <c r="F85" s="32"/>
    </row>
    <row r="86" spans="1:6" ht="15" customHeight="1" x14ac:dyDescent="0.15">
      <c r="A86" s="12"/>
      <c r="B86" s="43" t="s">
        <v>40</v>
      </c>
      <c r="C86" s="71">
        <v>22</v>
      </c>
      <c r="D86" s="71">
        <v>18</v>
      </c>
      <c r="E86" s="44">
        <v>40</v>
      </c>
      <c r="F86" s="45">
        <v>7.9522862823061632E-2</v>
      </c>
    </row>
    <row r="87" spans="1:6" ht="15" customHeight="1" x14ac:dyDescent="0.15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6</v>
      </c>
      <c r="D89" s="94">
        <v>1</v>
      </c>
      <c r="E89" s="95">
        <v>7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7</v>
      </c>
      <c r="E90" s="95">
        <v>11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5</v>
      </c>
      <c r="E91" s="95">
        <v>8</v>
      </c>
      <c r="F91" s="32"/>
    </row>
    <row r="92" spans="1:6" ht="15" customHeight="1" x14ac:dyDescent="0.15">
      <c r="A92" s="12"/>
      <c r="B92" s="43" t="s">
        <v>41</v>
      </c>
      <c r="C92" s="71">
        <v>18</v>
      </c>
      <c r="D92" s="71">
        <v>18</v>
      </c>
      <c r="E92" s="44">
        <v>36</v>
      </c>
      <c r="F92" s="45">
        <v>7.1570576540755465E-2</v>
      </c>
    </row>
    <row r="93" spans="1:6" ht="15" customHeight="1" x14ac:dyDescent="0.15">
      <c r="A93" s="12"/>
      <c r="B93" s="35">
        <v>75</v>
      </c>
      <c r="C93" s="94">
        <v>4</v>
      </c>
      <c r="D93" s="94">
        <v>4</v>
      </c>
      <c r="E93" s="95">
        <v>8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1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v>11</v>
      </c>
      <c r="D98" s="71">
        <v>11</v>
      </c>
      <c r="E98" s="44">
        <v>22</v>
      </c>
      <c r="F98" s="45">
        <v>4.37375745526839E-2</v>
      </c>
    </row>
    <row r="99" spans="1:6" ht="15" customHeight="1" x14ac:dyDescent="0.15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4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6</v>
      </c>
      <c r="D104" s="71">
        <v>10</v>
      </c>
      <c r="E104" s="44">
        <v>16</v>
      </c>
      <c r="F104" s="45">
        <v>3.1809145129224649E-2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7</v>
      </c>
      <c r="E110" s="44">
        <v>11</v>
      </c>
      <c r="F110" s="45">
        <v>2.186878727634195E-2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3</v>
      </c>
      <c r="E112" s="95">
        <v>5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2</v>
      </c>
      <c r="E114" s="95">
        <v>4</v>
      </c>
      <c r="F114" s="32"/>
    </row>
    <row r="115" spans="1:6" ht="15" customHeight="1" x14ac:dyDescent="0.15">
      <c r="A115" s="12"/>
      <c r="B115" s="35">
        <v>94</v>
      </c>
      <c r="C115" s="94">
        <v>2</v>
      </c>
      <c r="D115" s="94">
        <v>0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6</v>
      </c>
      <c r="D116" s="71">
        <v>7</v>
      </c>
      <c r="E116" s="44">
        <v>13</v>
      </c>
      <c r="F116" s="45">
        <v>2.584493041749503E-2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1.1928429423459244E-2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251</v>
      </c>
      <c r="D147" s="77">
        <v>252</v>
      </c>
      <c r="E147" s="77">
        <v>503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31</v>
      </c>
      <c r="D150" s="17">
        <v>22</v>
      </c>
      <c r="E150" s="17">
        <v>53</v>
      </c>
      <c r="F150" s="32">
        <v>0.10536779324055666</v>
      </c>
    </row>
    <row r="151" spans="1:6" ht="15" customHeight="1" x14ac:dyDescent="0.15">
      <c r="A151" s="18"/>
      <c r="B151" s="18" t="s">
        <v>49</v>
      </c>
      <c r="C151" s="19">
        <v>152</v>
      </c>
      <c r="D151" s="19">
        <v>154</v>
      </c>
      <c r="E151" s="19">
        <v>306</v>
      </c>
      <c r="F151" s="32">
        <v>0.60834990059642147</v>
      </c>
    </row>
    <row r="152" spans="1:6" ht="15" customHeight="1" x14ac:dyDescent="0.15">
      <c r="A152" s="33"/>
      <c r="B152" s="20" t="s">
        <v>6</v>
      </c>
      <c r="C152" s="21">
        <v>68</v>
      </c>
      <c r="D152" s="21">
        <v>76</v>
      </c>
      <c r="E152" s="21">
        <v>144</v>
      </c>
      <c r="F152" s="32">
        <v>0.28628230616302186</v>
      </c>
    </row>
    <row r="153" spans="1:6" ht="15" customHeight="1" x14ac:dyDescent="0.15">
      <c r="B153" s="2" t="s">
        <v>8</v>
      </c>
      <c r="C153" s="1">
        <v>251</v>
      </c>
      <c r="D153" s="1">
        <v>252</v>
      </c>
      <c r="E153" s="1">
        <v>503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31</v>
      </c>
      <c r="D155" s="17">
        <v>22</v>
      </c>
      <c r="E155" s="17">
        <v>53</v>
      </c>
      <c r="F155" s="32">
        <v>0.10536779324055666</v>
      </c>
    </row>
    <row r="156" spans="1:6" ht="15" customHeight="1" x14ac:dyDescent="0.15">
      <c r="A156" s="28"/>
      <c r="B156" s="18" t="s">
        <v>49</v>
      </c>
      <c r="C156" s="19">
        <v>152</v>
      </c>
      <c r="D156" s="19">
        <v>154</v>
      </c>
      <c r="E156" s="19">
        <v>306</v>
      </c>
      <c r="F156" s="32">
        <v>0.60834990059642147</v>
      </c>
    </row>
    <row r="157" spans="1:6" ht="15" customHeight="1" x14ac:dyDescent="0.15">
      <c r="A157" s="25"/>
      <c r="B157" s="20" t="s">
        <v>10</v>
      </c>
      <c r="C157" s="21">
        <v>40</v>
      </c>
      <c r="D157" s="21">
        <v>36</v>
      </c>
      <c r="E157" s="21">
        <v>76</v>
      </c>
      <c r="F157" s="32">
        <v>0.15109343936381708</v>
      </c>
    </row>
    <row r="158" spans="1:6" ht="15" customHeight="1" x14ac:dyDescent="0.15">
      <c r="A158" s="26"/>
      <c r="B158" s="29" t="s">
        <v>11</v>
      </c>
      <c r="C158" s="27">
        <v>28</v>
      </c>
      <c r="D158" s="27">
        <v>40</v>
      </c>
      <c r="E158" s="27">
        <v>68</v>
      </c>
      <c r="F158" s="32">
        <v>0.13518886679920478</v>
      </c>
    </row>
    <row r="159" spans="1:6" ht="15" customHeight="1" x14ac:dyDescent="0.15">
      <c r="B159" s="2" t="s">
        <v>8</v>
      </c>
      <c r="C159" s="1">
        <v>251</v>
      </c>
      <c r="D159" s="1">
        <v>252</v>
      </c>
      <c r="E159" s="1">
        <v>503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11</v>
      </c>
      <c r="D161" s="31">
        <v>19</v>
      </c>
      <c r="E161" s="31">
        <v>30</v>
      </c>
      <c r="F161" s="32">
        <v>5.9642147117296221E-2</v>
      </c>
    </row>
    <row r="162" spans="1:6" ht="15" customHeight="1" x14ac:dyDescent="0.15">
      <c r="A162" s="30"/>
      <c r="B162" s="23" t="s">
        <v>15</v>
      </c>
      <c r="C162" s="31">
        <v>7</v>
      </c>
      <c r="D162" s="31">
        <v>12</v>
      </c>
      <c r="E162" s="31">
        <v>19</v>
      </c>
      <c r="F162" s="32">
        <v>3.7773359840954271E-2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5</v>
      </c>
      <c r="E163" s="31">
        <v>6</v>
      </c>
      <c r="F163" s="32">
        <v>1.1928429423459244E-2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3">
    <tabColor rgb="FFCC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170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3</v>
      </c>
      <c r="E3" s="95">
        <v>5</v>
      </c>
      <c r="F3" s="32"/>
    </row>
    <row r="4" spans="1:6" ht="15" customHeight="1" x14ac:dyDescent="0.15">
      <c r="A4" s="12"/>
      <c r="B4" s="35">
        <v>1</v>
      </c>
      <c r="C4" s="94">
        <v>6</v>
      </c>
      <c r="D4" s="94">
        <v>3</v>
      </c>
      <c r="E4" s="95">
        <v>9</v>
      </c>
      <c r="F4" s="32"/>
    </row>
    <row r="5" spans="1:6" ht="15" customHeight="1" x14ac:dyDescent="0.15">
      <c r="A5" s="12"/>
      <c r="B5" s="35">
        <v>2</v>
      </c>
      <c r="C5" s="94">
        <v>3</v>
      </c>
      <c r="D5" s="94">
        <v>3</v>
      </c>
      <c r="E5" s="95">
        <v>6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8</v>
      </c>
      <c r="D7" s="94">
        <v>4</v>
      </c>
      <c r="E7" s="95">
        <v>12</v>
      </c>
      <c r="F7" s="32"/>
    </row>
    <row r="8" spans="1:6" ht="15" customHeight="1" x14ac:dyDescent="0.15">
      <c r="A8" s="12"/>
      <c r="B8" s="37" t="s">
        <v>27</v>
      </c>
      <c r="C8" s="70">
        <v>21</v>
      </c>
      <c r="D8" s="70">
        <v>15</v>
      </c>
      <c r="E8" s="38">
        <v>36</v>
      </c>
      <c r="F8" s="39">
        <v>4.7244094488188976E-2</v>
      </c>
    </row>
    <row r="9" spans="1:6" ht="15" customHeight="1" x14ac:dyDescent="0.15">
      <c r="A9" s="12"/>
      <c r="B9" s="35">
        <v>5</v>
      </c>
      <c r="C9" s="94">
        <v>5</v>
      </c>
      <c r="D9" s="94">
        <v>2</v>
      </c>
      <c r="E9" s="95">
        <v>7</v>
      </c>
      <c r="F9" s="32"/>
    </row>
    <row r="10" spans="1:6" ht="15" customHeight="1" x14ac:dyDescent="0.15">
      <c r="A10" s="12"/>
      <c r="B10" s="35">
        <v>6</v>
      </c>
      <c r="C10" s="94">
        <v>5</v>
      </c>
      <c r="D10" s="94">
        <v>5</v>
      </c>
      <c r="E10" s="95">
        <v>10</v>
      </c>
      <c r="F10" s="32"/>
    </row>
    <row r="11" spans="1:6" ht="15" customHeight="1" x14ac:dyDescent="0.15">
      <c r="A11" s="12"/>
      <c r="B11" s="35">
        <v>7</v>
      </c>
      <c r="C11" s="94">
        <v>6</v>
      </c>
      <c r="D11" s="94">
        <v>2</v>
      </c>
      <c r="E11" s="95">
        <v>8</v>
      </c>
      <c r="F11" s="32"/>
    </row>
    <row r="12" spans="1:6" ht="15" customHeight="1" x14ac:dyDescent="0.15">
      <c r="A12" s="12"/>
      <c r="B12" s="35">
        <v>8</v>
      </c>
      <c r="C12" s="94">
        <v>12</v>
      </c>
      <c r="D12" s="94">
        <v>4</v>
      </c>
      <c r="E12" s="95">
        <v>16</v>
      </c>
      <c r="F12" s="32"/>
    </row>
    <row r="13" spans="1:6" ht="15" customHeight="1" x14ac:dyDescent="0.15">
      <c r="A13" s="12"/>
      <c r="B13" s="35">
        <v>9</v>
      </c>
      <c r="C13" s="94">
        <v>4</v>
      </c>
      <c r="D13" s="94">
        <v>5</v>
      </c>
      <c r="E13" s="95">
        <v>9</v>
      </c>
      <c r="F13" s="32"/>
    </row>
    <row r="14" spans="1:6" ht="15" customHeight="1" x14ac:dyDescent="0.15">
      <c r="A14" s="12"/>
      <c r="B14" s="37" t="s">
        <v>28</v>
      </c>
      <c r="C14" s="70">
        <v>32</v>
      </c>
      <c r="D14" s="70">
        <v>18</v>
      </c>
      <c r="E14" s="48">
        <v>50</v>
      </c>
      <c r="F14" s="39">
        <v>6.5616797900262466E-2</v>
      </c>
    </row>
    <row r="15" spans="1:6" ht="15" customHeight="1" x14ac:dyDescent="0.15">
      <c r="A15" s="12"/>
      <c r="B15" s="35">
        <v>10</v>
      </c>
      <c r="C15" s="94">
        <v>11</v>
      </c>
      <c r="D15" s="94">
        <v>7</v>
      </c>
      <c r="E15" s="95">
        <v>18</v>
      </c>
      <c r="F15" s="32"/>
    </row>
    <row r="16" spans="1:6" ht="15" customHeight="1" x14ac:dyDescent="0.15">
      <c r="A16" s="12"/>
      <c r="B16" s="35">
        <v>11</v>
      </c>
      <c r="C16" s="94">
        <v>7</v>
      </c>
      <c r="D16" s="94">
        <v>5</v>
      </c>
      <c r="E16" s="95">
        <v>12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6</v>
      </c>
      <c r="E17" s="95">
        <v>7</v>
      </c>
      <c r="F17" s="32"/>
    </row>
    <row r="18" spans="1:6" ht="15" customHeight="1" x14ac:dyDescent="0.15">
      <c r="A18" s="12"/>
      <c r="B18" s="35">
        <v>13</v>
      </c>
      <c r="C18" s="94">
        <v>7</v>
      </c>
      <c r="D18" s="94">
        <v>2</v>
      </c>
      <c r="E18" s="95">
        <v>9</v>
      </c>
      <c r="F18" s="32"/>
    </row>
    <row r="19" spans="1:6" ht="15" customHeight="1" x14ac:dyDescent="0.15">
      <c r="A19" s="12"/>
      <c r="B19" s="35">
        <v>14</v>
      </c>
      <c r="C19" s="94">
        <v>4</v>
      </c>
      <c r="D19" s="94">
        <v>4</v>
      </c>
      <c r="E19" s="95">
        <v>8</v>
      </c>
      <c r="F19" s="32"/>
    </row>
    <row r="20" spans="1:6" ht="15" customHeight="1" x14ac:dyDescent="0.15">
      <c r="A20" s="12"/>
      <c r="B20" s="37" t="s">
        <v>29</v>
      </c>
      <c r="C20" s="70">
        <v>30</v>
      </c>
      <c r="D20" s="70">
        <v>24</v>
      </c>
      <c r="E20" s="48">
        <v>54</v>
      </c>
      <c r="F20" s="39">
        <v>7.0866141732283464E-2</v>
      </c>
    </row>
    <row r="21" spans="1:6" ht="15" customHeight="1" x14ac:dyDescent="0.15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15">
      <c r="A22" s="12"/>
      <c r="B22" s="35">
        <v>16</v>
      </c>
      <c r="C22" s="94">
        <v>5</v>
      </c>
      <c r="D22" s="94">
        <v>2</v>
      </c>
      <c r="E22" s="95">
        <v>7</v>
      </c>
      <c r="F22" s="32"/>
    </row>
    <row r="23" spans="1:6" ht="15" customHeight="1" x14ac:dyDescent="0.15">
      <c r="A23" s="12"/>
      <c r="B23" s="35">
        <v>17</v>
      </c>
      <c r="C23" s="94">
        <v>4</v>
      </c>
      <c r="D23" s="94">
        <v>4</v>
      </c>
      <c r="E23" s="95">
        <v>8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15">
      <c r="A25" s="12"/>
      <c r="B25" s="35">
        <v>19</v>
      </c>
      <c r="C25" s="94">
        <v>7</v>
      </c>
      <c r="D25" s="94">
        <v>8</v>
      </c>
      <c r="E25" s="95">
        <v>15</v>
      </c>
      <c r="F25" s="32"/>
    </row>
    <row r="26" spans="1:6" ht="15" customHeight="1" x14ac:dyDescent="0.15">
      <c r="A26" s="12"/>
      <c r="B26" s="40" t="s">
        <v>30</v>
      </c>
      <c r="C26" s="49">
        <v>22</v>
      </c>
      <c r="D26" s="49">
        <v>18</v>
      </c>
      <c r="E26" s="41">
        <v>40</v>
      </c>
      <c r="F26" s="42">
        <v>5.2493438320209973E-2</v>
      </c>
    </row>
    <row r="27" spans="1:6" ht="15" customHeight="1" x14ac:dyDescent="0.15">
      <c r="A27" s="12"/>
      <c r="B27" s="35">
        <v>20</v>
      </c>
      <c r="C27" s="94">
        <v>3</v>
      </c>
      <c r="D27" s="94">
        <v>7</v>
      </c>
      <c r="E27" s="95">
        <v>10</v>
      </c>
      <c r="F27" s="32"/>
    </row>
    <row r="28" spans="1:6" ht="15" customHeight="1" x14ac:dyDescent="0.15">
      <c r="A28" s="12"/>
      <c r="B28" s="35">
        <v>21</v>
      </c>
      <c r="C28" s="94">
        <v>6</v>
      </c>
      <c r="D28" s="94">
        <v>5</v>
      </c>
      <c r="E28" s="95">
        <v>11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4</v>
      </c>
      <c r="E29" s="95">
        <v>7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3</v>
      </c>
      <c r="E30" s="95">
        <v>4</v>
      </c>
      <c r="F30" s="32"/>
    </row>
    <row r="31" spans="1:6" ht="15" customHeight="1" x14ac:dyDescent="0.15">
      <c r="A31" s="12"/>
      <c r="B31" s="35">
        <v>24</v>
      </c>
      <c r="C31" s="94">
        <v>5</v>
      </c>
      <c r="D31" s="94">
        <v>3</v>
      </c>
      <c r="E31" s="95">
        <v>8</v>
      </c>
      <c r="F31" s="32"/>
    </row>
    <row r="32" spans="1:6" ht="15" customHeight="1" x14ac:dyDescent="0.15">
      <c r="A32" s="12"/>
      <c r="B32" s="40" t="s">
        <v>31</v>
      </c>
      <c r="C32" s="49">
        <v>18</v>
      </c>
      <c r="D32" s="49">
        <v>22</v>
      </c>
      <c r="E32" s="41">
        <v>40</v>
      </c>
      <c r="F32" s="42">
        <v>5.2493438320209973E-2</v>
      </c>
    </row>
    <row r="33" spans="1:6" ht="15" customHeight="1" x14ac:dyDescent="0.15">
      <c r="A33" s="12"/>
      <c r="B33" s="35">
        <v>25</v>
      </c>
      <c r="C33" s="94">
        <v>3</v>
      </c>
      <c r="D33" s="94">
        <v>3</v>
      </c>
      <c r="E33" s="95">
        <v>6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9</v>
      </c>
      <c r="E34" s="95">
        <v>10</v>
      </c>
      <c r="F34" s="32"/>
    </row>
    <row r="35" spans="1:6" ht="15" customHeight="1" x14ac:dyDescent="0.15">
      <c r="A35" s="12"/>
      <c r="B35" s="35">
        <v>27</v>
      </c>
      <c r="C35" s="94">
        <v>7</v>
      </c>
      <c r="D35" s="94">
        <v>6</v>
      </c>
      <c r="E35" s="95">
        <v>13</v>
      </c>
      <c r="F35" s="32"/>
    </row>
    <row r="36" spans="1:6" ht="15" customHeight="1" x14ac:dyDescent="0.15">
      <c r="A36" s="12"/>
      <c r="B36" s="35">
        <v>28</v>
      </c>
      <c r="C36" s="94">
        <v>6</v>
      </c>
      <c r="D36" s="94">
        <v>3</v>
      </c>
      <c r="E36" s="95">
        <v>9</v>
      </c>
      <c r="F36" s="32"/>
    </row>
    <row r="37" spans="1:6" ht="15" customHeight="1" x14ac:dyDescent="0.15">
      <c r="A37" s="12"/>
      <c r="B37" s="35">
        <v>29</v>
      </c>
      <c r="C37" s="94">
        <v>4</v>
      </c>
      <c r="D37" s="94">
        <v>4</v>
      </c>
      <c r="E37" s="95">
        <v>8</v>
      </c>
      <c r="F37" s="32"/>
    </row>
    <row r="38" spans="1:6" ht="15" customHeight="1" x14ac:dyDescent="0.15">
      <c r="A38" s="12"/>
      <c r="B38" s="40" t="s">
        <v>32</v>
      </c>
      <c r="C38" s="49">
        <v>21</v>
      </c>
      <c r="D38" s="49">
        <v>25</v>
      </c>
      <c r="E38" s="41">
        <v>46</v>
      </c>
      <c r="F38" s="42">
        <v>6.0367454068241469E-2</v>
      </c>
    </row>
    <row r="39" spans="1:6" ht="15" customHeight="1" x14ac:dyDescent="0.15">
      <c r="A39" s="12"/>
      <c r="B39" s="35">
        <v>30</v>
      </c>
      <c r="C39" s="94">
        <v>6</v>
      </c>
      <c r="D39" s="94">
        <v>1</v>
      </c>
      <c r="E39" s="95">
        <v>7</v>
      </c>
      <c r="F39" s="32"/>
    </row>
    <row r="40" spans="1:6" ht="15" customHeight="1" x14ac:dyDescent="0.15">
      <c r="A40" s="12"/>
      <c r="B40" s="35">
        <v>31</v>
      </c>
      <c r="C40" s="94">
        <v>4</v>
      </c>
      <c r="D40" s="94">
        <v>2</v>
      </c>
      <c r="E40" s="95">
        <v>6</v>
      </c>
      <c r="F40" s="32"/>
    </row>
    <row r="41" spans="1:6" ht="15" customHeight="1" x14ac:dyDescent="0.15">
      <c r="A41" s="12"/>
      <c r="B41" s="35">
        <v>32</v>
      </c>
      <c r="C41" s="94">
        <v>5</v>
      </c>
      <c r="D41" s="94">
        <v>4</v>
      </c>
      <c r="E41" s="95">
        <v>9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6</v>
      </c>
      <c r="E42" s="95">
        <v>9</v>
      </c>
      <c r="F42" s="32"/>
    </row>
    <row r="43" spans="1:6" ht="15" customHeight="1" x14ac:dyDescent="0.15">
      <c r="A43" s="12"/>
      <c r="B43" s="35">
        <v>34</v>
      </c>
      <c r="C43" s="94">
        <v>4</v>
      </c>
      <c r="D43" s="94">
        <v>5</v>
      </c>
      <c r="E43" s="95">
        <v>9</v>
      </c>
      <c r="F43" s="32"/>
    </row>
    <row r="44" spans="1:6" ht="15" customHeight="1" x14ac:dyDescent="0.15">
      <c r="A44" s="12"/>
      <c r="B44" s="40" t="s">
        <v>33</v>
      </c>
      <c r="C44" s="49">
        <v>22</v>
      </c>
      <c r="D44" s="49">
        <v>18</v>
      </c>
      <c r="E44" s="41">
        <v>40</v>
      </c>
      <c r="F44" s="42">
        <v>5.2493438320209973E-2</v>
      </c>
    </row>
    <row r="45" spans="1:6" ht="15" customHeight="1" x14ac:dyDescent="0.15">
      <c r="A45" s="12"/>
      <c r="B45" s="35">
        <v>35</v>
      </c>
      <c r="C45" s="94">
        <v>5</v>
      </c>
      <c r="D45" s="94">
        <v>5</v>
      </c>
      <c r="E45" s="95">
        <v>10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5</v>
      </c>
      <c r="E46" s="95">
        <v>6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8</v>
      </c>
      <c r="E47" s="95">
        <v>10</v>
      </c>
      <c r="F47" s="32"/>
    </row>
    <row r="48" spans="1:6" ht="15" customHeight="1" x14ac:dyDescent="0.15">
      <c r="A48" s="12"/>
      <c r="B48" s="35">
        <v>38</v>
      </c>
      <c r="C48" s="94">
        <v>4</v>
      </c>
      <c r="D48" s="94">
        <v>5</v>
      </c>
      <c r="E48" s="95">
        <v>9</v>
      </c>
      <c r="F48" s="32"/>
    </row>
    <row r="49" spans="1:6" ht="15" customHeight="1" x14ac:dyDescent="0.15">
      <c r="A49" s="12"/>
      <c r="B49" s="35">
        <v>39</v>
      </c>
      <c r="C49" s="94">
        <v>4</v>
      </c>
      <c r="D49" s="94">
        <v>5</v>
      </c>
      <c r="E49" s="95">
        <v>9</v>
      </c>
      <c r="F49" s="32"/>
    </row>
    <row r="50" spans="1:6" ht="15" customHeight="1" x14ac:dyDescent="0.15">
      <c r="A50" s="12"/>
      <c r="B50" s="40" t="s">
        <v>34</v>
      </c>
      <c r="C50" s="49">
        <v>16</v>
      </c>
      <c r="D50" s="49">
        <v>28</v>
      </c>
      <c r="E50" s="41">
        <v>44</v>
      </c>
      <c r="F50" s="42">
        <v>5.774278215223097E-2</v>
      </c>
    </row>
    <row r="51" spans="1:6" ht="15" customHeight="1" x14ac:dyDescent="0.15">
      <c r="A51" s="12"/>
      <c r="B51" s="35">
        <v>40</v>
      </c>
      <c r="C51" s="94">
        <v>7</v>
      </c>
      <c r="D51" s="94">
        <v>7</v>
      </c>
      <c r="E51" s="95">
        <v>14</v>
      </c>
      <c r="F51" s="32"/>
    </row>
    <row r="52" spans="1:6" ht="15" customHeight="1" x14ac:dyDescent="0.15">
      <c r="A52" s="12"/>
      <c r="B52" s="35">
        <v>41</v>
      </c>
      <c r="C52" s="94">
        <v>7</v>
      </c>
      <c r="D52" s="94">
        <v>7</v>
      </c>
      <c r="E52" s="95">
        <v>14</v>
      </c>
      <c r="F52" s="32"/>
    </row>
    <row r="53" spans="1:6" ht="15" customHeight="1" x14ac:dyDescent="0.15">
      <c r="A53" s="12"/>
      <c r="B53" s="35">
        <v>42</v>
      </c>
      <c r="C53" s="94">
        <v>6</v>
      </c>
      <c r="D53" s="94">
        <v>11</v>
      </c>
      <c r="E53" s="95">
        <v>17</v>
      </c>
      <c r="F53" s="32"/>
    </row>
    <row r="54" spans="1:6" ht="15" customHeight="1" x14ac:dyDescent="0.15">
      <c r="A54" s="12"/>
      <c r="B54" s="35">
        <v>43</v>
      </c>
      <c r="C54" s="94">
        <v>4</v>
      </c>
      <c r="D54" s="94">
        <v>6</v>
      </c>
      <c r="E54" s="95">
        <v>10</v>
      </c>
      <c r="F54" s="32"/>
    </row>
    <row r="55" spans="1:6" ht="15" customHeight="1" x14ac:dyDescent="0.15">
      <c r="A55" s="12"/>
      <c r="B55" s="35">
        <v>44</v>
      </c>
      <c r="C55" s="94">
        <v>9</v>
      </c>
      <c r="D55" s="94">
        <v>6</v>
      </c>
      <c r="E55" s="95">
        <v>15</v>
      </c>
      <c r="F55" s="32"/>
    </row>
    <row r="56" spans="1:6" ht="15" customHeight="1" x14ac:dyDescent="0.15">
      <c r="A56" s="12"/>
      <c r="B56" s="40" t="s">
        <v>35</v>
      </c>
      <c r="C56" s="49">
        <v>33</v>
      </c>
      <c r="D56" s="49">
        <v>37</v>
      </c>
      <c r="E56" s="41">
        <v>70</v>
      </c>
      <c r="F56" s="42">
        <v>9.1863517060367453E-2</v>
      </c>
    </row>
    <row r="57" spans="1:6" ht="15" customHeight="1" x14ac:dyDescent="0.15">
      <c r="A57" s="12"/>
      <c r="B57" s="35">
        <v>45</v>
      </c>
      <c r="C57" s="94">
        <v>6</v>
      </c>
      <c r="D57" s="94">
        <v>5</v>
      </c>
      <c r="E57" s="95">
        <v>11</v>
      </c>
      <c r="F57" s="32"/>
    </row>
    <row r="58" spans="1:6" ht="15" customHeight="1" x14ac:dyDescent="0.15">
      <c r="A58" s="12"/>
      <c r="B58" s="35">
        <v>46</v>
      </c>
      <c r="C58" s="94">
        <v>6</v>
      </c>
      <c r="D58" s="94">
        <v>4</v>
      </c>
      <c r="E58" s="95">
        <v>10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6</v>
      </c>
      <c r="E59" s="95">
        <v>10</v>
      </c>
      <c r="F59" s="32"/>
    </row>
    <row r="60" spans="1:6" ht="15" customHeight="1" x14ac:dyDescent="0.15">
      <c r="A60" s="12"/>
      <c r="B60" s="35">
        <v>48</v>
      </c>
      <c r="C60" s="94">
        <v>4</v>
      </c>
      <c r="D60" s="94">
        <v>4</v>
      </c>
      <c r="E60" s="95">
        <v>8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4</v>
      </c>
      <c r="E61" s="95">
        <v>7</v>
      </c>
      <c r="F61" s="32"/>
    </row>
    <row r="62" spans="1:6" ht="15" customHeight="1" x14ac:dyDescent="0.15">
      <c r="A62" s="12"/>
      <c r="B62" s="40" t="s">
        <v>36</v>
      </c>
      <c r="C62" s="49">
        <v>23</v>
      </c>
      <c r="D62" s="49">
        <v>23</v>
      </c>
      <c r="E62" s="41">
        <v>46</v>
      </c>
      <c r="F62" s="42">
        <v>6.0367454068241469E-2</v>
      </c>
    </row>
    <row r="63" spans="1:6" ht="15" customHeight="1" x14ac:dyDescent="0.15">
      <c r="A63" s="12"/>
      <c r="B63" s="35">
        <v>50</v>
      </c>
      <c r="C63" s="94">
        <v>7</v>
      </c>
      <c r="D63" s="94">
        <v>4</v>
      </c>
      <c r="E63" s="95">
        <v>11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4</v>
      </c>
      <c r="D65" s="94">
        <v>7</v>
      </c>
      <c r="E65" s="95">
        <v>11</v>
      </c>
      <c r="F65" s="32"/>
    </row>
    <row r="66" spans="1:6" ht="15" customHeight="1" x14ac:dyDescent="0.15">
      <c r="A66" s="12"/>
      <c r="B66" s="35">
        <v>53</v>
      </c>
      <c r="C66" s="94">
        <v>7</v>
      </c>
      <c r="D66" s="94">
        <v>4</v>
      </c>
      <c r="E66" s="95">
        <v>11</v>
      </c>
      <c r="F66" s="32"/>
    </row>
    <row r="67" spans="1:6" ht="15" customHeight="1" x14ac:dyDescent="0.15">
      <c r="A67" s="12"/>
      <c r="B67" s="35">
        <v>54</v>
      </c>
      <c r="C67" s="94">
        <v>6</v>
      </c>
      <c r="D67" s="94">
        <v>7</v>
      </c>
      <c r="E67" s="95">
        <v>13</v>
      </c>
      <c r="F67" s="32"/>
    </row>
    <row r="68" spans="1:6" ht="15" customHeight="1" x14ac:dyDescent="0.15">
      <c r="A68" s="12"/>
      <c r="B68" s="40" t="s">
        <v>37</v>
      </c>
      <c r="C68" s="49">
        <v>26</v>
      </c>
      <c r="D68" s="49">
        <v>25</v>
      </c>
      <c r="E68" s="41">
        <v>51</v>
      </c>
      <c r="F68" s="42">
        <v>6.6929133858267723E-2</v>
      </c>
    </row>
    <row r="69" spans="1:6" ht="15" customHeight="1" x14ac:dyDescent="0.15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5</v>
      </c>
      <c r="D70" s="94">
        <v>9</v>
      </c>
      <c r="E70" s="95">
        <v>14</v>
      </c>
      <c r="F70" s="32"/>
    </row>
    <row r="71" spans="1:6" ht="15" customHeight="1" x14ac:dyDescent="0.15">
      <c r="A71" s="12"/>
      <c r="B71" s="35">
        <v>57</v>
      </c>
      <c r="C71" s="94">
        <v>5</v>
      </c>
      <c r="D71" s="94">
        <v>4</v>
      </c>
      <c r="E71" s="95">
        <v>9</v>
      </c>
      <c r="F71" s="32"/>
    </row>
    <row r="72" spans="1:6" ht="15" customHeight="1" x14ac:dyDescent="0.15">
      <c r="A72" s="12"/>
      <c r="B72" s="35">
        <v>58</v>
      </c>
      <c r="C72" s="94">
        <v>5</v>
      </c>
      <c r="D72" s="94">
        <v>2</v>
      </c>
      <c r="E72" s="95">
        <v>7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5</v>
      </c>
      <c r="E73" s="95">
        <v>9</v>
      </c>
      <c r="F73" s="32"/>
    </row>
    <row r="74" spans="1:6" ht="15" customHeight="1" x14ac:dyDescent="0.15">
      <c r="A74" s="12"/>
      <c r="B74" s="40" t="s">
        <v>38</v>
      </c>
      <c r="C74" s="49">
        <v>21</v>
      </c>
      <c r="D74" s="49">
        <v>22</v>
      </c>
      <c r="E74" s="41">
        <v>43</v>
      </c>
      <c r="F74" s="42">
        <v>5.6430446194225721E-2</v>
      </c>
    </row>
    <row r="75" spans="1:6" ht="15" customHeight="1" x14ac:dyDescent="0.15">
      <c r="A75" s="12"/>
      <c r="B75" s="35">
        <v>60</v>
      </c>
      <c r="C75" s="94">
        <v>6</v>
      </c>
      <c r="D75" s="94">
        <v>7</v>
      </c>
      <c r="E75" s="95">
        <v>13</v>
      </c>
      <c r="F75" s="32"/>
    </row>
    <row r="76" spans="1:6" ht="15" customHeight="1" x14ac:dyDescent="0.15">
      <c r="A76" s="12"/>
      <c r="B76" s="35">
        <v>61</v>
      </c>
      <c r="C76" s="94">
        <v>6</v>
      </c>
      <c r="D76" s="94">
        <v>5</v>
      </c>
      <c r="E76" s="95">
        <v>11</v>
      </c>
      <c r="F76" s="32"/>
    </row>
    <row r="77" spans="1:6" ht="15" customHeight="1" x14ac:dyDescent="0.15">
      <c r="A77" s="12"/>
      <c r="B77" s="35">
        <v>62</v>
      </c>
      <c r="C77" s="94">
        <v>6</v>
      </c>
      <c r="D77" s="94">
        <v>3</v>
      </c>
      <c r="E77" s="95">
        <v>9</v>
      </c>
      <c r="F77" s="32"/>
    </row>
    <row r="78" spans="1:6" ht="15" customHeight="1" x14ac:dyDescent="0.15">
      <c r="A78" s="12"/>
      <c r="B78" s="35">
        <v>63</v>
      </c>
      <c r="C78" s="94">
        <v>6</v>
      </c>
      <c r="D78" s="94">
        <v>7</v>
      </c>
      <c r="E78" s="95">
        <v>13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9</v>
      </c>
      <c r="E79" s="95">
        <v>12</v>
      </c>
      <c r="F79" s="32"/>
    </row>
    <row r="80" spans="1:6" ht="15" customHeight="1" x14ac:dyDescent="0.15">
      <c r="A80" s="12"/>
      <c r="B80" s="40" t="s">
        <v>39</v>
      </c>
      <c r="C80" s="49">
        <v>27</v>
      </c>
      <c r="D80" s="49">
        <v>31</v>
      </c>
      <c r="E80" s="41">
        <v>58</v>
      </c>
      <c r="F80" s="42">
        <v>7.6115485564304461E-2</v>
      </c>
    </row>
    <row r="81" spans="1:6" ht="15" customHeight="1" x14ac:dyDescent="0.15">
      <c r="A81" s="12"/>
      <c r="B81" s="35">
        <v>65</v>
      </c>
      <c r="C81" s="94">
        <v>4</v>
      </c>
      <c r="D81" s="94">
        <v>7</v>
      </c>
      <c r="E81" s="95">
        <v>11</v>
      </c>
      <c r="F81" s="32"/>
    </row>
    <row r="82" spans="1:6" ht="15" customHeight="1" x14ac:dyDescent="0.15">
      <c r="A82" s="12"/>
      <c r="B82" s="35">
        <v>66</v>
      </c>
      <c r="C82" s="94">
        <v>7</v>
      </c>
      <c r="D82" s="94">
        <v>5</v>
      </c>
      <c r="E82" s="95">
        <v>12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5</v>
      </c>
      <c r="E84" s="95">
        <v>8</v>
      </c>
      <c r="F84" s="32"/>
    </row>
    <row r="85" spans="1:6" ht="15" customHeight="1" x14ac:dyDescent="0.15">
      <c r="A85" s="12"/>
      <c r="B85" s="35">
        <v>69</v>
      </c>
      <c r="C85" s="94">
        <v>7</v>
      </c>
      <c r="D85" s="94">
        <v>1</v>
      </c>
      <c r="E85" s="95">
        <v>8</v>
      </c>
      <c r="F85" s="32"/>
    </row>
    <row r="86" spans="1:6" ht="15" customHeight="1" x14ac:dyDescent="0.15">
      <c r="A86" s="12"/>
      <c r="B86" s="43" t="s">
        <v>40</v>
      </c>
      <c r="C86" s="71">
        <v>23</v>
      </c>
      <c r="D86" s="71">
        <v>21</v>
      </c>
      <c r="E86" s="44">
        <v>44</v>
      </c>
      <c r="F86" s="45">
        <v>5.774278215223097E-2</v>
      </c>
    </row>
    <row r="87" spans="1:6" ht="15" customHeight="1" x14ac:dyDescent="0.15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14</v>
      </c>
      <c r="D92" s="71">
        <v>14</v>
      </c>
      <c r="E92" s="44">
        <v>28</v>
      </c>
      <c r="F92" s="45">
        <v>3.6745406824146981E-2</v>
      </c>
    </row>
    <row r="93" spans="1:6" ht="15" customHeight="1" x14ac:dyDescent="0.15">
      <c r="A93" s="12"/>
      <c r="B93" s="35">
        <v>75</v>
      </c>
      <c r="C93" s="94">
        <v>4</v>
      </c>
      <c r="D93" s="94">
        <v>5</v>
      </c>
      <c r="E93" s="95">
        <v>9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2</v>
      </c>
      <c r="E94" s="95">
        <v>6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4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10</v>
      </c>
      <c r="D98" s="71">
        <v>14</v>
      </c>
      <c r="E98" s="44">
        <v>24</v>
      </c>
      <c r="F98" s="45">
        <v>3.1496062992125984E-2</v>
      </c>
    </row>
    <row r="99" spans="1:6" ht="15" customHeight="1" x14ac:dyDescent="0.15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5</v>
      </c>
      <c r="E102" s="95">
        <v>6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7</v>
      </c>
      <c r="D104" s="71">
        <v>13</v>
      </c>
      <c r="E104" s="44">
        <v>20</v>
      </c>
      <c r="F104" s="45">
        <v>2.6246719160104987E-2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10</v>
      </c>
      <c r="E110" s="44">
        <v>14</v>
      </c>
      <c r="F110" s="45">
        <v>1.8372703412073491E-2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3</v>
      </c>
      <c r="D112" s="94">
        <v>2</v>
      </c>
      <c r="E112" s="95">
        <v>5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5</v>
      </c>
      <c r="D116" s="71">
        <v>7</v>
      </c>
      <c r="E116" s="44">
        <v>12</v>
      </c>
      <c r="F116" s="45">
        <v>1.5748031496062992E-2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2.6246719160104987E-3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376</v>
      </c>
      <c r="D147" s="77">
        <v>386</v>
      </c>
      <c r="E147" s="77">
        <v>762</v>
      </c>
      <c r="F147" s="97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83</v>
      </c>
      <c r="D150" s="17">
        <v>57</v>
      </c>
      <c r="E150" s="17">
        <v>140</v>
      </c>
      <c r="F150" s="32">
        <v>0.18372703412073491</v>
      </c>
    </row>
    <row r="151" spans="1:6" ht="15" customHeight="1" x14ac:dyDescent="0.15">
      <c r="A151" s="18"/>
      <c r="B151" s="18" t="s">
        <v>49</v>
      </c>
      <c r="C151" s="19">
        <v>229</v>
      </c>
      <c r="D151" s="19">
        <v>249</v>
      </c>
      <c r="E151" s="19">
        <v>478</v>
      </c>
      <c r="F151" s="32">
        <v>0.62729658792650922</v>
      </c>
    </row>
    <row r="152" spans="1:6" ht="15" customHeight="1" x14ac:dyDescent="0.15">
      <c r="A152" s="33"/>
      <c r="B152" s="20" t="s">
        <v>6</v>
      </c>
      <c r="C152" s="21">
        <v>64</v>
      </c>
      <c r="D152" s="21">
        <v>80</v>
      </c>
      <c r="E152" s="21">
        <v>144</v>
      </c>
      <c r="F152" s="32">
        <v>0.1889763779527559</v>
      </c>
    </row>
    <row r="153" spans="1:6" ht="15" customHeight="1" x14ac:dyDescent="0.15">
      <c r="B153" s="2" t="s">
        <v>8</v>
      </c>
      <c r="C153" s="1">
        <v>376</v>
      </c>
      <c r="D153" s="1">
        <v>386</v>
      </c>
      <c r="E153" s="1">
        <v>762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83</v>
      </c>
      <c r="D155" s="17">
        <v>57</v>
      </c>
      <c r="E155" s="17">
        <v>140</v>
      </c>
      <c r="F155" s="32">
        <v>0.18372703412073491</v>
      </c>
    </row>
    <row r="156" spans="1:6" ht="15" customHeight="1" x14ac:dyDescent="0.15">
      <c r="A156" s="28"/>
      <c r="B156" s="18" t="s">
        <v>49</v>
      </c>
      <c r="C156" s="19">
        <v>229</v>
      </c>
      <c r="D156" s="19">
        <v>249</v>
      </c>
      <c r="E156" s="19">
        <v>478</v>
      </c>
      <c r="F156" s="32">
        <v>0.62729658792650922</v>
      </c>
    </row>
    <row r="157" spans="1:6" ht="15" customHeight="1" x14ac:dyDescent="0.15">
      <c r="A157" s="25"/>
      <c r="B157" s="20" t="s">
        <v>10</v>
      </c>
      <c r="C157" s="21">
        <v>37</v>
      </c>
      <c r="D157" s="21">
        <v>35</v>
      </c>
      <c r="E157" s="21">
        <v>72</v>
      </c>
      <c r="F157" s="32">
        <v>9.4488188976377951E-2</v>
      </c>
    </row>
    <row r="158" spans="1:6" ht="15" customHeight="1" x14ac:dyDescent="0.15">
      <c r="A158" s="26"/>
      <c r="B158" s="29" t="s">
        <v>11</v>
      </c>
      <c r="C158" s="27">
        <v>27</v>
      </c>
      <c r="D158" s="27">
        <v>45</v>
      </c>
      <c r="E158" s="27">
        <v>72</v>
      </c>
      <c r="F158" s="32">
        <v>9.4488188976377951E-2</v>
      </c>
    </row>
    <row r="159" spans="1:6" ht="15" customHeight="1" x14ac:dyDescent="0.15">
      <c r="B159" s="2" t="s">
        <v>8</v>
      </c>
      <c r="C159" s="1">
        <v>376</v>
      </c>
      <c r="D159" s="1">
        <v>386</v>
      </c>
      <c r="E159" s="1">
        <v>762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10</v>
      </c>
      <c r="D161" s="31">
        <v>18</v>
      </c>
      <c r="E161" s="31">
        <v>28</v>
      </c>
      <c r="F161" s="32">
        <v>3.6745406824146981E-2</v>
      </c>
    </row>
    <row r="162" spans="1:6" ht="15" customHeight="1" x14ac:dyDescent="0.15">
      <c r="A162" s="30"/>
      <c r="B162" s="23" t="s">
        <v>15</v>
      </c>
      <c r="C162" s="31">
        <v>6</v>
      </c>
      <c r="D162" s="31">
        <v>8</v>
      </c>
      <c r="E162" s="31">
        <v>14</v>
      </c>
      <c r="F162" s="32">
        <v>1.8372703412073491E-2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2.6246719160104987E-3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>
    <tabColor indexed="45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14</v>
      </c>
      <c r="D3" s="94">
        <v>8</v>
      </c>
      <c r="E3" s="95">
        <v>22</v>
      </c>
      <c r="F3" s="32"/>
    </row>
    <row r="4" spans="1:6" ht="15" customHeight="1" x14ac:dyDescent="0.15">
      <c r="A4" s="12"/>
      <c r="B4" s="35">
        <v>1</v>
      </c>
      <c r="C4" s="94">
        <v>17</v>
      </c>
      <c r="D4" s="94">
        <v>18</v>
      </c>
      <c r="E4" s="95">
        <v>35</v>
      </c>
      <c r="F4" s="32"/>
    </row>
    <row r="5" spans="1:6" ht="15" customHeight="1" x14ac:dyDescent="0.15">
      <c r="A5" s="12"/>
      <c r="B5" s="35">
        <v>2</v>
      </c>
      <c r="C5" s="94">
        <v>22</v>
      </c>
      <c r="D5" s="94">
        <v>17</v>
      </c>
      <c r="E5" s="95">
        <v>39</v>
      </c>
      <c r="F5" s="32"/>
    </row>
    <row r="6" spans="1:6" ht="15" customHeight="1" x14ac:dyDescent="0.15">
      <c r="A6" s="12"/>
      <c r="B6" s="35">
        <v>3</v>
      </c>
      <c r="C6" s="94">
        <v>14</v>
      </c>
      <c r="D6" s="94">
        <v>12</v>
      </c>
      <c r="E6" s="95">
        <v>26</v>
      </c>
      <c r="F6" s="32"/>
    </row>
    <row r="7" spans="1:6" ht="15" customHeight="1" x14ac:dyDescent="0.15">
      <c r="A7" s="12"/>
      <c r="B7" s="35">
        <v>4</v>
      </c>
      <c r="C7" s="94">
        <v>13</v>
      </c>
      <c r="D7" s="94">
        <v>13</v>
      </c>
      <c r="E7" s="95">
        <v>26</v>
      </c>
      <c r="F7" s="32"/>
    </row>
    <row r="8" spans="1:6" ht="15" customHeight="1" x14ac:dyDescent="0.15">
      <c r="A8" s="12"/>
      <c r="B8" s="37" t="s">
        <v>27</v>
      </c>
      <c r="C8" s="70">
        <v>80</v>
      </c>
      <c r="D8" s="70">
        <v>68</v>
      </c>
      <c r="E8" s="38">
        <v>148</v>
      </c>
      <c r="F8" s="39">
        <v>5.9943296881328476E-2</v>
      </c>
    </row>
    <row r="9" spans="1:6" ht="15" customHeight="1" x14ac:dyDescent="0.15">
      <c r="A9" s="12"/>
      <c r="B9" s="35">
        <v>5</v>
      </c>
      <c r="C9" s="94">
        <v>11</v>
      </c>
      <c r="D9" s="94">
        <v>11</v>
      </c>
      <c r="E9" s="95">
        <v>22</v>
      </c>
      <c r="F9" s="32"/>
    </row>
    <row r="10" spans="1:6" ht="15" customHeight="1" x14ac:dyDescent="0.15">
      <c r="A10" s="12"/>
      <c r="B10" s="35">
        <v>6</v>
      </c>
      <c r="C10" s="94">
        <v>7</v>
      </c>
      <c r="D10" s="94">
        <v>10</v>
      </c>
      <c r="E10" s="95">
        <v>17</v>
      </c>
      <c r="F10" s="32"/>
    </row>
    <row r="11" spans="1:6" ht="15" customHeight="1" x14ac:dyDescent="0.15">
      <c r="A11" s="12"/>
      <c r="B11" s="35">
        <v>7</v>
      </c>
      <c r="C11" s="94">
        <v>8</v>
      </c>
      <c r="D11" s="94">
        <v>6</v>
      </c>
      <c r="E11" s="95">
        <v>14</v>
      </c>
      <c r="F11" s="32"/>
    </row>
    <row r="12" spans="1:6" ht="15" customHeight="1" x14ac:dyDescent="0.15">
      <c r="A12" s="12"/>
      <c r="B12" s="35">
        <v>8</v>
      </c>
      <c r="C12" s="94">
        <v>9</v>
      </c>
      <c r="D12" s="94">
        <v>10</v>
      </c>
      <c r="E12" s="95">
        <v>19</v>
      </c>
      <c r="F12" s="32"/>
    </row>
    <row r="13" spans="1:6" ht="15" customHeight="1" x14ac:dyDescent="0.15">
      <c r="A13" s="12"/>
      <c r="B13" s="35">
        <v>9</v>
      </c>
      <c r="C13" s="94">
        <v>8</v>
      </c>
      <c r="D13" s="94">
        <v>6</v>
      </c>
      <c r="E13" s="95">
        <v>14</v>
      </c>
      <c r="F13" s="32"/>
    </row>
    <row r="14" spans="1:6" ht="15" customHeight="1" x14ac:dyDescent="0.15">
      <c r="A14" s="12"/>
      <c r="B14" s="37" t="s">
        <v>28</v>
      </c>
      <c r="C14" s="70">
        <v>43</v>
      </c>
      <c r="D14" s="70">
        <v>43</v>
      </c>
      <c r="E14" s="48">
        <v>86</v>
      </c>
      <c r="F14" s="39">
        <v>3.4831915755366545E-2</v>
      </c>
    </row>
    <row r="15" spans="1:6" ht="15" customHeight="1" x14ac:dyDescent="0.15">
      <c r="A15" s="12"/>
      <c r="B15" s="35">
        <v>10</v>
      </c>
      <c r="C15" s="94">
        <v>6</v>
      </c>
      <c r="D15" s="94">
        <v>7</v>
      </c>
      <c r="E15" s="95">
        <v>13</v>
      </c>
      <c r="F15" s="32"/>
    </row>
    <row r="16" spans="1:6" ht="15" customHeight="1" x14ac:dyDescent="0.15">
      <c r="A16" s="12"/>
      <c r="B16" s="35">
        <v>11</v>
      </c>
      <c r="C16" s="94">
        <v>5</v>
      </c>
      <c r="D16" s="94">
        <v>7</v>
      </c>
      <c r="E16" s="95">
        <v>12</v>
      </c>
      <c r="F16" s="32"/>
    </row>
    <row r="17" spans="1:6" ht="15" customHeight="1" x14ac:dyDescent="0.15">
      <c r="A17" s="12"/>
      <c r="B17" s="35">
        <v>12</v>
      </c>
      <c r="C17" s="94">
        <v>16</v>
      </c>
      <c r="D17" s="94">
        <v>11</v>
      </c>
      <c r="E17" s="95">
        <v>27</v>
      </c>
      <c r="F17" s="32"/>
    </row>
    <row r="18" spans="1:6" ht="15" customHeight="1" x14ac:dyDescent="0.15">
      <c r="A18" s="12"/>
      <c r="B18" s="35">
        <v>13</v>
      </c>
      <c r="C18" s="94">
        <v>9</v>
      </c>
      <c r="D18" s="94">
        <v>9</v>
      </c>
      <c r="E18" s="95">
        <v>18</v>
      </c>
      <c r="F18" s="32"/>
    </row>
    <row r="19" spans="1:6" ht="15" customHeight="1" x14ac:dyDescent="0.15">
      <c r="A19" s="12"/>
      <c r="B19" s="35">
        <v>14</v>
      </c>
      <c r="C19" s="94">
        <v>10</v>
      </c>
      <c r="D19" s="94">
        <v>8</v>
      </c>
      <c r="E19" s="95">
        <v>18</v>
      </c>
      <c r="F19" s="32"/>
    </row>
    <row r="20" spans="1:6" ht="15" customHeight="1" x14ac:dyDescent="0.15">
      <c r="A20" s="12"/>
      <c r="B20" s="37" t="s">
        <v>29</v>
      </c>
      <c r="C20" s="70">
        <v>46</v>
      </c>
      <c r="D20" s="70">
        <v>42</v>
      </c>
      <c r="E20" s="48">
        <v>88</v>
      </c>
      <c r="F20" s="39">
        <v>3.5641960307816932E-2</v>
      </c>
    </row>
    <row r="21" spans="1:6" ht="15" customHeight="1" x14ac:dyDescent="0.15">
      <c r="A21" s="12"/>
      <c r="B21" s="35">
        <v>15</v>
      </c>
      <c r="C21" s="94">
        <v>13</v>
      </c>
      <c r="D21" s="94">
        <v>14</v>
      </c>
      <c r="E21" s="95">
        <v>27</v>
      </c>
      <c r="F21" s="32"/>
    </row>
    <row r="22" spans="1:6" ht="15" customHeight="1" x14ac:dyDescent="0.15">
      <c r="A22" s="12"/>
      <c r="B22" s="35">
        <v>16</v>
      </c>
      <c r="C22" s="94">
        <v>9</v>
      </c>
      <c r="D22" s="94">
        <v>6</v>
      </c>
      <c r="E22" s="95">
        <v>15</v>
      </c>
      <c r="F22" s="32"/>
    </row>
    <row r="23" spans="1:6" ht="15" customHeight="1" x14ac:dyDescent="0.15">
      <c r="A23" s="12"/>
      <c r="B23" s="35">
        <v>17</v>
      </c>
      <c r="C23" s="94">
        <v>5</v>
      </c>
      <c r="D23" s="94">
        <v>9</v>
      </c>
      <c r="E23" s="95">
        <v>14</v>
      </c>
      <c r="F23" s="32"/>
    </row>
    <row r="24" spans="1:6" ht="15" customHeight="1" x14ac:dyDescent="0.15">
      <c r="A24" s="12"/>
      <c r="B24" s="35">
        <v>18</v>
      </c>
      <c r="C24" s="94">
        <v>12</v>
      </c>
      <c r="D24" s="94">
        <v>11</v>
      </c>
      <c r="E24" s="95">
        <v>23</v>
      </c>
      <c r="F24" s="32"/>
    </row>
    <row r="25" spans="1:6" ht="15" customHeight="1" x14ac:dyDescent="0.15">
      <c r="A25" s="12"/>
      <c r="B25" s="35">
        <v>19</v>
      </c>
      <c r="C25" s="94">
        <v>10</v>
      </c>
      <c r="D25" s="94">
        <v>13</v>
      </c>
      <c r="E25" s="95">
        <v>23</v>
      </c>
      <c r="F25" s="32"/>
    </row>
    <row r="26" spans="1:6" ht="15" customHeight="1" x14ac:dyDescent="0.15">
      <c r="A26" s="12"/>
      <c r="B26" s="40" t="s">
        <v>30</v>
      </c>
      <c r="C26" s="49">
        <v>49</v>
      </c>
      <c r="D26" s="49">
        <v>53</v>
      </c>
      <c r="E26" s="41">
        <v>102</v>
      </c>
      <c r="F26" s="42">
        <v>4.1312272174969626E-2</v>
      </c>
    </row>
    <row r="27" spans="1:6" ht="15" customHeight="1" x14ac:dyDescent="0.15">
      <c r="A27" s="12"/>
      <c r="B27" s="35">
        <v>20</v>
      </c>
      <c r="C27" s="94">
        <v>6</v>
      </c>
      <c r="D27" s="94">
        <v>16</v>
      </c>
      <c r="E27" s="95">
        <v>22</v>
      </c>
      <c r="F27" s="32"/>
    </row>
    <row r="28" spans="1:6" ht="15" customHeight="1" x14ac:dyDescent="0.15">
      <c r="A28" s="12"/>
      <c r="B28" s="35">
        <v>21</v>
      </c>
      <c r="C28" s="94">
        <v>15</v>
      </c>
      <c r="D28" s="94">
        <v>8</v>
      </c>
      <c r="E28" s="95">
        <v>23</v>
      </c>
      <c r="F28" s="32"/>
    </row>
    <row r="29" spans="1:6" ht="15" customHeight="1" x14ac:dyDescent="0.15">
      <c r="A29" s="12"/>
      <c r="B29" s="35">
        <v>22</v>
      </c>
      <c r="C29" s="94">
        <v>14</v>
      </c>
      <c r="D29" s="94">
        <v>22</v>
      </c>
      <c r="E29" s="95">
        <v>36</v>
      </c>
      <c r="F29" s="32"/>
    </row>
    <row r="30" spans="1:6" ht="15" customHeight="1" x14ac:dyDescent="0.15">
      <c r="A30" s="12"/>
      <c r="B30" s="35">
        <v>23</v>
      </c>
      <c r="C30" s="94">
        <v>18</v>
      </c>
      <c r="D30" s="94">
        <v>14</v>
      </c>
      <c r="E30" s="95">
        <v>32</v>
      </c>
      <c r="F30" s="32"/>
    </row>
    <row r="31" spans="1:6" ht="15" customHeight="1" x14ac:dyDescent="0.15">
      <c r="A31" s="12"/>
      <c r="B31" s="35">
        <v>24</v>
      </c>
      <c r="C31" s="94">
        <v>17</v>
      </c>
      <c r="D31" s="94">
        <v>13</v>
      </c>
      <c r="E31" s="95">
        <v>30</v>
      </c>
      <c r="F31" s="32"/>
    </row>
    <row r="32" spans="1:6" ht="15" customHeight="1" x14ac:dyDescent="0.15">
      <c r="A32" s="12"/>
      <c r="B32" s="40" t="s">
        <v>31</v>
      </c>
      <c r="C32" s="49">
        <v>70</v>
      </c>
      <c r="D32" s="49">
        <v>73</v>
      </c>
      <c r="E32" s="41">
        <v>143</v>
      </c>
      <c r="F32" s="42">
        <v>5.7918185500202508E-2</v>
      </c>
    </row>
    <row r="33" spans="1:6" ht="15" customHeight="1" x14ac:dyDescent="0.15">
      <c r="A33" s="12"/>
      <c r="B33" s="35">
        <v>25</v>
      </c>
      <c r="C33" s="94">
        <v>16</v>
      </c>
      <c r="D33" s="94">
        <v>17</v>
      </c>
      <c r="E33" s="95">
        <v>33</v>
      </c>
      <c r="F33" s="32"/>
    </row>
    <row r="34" spans="1:6" ht="15" customHeight="1" x14ac:dyDescent="0.15">
      <c r="A34" s="12"/>
      <c r="B34" s="35">
        <v>26</v>
      </c>
      <c r="C34" s="94">
        <v>25</v>
      </c>
      <c r="D34" s="94">
        <v>23</v>
      </c>
      <c r="E34" s="95">
        <v>48</v>
      </c>
      <c r="F34" s="32"/>
    </row>
    <row r="35" spans="1:6" ht="15" customHeight="1" x14ac:dyDescent="0.15">
      <c r="A35" s="12"/>
      <c r="B35" s="35">
        <v>27</v>
      </c>
      <c r="C35" s="94">
        <v>13</v>
      </c>
      <c r="D35" s="94">
        <v>24</v>
      </c>
      <c r="E35" s="95">
        <v>37</v>
      </c>
      <c r="F35" s="32"/>
    </row>
    <row r="36" spans="1:6" ht="15" customHeight="1" x14ac:dyDescent="0.15">
      <c r="A36" s="12"/>
      <c r="B36" s="35">
        <v>28</v>
      </c>
      <c r="C36" s="94">
        <v>16</v>
      </c>
      <c r="D36" s="94">
        <v>18</v>
      </c>
      <c r="E36" s="95">
        <v>34</v>
      </c>
      <c r="F36" s="32"/>
    </row>
    <row r="37" spans="1:6" ht="15" customHeight="1" x14ac:dyDescent="0.15">
      <c r="A37" s="12"/>
      <c r="B37" s="35">
        <v>29</v>
      </c>
      <c r="C37" s="94">
        <v>19</v>
      </c>
      <c r="D37" s="94">
        <v>15</v>
      </c>
      <c r="E37" s="95">
        <v>34</v>
      </c>
      <c r="F37" s="32"/>
    </row>
    <row r="38" spans="1:6" ht="15" customHeight="1" x14ac:dyDescent="0.15">
      <c r="A38" s="12"/>
      <c r="B38" s="40" t="s">
        <v>32</v>
      </c>
      <c r="C38" s="49">
        <v>89</v>
      </c>
      <c r="D38" s="49">
        <v>97</v>
      </c>
      <c r="E38" s="41">
        <v>186</v>
      </c>
      <c r="F38" s="42">
        <v>7.5334143377885784E-2</v>
      </c>
    </row>
    <row r="39" spans="1:6" ht="15" customHeight="1" x14ac:dyDescent="0.15">
      <c r="A39" s="12"/>
      <c r="B39" s="35">
        <v>30</v>
      </c>
      <c r="C39" s="94">
        <v>21</v>
      </c>
      <c r="D39" s="94">
        <v>17</v>
      </c>
      <c r="E39" s="95">
        <v>38</v>
      </c>
      <c r="F39" s="32"/>
    </row>
    <row r="40" spans="1:6" ht="15" customHeight="1" x14ac:dyDescent="0.15">
      <c r="A40" s="12"/>
      <c r="B40" s="35">
        <v>31</v>
      </c>
      <c r="C40" s="94">
        <v>25</v>
      </c>
      <c r="D40" s="94">
        <v>23</v>
      </c>
      <c r="E40" s="95">
        <v>48</v>
      </c>
      <c r="F40" s="32"/>
    </row>
    <row r="41" spans="1:6" ht="15" customHeight="1" x14ac:dyDescent="0.15">
      <c r="A41" s="12"/>
      <c r="B41" s="35">
        <v>32</v>
      </c>
      <c r="C41" s="94">
        <v>23</v>
      </c>
      <c r="D41" s="94">
        <v>21</v>
      </c>
      <c r="E41" s="95">
        <v>44</v>
      </c>
      <c r="F41" s="32"/>
    </row>
    <row r="42" spans="1:6" ht="15" customHeight="1" x14ac:dyDescent="0.15">
      <c r="A42" s="12"/>
      <c r="B42" s="35">
        <v>33</v>
      </c>
      <c r="C42" s="94">
        <v>15</v>
      </c>
      <c r="D42" s="94">
        <v>21</v>
      </c>
      <c r="E42" s="95">
        <v>36</v>
      </c>
      <c r="F42" s="32"/>
    </row>
    <row r="43" spans="1:6" ht="15" customHeight="1" x14ac:dyDescent="0.15">
      <c r="A43" s="12"/>
      <c r="B43" s="35">
        <v>34</v>
      </c>
      <c r="C43" s="94">
        <v>19</v>
      </c>
      <c r="D43" s="94">
        <v>22</v>
      </c>
      <c r="E43" s="95">
        <v>41</v>
      </c>
      <c r="F43" s="32"/>
    </row>
    <row r="44" spans="1:6" ht="15" customHeight="1" x14ac:dyDescent="0.15">
      <c r="A44" s="12"/>
      <c r="B44" s="40" t="s">
        <v>33</v>
      </c>
      <c r="C44" s="49">
        <v>103</v>
      </c>
      <c r="D44" s="49">
        <v>104</v>
      </c>
      <c r="E44" s="41">
        <v>207</v>
      </c>
      <c r="F44" s="42">
        <v>8.3839611178614826E-2</v>
      </c>
    </row>
    <row r="45" spans="1:6" ht="15" customHeight="1" x14ac:dyDescent="0.15">
      <c r="A45" s="12"/>
      <c r="B45" s="35">
        <v>35</v>
      </c>
      <c r="C45" s="94">
        <v>16</v>
      </c>
      <c r="D45" s="94">
        <v>21</v>
      </c>
      <c r="E45" s="95">
        <v>37</v>
      </c>
      <c r="F45" s="32"/>
    </row>
    <row r="46" spans="1:6" ht="15" customHeight="1" x14ac:dyDescent="0.15">
      <c r="A46" s="12"/>
      <c r="B46" s="35">
        <v>36</v>
      </c>
      <c r="C46" s="94">
        <v>17</v>
      </c>
      <c r="D46" s="94">
        <v>15</v>
      </c>
      <c r="E46" s="95">
        <v>32</v>
      </c>
      <c r="F46" s="32"/>
    </row>
    <row r="47" spans="1:6" ht="15" customHeight="1" x14ac:dyDescent="0.15">
      <c r="A47" s="12"/>
      <c r="B47" s="35">
        <v>37</v>
      </c>
      <c r="C47" s="94">
        <v>18</v>
      </c>
      <c r="D47" s="94">
        <v>14</v>
      </c>
      <c r="E47" s="95">
        <v>32</v>
      </c>
      <c r="F47" s="32"/>
    </row>
    <row r="48" spans="1:6" ht="15" customHeight="1" x14ac:dyDescent="0.15">
      <c r="A48" s="12"/>
      <c r="B48" s="35">
        <v>38</v>
      </c>
      <c r="C48" s="94">
        <v>21</v>
      </c>
      <c r="D48" s="94">
        <v>13</v>
      </c>
      <c r="E48" s="95">
        <v>34</v>
      </c>
      <c r="F48" s="32"/>
    </row>
    <row r="49" spans="1:6" ht="15" customHeight="1" x14ac:dyDescent="0.15">
      <c r="A49" s="12"/>
      <c r="B49" s="35">
        <v>39</v>
      </c>
      <c r="C49" s="94">
        <v>23</v>
      </c>
      <c r="D49" s="94">
        <v>20</v>
      </c>
      <c r="E49" s="95">
        <v>43</v>
      </c>
      <c r="F49" s="32"/>
    </row>
    <row r="50" spans="1:6" ht="15" customHeight="1" x14ac:dyDescent="0.15">
      <c r="A50" s="12"/>
      <c r="B50" s="40" t="s">
        <v>34</v>
      </c>
      <c r="C50" s="49">
        <v>95</v>
      </c>
      <c r="D50" s="49">
        <v>83</v>
      </c>
      <c r="E50" s="41">
        <v>178</v>
      </c>
      <c r="F50" s="42">
        <v>7.2093965168084251E-2</v>
      </c>
    </row>
    <row r="51" spans="1:6" ht="15" customHeight="1" x14ac:dyDescent="0.15">
      <c r="A51" s="12"/>
      <c r="B51" s="35">
        <v>40</v>
      </c>
      <c r="C51" s="94">
        <v>15</v>
      </c>
      <c r="D51" s="94">
        <v>18</v>
      </c>
      <c r="E51" s="95">
        <v>33</v>
      </c>
      <c r="F51" s="32"/>
    </row>
    <row r="52" spans="1:6" ht="15" customHeight="1" x14ac:dyDescent="0.15">
      <c r="A52" s="12"/>
      <c r="B52" s="35">
        <v>41</v>
      </c>
      <c r="C52" s="94">
        <v>16</v>
      </c>
      <c r="D52" s="94">
        <v>14</v>
      </c>
      <c r="E52" s="95">
        <v>30</v>
      </c>
      <c r="F52" s="32"/>
    </row>
    <row r="53" spans="1:6" ht="15" customHeight="1" x14ac:dyDescent="0.15">
      <c r="A53" s="12"/>
      <c r="B53" s="35">
        <v>42</v>
      </c>
      <c r="C53" s="94">
        <v>21</v>
      </c>
      <c r="D53" s="94">
        <v>23</v>
      </c>
      <c r="E53" s="95">
        <v>44</v>
      </c>
      <c r="F53" s="32"/>
    </row>
    <row r="54" spans="1:6" ht="15" customHeight="1" x14ac:dyDescent="0.15">
      <c r="A54" s="12"/>
      <c r="B54" s="35">
        <v>43</v>
      </c>
      <c r="C54" s="94">
        <v>23</v>
      </c>
      <c r="D54" s="94">
        <v>13</v>
      </c>
      <c r="E54" s="95">
        <v>36</v>
      </c>
      <c r="F54" s="32"/>
    </row>
    <row r="55" spans="1:6" ht="15" customHeight="1" x14ac:dyDescent="0.15">
      <c r="A55" s="12"/>
      <c r="B55" s="35">
        <v>44</v>
      </c>
      <c r="C55" s="94">
        <v>21</v>
      </c>
      <c r="D55" s="94">
        <v>23</v>
      </c>
      <c r="E55" s="95">
        <v>44</v>
      </c>
      <c r="F55" s="32"/>
    </row>
    <row r="56" spans="1:6" ht="15" customHeight="1" x14ac:dyDescent="0.15">
      <c r="A56" s="12"/>
      <c r="B56" s="40" t="s">
        <v>35</v>
      </c>
      <c r="C56" s="49">
        <v>96</v>
      </c>
      <c r="D56" s="49">
        <v>91</v>
      </c>
      <c r="E56" s="41">
        <v>187</v>
      </c>
      <c r="F56" s="42">
        <v>7.5739165654110971E-2</v>
      </c>
    </row>
    <row r="57" spans="1:6" ht="15" customHeight="1" x14ac:dyDescent="0.15">
      <c r="A57" s="12"/>
      <c r="B57" s="35">
        <v>45</v>
      </c>
      <c r="C57" s="94">
        <v>19</v>
      </c>
      <c r="D57" s="94">
        <v>18</v>
      </c>
      <c r="E57" s="95">
        <v>37</v>
      </c>
      <c r="F57" s="32"/>
    </row>
    <row r="58" spans="1:6" ht="15" customHeight="1" x14ac:dyDescent="0.15">
      <c r="A58" s="12"/>
      <c r="B58" s="35">
        <v>46</v>
      </c>
      <c r="C58" s="94">
        <v>19</v>
      </c>
      <c r="D58" s="94">
        <v>11</v>
      </c>
      <c r="E58" s="95">
        <v>30</v>
      </c>
      <c r="F58" s="32"/>
    </row>
    <row r="59" spans="1:6" ht="15" customHeight="1" x14ac:dyDescent="0.15">
      <c r="A59" s="12"/>
      <c r="B59" s="35">
        <v>47</v>
      </c>
      <c r="C59" s="94">
        <v>22</v>
      </c>
      <c r="D59" s="94">
        <v>18</v>
      </c>
      <c r="E59" s="95">
        <v>40</v>
      </c>
      <c r="F59" s="32"/>
    </row>
    <row r="60" spans="1:6" ht="15" customHeight="1" x14ac:dyDescent="0.15">
      <c r="A60" s="12"/>
      <c r="B60" s="35">
        <v>48</v>
      </c>
      <c r="C60" s="94">
        <v>15</v>
      </c>
      <c r="D60" s="94">
        <v>12</v>
      </c>
      <c r="E60" s="95">
        <v>27</v>
      </c>
      <c r="F60" s="32"/>
    </row>
    <row r="61" spans="1:6" ht="15" customHeight="1" x14ac:dyDescent="0.15">
      <c r="A61" s="12"/>
      <c r="B61" s="35">
        <v>49</v>
      </c>
      <c r="C61" s="94">
        <v>17</v>
      </c>
      <c r="D61" s="94">
        <v>13</v>
      </c>
      <c r="E61" s="95">
        <v>30</v>
      </c>
      <c r="F61" s="32"/>
    </row>
    <row r="62" spans="1:6" ht="15" customHeight="1" x14ac:dyDescent="0.15">
      <c r="A62" s="12"/>
      <c r="B62" s="40" t="s">
        <v>36</v>
      </c>
      <c r="C62" s="49">
        <v>92</v>
      </c>
      <c r="D62" s="49">
        <v>72</v>
      </c>
      <c r="E62" s="41">
        <v>164</v>
      </c>
      <c r="F62" s="42">
        <v>6.6423653300931557E-2</v>
      </c>
    </row>
    <row r="63" spans="1:6" ht="15" customHeight="1" x14ac:dyDescent="0.15">
      <c r="A63" s="12"/>
      <c r="B63" s="35">
        <v>50</v>
      </c>
      <c r="C63" s="94">
        <v>13</v>
      </c>
      <c r="D63" s="94">
        <v>13</v>
      </c>
      <c r="E63" s="95">
        <v>26</v>
      </c>
      <c r="F63" s="32"/>
    </row>
    <row r="64" spans="1:6" ht="15" customHeight="1" x14ac:dyDescent="0.15">
      <c r="A64" s="12"/>
      <c r="B64" s="35">
        <v>51</v>
      </c>
      <c r="C64" s="94">
        <v>23</v>
      </c>
      <c r="D64" s="94">
        <v>17</v>
      </c>
      <c r="E64" s="95">
        <v>40</v>
      </c>
      <c r="F64" s="32"/>
    </row>
    <row r="65" spans="1:6" ht="15" customHeight="1" x14ac:dyDescent="0.15">
      <c r="A65" s="12"/>
      <c r="B65" s="35">
        <v>52</v>
      </c>
      <c r="C65" s="94">
        <v>17</v>
      </c>
      <c r="D65" s="94">
        <v>15</v>
      </c>
      <c r="E65" s="95">
        <v>32</v>
      </c>
      <c r="F65" s="32"/>
    </row>
    <row r="66" spans="1:6" ht="15" customHeight="1" x14ac:dyDescent="0.15">
      <c r="A66" s="12"/>
      <c r="B66" s="35">
        <v>53</v>
      </c>
      <c r="C66" s="94">
        <v>22</v>
      </c>
      <c r="D66" s="94">
        <v>15</v>
      </c>
      <c r="E66" s="95">
        <v>37</v>
      </c>
      <c r="F66" s="32"/>
    </row>
    <row r="67" spans="1:6" ht="15" customHeight="1" x14ac:dyDescent="0.15">
      <c r="A67" s="12"/>
      <c r="B67" s="35">
        <v>54</v>
      </c>
      <c r="C67" s="94">
        <v>15</v>
      </c>
      <c r="D67" s="94">
        <v>26</v>
      </c>
      <c r="E67" s="95">
        <v>41</v>
      </c>
      <c r="F67" s="32"/>
    </row>
    <row r="68" spans="1:6" ht="15" customHeight="1" x14ac:dyDescent="0.15">
      <c r="A68" s="12"/>
      <c r="B68" s="40" t="s">
        <v>37</v>
      </c>
      <c r="C68" s="49">
        <v>90</v>
      </c>
      <c r="D68" s="49">
        <v>86</v>
      </c>
      <c r="E68" s="41">
        <v>176</v>
      </c>
      <c r="F68" s="42">
        <v>7.1283920615633864E-2</v>
      </c>
    </row>
    <row r="69" spans="1:6" ht="15" customHeight="1" x14ac:dyDescent="0.15">
      <c r="A69" s="12"/>
      <c r="B69" s="35">
        <v>55</v>
      </c>
      <c r="C69" s="94">
        <v>18</v>
      </c>
      <c r="D69" s="94">
        <v>13</v>
      </c>
      <c r="E69" s="95">
        <v>31</v>
      </c>
      <c r="F69" s="32"/>
    </row>
    <row r="70" spans="1:6" ht="15" customHeight="1" x14ac:dyDescent="0.15">
      <c r="A70" s="12"/>
      <c r="B70" s="35">
        <v>56</v>
      </c>
      <c r="C70" s="94">
        <v>23</v>
      </c>
      <c r="D70" s="94">
        <v>15</v>
      </c>
      <c r="E70" s="95">
        <v>38</v>
      </c>
      <c r="F70" s="32"/>
    </row>
    <row r="71" spans="1:6" ht="15" customHeight="1" x14ac:dyDescent="0.15">
      <c r="A71" s="12"/>
      <c r="B71" s="35">
        <v>57</v>
      </c>
      <c r="C71" s="94">
        <v>19</v>
      </c>
      <c r="D71" s="94">
        <v>14</v>
      </c>
      <c r="E71" s="95">
        <v>33</v>
      </c>
      <c r="F71" s="32"/>
    </row>
    <row r="72" spans="1:6" ht="15" customHeight="1" x14ac:dyDescent="0.15">
      <c r="A72" s="12"/>
      <c r="B72" s="35">
        <v>58</v>
      </c>
      <c r="C72" s="94">
        <v>14</v>
      </c>
      <c r="D72" s="94">
        <v>13</v>
      </c>
      <c r="E72" s="95">
        <v>27</v>
      </c>
      <c r="F72" s="32"/>
    </row>
    <row r="73" spans="1:6" ht="15" customHeight="1" x14ac:dyDescent="0.15">
      <c r="A73" s="12"/>
      <c r="B73" s="35">
        <v>59</v>
      </c>
      <c r="C73" s="94">
        <v>23</v>
      </c>
      <c r="D73" s="94">
        <v>18</v>
      </c>
      <c r="E73" s="95">
        <v>41</v>
      </c>
      <c r="F73" s="32"/>
    </row>
    <row r="74" spans="1:6" ht="15" customHeight="1" x14ac:dyDescent="0.15">
      <c r="A74" s="12"/>
      <c r="B74" s="40" t="s">
        <v>38</v>
      </c>
      <c r="C74" s="49">
        <v>97</v>
      </c>
      <c r="D74" s="49">
        <v>73</v>
      </c>
      <c r="E74" s="41">
        <v>170</v>
      </c>
      <c r="F74" s="42">
        <v>6.8853786958282703E-2</v>
      </c>
    </row>
    <row r="75" spans="1:6" ht="15" customHeight="1" x14ac:dyDescent="0.15">
      <c r="A75" s="12"/>
      <c r="B75" s="35">
        <v>60</v>
      </c>
      <c r="C75" s="94">
        <v>10</v>
      </c>
      <c r="D75" s="94">
        <v>17</v>
      </c>
      <c r="E75" s="95">
        <v>27</v>
      </c>
      <c r="F75" s="32"/>
    </row>
    <row r="76" spans="1:6" ht="15" customHeight="1" x14ac:dyDescent="0.15">
      <c r="A76" s="12"/>
      <c r="B76" s="35">
        <v>61</v>
      </c>
      <c r="C76" s="94">
        <v>18</v>
      </c>
      <c r="D76" s="94">
        <v>13</v>
      </c>
      <c r="E76" s="95">
        <v>31</v>
      </c>
      <c r="F76" s="32"/>
    </row>
    <row r="77" spans="1:6" ht="15" customHeight="1" x14ac:dyDescent="0.15">
      <c r="A77" s="12"/>
      <c r="B77" s="35">
        <v>62</v>
      </c>
      <c r="C77" s="94">
        <v>10</v>
      </c>
      <c r="D77" s="94">
        <v>15</v>
      </c>
      <c r="E77" s="95">
        <v>25</v>
      </c>
      <c r="F77" s="32"/>
    </row>
    <row r="78" spans="1:6" ht="15" customHeight="1" x14ac:dyDescent="0.15">
      <c r="A78" s="12"/>
      <c r="B78" s="35">
        <v>63</v>
      </c>
      <c r="C78" s="94">
        <v>20</v>
      </c>
      <c r="D78" s="94">
        <v>16</v>
      </c>
      <c r="E78" s="95">
        <v>36</v>
      </c>
      <c r="F78" s="32"/>
    </row>
    <row r="79" spans="1:6" ht="15" customHeight="1" x14ac:dyDescent="0.15">
      <c r="A79" s="12"/>
      <c r="B79" s="35">
        <v>64</v>
      </c>
      <c r="C79" s="94">
        <v>17</v>
      </c>
      <c r="D79" s="94">
        <v>19</v>
      </c>
      <c r="E79" s="95">
        <v>36</v>
      </c>
      <c r="F79" s="32"/>
    </row>
    <row r="80" spans="1:6" ht="15" customHeight="1" x14ac:dyDescent="0.15">
      <c r="A80" s="12"/>
      <c r="B80" s="40" t="s">
        <v>39</v>
      </c>
      <c r="C80" s="49">
        <v>75</v>
      </c>
      <c r="D80" s="49">
        <v>80</v>
      </c>
      <c r="E80" s="41">
        <v>155</v>
      </c>
      <c r="F80" s="42">
        <v>6.2778452814904823E-2</v>
      </c>
    </row>
    <row r="81" spans="1:6" ht="15" customHeight="1" x14ac:dyDescent="0.15">
      <c r="A81" s="12"/>
      <c r="B81" s="35">
        <v>65</v>
      </c>
      <c r="C81" s="94">
        <v>13</v>
      </c>
      <c r="D81" s="94">
        <v>16</v>
      </c>
      <c r="E81" s="95">
        <v>29</v>
      </c>
      <c r="F81" s="32"/>
    </row>
    <row r="82" spans="1:6" ht="15" customHeight="1" x14ac:dyDescent="0.15">
      <c r="A82" s="12"/>
      <c r="B82" s="35">
        <v>66</v>
      </c>
      <c r="C82" s="94">
        <v>14</v>
      </c>
      <c r="D82" s="94">
        <v>10</v>
      </c>
      <c r="E82" s="95">
        <v>24</v>
      </c>
      <c r="F82" s="32"/>
    </row>
    <row r="83" spans="1:6" ht="15" customHeight="1" x14ac:dyDescent="0.15">
      <c r="A83" s="12"/>
      <c r="B83" s="35">
        <v>67</v>
      </c>
      <c r="C83" s="94">
        <v>6</v>
      </c>
      <c r="D83" s="94">
        <v>7</v>
      </c>
      <c r="E83" s="95">
        <v>13</v>
      </c>
      <c r="F83" s="32"/>
    </row>
    <row r="84" spans="1:6" ht="15" customHeight="1" x14ac:dyDescent="0.15">
      <c r="A84" s="12"/>
      <c r="B84" s="35">
        <v>68</v>
      </c>
      <c r="C84" s="94">
        <v>12</v>
      </c>
      <c r="D84" s="94">
        <v>16</v>
      </c>
      <c r="E84" s="95">
        <v>28</v>
      </c>
      <c r="F84" s="32"/>
    </row>
    <row r="85" spans="1:6" ht="15" customHeight="1" x14ac:dyDescent="0.15">
      <c r="A85" s="12"/>
      <c r="B85" s="35">
        <v>69</v>
      </c>
      <c r="C85" s="94">
        <v>9</v>
      </c>
      <c r="D85" s="94">
        <v>15</v>
      </c>
      <c r="E85" s="95">
        <v>24</v>
      </c>
      <c r="F85" s="32"/>
    </row>
    <row r="86" spans="1:6" ht="15" customHeight="1" x14ac:dyDescent="0.15">
      <c r="A86" s="12"/>
      <c r="B86" s="43" t="s">
        <v>40</v>
      </c>
      <c r="C86" s="71">
        <v>54</v>
      </c>
      <c r="D86" s="71">
        <v>64</v>
      </c>
      <c r="E86" s="44">
        <v>118</v>
      </c>
      <c r="F86" s="45">
        <v>4.77926285945727E-2</v>
      </c>
    </row>
    <row r="87" spans="1:6" ht="15" customHeight="1" x14ac:dyDescent="0.15">
      <c r="A87" s="12"/>
      <c r="B87" s="35">
        <v>70</v>
      </c>
      <c r="C87" s="94">
        <v>8</v>
      </c>
      <c r="D87" s="94">
        <v>10</v>
      </c>
      <c r="E87" s="95">
        <v>18</v>
      </c>
      <c r="F87" s="32"/>
    </row>
    <row r="88" spans="1:6" ht="15" customHeight="1" x14ac:dyDescent="0.15">
      <c r="A88" s="12"/>
      <c r="B88" s="35">
        <v>71</v>
      </c>
      <c r="C88" s="94">
        <v>13</v>
      </c>
      <c r="D88" s="94">
        <v>9</v>
      </c>
      <c r="E88" s="95">
        <v>22</v>
      </c>
      <c r="F88" s="32"/>
    </row>
    <row r="89" spans="1:6" ht="15" customHeight="1" x14ac:dyDescent="0.15">
      <c r="A89" s="12"/>
      <c r="B89" s="35">
        <v>72</v>
      </c>
      <c r="C89" s="94">
        <v>13</v>
      </c>
      <c r="D89" s="94">
        <v>10</v>
      </c>
      <c r="E89" s="95">
        <v>23</v>
      </c>
      <c r="F89" s="32"/>
    </row>
    <row r="90" spans="1:6" ht="15" customHeight="1" x14ac:dyDescent="0.15">
      <c r="A90" s="12"/>
      <c r="B90" s="35">
        <v>73</v>
      </c>
      <c r="C90" s="94">
        <v>7</v>
      </c>
      <c r="D90" s="94">
        <v>13</v>
      </c>
      <c r="E90" s="95">
        <v>20</v>
      </c>
      <c r="F90" s="32"/>
    </row>
    <row r="91" spans="1:6" ht="15" customHeight="1" x14ac:dyDescent="0.15">
      <c r="A91" s="12"/>
      <c r="B91" s="35">
        <v>74</v>
      </c>
      <c r="C91" s="94">
        <v>13</v>
      </c>
      <c r="D91" s="94">
        <v>10</v>
      </c>
      <c r="E91" s="95">
        <v>23</v>
      </c>
      <c r="F91" s="32"/>
    </row>
    <row r="92" spans="1:6" ht="15" customHeight="1" x14ac:dyDescent="0.15">
      <c r="A92" s="12"/>
      <c r="B92" s="43" t="s">
        <v>41</v>
      </c>
      <c r="C92" s="71">
        <v>54</v>
      </c>
      <c r="D92" s="71">
        <v>52</v>
      </c>
      <c r="E92" s="44">
        <v>106</v>
      </c>
      <c r="F92" s="45">
        <v>4.2932361279870393E-2</v>
      </c>
    </row>
    <row r="93" spans="1:6" ht="15" customHeight="1" x14ac:dyDescent="0.15">
      <c r="A93" s="12"/>
      <c r="B93" s="35">
        <v>75</v>
      </c>
      <c r="C93" s="94">
        <v>15</v>
      </c>
      <c r="D93" s="94">
        <v>11</v>
      </c>
      <c r="E93" s="95">
        <v>26</v>
      </c>
      <c r="F93" s="32"/>
    </row>
    <row r="94" spans="1:6" ht="15" customHeight="1" x14ac:dyDescent="0.15">
      <c r="A94" s="12"/>
      <c r="B94" s="35">
        <v>76</v>
      </c>
      <c r="C94" s="94">
        <v>10</v>
      </c>
      <c r="D94" s="94">
        <v>14</v>
      </c>
      <c r="E94" s="95">
        <v>24</v>
      </c>
      <c r="F94" s="32"/>
    </row>
    <row r="95" spans="1:6" ht="15" customHeight="1" x14ac:dyDescent="0.15">
      <c r="A95" s="12"/>
      <c r="B95" s="35">
        <v>77</v>
      </c>
      <c r="C95" s="94">
        <v>5</v>
      </c>
      <c r="D95" s="94">
        <v>5</v>
      </c>
      <c r="E95" s="95">
        <v>10</v>
      </c>
      <c r="F95" s="32"/>
    </row>
    <row r="96" spans="1:6" ht="15" customHeight="1" x14ac:dyDescent="0.15">
      <c r="A96" s="12"/>
      <c r="B96" s="35">
        <v>78</v>
      </c>
      <c r="C96" s="94">
        <v>4</v>
      </c>
      <c r="D96" s="94">
        <v>5</v>
      </c>
      <c r="E96" s="95">
        <v>9</v>
      </c>
      <c r="F96" s="32"/>
    </row>
    <row r="97" spans="1:6" ht="15" customHeight="1" x14ac:dyDescent="0.15">
      <c r="A97" s="12"/>
      <c r="B97" s="35">
        <v>79</v>
      </c>
      <c r="C97" s="94">
        <v>11</v>
      </c>
      <c r="D97" s="94">
        <v>8</v>
      </c>
      <c r="E97" s="95">
        <v>19</v>
      </c>
      <c r="F97" s="32"/>
    </row>
    <row r="98" spans="1:6" ht="15" customHeight="1" x14ac:dyDescent="0.15">
      <c r="A98" s="12"/>
      <c r="B98" s="43" t="s">
        <v>42</v>
      </c>
      <c r="C98" s="71">
        <v>45</v>
      </c>
      <c r="D98" s="71">
        <v>43</v>
      </c>
      <c r="E98" s="44">
        <v>88</v>
      </c>
      <c r="F98" s="45">
        <v>3.5641960307816932E-2</v>
      </c>
    </row>
    <row r="99" spans="1:6" ht="15" customHeight="1" x14ac:dyDescent="0.15">
      <c r="A99" s="12"/>
      <c r="B99" s="35">
        <v>80</v>
      </c>
      <c r="C99" s="94">
        <v>6</v>
      </c>
      <c r="D99" s="94">
        <v>11</v>
      </c>
      <c r="E99" s="95">
        <v>17</v>
      </c>
      <c r="F99" s="32"/>
    </row>
    <row r="100" spans="1:6" ht="15" customHeight="1" x14ac:dyDescent="0.15">
      <c r="A100" s="12"/>
      <c r="B100" s="35">
        <v>81</v>
      </c>
      <c r="C100" s="94">
        <v>4</v>
      </c>
      <c r="D100" s="94">
        <v>10</v>
      </c>
      <c r="E100" s="95">
        <v>14</v>
      </c>
      <c r="F100" s="32"/>
    </row>
    <row r="101" spans="1:6" ht="15" customHeight="1" x14ac:dyDescent="0.15">
      <c r="A101" s="12"/>
      <c r="B101" s="35">
        <v>82</v>
      </c>
      <c r="C101" s="94">
        <v>7</v>
      </c>
      <c r="D101" s="94">
        <v>4</v>
      </c>
      <c r="E101" s="95">
        <v>11</v>
      </c>
      <c r="F101" s="32"/>
    </row>
    <row r="102" spans="1:6" ht="15" customHeight="1" x14ac:dyDescent="0.15">
      <c r="A102" s="12"/>
      <c r="B102" s="35">
        <v>83</v>
      </c>
      <c r="C102" s="94">
        <v>8</v>
      </c>
      <c r="D102" s="94">
        <v>7</v>
      </c>
      <c r="E102" s="95">
        <v>15</v>
      </c>
      <c r="F102" s="32"/>
    </row>
    <row r="103" spans="1:6" ht="15" customHeight="1" x14ac:dyDescent="0.15">
      <c r="A103" s="12"/>
      <c r="B103" s="35">
        <v>84</v>
      </c>
      <c r="C103" s="94">
        <v>9</v>
      </c>
      <c r="D103" s="94">
        <v>10</v>
      </c>
      <c r="E103" s="95">
        <v>19</v>
      </c>
      <c r="F103" s="32"/>
    </row>
    <row r="104" spans="1:6" ht="15" customHeight="1" x14ac:dyDescent="0.15">
      <c r="A104" s="12"/>
      <c r="B104" s="43" t="s">
        <v>43</v>
      </c>
      <c r="C104" s="71">
        <v>34</v>
      </c>
      <c r="D104" s="71">
        <v>42</v>
      </c>
      <c r="E104" s="44">
        <v>76</v>
      </c>
      <c r="F104" s="45">
        <v>3.0781692993114621E-2</v>
      </c>
    </row>
    <row r="105" spans="1:6" ht="15" customHeight="1" x14ac:dyDescent="0.15">
      <c r="A105" s="12"/>
      <c r="B105" s="35">
        <v>85</v>
      </c>
      <c r="C105" s="94">
        <v>9</v>
      </c>
      <c r="D105" s="94">
        <v>9</v>
      </c>
      <c r="E105" s="95">
        <v>18</v>
      </c>
      <c r="F105" s="32"/>
    </row>
    <row r="106" spans="1:6" ht="15" customHeight="1" x14ac:dyDescent="0.15">
      <c r="A106" s="12"/>
      <c r="B106" s="35">
        <v>86</v>
      </c>
      <c r="C106" s="94">
        <v>5</v>
      </c>
      <c r="D106" s="94">
        <v>7</v>
      </c>
      <c r="E106" s="95">
        <v>12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3</v>
      </c>
      <c r="D109" s="94">
        <v>4</v>
      </c>
      <c r="E109" s="95">
        <v>7</v>
      </c>
      <c r="F109" s="32"/>
    </row>
    <row r="110" spans="1:6" ht="15" customHeight="1" x14ac:dyDescent="0.15">
      <c r="A110" s="12"/>
      <c r="B110" s="43" t="s">
        <v>44</v>
      </c>
      <c r="C110" s="71">
        <v>19</v>
      </c>
      <c r="D110" s="71">
        <v>24</v>
      </c>
      <c r="E110" s="44">
        <v>43</v>
      </c>
      <c r="F110" s="45">
        <v>1.7415957877683273E-2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7</v>
      </c>
      <c r="E111" s="95">
        <v>8</v>
      </c>
      <c r="F111" s="32"/>
    </row>
    <row r="112" spans="1:6" ht="15" customHeight="1" x14ac:dyDescent="0.15">
      <c r="A112" s="12"/>
      <c r="B112" s="35">
        <v>91</v>
      </c>
      <c r="C112" s="94">
        <v>3</v>
      </c>
      <c r="D112" s="94">
        <v>4</v>
      </c>
      <c r="E112" s="95">
        <v>7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5</v>
      </c>
      <c r="E113" s="95">
        <v>5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15">
      <c r="A115" s="12"/>
      <c r="B115" s="35">
        <v>94</v>
      </c>
      <c r="C115" s="94">
        <v>2</v>
      </c>
      <c r="D115" s="94">
        <v>3</v>
      </c>
      <c r="E115" s="95">
        <v>5</v>
      </c>
      <c r="F115" s="32"/>
    </row>
    <row r="116" spans="1:6" ht="15" customHeight="1" x14ac:dyDescent="0.15">
      <c r="A116" s="12"/>
      <c r="B116" s="43" t="s">
        <v>45</v>
      </c>
      <c r="C116" s="71">
        <v>7</v>
      </c>
      <c r="D116" s="71">
        <v>22</v>
      </c>
      <c r="E116" s="44">
        <v>29</v>
      </c>
      <c r="F116" s="45">
        <v>1.1745646010530578E-2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5</v>
      </c>
      <c r="E118" s="95">
        <v>6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4</v>
      </c>
      <c r="E120" s="95">
        <v>5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15</v>
      </c>
      <c r="E122" s="44">
        <v>17</v>
      </c>
      <c r="F122" s="45">
        <v>6.8853786958282702E-3</v>
      </c>
    </row>
    <row r="123" spans="1:6" ht="15" customHeight="1" x14ac:dyDescent="0.15">
      <c r="A123" s="12"/>
      <c r="B123" s="106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8.1004455245038481E-4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106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1240</v>
      </c>
      <c r="D147" s="77">
        <v>1229</v>
      </c>
      <c r="E147" s="77">
        <v>2469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18</v>
      </c>
    </row>
    <row r="150" spans="1:6" ht="15" customHeight="1" x14ac:dyDescent="0.15">
      <c r="A150" s="16"/>
      <c r="B150" s="16" t="s">
        <v>7</v>
      </c>
      <c r="C150" s="17">
        <v>169</v>
      </c>
      <c r="D150" s="17">
        <v>153</v>
      </c>
      <c r="E150" s="17">
        <v>322</v>
      </c>
      <c r="F150" s="32">
        <v>0.13041717294451194</v>
      </c>
    </row>
    <row r="151" spans="1:6" ht="15" customHeight="1" x14ac:dyDescent="0.15">
      <c r="A151" s="18"/>
      <c r="B151" s="18" t="s">
        <v>49</v>
      </c>
      <c r="C151" s="19">
        <v>856</v>
      </c>
      <c r="D151" s="19">
        <v>812</v>
      </c>
      <c r="E151" s="19">
        <v>1668</v>
      </c>
      <c r="F151" s="32">
        <v>0.67557715674362095</v>
      </c>
    </row>
    <row r="152" spans="1:6" ht="15" customHeight="1" x14ac:dyDescent="0.15">
      <c r="A152" s="33"/>
      <c r="B152" s="20" t="s">
        <v>6</v>
      </c>
      <c r="C152" s="21">
        <v>215</v>
      </c>
      <c r="D152" s="21">
        <v>264</v>
      </c>
      <c r="E152" s="21">
        <v>479</v>
      </c>
      <c r="F152" s="32">
        <v>0.19400567031186716</v>
      </c>
    </row>
    <row r="153" spans="1:6" ht="15" customHeight="1" x14ac:dyDescent="0.15">
      <c r="B153" s="2" t="s">
        <v>8</v>
      </c>
      <c r="C153" s="1">
        <v>1240</v>
      </c>
      <c r="D153" s="1">
        <v>1229</v>
      </c>
      <c r="E153" s="1">
        <v>2469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169</v>
      </c>
      <c r="D155" s="17">
        <v>153</v>
      </c>
      <c r="E155" s="17">
        <v>322</v>
      </c>
      <c r="F155" s="32">
        <v>0.13041717294451194</v>
      </c>
    </row>
    <row r="156" spans="1:6" ht="15" customHeight="1" x14ac:dyDescent="0.15">
      <c r="A156" s="28"/>
      <c r="B156" s="18" t="s">
        <v>49</v>
      </c>
      <c r="C156" s="19">
        <v>856</v>
      </c>
      <c r="D156" s="19">
        <v>812</v>
      </c>
      <c r="E156" s="19">
        <v>1668</v>
      </c>
      <c r="F156" s="32">
        <v>0.67557715674362095</v>
      </c>
    </row>
    <row r="157" spans="1:6" ht="15" customHeight="1" x14ac:dyDescent="0.15">
      <c r="A157" s="25"/>
      <c r="B157" s="20" t="s">
        <v>10</v>
      </c>
      <c r="C157" s="21">
        <v>108</v>
      </c>
      <c r="D157" s="21">
        <v>116</v>
      </c>
      <c r="E157" s="21">
        <v>224</v>
      </c>
      <c r="F157" s="32">
        <v>9.0724989874443093E-2</v>
      </c>
    </row>
    <row r="158" spans="1:6" ht="15" customHeight="1" x14ac:dyDescent="0.15">
      <c r="A158" s="26"/>
      <c r="B158" s="29" t="s">
        <v>11</v>
      </c>
      <c r="C158" s="27">
        <v>107</v>
      </c>
      <c r="D158" s="27">
        <v>148</v>
      </c>
      <c r="E158" s="27">
        <v>255</v>
      </c>
      <c r="F158" s="32">
        <v>0.10328068043742406</v>
      </c>
    </row>
    <row r="159" spans="1:6" ht="15" customHeight="1" x14ac:dyDescent="0.15">
      <c r="B159" s="2" t="s">
        <v>8</v>
      </c>
      <c r="C159" s="1">
        <v>1240</v>
      </c>
      <c r="D159" s="1">
        <v>1229</v>
      </c>
      <c r="E159" s="1">
        <v>2469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28</v>
      </c>
      <c r="D161" s="31">
        <v>63</v>
      </c>
      <c r="E161" s="31">
        <v>91</v>
      </c>
      <c r="F161" s="32">
        <v>3.6857027136492505E-2</v>
      </c>
    </row>
    <row r="162" spans="1:6" ht="15" customHeight="1" x14ac:dyDescent="0.15">
      <c r="A162" s="30"/>
      <c r="B162" s="23" t="s">
        <v>15</v>
      </c>
      <c r="C162" s="31">
        <v>9</v>
      </c>
      <c r="D162" s="31">
        <v>39</v>
      </c>
      <c r="E162" s="31">
        <v>48</v>
      </c>
      <c r="F162" s="32">
        <v>1.9441069258809233E-2</v>
      </c>
    </row>
    <row r="163" spans="1:6" ht="15" customHeight="1" x14ac:dyDescent="0.15">
      <c r="A163" s="30"/>
      <c r="B163" s="23" t="s">
        <v>13</v>
      </c>
      <c r="C163" s="31">
        <v>2</v>
      </c>
      <c r="D163" s="31">
        <v>17</v>
      </c>
      <c r="E163" s="31">
        <v>19</v>
      </c>
      <c r="F163" s="32">
        <v>7.6954232482786553E-3</v>
      </c>
    </row>
    <row r="164" spans="1:6" ht="15" customHeight="1" x14ac:dyDescent="0.15">
      <c r="B164" s="4" t="s">
        <v>14</v>
      </c>
      <c r="C164" s="1">
        <v>0</v>
      </c>
      <c r="D164" s="1">
        <v>2</v>
      </c>
      <c r="E164" s="1">
        <v>2</v>
      </c>
      <c r="F164" s="32">
        <v>8.1004455245038481E-4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54">
    <tabColor rgb="FFCC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171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3</v>
      </c>
      <c r="E3" s="95">
        <v>5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5</v>
      </c>
      <c r="E4" s="95">
        <v>7</v>
      </c>
      <c r="F4" s="32"/>
    </row>
    <row r="5" spans="1:6" ht="15" customHeight="1" x14ac:dyDescent="0.15">
      <c r="A5" s="12"/>
      <c r="B5" s="35">
        <v>2</v>
      </c>
      <c r="C5" s="94">
        <v>5</v>
      </c>
      <c r="D5" s="94">
        <v>0</v>
      </c>
      <c r="E5" s="95">
        <v>5</v>
      </c>
      <c r="F5" s="32"/>
    </row>
    <row r="6" spans="1:6" ht="15" customHeight="1" x14ac:dyDescent="0.15">
      <c r="A6" s="12"/>
      <c r="B6" s="35">
        <v>3</v>
      </c>
      <c r="C6" s="94">
        <v>3</v>
      </c>
      <c r="D6" s="94">
        <v>4</v>
      </c>
      <c r="E6" s="95">
        <v>7</v>
      </c>
      <c r="F6" s="32"/>
    </row>
    <row r="7" spans="1:6" ht="15" customHeight="1" x14ac:dyDescent="0.15">
      <c r="A7" s="12"/>
      <c r="B7" s="35">
        <v>4</v>
      </c>
      <c r="C7" s="94">
        <v>4</v>
      </c>
      <c r="D7" s="94">
        <v>1</v>
      </c>
      <c r="E7" s="95">
        <v>5</v>
      </c>
      <c r="F7" s="32"/>
    </row>
    <row r="8" spans="1:6" ht="15" customHeight="1" x14ac:dyDescent="0.15">
      <c r="A8" s="12"/>
      <c r="B8" s="37" t="s">
        <v>27</v>
      </c>
      <c r="C8" s="70">
        <v>16</v>
      </c>
      <c r="D8" s="70">
        <v>13</v>
      </c>
      <c r="E8" s="38">
        <v>29</v>
      </c>
      <c r="F8" s="39">
        <v>7.0559610705596104E-2</v>
      </c>
    </row>
    <row r="9" spans="1:6" ht="15" customHeight="1" x14ac:dyDescent="0.15">
      <c r="A9" s="12"/>
      <c r="B9" s="35">
        <v>5</v>
      </c>
      <c r="C9" s="94">
        <v>4</v>
      </c>
      <c r="D9" s="94">
        <v>0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6</v>
      </c>
      <c r="E10" s="95">
        <v>8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3</v>
      </c>
      <c r="E11" s="95">
        <v>5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5</v>
      </c>
      <c r="D13" s="94">
        <v>2</v>
      </c>
      <c r="E13" s="95">
        <v>7</v>
      </c>
      <c r="F13" s="32"/>
    </row>
    <row r="14" spans="1:6" ht="15" customHeight="1" x14ac:dyDescent="0.15">
      <c r="A14" s="12"/>
      <c r="B14" s="37" t="s">
        <v>28</v>
      </c>
      <c r="C14" s="70">
        <v>14</v>
      </c>
      <c r="D14" s="70">
        <v>13</v>
      </c>
      <c r="E14" s="48">
        <v>27</v>
      </c>
      <c r="F14" s="39">
        <v>6.569343065693431E-2</v>
      </c>
    </row>
    <row r="15" spans="1:6" ht="15" customHeight="1" x14ac:dyDescent="0.15">
      <c r="A15" s="12"/>
      <c r="B15" s="35">
        <v>10</v>
      </c>
      <c r="C15" s="94">
        <v>3</v>
      </c>
      <c r="D15" s="94">
        <v>0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4</v>
      </c>
      <c r="E18" s="95">
        <v>5</v>
      </c>
      <c r="F18" s="32"/>
    </row>
    <row r="19" spans="1:6" ht="15" customHeight="1" x14ac:dyDescent="0.15">
      <c r="A19" s="12"/>
      <c r="B19" s="35">
        <v>14</v>
      </c>
      <c r="C19" s="94">
        <v>5</v>
      </c>
      <c r="D19" s="94">
        <v>0</v>
      </c>
      <c r="E19" s="95">
        <v>5</v>
      </c>
      <c r="F19" s="32"/>
    </row>
    <row r="20" spans="1:6" ht="15" customHeight="1" x14ac:dyDescent="0.15">
      <c r="A20" s="12"/>
      <c r="B20" s="37" t="s">
        <v>29</v>
      </c>
      <c r="C20" s="70">
        <v>11</v>
      </c>
      <c r="D20" s="70">
        <v>9</v>
      </c>
      <c r="E20" s="48">
        <v>20</v>
      </c>
      <c r="F20" s="39">
        <v>4.8661800486618008E-2</v>
      </c>
    </row>
    <row r="21" spans="1:6" ht="15" customHeight="1" x14ac:dyDescent="0.15">
      <c r="A21" s="12"/>
      <c r="B21" s="35">
        <v>15</v>
      </c>
      <c r="C21" s="94">
        <v>4</v>
      </c>
      <c r="D21" s="94">
        <v>3</v>
      </c>
      <c r="E21" s="95">
        <v>7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4</v>
      </c>
      <c r="D25" s="94">
        <v>3</v>
      </c>
      <c r="E25" s="95">
        <v>7</v>
      </c>
      <c r="F25" s="32"/>
    </row>
    <row r="26" spans="1:6" ht="15" customHeight="1" x14ac:dyDescent="0.15">
      <c r="A26" s="12"/>
      <c r="B26" s="40" t="s">
        <v>30</v>
      </c>
      <c r="C26" s="49">
        <v>12</v>
      </c>
      <c r="D26" s="49">
        <v>12</v>
      </c>
      <c r="E26" s="41">
        <v>24</v>
      </c>
      <c r="F26" s="42">
        <v>5.8394160583941604E-2</v>
      </c>
    </row>
    <row r="27" spans="1:6" ht="15" customHeight="1" x14ac:dyDescent="0.15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3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3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15">
      <c r="A32" s="12"/>
      <c r="B32" s="40" t="s">
        <v>31</v>
      </c>
      <c r="C32" s="49">
        <v>7</v>
      </c>
      <c r="D32" s="49">
        <v>9</v>
      </c>
      <c r="E32" s="41">
        <v>16</v>
      </c>
      <c r="F32" s="42">
        <v>3.8929440389294405E-2</v>
      </c>
    </row>
    <row r="33" spans="1:6" ht="15" customHeight="1" x14ac:dyDescent="0.15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5</v>
      </c>
      <c r="D36" s="94">
        <v>7</v>
      </c>
      <c r="E36" s="95">
        <v>12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10</v>
      </c>
      <c r="D38" s="49">
        <v>9</v>
      </c>
      <c r="E38" s="41">
        <v>19</v>
      </c>
      <c r="F38" s="42">
        <v>4.6228710462287104E-2</v>
      </c>
    </row>
    <row r="39" spans="1:6" ht="15" customHeight="1" x14ac:dyDescent="0.15">
      <c r="A39" s="12"/>
      <c r="B39" s="35">
        <v>30</v>
      </c>
      <c r="C39" s="94">
        <v>2</v>
      </c>
      <c r="D39" s="94">
        <v>3</v>
      </c>
      <c r="E39" s="95">
        <v>5</v>
      </c>
      <c r="F39" s="32"/>
    </row>
    <row r="40" spans="1:6" ht="15" customHeight="1" x14ac:dyDescent="0.15">
      <c r="A40" s="12"/>
      <c r="B40" s="35">
        <v>31</v>
      </c>
      <c r="C40" s="94">
        <v>4</v>
      </c>
      <c r="D40" s="94">
        <v>2</v>
      </c>
      <c r="E40" s="95">
        <v>6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4</v>
      </c>
      <c r="E41" s="95">
        <v>5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6</v>
      </c>
      <c r="E42" s="95">
        <v>9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3</v>
      </c>
      <c r="E43" s="95">
        <v>6</v>
      </c>
      <c r="F43" s="32"/>
    </row>
    <row r="44" spans="1:6" ht="15" customHeight="1" x14ac:dyDescent="0.15">
      <c r="A44" s="12"/>
      <c r="B44" s="40" t="s">
        <v>33</v>
      </c>
      <c r="C44" s="49">
        <v>13</v>
      </c>
      <c r="D44" s="49">
        <v>18</v>
      </c>
      <c r="E44" s="41">
        <v>31</v>
      </c>
      <c r="F44" s="42">
        <v>7.5425790754257913E-2</v>
      </c>
    </row>
    <row r="45" spans="1:6" ht="15" customHeight="1" x14ac:dyDescent="0.15">
      <c r="A45" s="12"/>
      <c r="B45" s="35">
        <v>35</v>
      </c>
      <c r="C45" s="94">
        <v>5</v>
      </c>
      <c r="D45" s="94">
        <v>5</v>
      </c>
      <c r="E45" s="95">
        <v>10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15">
      <c r="A50" s="12"/>
      <c r="B50" s="40" t="s">
        <v>34</v>
      </c>
      <c r="C50" s="49">
        <v>12</v>
      </c>
      <c r="D50" s="49">
        <v>10</v>
      </c>
      <c r="E50" s="41">
        <v>22</v>
      </c>
      <c r="F50" s="42">
        <v>5.3527980535279802E-2</v>
      </c>
    </row>
    <row r="51" spans="1:6" ht="15" customHeight="1" x14ac:dyDescent="0.15">
      <c r="A51" s="12"/>
      <c r="B51" s="35">
        <v>40</v>
      </c>
      <c r="C51" s="94">
        <v>0</v>
      </c>
      <c r="D51" s="94">
        <v>3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4</v>
      </c>
      <c r="E52" s="95">
        <v>7</v>
      </c>
      <c r="F52" s="32"/>
    </row>
    <row r="53" spans="1:6" ht="15" customHeight="1" x14ac:dyDescent="0.15">
      <c r="A53" s="12"/>
      <c r="B53" s="35">
        <v>42</v>
      </c>
      <c r="C53" s="94">
        <v>4</v>
      </c>
      <c r="D53" s="94">
        <v>2</v>
      </c>
      <c r="E53" s="95">
        <v>6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9</v>
      </c>
      <c r="D56" s="49">
        <v>12</v>
      </c>
      <c r="E56" s="41">
        <v>21</v>
      </c>
      <c r="F56" s="42">
        <v>5.1094890510948905E-2</v>
      </c>
    </row>
    <row r="57" spans="1:6" ht="15" customHeight="1" x14ac:dyDescent="0.15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15">
      <c r="A58" s="12"/>
      <c r="B58" s="35">
        <v>46</v>
      </c>
      <c r="C58" s="94">
        <v>6</v>
      </c>
      <c r="D58" s="94">
        <v>4</v>
      </c>
      <c r="E58" s="95">
        <v>10</v>
      </c>
      <c r="F58" s="32"/>
    </row>
    <row r="59" spans="1:6" ht="15" customHeight="1" x14ac:dyDescent="0.15">
      <c r="A59" s="12"/>
      <c r="B59" s="35">
        <v>47</v>
      </c>
      <c r="C59" s="94">
        <v>5</v>
      </c>
      <c r="D59" s="94">
        <v>3</v>
      </c>
      <c r="E59" s="95">
        <v>8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15">
      <c r="A61" s="12"/>
      <c r="B61" s="35">
        <v>49</v>
      </c>
      <c r="C61" s="94">
        <v>4</v>
      </c>
      <c r="D61" s="94">
        <v>3</v>
      </c>
      <c r="E61" s="95">
        <v>7</v>
      </c>
      <c r="F61" s="32"/>
    </row>
    <row r="62" spans="1:6" ht="15" customHeight="1" x14ac:dyDescent="0.15">
      <c r="A62" s="12"/>
      <c r="B62" s="40" t="s">
        <v>36</v>
      </c>
      <c r="C62" s="49">
        <v>20</v>
      </c>
      <c r="D62" s="49">
        <v>15</v>
      </c>
      <c r="E62" s="41">
        <v>35</v>
      </c>
      <c r="F62" s="42">
        <v>8.5158150851581502E-2</v>
      </c>
    </row>
    <row r="63" spans="1:6" ht="15" customHeight="1" x14ac:dyDescent="0.15">
      <c r="A63" s="12"/>
      <c r="B63" s="35">
        <v>50</v>
      </c>
      <c r="C63" s="94">
        <v>2</v>
      </c>
      <c r="D63" s="94">
        <v>5</v>
      </c>
      <c r="E63" s="95">
        <v>7</v>
      </c>
      <c r="F63" s="32"/>
    </row>
    <row r="64" spans="1:6" ht="15" customHeight="1" x14ac:dyDescent="0.15">
      <c r="A64" s="12"/>
      <c r="B64" s="35">
        <v>51</v>
      </c>
      <c r="C64" s="94">
        <v>5</v>
      </c>
      <c r="D64" s="94">
        <v>4</v>
      </c>
      <c r="E64" s="95">
        <v>9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4</v>
      </c>
      <c r="E65" s="95">
        <v>7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4</v>
      </c>
      <c r="D67" s="94">
        <v>1</v>
      </c>
      <c r="E67" s="95">
        <v>5</v>
      </c>
      <c r="F67" s="32"/>
    </row>
    <row r="68" spans="1:6" ht="15" customHeight="1" x14ac:dyDescent="0.15">
      <c r="A68" s="12"/>
      <c r="B68" s="40" t="s">
        <v>37</v>
      </c>
      <c r="C68" s="49">
        <v>16</v>
      </c>
      <c r="D68" s="49">
        <v>16</v>
      </c>
      <c r="E68" s="41">
        <v>32</v>
      </c>
      <c r="F68" s="42">
        <v>7.785888077858881E-2</v>
      </c>
    </row>
    <row r="69" spans="1:6" ht="15" customHeight="1" x14ac:dyDescent="0.15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5</v>
      </c>
      <c r="E70" s="95">
        <v>7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4</v>
      </c>
      <c r="E72" s="95">
        <v>7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15">
      <c r="A74" s="12"/>
      <c r="B74" s="40" t="s">
        <v>38</v>
      </c>
      <c r="C74" s="49">
        <v>12</v>
      </c>
      <c r="D74" s="49">
        <v>15</v>
      </c>
      <c r="E74" s="41">
        <v>27</v>
      </c>
      <c r="F74" s="42">
        <v>6.569343065693431E-2</v>
      </c>
    </row>
    <row r="75" spans="1:6" ht="15" customHeight="1" x14ac:dyDescent="0.15">
      <c r="A75" s="12"/>
      <c r="B75" s="35">
        <v>60</v>
      </c>
      <c r="C75" s="94">
        <v>2</v>
      </c>
      <c r="D75" s="94">
        <v>6</v>
      </c>
      <c r="E75" s="95">
        <v>8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0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12</v>
      </c>
      <c r="D80" s="49">
        <v>13</v>
      </c>
      <c r="E80" s="41">
        <v>25</v>
      </c>
      <c r="F80" s="42">
        <v>6.0827250608272508E-2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6</v>
      </c>
      <c r="D86" s="71">
        <v>7</v>
      </c>
      <c r="E86" s="44">
        <v>13</v>
      </c>
      <c r="F86" s="45">
        <v>3.1630170316301706E-2</v>
      </c>
    </row>
    <row r="87" spans="1:6" ht="15" customHeight="1" x14ac:dyDescent="0.15">
      <c r="A87" s="12"/>
      <c r="B87" s="35">
        <v>70</v>
      </c>
      <c r="C87" s="94">
        <v>5</v>
      </c>
      <c r="D87" s="94">
        <v>2</v>
      </c>
      <c r="E87" s="95">
        <v>7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11</v>
      </c>
      <c r="D92" s="71">
        <v>12</v>
      </c>
      <c r="E92" s="44">
        <v>23</v>
      </c>
      <c r="F92" s="45">
        <v>5.5961070559610707E-2</v>
      </c>
    </row>
    <row r="93" spans="1:6" ht="15" customHeight="1" x14ac:dyDescent="0.15">
      <c r="A93" s="12"/>
      <c r="B93" s="35">
        <v>75</v>
      </c>
      <c r="C93" s="94">
        <v>0</v>
      </c>
      <c r="D93" s="94">
        <v>4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5</v>
      </c>
      <c r="D98" s="71">
        <v>9</v>
      </c>
      <c r="E98" s="44">
        <v>14</v>
      </c>
      <c r="F98" s="45">
        <v>3.4063260340632603E-2</v>
      </c>
    </row>
    <row r="99" spans="1:6" ht="15" customHeight="1" x14ac:dyDescent="0.15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4</v>
      </c>
      <c r="D104" s="71">
        <v>12</v>
      </c>
      <c r="E104" s="44">
        <v>16</v>
      </c>
      <c r="F104" s="45">
        <v>3.8929440389294405E-2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1.9464720194647202E-2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1.2165450121654502E-2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7.2992700729927005E-3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2.4330900243309003E-3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195</v>
      </c>
      <c r="D147" s="77">
        <v>216</v>
      </c>
      <c r="E147" s="77">
        <v>411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41</v>
      </c>
      <c r="D150" s="17">
        <v>35</v>
      </c>
      <c r="E150" s="17">
        <v>76</v>
      </c>
      <c r="F150" s="32">
        <v>0.18491484184914841</v>
      </c>
    </row>
    <row r="151" spans="1:6" ht="15" customHeight="1" x14ac:dyDescent="0.15">
      <c r="A151" s="18"/>
      <c r="B151" s="18" t="s">
        <v>49</v>
      </c>
      <c r="C151" s="19">
        <v>123</v>
      </c>
      <c r="D151" s="19">
        <v>129</v>
      </c>
      <c r="E151" s="19">
        <v>252</v>
      </c>
      <c r="F151" s="32">
        <v>0.61313868613138689</v>
      </c>
    </row>
    <row r="152" spans="1:6" ht="15" customHeight="1" x14ac:dyDescent="0.15">
      <c r="A152" s="33"/>
      <c r="B152" s="20" t="s">
        <v>6</v>
      </c>
      <c r="C152" s="21">
        <v>31</v>
      </c>
      <c r="D152" s="21">
        <v>52</v>
      </c>
      <c r="E152" s="21">
        <v>83</v>
      </c>
      <c r="F152" s="32">
        <v>0.20194647201946472</v>
      </c>
    </row>
    <row r="153" spans="1:6" ht="15" customHeight="1" x14ac:dyDescent="0.15">
      <c r="B153" s="2" t="s">
        <v>8</v>
      </c>
      <c r="C153" s="1">
        <v>195</v>
      </c>
      <c r="D153" s="1">
        <v>216</v>
      </c>
      <c r="E153" s="1">
        <v>411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41</v>
      </c>
      <c r="D155" s="17">
        <v>35</v>
      </c>
      <c r="E155" s="17">
        <v>76</v>
      </c>
      <c r="F155" s="32">
        <v>0.18491484184914841</v>
      </c>
    </row>
    <row r="156" spans="1:6" ht="15" customHeight="1" x14ac:dyDescent="0.15">
      <c r="A156" s="28"/>
      <c r="B156" s="18" t="s">
        <v>49</v>
      </c>
      <c r="C156" s="19">
        <v>123</v>
      </c>
      <c r="D156" s="19">
        <v>129</v>
      </c>
      <c r="E156" s="19">
        <v>252</v>
      </c>
      <c r="F156" s="32">
        <v>0.61313868613138689</v>
      </c>
    </row>
    <row r="157" spans="1:6" ht="15" customHeight="1" x14ac:dyDescent="0.15">
      <c r="A157" s="25"/>
      <c r="B157" s="20" t="s">
        <v>10</v>
      </c>
      <c r="C157" s="21">
        <v>17</v>
      </c>
      <c r="D157" s="21">
        <v>19</v>
      </c>
      <c r="E157" s="21">
        <v>36</v>
      </c>
      <c r="F157" s="32">
        <v>8.7591240875912413E-2</v>
      </c>
    </row>
    <row r="158" spans="1:6" ht="15" customHeight="1" x14ac:dyDescent="0.15">
      <c r="A158" s="26"/>
      <c r="B158" s="29" t="s">
        <v>11</v>
      </c>
      <c r="C158" s="27">
        <v>14</v>
      </c>
      <c r="D158" s="27">
        <v>33</v>
      </c>
      <c r="E158" s="27">
        <v>47</v>
      </c>
      <c r="F158" s="32">
        <v>0.11435523114355231</v>
      </c>
    </row>
    <row r="159" spans="1:6" ht="15" customHeight="1" x14ac:dyDescent="0.15">
      <c r="B159" s="2" t="s">
        <v>8</v>
      </c>
      <c r="C159" s="1">
        <v>195</v>
      </c>
      <c r="D159" s="1">
        <v>216</v>
      </c>
      <c r="E159" s="1">
        <v>411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5</v>
      </c>
      <c r="D161" s="31">
        <v>12</v>
      </c>
      <c r="E161" s="31">
        <v>17</v>
      </c>
      <c r="F161" s="32">
        <v>4.1362530413625302E-2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7</v>
      </c>
      <c r="E162" s="31">
        <v>9</v>
      </c>
      <c r="F162" s="32">
        <v>2.1897810218978103E-2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9.7323600973236012E-3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2.4330900243309003E-3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55">
    <tabColor rgb="FFCC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172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3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4</v>
      </c>
      <c r="D4" s="94">
        <v>2</v>
      </c>
      <c r="E4" s="95">
        <v>6</v>
      </c>
      <c r="F4" s="32"/>
    </row>
    <row r="5" spans="1:6" ht="15" customHeight="1" x14ac:dyDescent="0.15">
      <c r="A5" s="12"/>
      <c r="B5" s="35">
        <v>2</v>
      </c>
      <c r="C5" s="94">
        <v>3</v>
      </c>
      <c r="D5" s="94">
        <v>4</v>
      </c>
      <c r="E5" s="95">
        <v>7</v>
      </c>
      <c r="F5" s="32"/>
    </row>
    <row r="6" spans="1:6" ht="15" customHeight="1" x14ac:dyDescent="0.15">
      <c r="A6" s="12"/>
      <c r="B6" s="35">
        <v>3</v>
      </c>
      <c r="C6" s="94">
        <v>3</v>
      </c>
      <c r="D6" s="94">
        <v>3</v>
      </c>
      <c r="E6" s="95">
        <v>6</v>
      </c>
      <c r="F6" s="32"/>
    </row>
    <row r="7" spans="1:6" ht="15" customHeight="1" x14ac:dyDescent="0.15">
      <c r="A7" s="12"/>
      <c r="B7" s="35">
        <v>4</v>
      </c>
      <c r="C7" s="94">
        <v>6</v>
      </c>
      <c r="D7" s="94">
        <v>4</v>
      </c>
      <c r="E7" s="95">
        <v>10</v>
      </c>
      <c r="F7" s="32"/>
    </row>
    <row r="8" spans="1:6" ht="15" customHeight="1" x14ac:dyDescent="0.15">
      <c r="A8" s="12"/>
      <c r="B8" s="37" t="s">
        <v>27</v>
      </c>
      <c r="C8" s="70">
        <v>16</v>
      </c>
      <c r="D8" s="70">
        <v>16</v>
      </c>
      <c r="E8" s="38">
        <v>32</v>
      </c>
      <c r="F8" s="39">
        <v>3.5714285714285712E-2</v>
      </c>
    </row>
    <row r="9" spans="1:6" ht="15" customHeight="1" x14ac:dyDescent="0.15">
      <c r="A9" s="12"/>
      <c r="B9" s="35">
        <v>5</v>
      </c>
      <c r="C9" s="94">
        <v>4</v>
      </c>
      <c r="D9" s="94">
        <v>3</v>
      </c>
      <c r="E9" s="95">
        <v>7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3</v>
      </c>
      <c r="E10" s="95">
        <v>5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3</v>
      </c>
      <c r="E11" s="95">
        <v>5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9</v>
      </c>
      <c r="E12" s="95">
        <v>12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v>12</v>
      </c>
      <c r="D14" s="70">
        <v>21</v>
      </c>
      <c r="E14" s="48">
        <v>33</v>
      </c>
      <c r="F14" s="39">
        <v>3.6830357142857144E-2</v>
      </c>
    </row>
    <row r="15" spans="1:6" ht="15" customHeight="1" x14ac:dyDescent="0.15">
      <c r="A15" s="12"/>
      <c r="B15" s="35">
        <v>10</v>
      </c>
      <c r="C15" s="94">
        <v>2</v>
      </c>
      <c r="D15" s="94">
        <v>4</v>
      </c>
      <c r="E15" s="95">
        <v>6</v>
      </c>
      <c r="F15" s="32"/>
    </row>
    <row r="16" spans="1:6" ht="15" customHeight="1" x14ac:dyDescent="0.15">
      <c r="A16" s="12"/>
      <c r="B16" s="35">
        <v>11</v>
      </c>
      <c r="C16" s="94">
        <v>5</v>
      </c>
      <c r="D16" s="94">
        <v>5</v>
      </c>
      <c r="E16" s="95">
        <v>10</v>
      </c>
      <c r="F16" s="32"/>
    </row>
    <row r="17" spans="1:6" ht="15" customHeight="1" x14ac:dyDescent="0.15">
      <c r="A17" s="12"/>
      <c r="B17" s="35">
        <v>12</v>
      </c>
      <c r="C17" s="94">
        <v>5</v>
      </c>
      <c r="D17" s="94">
        <v>4</v>
      </c>
      <c r="E17" s="95">
        <v>9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3</v>
      </c>
      <c r="E18" s="95">
        <v>6</v>
      </c>
      <c r="F18" s="32"/>
    </row>
    <row r="19" spans="1:6" ht="15" customHeight="1" x14ac:dyDescent="0.15">
      <c r="A19" s="12"/>
      <c r="B19" s="35">
        <v>14</v>
      </c>
      <c r="C19" s="94">
        <v>4</v>
      </c>
      <c r="D19" s="94">
        <v>5</v>
      </c>
      <c r="E19" s="95">
        <v>9</v>
      </c>
      <c r="F19" s="32"/>
    </row>
    <row r="20" spans="1:6" ht="15" customHeight="1" x14ac:dyDescent="0.15">
      <c r="A20" s="12"/>
      <c r="B20" s="37" t="s">
        <v>29</v>
      </c>
      <c r="C20" s="70">
        <v>19</v>
      </c>
      <c r="D20" s="70">
        <v>21</v>
      </c>
      <c r="E20" s="48">
        <v>40</v>
      </c>
      <c r="F20" s="39">
        <v>4.4642857142857144E-2</v>
      </c>
    </row>
    <row r="21" spans="1:6" ht="15" customHeight="1" x14ac:dyDescent="0.15">
      <c r="A21" s="12"/>
      <c r="B21" s="35">
        <v>15</v>
      </c>
      <c r="C21" s="94">
        <v>4</v>
      </c>
      <c r="D21" s="94">
        <v>6</v>
      </c>
      <c r="E21" s="95">
        <v>10</v>
      </c>
      <c r="F21" s="32"/>
    </row>
    <row r="22" spans="1:6" ht="15" customHeight="1" x14ac:dyDescent="0.15">
      <c r="A22" s="12"/>
      <c r="B22" s="35">
        <v>16</v>
      </c>
      <c r="C22" s="94">
        <v>8</v>
      </c>
      <c r="D22" s="94">
        <v>6</v>
      </c>
      <c r="E22" s="95">
        <v>14</v>
      </c>
      <c r="F22" s="32"/>
    </row>
    <row r="23" spans="1:6" ht="15" customHeight="1" x14ac:dyDescent="0.15">
      <c r="A23" s="12"/>
      <c r="B23" s="35">
        <v>17</v>
      </c>
      <c r="C23" s="94">
        <v>7</v>
      </c>
      <c r="D23" s="94">
        <v>3</v>
      </c>
      <c r="E23" s="95">
        <v>10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6</v>
      </c>
      <c r="E24" s="95">
        <v>9</v>
      </c>
      <c r="F24" s="32"/>
    </row>
    <row r="25" spans="1:6" ht="15" customHeight="1" x14ac:dyDescent="0.15">
      <c r="A25" s="12"/>
      <c r="B25" s="35">
        <v>19</v>
      </c>
      <c r="C25" s="94">
        <v>4</v>
      </c>
      <c r="D25" s="94">
        <v>6</v>
      </c>
      <c r="E25" s="95">
        <v>10</v>
      </c>
      <c r="F25" s="32"/>
    </row>
    <row r="26" spans="1:6" ht="15" customHeight="1" x14ac:dyDescent="0.15">
      <c r="A26" s="12"/>
      <c r="B26" s="40" t="s">
        <v>30</v>
      </c>
      <c r="C26" s="49">
        <v>26</v>
      </c>
      <c r="D26" s="49">
        <v>27</v>
      </c>
      <c r="E26" s="41">
        <v>53</v>
      </c>
      <c r="F26" s="42">
        <v>5.9151785714285712E-2</v>
      </c>
    </row>
    <row r="27" spans="1:6" ht="15" customHeight="1" x14ac:dyDescent="0.15">
      <c r="A27" s="12"/>
      <c r="B27" s="35">
        <v>20</v>
      </c>
      <c r="C27" s="94">
        <v>5</v>
      </c>
      <c r="D27" s="94">
        <v>8</v>
      </c>
      <c r="E27" s="95">
        <v>13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8</v>
      </c>
      <c r="E28" s="95">
        <v>9</v>
      </c>
      <c r="F28" s="32"/>
    </row>
    <row r="29" spans="1:6" ht="15" customHeight="1" x14ac:dyDescent="0.15">
      <c r="A29" s="12"/>
      <c r="B29" s="35">
        <v>22</v>
      </c>
      <c r="C29" s="94">
        <v>8</v>
      </c>
      <c r="D29" s="94">
        <v>6</v>
      </c>
      <c r="E29" s="95">
        <v>14</v>
      </c>
      <c r="F29" s="32"/>
    </row>
    <row r="30" spans="1:6" ht="15" customHeight="1" x14ac:dyDescent="0.15">
      <c r="A30" s="12"/>
      <c r="B30" s="35">
        <v>23</v>
      </c>
      <c r="C30" s="94">
        <v>7</v>
      </c>
      <c r="D30" s="94">
        <v>4</v>
      </c>
      <c r="E30" s="95">
        <v>11</v>
      </c>
      <c r="F30" s="32"/>
    </row>
    <row r="31" spans="1:6" ht="15" customHeight="1" x14ac:dyDescent="0.15">
      <c r="A31" s="12"/>
      <c r="B31" s="35">
        <v>24</v>
      </c>
      <c r="C31" s="94">
        <v>6</v>
      </c>
      <c r="D31" s="94">
        <v>2</v>
      </c>
      <c r="E31" s="95">
        <v>8</v>
      </c>
      <c r="F31" s="32"/>
    </row>
    <row r="32" spans="1:6" ht="15" customHeight="1" x14ac:dyDescent="0.15">
      <c r="A32" s="12"/>
      <c r="B32" s="40" t="s">
        <v>31</v>
      </c>
      <c r="C32" s="49">
        <v>27</v>
      </c>
      <c r="D32" s="49">
        <v>28</v>
      </c>
      <c r="E32" s="41">
        <v>55</v>
      </c>
      <c r="F32" s="42">
        <v>6.1383928571428568E-2</v>
      </c>
    </row>
    <row r="33" spans="1:6" ht="15" customHeight="1" x14ac:dyDescent="0.15">
      <c r="A33" s="12"/>
      <c r="B33" s="35">
        <v>25</v>
      </c>
      <c r="C33" s="94">
        <v>4</v>
      </c>
      <c r="D33" s="94">
        <v>5</v>
      </c>
      <c r="E33" s="95">
        <v>9</v>
      </c>
      <c r="F33" s="32"/>
    </row>
    <row r="34" spans="1:6" ht="15" customHeight="1" x14ac:dyDescent="0.15">
      <c r="A34" s="12"/>
      <c r="B34" s="35">
        <v>26</v>
      </c>
      <c r="C34" s="94">
        <v>4</v>
      </c>
      <c r="D34" s="94">
        <v>2</v>
      </c>
      <c r="E34" s="95">
        <v>6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3</v>
      </c>
      <c r="E35" s="95">
        <v>6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3</v>
      </c>
      <c r="E36" s="95">
        <v>6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3</v>
      </c>
      <c r="E37" s="95">
        <v>6</v>
      </c>
      <c r="F37" s="32"/>
    </row>
    <row r="38" spans="1:6" ht="15" customHeight="1" x14ac:dyDescent="0.15">
      <c r="A38" s="12"/>
      <c r="B38" s="40" t="s">
        <v>32</v>
      </c>
      <c r="C38" s="49">
        <v>17</v>
      </c>
      <c r="D38" s="49">
        <v>16</v>
      </c>
      <c r="E38" s="41">
        <v>33</v>
      </c>
      <c r="F38" s="42">
        <v>3.6830357142857144E-2</v>
      </c>
    </row>
    <row r="39" spans="1:6" ht="15" customHeight="1" x14ac:dyDescent="0.15">
      <c r="A39" s="12"/>
      <c r="B39" s="35">
        <v>30</v>
      </c>
      <c r="C39" s="94">
        <v>3</v>
      </c>
      <c r="D39" s="94">
        <v>5</v>
      </c>
      <c r="E39" s="95">
        <v>8</v>
      </c>
      <c r="F39" s="32"/>
    </row>
    <row r="40" spans="1:6" ht="15" customHeight="1" x14ac:dyDescent="0.15">
      <c r="A40" s="12"/>
      <c r="B40" s="35">
        <v>31</v>
      </c>
      <c r="C40" s="94">
        <v>8</v>
      </c>
      <c r="D40" s="94">
        <v>6</v>
      </c>
      <c r="E40" s="95">
        <v>14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6</v>
      </c>
      <c r="E41" s="95">
        <v>9</v>
      </c>
      <c r="F41" s="32"/>
    </row>
    <row r="42" spans="1:6" ht="15" customHeight="1" x14ac:dyDescent="0.15">
      <c r="A42" s="12"/>
      <c r="B42" s="35">
        <v>33</v>
      </c>
      <c r="C42" s="94">
        <v>4</v>
      </c>
      <c r="D42" s="94">
        <v>4</v>
      </c>
      <c r="E42" s="95">
        <v>8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6</v>
      </c>
      <c r="E43" s="95">
        <v>9</v>
      </c>
      <c r="F43" s="32"/>
    </row>
    <row r="44" spans="1:6" ht="15" customHeight="1" x14ac:dyDescent="0.15">
      <c r="A44" s="12"/>
      <c r="B44" s="40" t="s">
        <v>33</v>
      </c>
      <c r="C44" s="49">
        <v>21</v>
      </c>
      <c r="D44" s="49">
        <v>27</v>
      </c>
      <c r="E44" s="41">
        <v>48</v>
      </c>
      <c r="F44" s="42">
        <v>5.3571428571428568E-2</v>
      </c>
    </row>
    <row r="45" spans="1:6" ht="15" customHeight="1" x14ac:dyDescent="0.15">
      <c r="A45" s="12"/>
      <c r="B45" s="35">
        <v>35</v>
      </c>
      <c r="C45" s="94">
        <v>5</v>
      </c>
      <c r="D45" s="94">
        <v>7</v>
      </c>
      <c r="E45" s="95">
        <v>12</v>
      </c>
      <c r="F45" s="32"/>
    </row>
    <row r="46" spans="1:6" ht="15" customHeight="1" x14ac:dyDescent="0.15">
      <c r="A46" s="12"/>
      <c r="B46" s="35">
        <v>36</v>
      </c>
      <c r="C46" s="94">
        <v>4</v>
      </c>
      <c r="D46" s="94">
        <v>5</v>
      </c>
      <c r="E46" s="95">
        <v>9</v>
      </c>
      <c r="F46" s="32"/>
    </row>
    <row r="47" spans="1:6" ht="15" customHeight="1" x14ac:dyDescent="0.15">
      <c r="A47" s="12"/>
      <c r="B47" s="35">
        <v>37</v>
      </c>
      <c r="C47" s="94">
        <v>6</v>
      </c>
      <c r="D47" s="94">
        <v>6</v>
      </c>
      <c r="E47" s="95">
        <v>12</v>
      </c>
      <c r="F47" s="32"/>
    </row>
    <row r="48" spans="1:6" ht="15" customHeight="1" x14ac:dyDescent="0.15">
      <c r="A48" s="12"/>
      <c r="B48" s="35">
        <v>38</v>
      </c>
      <c r="C48" s="94">
        <v>5</v>
      </c>
      <c r="D48" s="94">
        <v>4</v>
      </c>
      <c r="E48" s="95">
        <v>9</v>
      </c>
      <c r="F48" s="32"/>
    </row>
    <row r="49" spans="1:6" ht="15" customHeight="1" x14ac:dyDescent="0.15">
      <c r="A49" s="12"/>
      <c r="B49" s="35">
        <v>39</v>
      </c>
      <c r="C49" s="94">
        <v>6</v>
      </c>
      <c r="D49" s="94">
        <v>8</v>
      </c>
      <c r="E49" s="95">
        <v>14</v>
      </c>
      <c r="F49" s="32"/>
    </row>
    <row r="50" spans="1:6" ht="15" customHeight="1" x14ac:dyDescent="0.15">
      <c r="A50" s="12"/>
      <c r="B50" s="40" t="s">
        <v>34</v>
      </c>
      <c r="C50" s="49">
        <v>26</v>
      </c>
      <c r="D50" s="49">
        <v>30</v>
      </c>
      <c r="E50" s="41">
        <v>56</v>
      </c>
      <c r="F50" s="42">
        <v>6.25E-2</v>
      </c>
    </row>
    <row r="51" spans="1:6" ht="15" customHeight="1" x14ac:dyDescent="0.15">
      <c r="A51" s="12"/>
      <c r="B51" s="35">
        <v>40</v>
      </c>
      <c r="C51" s="94">
        <v>2</v>
      </c>
      <c r="D51" s="94">
        <v>4</v>
      </c>
      <c r="E51" s="95">
        <v>6</v>
      </c>
      <c r="F51" s="32"/>
    </row>
    <row r="52" spans="1:6" ht="15" customHeight="1" x14ac:dyDescent="0.15">
      <c r="A52" s="12"/>
      <c r="B52" s="35">
        <v>41</v>
      </c>
      <c r="C52" s="94">
        <v>7</v>
      </c>
      <c r="D52" s="94">
        <v>5</v>
      </c>
      <c r="E52" s="95">
        <v>12</v>
      </c>
      <c r="F52" s="32"/>
    </row>
    <row r="53" spans="1:6" ht="15" customHeight="1" x14ac:dyDescent="0.15">
      <c r="A53" s="12"/>
      <c r="B53" s="35">
        <v>42</v>
      </c>
      <c r="C53" s="94">
        <v>7</v>
      </c>
      <c r="D53" s="94">
        <v>8</v>
      </c>
      <c r="E53" s="95">
        <v>15</v>
      </c>
      <c r="F53" s="32"/>
    </row>
    <row r="54" spans="1:6" ht="15" customHeight="1" x14ac:dyDescent="0.15">
      <c r="A54" s="12"/>
      <c r="B54" s="35">
        <v>43</v>
      </c>
      <c r="C54" s="94">
        <v>5</v>
      </c>
      <c r="D54" s="94">
        <v>7</v>
      </c>
      <c r="E54" s="95">
        <v>12</v>
      </c>
      <c r="F54" s="32"/>
    </row>
    <row r="55" spans="1:6" ht="15" customHeight="1" x14ac:dyDescent="0.15">
      <c r="A55" s="12"/>
      <c r="B55" s="35">
        <v>44</v>
      </c>
      <c r="C55" s="94">
        <v>6</v>
      </c>
      <c r="D55" s="94">
        <v>3</v>
      </c>
      <c r="E55" s="95">
        <v>9</v>
      </c>
      <c r="F55" s="32"/>
    </row>
    <row r="56" spans="1:6" ht="15" customHeight="1" x14ac:dyDescent="0.15">
      <c r="A56" s="12"/>
      <c r="B56" s="40" t="s">
        <v>35</v>
      </c>
      <c r="C56" s="49">
        <v>27</v>
      </c>
      <c r="D56" s="49">
        <v>27</v>
      </c>
      <c r="E56" s="41">
        <v>54</v>
      </c>
      <c r="F56" s="42">
        <v>6.0267857142857144E-2</v>
      </c>
    </row>
    <row r="57" spans="1:6" ht="15" customHeight="1" x14ac:dyDescent="0.15">
      <c r="A57" s="12"/>
      <c r="B57" s="35">
        <v>45</v>
      </c>
      <c r="C57" s="94">
        <v>4</v>
      </c>
      <c r="D57" s="94">
        <v>2</v>
      </c>
      <c r="E57" s="95">
        <v>6</v>
      </c>
      <c r="F57" s="32"/>
    </row>
    <row r="58" spans="1:6" ht="15" customHeight="1" x14ac:dyDescent="0.15">
      <c r="A58" s="12"/>
      <c r="B58" s="35">
        <v>46</v>
      </c>
      <c r="C58" s="94">
        <v>4</v>
      </c>
      <c r="D58" s="94">
        <v>8</v>
      </c>
      <c r="E58" s="95">
        <v>12</v>
      </c>
      <c r="F58" s="32"/>
    </row>
    <row r="59" spans="1:6" ht="15" customHeight="1" x14ac:dyDescent="0.15">
      <c r="A59" s="12"/>
      <c r="B59" s="35">
        <v>47</v>
      </c>
      <c r="C59" s="94">
        <v>6</v>
      </c>
      <c r="D59" s="94">
        <v>4</v>
      </c>
      <c r="E59" s="95">
        <v>10</v>
      </c>
      <c r="F59" s="32"/>
    </row>
    <row r="60" spans="1:6" ht="15" customHeight="1" x14ac:dyDescent="0.15">
      <c r="A60" s="12"/>
      <c r="B60" s="35">
        <v>48</v>
      </c>
      <c r="C60" s="94">
        <v>8</v>
      </c>
      <c r="D60" s="94">
        <v>2</v>
      </c>
      <c r="E60" s="95">
        <v>10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4</v>
      </c>
      <c r="E61" s="95">
        <v>7</v>
      </c>
      <c r="F61" s="32"/>
    </row>
    <row r="62" spans="1:6" ht="15" customHeight="1" x14ac:dyDescent="0.15">
      <c r="A62" s="12"/>
      <c r="B62" s="40" t="s">
        <v>36</v>
      </c>
      <c r="C62" s="49">
        <v>25</v>
      </c>
      <c r="D62" s="49">
        <v>20</v>
      </c>
      <c r="E62" s="41">
        <v>45</v>
      </c>
      <c r="F62" s="42">
        <v>5.0223214285714288E-2</v>
      </c>
    </row>
    <row r="63" spans="1:6" ht="15" customHeight="1" x14ac:dyDescent="0.15">
      <c r="A63" s="12"/>
      <c r="B63" s="35">
        <v>50</v>
      </c>
      <c r="C63" s="94">
        <v>3</v>
      </c>
      <c r="D63" s="94">
        <v>9</v>
      </c>
      <c r="E63" s="95">
        <v>12</v>
      </c>
      <c r="F63" s="32"/>
    </row>
    <row r="64" spans="1:6" ht="15" customHeight="1" x14ac:dyDescent="0.15">
      <c r="A64" s="12"/>
      <c r="B64" s="35">
        <v>51</v>
      </c>
      <c r="C64" s="94">
        <v>6</v>
      </c>
      <c r="D64" s="94">
        <v>6</v>
      </c>
      <c r="E64" s="95">
        <v>12</v>
      </c>
      <c r="F64" s="32"/>
    </row>
    <row r="65" spans="1:6" ht="15" customHeight="1" x14ac:dyDescent="0.15">
      <c r="A65" s="12"/>
      <c r="B65" s="35">
        <v>52</v>
      </c>
      <c r="C65" s="94">
        <v>8</v>
      </c>
      <c r="D65" s="94">
        <v>8</v>
      </c>
      <c r="E65" s="95">
        <v>16</v>
      </c>
      <c r="F65" s="32"/>
    </row>
    <row r="66" spans="1:6" ht="15" customHeight="1" x14ac:dyDescent="0.15">
      <c r="A66" s="12"/>
      <c r="B66" s="35">
        <v>53</v>
      </c>
      <c r="C66" s="94">
        <v>6</v>
      </c>
      <c r="D66" s="94">
        <v>6</v>
      </c>
      <c r="E66" s="95">
        <v>12</v>
      </c>
      <c r="F66" s="32"/>
    </row>
    <row r="67" spans="1:6" ht="15" customHeight="1" x14ac:dyDescent="0.15">
      <c r="A67" s="12"/>
      <c r="B67" s="35">
        <v>54</v>
      </c>
      <c r="C67" s="94">
        <v>7</v>
      </c>
      <c r="D67" s="94">
        <v>8</v>
      </c>
      <c r="E67" s="95">
        <v>15</v>
      </c>
      <c r="F67" s="32"/>
    </row>
    <row r="68" spans="1:6" ht="15" customHeight="1" x14ac:dyDescent="0.15">
      <c r="A68" s="12"/>
      <c r="B68" s="40" t="s">
        <v>37</v>
      </c>
      <c r="C68" s="49">
        <v>30</v>
      </c>
      <c r="D68" s="49">
        <v>37</v>
      </c>
      <c r="E68" s="41">
        <v>67</v>
      </c>
      <c r="F68" s="42">
        <v>7.4776785714285712E-2</v>
      </c>
    </row>
    <row r="69" spans="1:6" ht="15" customHeight="1" x14ac:dyDescent="0.15">
      <c r="A69" s="12"/>
      <c r="B69" s="35">
        <v>55</v>
      </c>
      <c r="C69" s="94">
        <v>9</v>
      </c>
      <c r="D69" s="94">
        <v>8</v>
      </c>
      <c r="E69" s="95">
        <v>17</v>
      </c>
      <c r="F69" s="32"/>
    </row>
    <row r="70" spans="1:6" ht="15" customHeight="1" x14ac:dyDescent="0.15">
      <c r="A70" s="12"/>
      <c r="B70" s="35">
        <v>56</v>
      </c>
      <c r="C70" s="94">
        <v>5</v>
      </c>
      <c r="D70" s="94">
        <v>6</v>
      </c>
      <c r="E70" s="95">
        <v>11</v>
      </c>
      <c r="F70" s="32"/>
    </row>
    <row r="71" spans="1:6" ht="15" customHeight="1" x14ac:dyDescent="0.15">
      <c r="A71" s="12"/>
      <c r="B71" s="35">
        <v>57</v>
      </c>
      <c r="C71" s="94">
        <v>7</v>
      </c>
      <c r="D71" s="94">
        <v>6</v>
      </c>
      <c r="E71" s="95">
        <v>13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6</v>
      </c>
      <c r="E72" s="95">
        <v>9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7</v>
      </c>
      <c r="E73" s="95">
        <v>11</v>
      </c>
      <c r="F73" s="32"/>
    </row>
    <row r="74" spans="1:6" ht="15" customHeight="1" x14ac:dyDescent="0.15">
      <c r="A74" s="12"/>
      <c r="B74" s="40" t="s">
        <v>38</v>
      </c>
      <c r="C74" s="49">
        <v>28</v>
      </c>
      <c r="D74" s="49">
        <v>33</v>
      </c>
      <c r="E74" s="41">
        <v>61</v>
      </c>
      <c r="F74" s="42">
        <v>6.8080357142857137E-2</v>
      </c>
    </row>
    <row r="75" spans="1:6" ht="15" customHeight="1" x14ac:dyDescent="0.15">
      <c r="A75" s="12"/>
      <c r="B75" s="35">
        <v>60</v>
      </c>
      <c r="C75" s="94">
        <v>8</v>
      </c>
      <c r="D75" s="94">
        <v>9</v>
      </c>
      <c r="E75" s="95">
        <v>17</v>
      </c>
      <c r="F75" s="32"/>
    </row>
    <row r="76" spans="1:6" ht="15" customHeight="1" x14ac:dyDescent="0.15">
      <c r="A76" s="12"/>
      <c r="B76" s="35">
        <v>61</v>
      </c>
      <c r="C76" s="94">
        <v>10</v>
      </c>
      <c r="D76" s="94">
        <v>12</v>
      </c>
      <c r="E76" s="95">
        <v>22</v>
      </c>
      <c r="F76" s="32"/>
    </row>
    <row r="77" spans="1:6" ht="15" customHeight="1" x14ac:dyDescent="0.15">
      <c r="A77" s="12"/>
      <c r="B77" s="35">
        <v>62</v>
      </c>
      <c r="C77" s="94">
        <v>8</v>
      </c>
      <c r="D77" s="94">
        <v>8</v>
      </c>
      <c r="E77" s="95">
        <v>16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5</v>
      </c>
      <c r="E78" s="95">
        <v>9</v>
      </c>
      <c r="F78" s="32"/>
    </row>
    <row r="79" spans="1:6" ht="15" customHeight="1" x14ac:dyDescent="0.15">
      <c r="A79" s="12"/>
      <c r="B79" s="35">
        <v>64</v>
      </c>
      <c r="C79" s="94">
        <v>6</v>
      </c>
      <c r="D79" s="94">
        <v>8</v>
      </c>
      <c r="E79" s="95">
        <v>14</v>
      </c>
      <c r="F79" s="32"/>
    </row>
    <row r="80" spans="1:6" ht="15" customHeight="1" x14ac:dyDescent="0.15">
      <c r="A80" s="12"/>
      <c r="B80" s="40" t="s">
        <v>39</v>
      </c>
      <c r="C80" s="49">
        <v>36</v>
      </c>
      <c r="D80" s="49">
        <v>42</v>
      </c>
      <c r="E80" s="41">
        <v>78</v>
      </c>
      <c r="F80" s="42">
        <v>8.7053571428571425E-2</v>
      </c>
    </row>
    <row r="81" spans="1:6" ht="15" customHeight="1" x14ac:dyDescent="0.15">
      <c r="A81" s="12"/>
      <c r="B81" s="35">
        <v>65</v>
      </c>
      <c r="C81" s="94">
        <v>8</v>
      </c>
      <c r="D81" s="94">
        <v>7</v>
      </c>
      <c r="E81" s="95">
        <v>15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6</v>
      </c>
      <c r="E82" s="95">
        <v>10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7</v>
      </c>
      <c r="E83" s="95">
        <v>11</v>
      </c>
      <c r="F83" s="32"/>
    </row>
    <row r="84" spans="1:6" ht="15" customHeight="1" x14ac:dyDescent="0.15">
      <c r="A84" s="12"/>
      <c r="B84" s="35">
        <v>68</v>
      </c>
      <c r="C84" s="94">
        <v>7</v>
      </c>
      <c r="D84" s="94">
        <v>3</v>
      </c>
      <c r="E84" s="95">
        <v>10</v>
      </c>
      <c r="F84" s="32"/>
    </row>
    <row r="85" spans="1:6" ht="15" customHeight="1" x14ac:dyDescent="0.15">
      <c r="A85" s="12"/>
      <c r="B85" s="35">
        <v>69</v>
      </c>
      <c r="C85" s="94">
        <v>11</v>
      </c>
      <c r="D85" s="94">
        <v>7</v>
      </c>
      <c r="E85" s="95">
        <v>18</v>
      </c>
      <c r="F85" s="32"/>
    </row>
    <row r="86" spans="1:6" ht="15" customHeight="1" x14ac:dyDescent="0.15">
      <c r="A86" s="12"/>
      <c r="B86" s="43" t="s">
        <v>40</v>
      </c>
      <c r="C86" s="71">
        <v>34</v>
      </c>
      <c r="D86" s="71">
        <v>30</v>
      </c>
      <c r="E86" s="44">
        <v>64</v>
      </c>
      <c r="F86" s="45">
        <v>7.1428571428571425E-2</v>
      </c>
    </row>
    <row r="87" spans="1:6" ht="15" customHeight="1" x14ac:dyDescent="0.15">
      <c r="A87" s="12"/>
      <c r="B87" s="35">
        <v>70</v>
      </c>
      <c r="C87" s="94">
        <v>5</v>
      </c>
      <c r="D87" s="94">
        <v>4</v>
      </c>
      <c r="E87" s="95">
        <v>9</v>
      </c>
      <c r="F87" s="32"/>
    </row>
    <row r="88" spans="1:6" ht="15" customHeight="1" x14ac:dyDescent="0.15">
      <c r="A88" s="12"/>
      <c r="B88" s="35">
        <v>71</v>
      </c>
      <c r="C88" s="94">
        <v>6</v>
      </c>
      <c r="D88" s="94">
        <v>7</v>
      </c>
      <c r="E88" s="95">
        <v>13</v>
      </c>
      <c r="F88" s="32"/>
    </row>
    <row r="89" spans="1:6" ht="15" customHeight="1" x14ac:dyDescent="0.15">
      <c r="A89" s="12"/>
      <c r="B89" s="35">
        <v>72</v>
      </c>
      <c r="C89" s="94">
        <v>5</v>
      </c>
      <c r="D89" s="94">
        <v>4</v>
      </c>
      <c r="E89" s="95">
        <v>9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8</v>
      </c>
      <c r="E90" s="95">
        <v>12</v>
      </c>
      <c r="F90" s="32"/>
    </row>
    <row r="91" spans="1:6" ht="15" customHeight="1" x14ac:dyDescent="0.15">
      <c r="A91" s="12"/>
      <c r="B91" s="35">
        <v>74</v>
      </c>
      <c r="C91" s="94">
        <v>5</v>
      </c>
      <c r="D91" s="94">
        <v>6</v>
      </c>
      <c r="E91" s="95">
        <v>11</v>
      </c>
      <c r="F91" s="32"/>
    </row>
    <row r="92" spans="1:6" ht="15" customHeight="1" x14ac:dyDescent="0.15">
      <c r="A92" s="12"/>
      <c r="B92" s="43" t="s">
        <v>41</v>
      </c>
      <c r="C92" s="71">
        <v>25</v>
      </c>
      <c r="D92" s="71">
        <v>29</v>
      </c>
      <c r="E92" s="44">
        <v>54</v>
      </c>
      <c r="F92" s="45">
        <v>6.0267857142857144E-2</v>
      </c>
    </row>
    <row r="93" spans="1:6" ht="15" customHeight="1" x14ac:dyDescent="0.15">
      <c r="A93" s="12"/>
      <c r="B93" s="35">
        <v>75</v>
      </c>
      <c r="C93" s="94">
        <v>3</v>
      </c>
      <c r="D93" s="94">
        <v>7</v>
      </c>
      <c r="E93" s="95">
        <v>10</v>
      </c>
      <c r="F93" s="32"/>
    </row>
    <row r="94" spans="1:6" ht="15" customHeight="1" x14ac:dyDescent="0.15">
      <c r="A94" s="12"/>
      <c r="B94" s="35">
        <v>76</v>
      </c>
      <c r="C94" s="94">
        <v>5</v>
      </c>
      <c r="D94" s="94">
        <v>6</v>
      </c>
      <c r="E94" s="95">
        <v>11</v>
      </c>
      <c r="F94" s="32"/>
    </row>
    <row r="95" spans="1:6" ht="15" customHeight="1" x14ac:dyDescent="0.15">
      <c r="A95" s="12"/>
      <c r="B95" s="35">
        <v>77</v>
      </c>
      <c r="C95" s="94">
        <v>6</v>
      </c>
      <c r="D95" s="94">
        <v>3</v>
      </c>
      <c r="E95" s="95">
        <v>9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5</v>
      </c>
      <c r="E96" s="95">
        <v>6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6</v>
      </c>
      <c r="E97" s="95">
        <v>7</v>
      </c>
      <c r="F97" s="32"/>
    </row>
    <row r="98" spans="1:6" ht="15" customHeight="1" x14ac:dyDescent="0.15">
      <c r="A98" s="12"/>
      <c r="B98" s="43" t="s">
        <v>42</v>
      </c>
      <c r="C98" s="71">
        <v>16</v>
      </c>
      <c r="D98" s="71">
        <v>27</v>
      </c>
      <c r="E98" s="44">
        <v>43</v>
      </c>
      <c r="F98" s="45">
        <v>4.7991071428571432E-2</v>
      </c>
    </row>
    <row r="99" spans="1:6" ht="15" customHeight="1" x14ac:dyDescent="0.15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15">
      <c r="A100" s="12"/>
      <c r="B100" s="35">
        <v>81</v>
      </c>
      <c r="C100" s="94">
        <v>5</v>
      </c>
      <c r="D100" s="94">
        <v>1</v>
      </c>
      <c r="E100" s="95">
        <v>6</v>
      </c>
      <c r="F100" s="32"/>
    </row>
    <row r="101" spans="1:6" ht="15" customHeight="1" x14ac:dyDescent="0.15">
      <c r="A101" s="12"/>
      <c r="B101" s="35">
        <v>82</v>
      </c>
      <c r="C101" s="94">
        <v>6</v>
      </c>
      <c r="D101" s="94">
        <v>5</v>
      </c>
      <c r="E101" s="95">
        <v>11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6</v>
      </c>
      <c r="E103" s="95">
        <v>8</v>
      </c>
      <c r="F103" s="32"/>
    </row>
    <row r="104" spans="1:6" ht="15" customHeight="1" x14ac:dyDescent="0.15">
      <c r="A104" s="12"/>
      <c r="B104" s="43" t="s">
        <v>43</v>
      </c>
      <c r="C104" s="71">
        <v>18</v>
      </c>
      <c r="D104" s="71">
        <v>18</v>
      </c>
      <c r="E104" s="44">
        <v>36</v>
      </c>
      <c r="F104" s="45">
        <v>4.0178571428571432E-2</v>
      </c>
    </row>
    <row r="105" spans="1:6" ht="15" customHeight="1" x14ac:dyDescent="0.15">
      <c r="A105" s="12"/>
      <c r="B105" s="35">
        <v>85</v>
      </c>
      <c r="C105" s="94">
        <v>4</v>
      </c>
      <c r="D105" s="94">
        <v>2</v>
      </c>
      <c r="E105" s="95">
        <v>6</v>
      </c>
      <c r="F105" s="32"/>
    </row>
    <row r="106" spans="1:6" ht="15" customHeight="1" x14ac:dyDescent="0.15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15">
      <c r="A110" s="12"/>
      <c r="B110" s="43" t="s">
        <v>44</v>
      </c>
      <c r="C110" s="71">
        <v>9</v>
      </c>
      <c r="D110" s="71">
        <v>13</v>
      </c>
      <c r="E110" s="44">
        <v>22</v>
      </c>
      <c r="F110" s="45">
        <v>2.4553571428571428E-2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3</v>
      </c>
      <c r="D112" s="94">
        <v>1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4</v>
      </c>
      <c r="D116" s="71">
        <v>9</v>
      </c>
      <c r="E116" s="44">
        <v>13</v>
      </c>
      <c r="F116" s="45">
        <v>1.4508928571428572E-2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6</v>
      </c>
      <c r="E122" s="44">
        <v>8</v>
      </c>
      <c r="F122" s="45">
        <v>8.9285714285714281E-3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1.1160714285714285E-3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419</v>
      </c>
      <c r="D147" s="77">
        <v>477</v>
      </c>
      <c r="E147" s="77">
        <v>896</v>
      </c>
      <c r="F147" s="97">
        <v>0.99999999999999967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47</v>
      </c>
      <c r="D150" s="17">
        <v>58</v>
      </c>
      <c r="E150" s="17">
        <v>105</v>
      </c>
      <c r="F150" s="32">
        <v>0.1171875</v>
      </c>
    </row>
    <row r="151" spans="1:6" ht="15" customHeight="1" x14ac:dyDescent="0.15">
      <c r="A151" s="18"/>
      <c r="B151" s="18" t="s">
        <v>49</v>
      </c>
      <c r="C151" s="19">
        <v>263</v>
      </c>
      <c r="D151" s="19">
        <v>287</v>
      </c>
      <c r="E151" s="19">
        <v>550</v>
      </c>
      <c r="F151" s="32">
        <v>0.6138392857142857</v>
      </c>
    </row>
    <row r="152" spans="1:6" ht="15" customHeight="1" x14ac:dyDescent="0.15">
      <c r="A152" s="33"/>
      <c r="B152" s="20" t="s">
        <v>6</v>
      </c>
      <c r="C152" s="21">
        <v>109</v>
      </c>
      <c r="D152" s="21">
        <v>132</v>
      </c>
      <c r="E152" s="21">
        <v>241</v>
      </c>
      <c r="F152" s="32">
        <v>0.2689732142857143</v>
      </c>
    </row>
    <row r="153" spans="1:6" ht="15" customHeight="1" x14ac:dyDescent="0.15">
      <c r="B153" s="2" t="s">
        <v>8</v>
      </c>
      <c r="C153" s="1">
        <v>419</v>
      </c>
      <c r="D153" s="1">
        <v>477</v>
      </c>
      <c r="E153" s="1">
        <v>896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47</v>
      </c>
      <c r="D155" s="17">
        <v>58</v>
      </c>
      <c r="E155" s="17">
        <v>105</v>
      </c>
      <c r="F155" s="32">
        <v>0.1171875</v>
      </c>
    </row>
    <row r="156" spans="1:6" ht="15" customHeight="1" x14ac:dyDescent="0.15">
      <c r="A156" s="28"/>
      <c r="B156" s="18" t="s">
        <v>49</v>
      </c>
      <c r="C156" s="19">
        <v>263</v>
      </c>
      <c r="D156" s="19">
        <v>287</v>
      </c>
      <c r="E156" s="19">
        <v>550</v>
      </c>
      <c r="F156" s="32">
        <v>0.6138392857142857</v>
      </c>
    </row>
    <row r="157" spans="1:6" ht="15" customHeight="1" x14ac:dyDescent="0.15">
      <c r="A157" s="25"/>
      <c r="B157" s="20" t="s">
        <v>10</v>
      </c>
      <c r="C157" s="21">
        <v>59</v>
      </c>
      <c r="D157" s="21">
        <v>59</v>
      </c>
      <c r="E157" s="21">
        <v>118</v>
      </c>
      <c r="F157" s="32">
        <v>0.13169642857142858</v>
      </c>
    </row>
    <row r="158" spans="1:6" ht="15" customHeight="1" x14ac:dyDescent="0.15">
      <c r="A158" s="26"/>
      <c r="B158" s="29" t="s">
        <v>11</v>
      </c>
      <c r="C158" s="27">
        <v>50</v>
      </c>
      <c r="D158" s="27">
        <v>73</v>
      </c>
      <c r="E158" s="27">
        <v>123</v>
      </c>
      <c r="F158" s="32">
        <v>0.13727678571428573</v>
      </c>
    </row>
    <row r="159" spans="1:6" ht="15" customHeight="1" x14ac:dyDescent="0.15">
      <c r="B159" s="2" t="s">
        <v>8</v>
      </c>
      <c r="C159" s="1">
        <v>419</v>
      </c>
      <c r="D159" s="1">
        <v>477</v>
      </c>
      <c r="E159" s="1">
        <v>896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16</v>
      </c>
      <c r="D161" s="31">
        <v>28</v>
      </c>
      <c r="E161" s="31">
        <v>44</v>
      </c>
      <c r="F161" s="32">
        <v>4.9107142857142856E-2</v>
      </c>
    </row>
    <row r="162" spans="1:6" ht="15" customHeight="1" x14ac:dyDescent="0.15">
      <c r="A162" s="30"/>
      <c r="B162" s="23" t="s">
        <v>15</v>
      </c>
      <c r="C162" s="31">
        <v>7</v>
      </c>
      <c r="D162" s="31">
        <v>15</v>
      </c>
      <c r="E162" s="31">
        <v>22</v>
      </c>
      <c r="F162" s="32">
        <v>2.4553571428571428E-2</v>
      </c>
    </row>
    <row r="163" spans="1:6" ht="15" customHeight="1" x14ac:dyDescent="0.15">
      <c r="A163" s="30"/>
      <c r="B163" s="23" t="s">
        <v>13</v>
      </c>
      <c r="C163" s="31">
        <v>3</v>
      </c>
      <c r="D163" s="31">
        <v>6</v>
      </c>
      <c r="E163" s="31">
        <v>9</v>
      </c>
      <c r="F163" s="32">
        <v>1.0044642857142858E-2</v>
      </c>
    </row>
    <row r="164" spans="1:6" ht="15" customHeight="1" x14ac:dyDescent="0.15">
      <c r="B164" s="4" t="s">
        <v>14</v>
      </c>
      <c r="C164" s="1">
        <v>1</v>
      </c>
      <c r="D164" s="1">
        <v>0</v>
      </c>
      <c r="E164" s="1">
        <v>1</v>
      </c>
      <c r="F164" s="32">
        <v>1.1160714285714285E-3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56">
    <tabColor rgb="FFCC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173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v>6</v>
      </c>
      <c r="D8" s="70">
        <v>5</v>
      </c>
      <c r="E8" s="38">
        <v>11</v>
      </c>
      <c r="F8" s="39">
        <v>4.8034934497816595E-2</v>
      </c>
    </row>
    <row r="9" spans="1:6" ht="15" customHeight="1" x14ac:dyDescent="0.15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6</v>
      </c>
      <c r="D14" s="70">
        <v>5</v>
      </c>
      <c r="E14" s="48">
        <v>11</v>
      </c>
      <c r="F14" s="39">
        <v>4.8034934497816595E-2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2</v>
      </c>
      <c r="E20" s="48">
        <v>3</v>
      </c>
      <c r="F20" s="39">
        <v>1.3100436681222707E-2</v>
      </c>
    </row>
    <row r="21" spans="1:6" ht="15" customHeight="1" x14ac:dyDescent="0.15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7</v>
      </c>
      <c r="D26" s="49">
        <v>2</v>
      </c>
      <c r="E26" s="41">
        <v>9</v>
      </c>
      <c r="F26" s="42">
        <v>3.9301310043668124E-2</v>
      </c>
    </row>
    <row r="27" spans="1:6" ht="15" customHeight="1" x14ac:dyDescent="0.15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3</v>
      </c>
      <c r="E31" s="95">
        <v>4</v>
      </c>
      <c r="F31" s="32"/>
    </row>
    <row r="32" spans="1:6" ht="15" customHeight="1" x14ac:dyDescent="0.15">
      <c r="A32" s="12"/>
      <c r="B32" s="40" t="s">
        <v>31</v>
      </c>
      <c r="C32" s="49">
        <v>5</v>
      </c>
      <c r="D32" s="49">
        <v>6</v>
      </c>
      <c r="E32" s="41">
        <v>11</v>
      </c>
      <c r="F32" s="42">
        <v>4.8034934497816595E-2</v>
      </c>
    </row>
    <row r="33" spans="1:6" ht="15" customHeight="1" x14ac:dyDescent="0.15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3</v>
      </c>
      <c r="E35" s="95">
        <v>6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8</v>
      </c>
      <c r="D38" s="49">
        <v>8</v>
      </c>
      <c r="E38" s="41">
        <v>16</v>
      </c>
      <c r="F38" s="42">
        <v>6.9868995633187769E-2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5</v>
      </c>
      <c r="D44" s="49">
        <v>4</v>
      </c>
      <c r="E44" s="41">
        <v>9</v>
      </c>
      <c r="F44" s="42">
        <v>3.9301310043668124E-2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3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3</v>
      </c>
      <c r="D50" s="49">
        <v>6</v>
      </c>
      <c r="E50" s="41">
        <v>9</v>
      </c>
      <c r="F50" s="42">
        <v>3.9301310043668124E-2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0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6</v>
      </c>
      <c r="D56" s="49">
        <v>3</v>
      </c>
      <c r="E56" s="41">
        <v>9</v>
      </c>
      <c r="F56" s="42">
        <v>3.9301310043668124E-2</v>
      </c>
    </row>
    <row r="57" spans="1:6" ht="15" customHeight="1" x14ac:dyDescent="0.15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5</v>
      </c>
      <c r="D62" s="49">
        <v>9</v>
      </c>
      <c r="E62" s="41">
        <v>14</v>
      </c>
      <c r="F62" s="42">
        <v>6.1135371179039298E-2</v>
      </c>
    </row>
    <row r="63" spans="1:6" ht="15" customHeight="1" x14ac:dyDescent="0.15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15">
      <c r="A68" s="12"/>
      <c r="B68" s="40" t="s">
        <v>37</v>
      </c>
      <c r="C68" s="49">
        <v>11</v>
      </c>
      <c r="D68" s="49">
        <v>6</v>
      </c>
      <c r="E68" s="41">
        <v>17</v>
      </c>
      <c r="F68" s="42">
        <v>7.4235807860262015E-2</v>
      </c>
    </row>
    <row r="69" spans="1:6" ht="15" customHeight="1" x14ac:dyDescent="0.15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4</v>
      </c>
      <c r="D70" s="94">
        <v>1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2</v>
      </c>
      <c r="E73" s="95">
        <v>6</v>
      </c>
      <c r="F73" s="32"/>
    </row>
    <row r="74" spans="1:6" ht="15" customHeight="1" x14ac:dyDescent="0.15">
      <c r="A74" s="12"/>
      <c r="B74" s="40" t="s">
        <v>38</v>
      </c>
      <c r="C74" s="49">
        <v>13</v>
      </c>
      <c r="D74" s="49">
        <v>6</v>
      </c>
      <c r="E74" s="41">
        <v>19</v>
      </c>
      <c r="F74" s="42">
        <v>8.296943231441048E-2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7</v>
      </c>
      <c r="D80" s="49">
        <v>4</v>
      </c>
      <c r="E80" s="41">
        <v>11</v>
      </c>
      <c r="F80" s="42">
        <v>4.8034934497816595E-2</v>
      </c>
    </row>
    <row r="81" spans="1:6" ht="15" customHeight="1" x14ac:dyDescent="0.15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3</v>
      </c>
      <c r="D86" s="71">
        <v>6</v>
      </c>
      <c r="E86" s="44">
        <v>9</v>
      </c>
      <c r="F86" s="45">
        <v>3.9301310043668124E-2</v>
      </c>
    </row>
    <row r="87" spans="1:6" ht="15" customHeight="1" x14ac:dyDescent="0.15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1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15</v>
      </c>
      <c r="D92" s="71">
        <v>10</v>
      </c>
      <c r="E92" s="44">
        <v>25</v>
      </c>
      <c r="F92" s="45">
        <v>0.1091703056768559</v>
      </c>
    </row>
    <row r="93" spans="1:6" ht="15" customHeight="1" x14ac:dyDescent="0.15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8</v>
      </c>
      <c r="D98" s="71">
        <v>5</v>
      </c>
      <c r="E98" s="44">
        <v>13</v>
      </c>
      <c r="F98" s="45">
        <v>5.6768558951965066E-2</v>
      </c>
    </row>
    <row r="99" spans="1:6" ht="15" customHeight="1" x14ac:dyDescent="0.15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6</v>
      </c>
      <c r="D104" s="71">
        <v>8</v>
      </c>
      <c r="E104" s="44">
        <v>14</v>
      </c>
      <c r="F104" s="45">
        <v>6.1135371179039298E-2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8</v>
      </c>
      <c r="E110" s="44">
        <v>12</v>
      </c>
      <c r="F110" s="45">
        <v>5.2401746724890827E-2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2.6200873362445413E-2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4.3668122270742356E-3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121</v>
      </c>
      <c r="D147" s="77">
        <v>108</v>
      </c>
      <c r="E147" s="77">
        <v>229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13</v>
      </c>
      <c r="D150" s="17">
        <v>12</v>
      </c>
      <c r="E150" s="17">
        <v>25</v>
      </c>
      <c r="F150" s="32">
        <v>0.1091703056768559</v>
      </c>
    </row>
    <row r="151" spans="1:6" ht="15" customHeight="1" x14ac:dyDescent="0.15">
      <c r="A151" s="18"/>
      <c r="B151" s="18" t="s">
        <v>49</v>
      </c>
      <c r="C151" s="19">
        <v>70</v>
      </c>
      <c r="D151" s="19">
        <v>54</v>
      </c>
      <c r="E151" s="19">
        <v>124</v>
      </c>
      <c r="F151" s="32">
        <v>0.54148471615720528</v>
      </c>
    </row>
    <row r="152" spans="1:6" ht="15" customHeight="1" x14ac:dyDescent="0.15">
      <c r="A152" s="33"/>
      <c r="B152" s="20" t="s">
        <v>6</v>
      </c>
      <c r="C152" s="21">
        <v>38</v>
      </c>
      <c r="D152" s="21">
        <v>42</v>
      </c>
      <c r="E152" s="21">
        <v>80</v>
      </c>
      <c r="F152" s="32">
        <v>0.34934497816593885</v>
      </c>
    </row>
    <row r="153" spans="1:6" ht="15" customHeight="1" x14ac:dyDescent="0.15">
      <c r="B153" s="2" t="s">
        <v>8</v>
      </c>
      <c r="C153" s="1">
        <v>121</v>
      </c>
      <c r="D153" s="1">
        <v>108</v>
      </c>
      <c r="E153" s="1">
        <v>229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13</v>
      </c>
      <c r="D155" s="17">
        <v>12</v>
      </c>
      <c r="E155" s="17">
        <v>25</v>
      </c>
      <c r="F155" s="32">
        <v>0.1091703056768559</v>
      </c>
    </row>
    <row r="156" spans="1:6" ht="15" customHeight="1" x14ac:dyDescent="0.15">
      <c r="A156" s="28"/>
      <c r="B156" s="18" t="s">
        <v>49</v>
      </c>
      <c r="C156" s="19">
        <v>70</v>
      </c>
      <c r="D156" s="19">
        <v>54</v>
      </c>
      <c r="E156" s="19">
        <v>124</v>
      </c>
      <c r="F156" s="32">
        <v>0.54148471615720528</v>
      </c>
    </row>
    <row r="157" spans="1:6" ht="15" customHeight="1" x14ac:dyDescent="0.15">
      <c r="A157" s="25"/>
      <c r="B157" s="20" t="s">
        <v>10</v>
      </c>
      <c r="C157" s="21">
        <v>18</v>
      </c>
      <c r="D157" s="21">
        <v>16</v>
      </c>
      <c r="E157" s="21">
        <v>34</v>
      </c>
      <c r="F157" s="32">
        <v>0.14847161572052403</v>
      </c>
    </row>
    <row r="158" spans="1:6" ht="15" customHeight="1" x14ac:dyDescent="0.15">
      <c r="A158" s="26"/>
      <c r="B158" s="29" t="s">
        <v>11</v>
      </c>
      <c r="C158" s="27">
        <v>20</v>
      </c>
      <c r="D158" s="27">
        <v>26</v>
      </c>
      <c r="E158" s="27">
        <v>46</v>
      </c>
      <c r="F158" s="32">
        <v>0.20087336244541484</v>
      </c>
    </row>
    <row r="159" spans="1:6" ht="15" customHeight="1" x14ac:dyDescent="0.15">
      <c r="B159" s="2" t="s">
        <v>8</v>
      </c>
      <c r="C159" s="1">
        <v>121</v>
      </c>
      <c r="D159" s="1">
        <v>108</v>
      </c>
      <c r="E159" s="1">
        <v>229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6</v>
      </c>
      <c r="D161" s="31">
        <v>13</v>
      </c>
      <c r="E161" s="31">
        <v>19</v>
      </c>
      <c r="F161" s="32">
        <v>8.296943231441048E-2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5</v>
      </c>
      <c r="E162" s="31">
        <v>7</v>
      </c>
      <c r="F162" s="32">
        <v>3.0567685589519649E-2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4.3668122270742356E-3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57">
    <tabColor rgb="FFCC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174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3</v>
      </c>
      <c r="E4" s="95">
        <v>5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4</v>
      </c>
      <c r="E7" s="95">
        <v>5</v>
      </c>
      <c r="F7" s="32"/>
    </row>
    <row r="8" spans="1:6" ht="15" customHeight="1" x14ac:dyDescent="0.15">
      <c r="A8" s="12"/>
      <c r="B8" s="37" t="s">
        <v>27</v>
      </c>
      <c r="C8" s="70">
        <v>7</v>
      </c>
      <c r="D8" s="70">
        <v>11</v>
      </c>
      <c r="E8" s="38">
        <v>18</v>
      </c>
      <c r="F8" s="39">
        <v>2.9459901800327332E-2</v>
      </c>
    </row>
    <row r="9" spans="1:6" ht="15" customHeight="1" x14ac:dyDescent="0.15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6</v>
      </c>
      <c r="E12" s="95">
        <v>9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4</v>
      </c>
      <c r="E13" s="95">
        <v>5</v>
      </c>
      <c r="F13" s="32"/>
    </row>
    <row r="14" spans="1:6" ht="15" customHeight="1" x14ac:dyDescent="0.15">
      <c r="A14" s="12"/>
      <c r="B14" s="37" t="s">
        <v>28</v>
      </c>
      <c r="C14" s="70">
        <v>9</v>
      </c>
      <c r="D14" s="70">
        <v>14</v>
      </c>
      <c r="E14" s="48">
        <v>23</v>
      </c>
      <c r="F14" s="39">
        <v>3.7643207855973811E-2</v>
      </c>
    </row>
    <row r="15" spans="1:6" ht="15" customHeight="1" x14ac:dyDescent="0.15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15">
      <c r="A16" s="12"/>
      <c r="B16" s="35">
        <v>11</v>
      </c>
      <c r="C16" s="94">
        <v>4</v>
      </c>
      <c r="D16" s="94">
        <v>3</v>
      </c>
      <c r="E16" s="95">
        <v>7</v>
      </c>
      <c r="F16" s="32"/>
    </row>
    <row r="17" spans="1:6" ht="15" customHeight="1" x14ac:dyDescent="0.15">
      <c r="A17" s="12"/>
      <c r="B17" s="35">
        <v>12</v>
      </c>
      <c r="C17" s="94">
        <v>5</v>
      </c>
      <c r="D17" s="94">
        <v>2</v>
      </c>
      <c r="E17" s="95">
        <v>7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4</v>
      </c>
      <c r="D19" s="94">
        <v>3</v>
      </c>
      <c r="E19" s="95">
        <v>7</v>
      </c>
      <c r="F19" s="32"/>
    </row>
    <row r="20" spans="1:6" ht="15" customHeight="1" x14ac:dyDescent="0.15">
      <c r="A20" s="12"/>
      <c r="B20" s="37" t="s">
        <v>29</v>
      </c>
      <c r="C20" s="70">
        <v>17</v>
      </c>
      <c r="D20" s="70">
        <v>12</v>
      </c>
      <c r="E20" s="48">
        <v>29</v>
      </c>
      <c r="F20" s="39">
        <v>4.7463175122749592E-2</v>
      </c>
    </row>
    <row r="21" spans="1:6" ht="15" customHeight="1" x14ac:dyDescent="0.15">
      <c r="A21" s="12"/>
      <c r="B21" s="35">
        <v>15</v>
      </c>
      <c r="C21" s="94">
        <v>5</v>
      </c>
      <c r="D21" s="94">
        <v>2</v>
      </c>
      <c r="E21" s="95">
        <v>7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5</v>
      </c>
      <c r="E22" s="95">
        <v>8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4</v>
      </c>
      <c r="E24" s="95">
        <v>7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4</v>
      </c>
      <c r="E25" s="95">
        <v>7</v>
      </c>
      <c r="F25" s="32"/>
    </row>
    <row r="26" spans="1:6" ht="15" customHeight="1" x14ac:dyDescent="0.15">
      <c r="A26" s="12"/>
      <c r="B26" s="40" t="s">
        <v>30</v>
      </c>
      <c r="C26" s="49">
        <v>16</v>
      </c>
      <c r="D26" s="49">
        <v>18</v>
      </c>
      <c r="E26" s="41">
        <v>34</v>
      </c>
      <c r="F26" s="42">
        <v>5.5646481178396073E-2</v>
      </c>
    </row>
    <row r="27" spans="1:6" ht="15" customHeight="1" x14ac:dyDescent="0.15">
      <c r="A27" s="12"/>
      <c r="B27" s="35">
        <v>20</v>
      </c>
      <c r="C27" s="94">
        <v>2</v>
      </c>
      <c r="D27" s="94">
        <v>4</v>
      </c>
      <c r="E27" s="95">
        <v>6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4</v>
      </c>
      <c r="D29" s="94">
        <v>0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3</v>
      </c>
      <c r="E30" s="95">
        <v>4</v>
      </c>
      <c r="F30" s="32"/>
    </row>
    <row r="31" spans="1:6" ht="15" customHeight="1" x14ac:dyDescent="0.15">
      <c r="A31" s="12"/>
      <c r="B31" s="35">
        <v>24</v>
      </c>
      <c r="C31" s="94">
        <v>4</v>
      </c>
      <c r="D31" s="94">
        <v>2</v>
      </c>
      <c r="E31" s="95">
        <v>6</v>
      </c>
      <c r="F31" s="32"/>
    </row>
    <row r="32" spans="1:6" ht="15" customHeight="1" x14ac:dyDescent="0.15">
      <c r="A32" s="12"/>
      <c r="B32" s="40" t="s">
        <v>31</v>
      </c>
      <c r="C32" s="49">
        <v>13</v>
      </c>
      <c r="D32" s="49">
        <v>10</v>
      </c>
      <c r="E32" s="41">
        <v>23</v>
      </c>
      <c r="F32" s="42">
        <v>3.7643207855973811E-2</v>
      </c>
    </row>
    <row r="33" spans="1:6" ht="15" customHeight="1" x14ac:dyDescent="0.15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7</v>
      </c>
      <c r="D34" s="94">
        <v>2</v>
      </c>
      <c r="E34" s="95">
        <v>9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4</v>
      </c>
      <c r="E35" s="95">
        <v>6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3</v>
      </c>
      <c r="E36" s="95">
        <v>6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4</v>
      </c>
      <c r="E37" s="95">
        <v>6</v>
      </c>
      <c r="F37" s="32"/>
    </row>
    <row r="38" spans="1:6" ht="15" customHeight="1" x14ac:dyDescent="0.15">
      <c r="A38" s="12"/>
      <c r="B38" s="40" t="s">
        <v>32</v>
      </c>
      <c r="C38" s="49">
        <v>15</v>
      </c>
      <c r="D38" s="49">
        <v>14</v>
      </c>
      <c r="E38" s="41">
        <v>29</v>
      </c>
      <c r="F38" s="42">
        <v>4.7463175122749592E-2</v>
      </c>
    </row>
    <row r="39" spans="1:6" ht="15" customHeight="1" x14ac:dyDescent="0.15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15">
      <c r="A41" s="12"/>
      <c r="B41" s="35">
        <v>32</v>
      </c>
      <c r="C41" s="94">
        <v>6</v>
      </c>
      <c r="D41" s="94">
        <v>2</v>
      </c>
      <c r="E41" s="95">
        <v>8</v>
      </c>
      <c r="F41" s="32"/>
    </row>
    <row r="42" spans="1:6" ht="15" customHeight="1" x14ac:dyDescent="0.15">
      <c r="A42" s="12"/>
      <c r="B42" s="35">
        <v>33</v>
      </c>
      <c r="C42" s="94">
        <v>4</v>
      </c>
      <c r="D42" s="94">
        <v>2</v>
      </c>
      <c r="E42" s="95">
        <v>6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3</v>
      </c>
      <c r="E43" s="95">
        <v>6</v>
      </c>
      <c r="F43" s="32"/>
    </row>
    <row r="44" spans="1:6" ht="15" customHeight="1" x14ac:dyDescent="0.15">
      <c r="A44" s="12"/>
      <c r="B44" s="40" t="s">
        <v>33</v>
      </c>
      <c r="C44" s="49">
        <v>17</v>
      </c>
      <c r="D44" s="49">
        <v>11</v>
      </c>
      <c r="E44" s="41">
        <v>28</v>
      </c>
      <c r="F44" s="42">
        <v>4.5826513911620292E-2</v>
      </c>
    </row>
    <row r="45" spans="1:6" ht="15" customHeight="1" x14ac:dyDescent="0.15">
      <c r="A45" s="12"/>
      <c r="B45" s="35">
        <v>35</v>
      </c>
      <c r="C45" s="94">
        <v>5</v>
      </c>
      <c r="D45" s="94">
        <v>3</v>
      </c>
      <c r="E45" s="95">
        <v>8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15">
      <c r="A47" s="12"/>
      <c r="B47" s="35">
        <v>37</v>
      </c>
      <c r="C47" s="94">
        <v>5</v>
      </c>
      <c r="D47" s="94">
        <v>3</v>
      </c>
      <c r="E47" s="95">
        <v>8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5</v>
      </c>
      <c r="D49" s="94">
        <v>2</v>
      </c>
      <c r="E49" s="95">
        <v>7</v>
      </c>
      <c r="F49" s="32"/>
    </row>
    <row r="50" spans="1:6" ht="15" customHeight="1" x14ac:dyDescent="0.15">
      <c r="A50" s="12"/>
      <c r="B50" s="40" t="s">
        <v>34</v>
      </c>
      <c r="C50" s="49">
        <v>18</v>
      </c>
      <c r="D50" s="49">
        <v>14</v>
      </c>
      <c r="E50" s="41">
        <v>32</v>
      </c>
      <c r="F50" s="42">
        <v>5.2373158756137482E-2</v>
      </c>
    </row>
    <row r="51" spans="1:6" ht="15" customHeight="1" x14ac:dyDescent="0.15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4</v>
      </c>
      <c r="D52" s="94">
        <v>2</v>
      </c>
      <c r="E52" s="95">
        <v>6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5</v>
      </c>
      <c r="E53" s="95">
        <v>7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4</v>
      </c>
      <c r="E55" s="95">
        <v>7</v>
      </c>
      <c r="F55" s="32"/>
    </row>
    <row r="56" spans="1:6" ht="15" customHeight="1" x14ac:dyDescent="0.15">
      <c r="A56" s="12"/>
      <c r="B56" s="40" t="s">
        <v>35</v>
      </c>
      <c r="C56" s="49">
        <v>13</v>
      </c>
      <c r="D56" s="49">
        <v>16</v>
      </c>
      <c r="E56" s="41">
        <v>29</v>
      </c>
      <c r="F56" s="42">
        <v>4.7463175122749592E-2</v>
      </c>
    </row>
    <row r="57" spans="1:6" ht="15" customHeight="1" x14ac:dyDescent="0.15">
      <c r="A57" s="12"/>
      <c r="B57" s="35">
        <v>45</v>
      </c>
      <c r="C57" s="94">
        <v>6</v>
      </c>
      <c r="D57" s="94">
        <v>4</v>
      </c>
      <c r="E57" s="95">
        <v>10</v>
      </c>
      <c r="F57" s="32"/>
    </row>
    <row r="58" spans="1:6" ht="15" customHeight="1" x14ac:dyDescent="0.15">
      <c r="A58" s="12"/>
      <c r="B58" s="35">
        <v>46</v>
      </c>
      <c r="C58" s="94">
        <v>6</v>
      </c>
      <c r="D58" s="94">
        <v>4</v>
      </c>
      <c r="E58" s="95">
        <v>10</v>
      </c>
      <c r="F58" s="32"/>
    </row>
    <row r="59" spans="1:6" ht="15" customHeight="1" x14ac:dyDescent="0.15">
      <c r="A59" s="12"/>
      <c r="B59" s="35">
        <v>47</v>
      </c>
      <c r="C59" s="94">
        <v>5</v>
      </c>
      <c r="D59" s="94">
        <v>5</v>
      </c>
      <c r="E59" s="95">
        <v>10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4</v>
      </c>
      <c r="E60" s="95">
        <v>7</v>
      </c>
      <c r="F60" s="32"/>
    </row>
    <row r="61" spans="1:6" ht="15" customHeight="1" x14ac:dyDescent="0.15">
      <c r="A61" s="12"/>
      <c r="B61" s="35">
        <v>49</v>
      </c>
      <c r="C61" s="94">
        <v>7</v>
      </c>
      <c r="D61" s="94">
        <v>8</v>
      </c>
      <c r="E61" s="95">
        <v>15</v>
      </c>
      <c r="F61" s="32"/>
    </row>
    <row r="62" spans="1:6" ht="15" customHeight="1" x14ac:dyDescent="0.15">
      <c r="A62" s="12"/>
      <c r="B62" s="40" t="s">
        <v>36</v>
      </c>
      <c r="C62" s="49">
        <v>27</v>
      </c>
      <c r="D62" s="49">
        <v>25</v>
      </c>
      <c r="E62" s="41">
        <v>52</v>
      </c>
      <c r="F62" s="42">
        <v>8.5106382978723402E-2</v>
      </c>
    </row>
    <row r="63" spans="1:6" ht="15" customHeight="1" x14ac:dyDescent="0.15">
      <c r="A63" s="12"/>
      <c r="B63" s="35">
        <v>50</v>
      </c>
      <c r="C63" s="94">
        <v>6</v>
      </c>
      <c r="D63" s="94">
        <v>9</v>
      </c>
      <c r="E63" s="95">
        <v>15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5</v>
      </c>
      <c r="E64" s="95">
        <v>8</v>
      </c>
      <c r="F64" s="32"/>
    </row>
    <row r="65" spans="1:6" ht="15" customHeight="1" x14ac:dyDescent="0.15">
      <c r="A65" s="12"/>
      <c r="B65" s="35">
        <v>52</v>
      </c>
      <c r="C65" s="94">
        <v>6</v>
      </c>
      <c r="D65" s="94">
        <v>2</v>
      </c>
      <c r="E65" s="95">
        <v>8</v>
      </c>
      <c r="F65" s="32"/>
    </row>
    <row r="66" spans="1:6" ht="15" customHeight="1" x14ac:dyDescent="0.15">
      <c r="A66" s="12"/>
      <c r="B66" s="35">
        <v>53</v>
      </c>
      <c r="C66" s="94">
        <v>5</v>
      </c>
      <c r="D66" s="94">
        <v>10</v>
      </c>
      <c r="E66" s="95">
        <v>15</v>
      </c>
      <c r="F66" s="32"/>
    </row>
    <row r="67" spans="1:6" ht="15" customHeight="1" x14ac:dyDescent="0.15">
      <c r="A67" s="12"/>
      <c r="B67" s="35">
        <v>54</v>
      </c>
      <c r="C67" s="94">
        <v>4</v>
      </c>
      <c r="D67" s="94">
        <v>4</v>
      </c>
      <c r="E67" s="95">
        <v>8</v>
      </c>
      <c r="F67" s="32"/>
    </row>
    <row r="68" spans="1:6" ht="15" customHeight="1" x14ac:dyDescent="0.15">
      <c r="A68" s="12"/>
      <c r="B68" s="40" t="s">
        <v>37</v>
      </c>
      <c r="C68" s="49">
        <v>24</v>
      </c>
      <c r="D68" s="49">
        <v>30</v>
      </c>
      <c r="E68" s="41">
        <v>54</v>
      </c>
      <c r="F68" s="42">
        <v>8.8379705400982E-2</v>
      </c>
    </row>
    <row r="69" spans="1:6" ht="15" customHeight="1" x14ac:dyDescent="0.15">
      <c r="A69" s="12"/>
      <c r="B69" s="35">
        <v>55</v>
      </c>
      <c r="C69" s="94">
        <v>6</v>
      </c>
      <c r="D69" s="94">
        <v>3</v>
      </c>
      <c r="E69" s="95">
        <v>9</v>
      </c>
      <c r="F69" s="32"/>
    </row>
    <row r="70" spans="1:6" ht="15" customHeight="1" x14ac:dyDescent="0.15">
      <c r="A70" s="12"/>
      <c r="B70" s="35">
        <v>56</v>
      </c>
      <c r="C70" s="94">
        <v>9</v>
      </c>
      <c r="D70" s="94">
        <v>5</v>
      </c>
      <c r="E70" s="95">
        <v>14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4</v>
      </c>
      <c r="E71" s="95">
        <v>6</v>
      </c>
      <c r="F71" s="32"/>
    </row>
    <row r="72" spans="1:6" ht="15" customHeight="1" x14ac:dyDescent="0.15">
      <c r="A72" s="12"/>
      <c r="B72" s="35">
        <v>58</v>
      </c>
      <c r="C72" s="94">
        <v>6</v>
      </c>
      <c r="D72" s="94">
        <v>8</v>
      </c>
      <c r="E72" s="95">
        <v>14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2</v>
      </c>
      <c r="E73" s="95">
        <v>6</v>
      </c>
      <c r="F73" s="32"/>
    </row>
    <row r="74" spans="1:6" ht="15" customHeight="1" x14ac:dyDescent="0.15">
      <c r="A74" s="12"/>
      <c r="B74" s="40" t="s">
        <v>38</v>
      </c>
      <c r="C74" s="49">
        <v>27</v>
      </c>
      <c r="D74" s="49">
        <v>22</v>
      </c>
      <c r="E74" s="41">
        <v>49</v>
      </c>
      <c r="F74" s="42">
        <v>8.0196399345335512E-2</v>
      </c>
    </row>
    <row r="75" spans="1:6" ht="15" customHeight="1" x14ac:dyDescent="0.15">
      <c r="A75" s="12"/>
      <c r="B75" s="35">
        <v>60</v>
      </c>
      <c r="C75" s="94">
        <v>3</v>
      </c>
      <c r="D75" s="94">
        <v>4</v>
      </c>
      <c r="E75" s="95">
        <v>7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7</v>
      </c>
      <c r="E77" s="95">
        <v>11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15">
      <c r="A79" s="12"/>
      <c r="B79" s="35">
        <v>64</v>
      </c>
      <c r="C79" s="94">
        <v>6</v>
      </c>
      <c r="D79" s="94">
        <v>3</v>
      </c>
      <c r="E79" s="95">
        <v>9</v>
      </c>
      <c r="F79" s="32"/>
    </row>
    <row r="80" spans="1:6" ht="15" customHeight="1" x14ac:dyDescent="0.15">
      <c r="A80" s="12"/>
      <c r="B80" s="40" t="s">
        <v>39</v>
      </c>
      <c r="C80" s="49">
        <v>21</v>
      </c>
      <c r="D80" s="49">
        <v>19</v>
      </c>
      <c r="E80" s="41">
        <v>40</v>
      </c>
      <c r="F80" s="42">
        <v>6.5466448445171854E-2</v>
      </c>
    </row>
    <row r="81" spans="1:6" ht="15" customHeight="1" x14ac:dyDescent="0.15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4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0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4</v>
      </c>
      <c r="E85" s="95">
        <v>7</v>
      </c>
      <c r="F85" s="32"/>
    </row>
    <row r="86" spans="1:6" ht="15" customHeight="1" x14ac:dyDescent="0.15">
      <c r="A86" s="12"/>
      <c r="B86" s="43" t="s">
        <v>40</v>
      </c>
      <c r="C86" s="71">
        <v>12</v>
      </c>
      <c r="D86" s="71">
        <v>11</v>
      </c>
      <c r="E86" s="44">
        <v>23</v>
      </c>
      <c r="F86" s="45">
        <v>3.7643207855973811E-2</v>
      </c>
    </row>
    <row r="87" spans="1:6" ht="15" customHeight="1" x14ac:dyDescent="0.15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0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5</v>
      </c>
      <c r="D89" s="94">
        <v>3</v>
      </c>
      <c r="E89" s="95">
        <v>8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7</v>
      </c>
      <c r="E90" s="95">
        <v>9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15">
      <c r="A92" s="12"/>
      <c r="B92" s="43" t="s">
        <v>41</v>
      </c>
      <c r="C92" s="71">
        <v>16</v>
      </c>
      <c r="D92" s="71">
        <v>17</v>
      </c>
      <c r="E92" s="44">
        <v>33</v>
      </c>
      <c r="F92" s="45">
        <v>5.4009819967266774E-2</v>
      </c>
    </row>
    <row r="93" spans="1:6" ht="15" customHeight="1" x14ac:dyDescent="0.15">
      <c r="A93" s="12"/>
      <c r="B93" s="35">
        <v>75</v>
      </c>
      <c r="C93" s="94">
        <v>4</v>
      </c>
      <c r="D93" s="94">
        <v>6</v>
      </c>
      <c r="E93" s="95">
        <v>10</v>
      </c>
      <c r="F93" s="32"/>
    </row>
    <row r="94" spans="1:6" ht="15" customHeight="1" x14ac:dyDescent="0.15">
      <c r="A94" s="12"/>
      <c r="B94" s="35">
        <v>76</v>
      </c>
      <c r="C94" s="94">
        <v>6</v>
      </c>
      <c r="D94" s="94">
        <v>10</v>
      </c>
      <c r="E94" s="95">
        <v>16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4</v>
      </c>
      <c r="D96" s="94">
        <v>6</v>
      </c>
      <c r="E96" s="95">
        <v>10</v>
      </c>
      <c r="F96" s="32"/>
    </row>
    <row r="97" spans="1:6" ht="15" customHeight="1" x14ac:dyDescent="0.15">
      <c r="A97" s="12"/>
      <c r="B97" s="35">
        <v>79</v>
      </c>
      <c r="C97" s="94">
        <v>5</v>
      </c>
      <c r="D97" s="94">
        <v>3</v>
      </c>
      <c r="E97" s="95">
        <v>8</v>
      </c>
      <c r="F97" s="32"/>
    </row>
    <row r="98" spans="1:6" ht="15" customHeight="1" x14ac:dyDescent="0.15">
      <c r="A98" s="12"/>
      <c r="B98" s="43" t="s">
        <v>42</v>
      </c>
      <c r="C98" s="71">
        <v>22</v>
      </c>
      <c r="D98" s="71">
        <v>27</v>
      </c>
      <c r="E98" s="44">
        <v>49</v>
      </c>
      <c r="F98" s="45">
        <v>8.0196399345335512E-2</v>
      </c>
    </row>
    <row r="99" spans="1:6" ht="15" customHeight="1" x14ac:dyDescent="0.15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15">
      <c r="A100" s="12"/>
      <c r="B100" s="35">
        <v>81</v>
      </c>
      <c r="C100" s="94">
        <v>5</v>
      </c>
      <c r="D100" s="94">
        <v>6</v>
      </c>
      <c r="E100" s="95">
        <v>11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5</v>
      </c>
      <c r="E101" s="95">
        <v>7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4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9</v>
      </c>
      <c r="D104" s="71">
        <v>20</v>
      </c>
      <c r="E104" s="44">
        <v>29</v>
      </c>
      <c r="F104" s="45">
        <v>4.7463175122749592E-2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6</v>
      </c>
      <c r="E106" s="95">
        <v>8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15">
      <c r="A110" s="12"/>
      <c r="B110" s="43" t="s">
        <v>44</v>
      </c>
      <c r="C110" s="71">
        <v>8</v>
      </c>
      <c r="D110" s="71">
        <v>17</v>
      </c>
      <c r="E110" s="44">
        <v>25</v>
      </c>
      <c r="F110" s="45">
        <v>4.0916530278232409E-2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4</v>
      </c>
      <c r="E112" s="95">
        <v>5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7</v>
      </c>
      <c r="E116" s="44">
        <v>9</v>
      </c>
      <c r="F116" s="45">
        <v>1.4729950900163666E-2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4.9099836333878887E-3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294</v>
      </c>
      <c r="D147" s="77">
        <v>317</v>
      </c>
      <c r="E147" s="77">
        <v>611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33</v>
      </c>
      <c r="D150" s="17">
        <v>37</v>
      </c>
      <c r="E150" s="17">
        <v>70</v>
      </c>
      <c r="F150" s="32">
        <v>0.11456628477905073</v>
      </c>
    </row>
    <row r="151" spans="1:6" ht="15" customHeight="1" x14ac:dyDescent="0.15">
      <c r="A151" s="18"/>
      <c r="B151" s="18" t="s">
        <v>49</v>
      </c>
      <c r="C151" s="19">
        <v>191</v>
      </c>
      <c r="D151" s="19">
        <v>179</v>
      </c>
      <c r="E151" s="19">
        <v>370</v>
      </c>
      <c r="F151" s="32">
        <v>0.60556464811783961</v>
      </c>
    </row>
    <row r="152" spans="1:6" ht="15" customHeight="1" x14ac:dyDescent="0.15">
      <c r="A152" s="33"/>
      <c r="B152" s="20" t="s">
        <v>6</v>
      </c>
      <c r="C152" s="21">
        <v>70</v>
      </c>
      <c r="D152" s="21">
        <v>101</v>
      </c>
      <c r="E152" s="21">
        <v>171</v>
      </c>
      <c r="F152" s="32">
        <v>0.27986906710310966</v>
      </c>
    </row>
    <row r="153" spans="1:6" ht="15" customHeight="1" x14ac:dyDescent="0.15">
      <c r="B153" s="2" t="s">
        <v>8</v>
      </c>
      <c r="C153" s="1">
        <v>294</v>
      </c>
      <c r="D153" s="1">
        <v>317</v>
      </c>
      <c r="E153" s="1">
        <v>611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33</v>
      </c>
      <c r="D155" s="17">
        <v>37</v>
      </c>
      <c r="E155" s="17">
        <v>70</v>
      </c>
      <c r="F155" s="32">
        <v>0.11456628477905073</v>
      </c>
    </row>
    <row r="156" spans="1:6" ht="15" customHeight="1" x14ac:dyDescent="0.15">
      <c r="A156" s="28"/>
      <c r="B156" s="18" t="s">
        <v>49</v>
      </c>
      <c r="C156" s="19">
        <v>191</v>
      </c>
      <c r="D156" s="19">
        <v>179</v>
      </c>
      <c r="E156" s="19">
        <v>370</v>
      </c>
      <c r="F156" s="32">
        <v>0.60556464811783961</v>
      </c>
    </row>
    <row r="157" spans="1:6" ht="15" customHeight="1" x14ac:dyDescent="0.15">
      <c r="A157" s="25"/>
      <c r="B157" s="20" t="s">
        <v>10</v>
      </c>
      <c r="C157" s="21">
        <v>28</v>
      </c>
      <c r="D157" s="21">
        <v>28</v>
      </c>
      <c r="E157" s="21">
        <v>56</v>
      </c>
      <c r="F157" s="32">
        <v>9.1653027823240585E-2</v>
      </c>
    </row>
    <row r="158" spans="1:6" ht="15" customHeight="1" x14ac:dyDescent="0.15">
      <c r="A158" s="26"/>
      <c r="B158" s="29" t="s">
        <v>11</v>
      </c>
      <c r="C158" s="27">
        <v>42</v>
      </c>
      <c r="D158" s="27">
        <v>73</v>
      </c>
      <c r="E158" s="27">
        <v>115</v>
      </c>
      <c r="F158" s="32">
        <v>0.18821603927986907</v>
      </c>
    </row>
    <row r="159" spans="1:6" ht="15" customHeight="1" x14ac:dyDescent="0.15">
      <c r="B159" s="2" t="s">
        <v>8</v>
      </c>
      <c r="C159" s="1">
        <v>294</v>
      </c>
      <c r="D159" s="1">
        <v>317</v>
      </c>
      <c r="E159" s="1">
        <v>611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11</v>
      </c>
      <c r="D161" s="31">
        <v>26</v>
      </c>
      <c r="E161" s="31">
        <v>37</v>
      </c>
      <c r="F161" s="32">
        <v>6.0556464811783964E-2</v>
      </c>
    </row>
    <row r="162" spans="1:6" ht="15" customHeight="1" x14ac:dyDescent="0.15">
      <c r="A162" s="30"/>
      <c r="B162" s="23" t="s">
        <v>15</v>
      </c>
      <c r="C162" s="31">
        <v>3</v>
      </c>
      <c r="D162" s="31">
        <v>9</v>
      </c>
      <c r="E162" s="31">
        <v>12</v>
      </c>
      <c r="F162" s="32">
        <v>1.9639934533551555E-2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4.9099836333878887E-3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58">
    <tabColor rgb="FFCC99FF"/>
  </sheetPr>
  <dimension ref="A1:F167"/>
  <sheetViews>
    <sheetView zoomScale="106" zoomScaleNormal="106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175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3</v>
      </c>
      <c r="D4" s="94">
        <v>3</v>
      </c>
      <c r="E4" s="95">
        <v>6</v>
      </c>
      <c r="F4" s="32"/>
    </row>
    <row r="5" spans="1:6" ht="15" customHeight="1" x14ac:dyDescent="0.15">
      <c r="A5" s="12"/>
      <c r="B5" s="35">
        <v>2</v>
      </c>
      <c r="C5" s="94">
        <v>3</v>
      </c>
      <c r="D5" s="94">
        <v>4</v>
      </c>
      <c r="E5" s="95">
        <v>7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3</v>
      </c>
      <c r="E6" s="95">
        <v>5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3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v>10</v>
      </c>
      <c r="D8" s="70">
        <v>14</v>
      </c>
      <c r="E8" s="38">
        <v>24</v>
      </c>
      <c r="F8" s="39">
        <v>5.2980132450331126E-2</v>
      </c>
    </row>
    <row r="9" spans="1:6" ht="15" customHeight="1" x14ac:dyDescent="0.15">
      <c r="A9" s="12"/>
      <c r="B9" s="35">
        <v>5</v>
      </c>
      <c r="C9" s="94">
        <v>6</v>
      </c>
      <c r="D9" s="94">
        <v>3</v>
      </c>
      <c r="E9" s="95">
        <v>9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5</v>
      </c>
      <c r="E10" s="95">
        <v>8</v>
      </c>
      <c r="F10" s="32"/>
    </row>
    <row r="11" spans="1:6" ht="15" customHeight="1" x14ac:dyDescent="0.15">
      <c r="A11" s="12"/>
      <c r="B11" s="35">
        <v>7</v>
      </c>
      <c r="C11" s="94">
        <v>5</v>
      </c>
      <c r="D11" s="94">
        <v>5</v>
      </c>
      <c r="E11" s="95">
        <v>10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2</v>
      </c>
      <c r="E12" s="95">
        <v>5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v>18</v>
      </c>
      <c r="D14" s="70">
        <v>18</v>
      </c>
      <c r="E14" s="48">
        <v>36</v>
      </c>
      <c r="F14" s="39">
        <v>7.9470198675496692E-2</v>
      </c>
    </row>
    <row r="15" spans="1:6" ht="15" customHeight="1" x14ac:dyDescent="0.15">
      <c r="A15" s="12"/>
      <c r="B15" s="35">
        <v>10</v>
      </c>
      <c r="C15" s="94">
        <v>1</v>
      </c>
      <c r="D15" s="94">
        <v>4</v>
      </c>
      <c r="E15" s="95">
        <v>5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4</v>
      </c>
      <c r="E17" s="95">
        <v>4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15">
      <c r="A20" s="12"/>
      <c r="B20" s="37" t="s">
        <v>29</v>
      </c>
      <c r="C20" s="70">
        <v>7</v>
      </c>
      <c r="D20" s="70">
        <v>12</v>
      </c>
      <c r="E20" s="48">
        <v>19</v>
      </c>
      <c r="F20" s="39">
        <v>4.194260485651214E-2</v>
      </c>
    </row>
    <row r="21" spans="1:6" ht="15" customHeight="1" x14ac:dyDescent="0.15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3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6</v>
      </c>
      <c r="D26" s="49">
        <v>9</v>
      </c>
      <c r="E26" s="41">
        <v>15</v>
      </c>
      <c r="F26" s="42">
        <v>3.3112582781456956E-2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3</v>
      </c>
      <c r="E29" s="95">
        <v>6</v>
      </c>
      <c r="F29" s="32"/>
    </row>
    <row r="30" spans="1:6" ht="15" customHeight="1" x14ac:dyDescent="0.15">
      <c r="A30" s="12"/>
      <c r="B30" s="35">
        <v>23</v>
      </c>
      <c r="C30" s="94">
        <v>4</v>
      </c>
      <c r="D30" s="94">
        <v>4</v>
      </c>
      <c r="E30" s="95">
        <v>8</v>
      </c>
      <c r="F30" s="32"/>
    </row>
    <row r="31" spans="1:6" ht="15" customHeight="1" x14ac:dyDescent="0.15">
      <c r="A31" s="12"/>
      <c r="B31" s="35">
        <v>24</v>
      </c>
      <c r="C31" s="94">
        <v>7</v>
      </c>
      <c r="D31" s="94">
        <v>6</v>
      </c>
      <c r="E31" s="95">
        <v>13</v>
      </c>
      <c r="F31" s="32"/>
    </row>
    <row r="32" spans="1:6" ht="15" customHeight="1" x14ac:dyDescent="0.15">
      <c r="A32" s="12"/>
      <c r="B32" s="40" t="s">
        <v>31</v>
      </c>
      <c r="C32" s="49">
        <v>16</v>
      </c>
      <c r="D32" s="49">
        <v>15</v>
      </c>
      <c r="E32" s="41">
        <v>31</v>
      </c>
      <c r="F32" s="42">
        <v>6.8432671081677707E-2</v>
      </c>
    </row>
    <row r="33" spans="1:6" ht="15" customHeight="1" x14ac:dyDescent="0.15">
      <c r="A33" s="12"/>
      <c r="B33" s="35">
        <v>25</v>
      </c>
      <c r="C33" s="94">
        <v>4</v>
      </c>
      <c r="D33" s="94">
        <v>2</v>
      </c>
      <c r="E33" s="95">
        <v>6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3</v>
      </c>
      <c r="E34" s="95">
        <v>6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4</v>
      </c>
      <c r="D36" s="94">
        <v>4</v>
      </c>
      <c r="E36" s="95">
        <v>8</v>
      </c>
      <c r="F36" s="32"/>
    </row>
    <row r="37" spans="1:6" ht="15" customHeight="1" x14ac:dyDescent="0.15">
      <c r="A37" s="12"/>
      <c r="B37" s="35">
        <v>29</v>
      </c>
      <c r="C37" s="94">
        <v>5</v>
      </c>
      <c r="D37" s="94">
        <v>3</v>
      </c>
      <c r="E37" s="95">
        <v>8</v>
      </c>
      <c r="F37" s="32"/>
    </row>
    <row r="38" spans="1:6" ht="15" customHeight="1" x14ac:dyDescent="0.15">
      <c r="A38" s="12"/>
      <c r="B38" s="40" t="s">
        <v>32</v>
      </c>
      <c r="C38" s="49">
        <v>18</v>
      </c>
      <c r="D38" s="49">
        <v>13</v>
      </c>
      <c r="E38" s="41">
        <v>31</v>
      </c>
      <c r="F38" s="42">
        <v>6.8432671081677707E-2</v>
      </c>
    </row>
    <row r="39" spans="1:6" ht="15" customHeight="1" x14ac:dyDescent="0.15">
      <c r="A39" s="12"/>
      <c r="B39" s="35">
        <v>30</v>
      </c>
      <c r="C39" s="94">
        <v>3</v>
      </c>
      <c r="D39" s="94">
        <v>3</v>
      </c>
      <c r="E39" s="95">
        <v>6</v>
      </c>
      <c r="F39" s="32"/>
    </row>
    <row r="40" spans="1:6" ht="15" customHeight="1" x14ac:dyDescent="0.15">
      <c r="A40" s="12"/>
      <c r="B40" s="35">
        <v>31</v>
      </c>
      <c r="C40" s="94">
        <v>4</v>
      </c>
      <c r="D40" s="94">
        <v>2</v>
      </c>
      <c r="E40" s="95">
        <v>6</v>
      </c>
      <c r="F40" s="32"/>
    </row>
    <row r="41" spans="1:6" ht="15" customHeight="1" x14ac:dyDescent="0.15">
      <c r="A41" s="12"/>
      <c r="B41" s="35">
        <v>32</v>
      </c>
      <c r="C41" s="94">
        <v>4</v>
      </c>
      <c r="D41" s="94">
        <v>2</v>
      </c>
      <c r="E41" s="95">
        <v>6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3</v>
      </c>
      <c r="E42" s="95">
        <v>6</v>
      </c>
      <c r="F42" s="32"/>
    </row>
    <row r="43" spans="1:6" ht="15" customHeight="1" x14ac:dyDescent="0.15">
      <c r="A43" s="12"/>
      <c r="B43" s="35">
        <v>34</v>
      </c>
      <c r="C43" s="94">
        <v>5</v>
      </c>
      <c r="D43" s="94">
        <v>5</v>
      </c>
      <c r="E43" s="95">
        <v>10</v>
      </c>
      <c r="F43" s="32"/>
    </row>
    <row r="44" spans="1:6" ht="15" customHeight="1" x14ac:dyDescent="0.15">
      <c r="A44" s="12"/>
      <c r="B44" s="40" t="s">
        <v>33</v>
      </c>
      <c r="C44" s="49">
        <v>19</v>
      </c>
      <c r="D44" s="49">
        <v>15</v>
      </c>
      <c r="E44" s="41">
        <v>34</v>
      </c>
      <c r="F44" s="42">
        <v>7.505518763796909E-2</v>
      </c>
    </row>
    <row r="45" spans="1:6" ht="15" customHeight="1" x14ac:dyDescent="0.15">
      <c r="A45" s="12"/>
      <c r="B45" s="35">
        <v>35</v>
      </c>
      <c r="C45" s="94">
        <v>4</v>
      </c>
      <c r="D45" s="94">
        <v>4</v>
      </c>
      <c r="E45" s="95">
        <v>8</v>
      </c>
      <c r="F45" s="32"/>
    </row>
    <row r="46" spans="1:6" ht="15" customHeight="1" x14ac:dyDescent="0.15">
      <c r="A46" s="12"/>
      <c r="B46" s="35">
        <v>36</v>
      </c>
      <c r="C46" s="94">
        <v>4</v>
      </c>
      <c r="D46" s="94">
        <v>4</v>
      </c>
      <c r="E46" s="95">
        <v>8</v>
      </c>
      <c r="F46" s="32"/>
    </row>
    <row r="47" spans="1:6" ht="15" customHeight="1" x14ac:dyDescent="0.15">
      <c r="A47" s="12"/>
      <c r="B47" s="35">
        <v>37</v>
      </c>
      <c r="C47" s="94">
        <v>5</v>
      </c>
      <c r="D47" s="94">
        <v>4</v>
      </c>
      <c r="E47" s="95">
        <v>9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4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4</v>
      </c>
      <c r="D49" s="94">
        <v>5</v>
      </c>
      <c r="E49" s="95">
        <v>9</v>
      </c>
      <c r="F49" s="32"/>
    </row>
    <row r="50" spans="1:6" ht="15" customHeight="1" x14ac:dyDescent="0.15">
      <c r="A50" s="12"/>
      <c r="B50" s="40" t="s">
        <v>34</v>
      </c>
      <c r="C50" s="49">
        <v>18</v>
      </c>
      <c r="D50" s="49">
        <v>21</v>
      </c>
      <c r="E50" s="41">
        <v>39</v>
      </c>
      <c r="F50" s="42">
        <v>8.6092715231788075E-2</v>
      </c>
    </row>
    <row r="51" spans="1:6" ht="15" customHeight="1" x14ac:dyDescent="0.15">
      <c r="A51" s="12"/>
      <c r="B51" s="35">
        <v>40</v>
      </c>
      <c r="C51" s="94">
        <v>4</v>
      </c>
      <c r="D51" s="94">
        <v>2</v>
      </c>
      <c r="E51" s="95">
        <v>6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4</v>
      </c>
      <c r="E52" s="95">
        <v>6</v>
      </c>
      <c r="F52" s="32"/>
    </row>
    <row r="53" spans="1:6" ht="15" customHeight="1" x14ac:dyDescent="0.15">
      <c r="A53" s="12"/>
      <c r="B53" s="35">
        <v>42</v>
      </c>
      <c r="C53" s="94">
        <v>5</v>
      </c>
      <c r="D53" s="94">
        <v>1</v>
      </c>
      <c r="E53" s="95">
        <v>6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3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v>14</v>
      </c>
      <c r="D56" s="49">
        <v>11</v>
      </c>
      <c r="E56" s="41">
        <v>25</v>
      </c>
      <c r="F56" s="42">
        <v>5.518763796909492E-2</v>
      </c>
    </row>
    <row r="57" spans="1:6" ht="15" customHeight="1" x14ac:dyDescent="0.15">
      <c r="A57" s="12"/>
      <c r="B57" s="35">
        <v>45</v>
      </c>
      <c r="C57" s="94">
        <v>8</v>
      </c>
      <c r="D57" s="94">
        <v>4</v>
      </c>
      <c r="E57" s="95">
        <v>12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5</v>
      </c>
      <c r="D60" s="94">
        <v>3</v>
      </c>
      <c r="E60" s="95">
        <v>8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4</v>
      </c>
      <c r="E61" s="95">
        <v>6</v>
      </c>
      <c r="F61" s="32"/>
    </row>
    <row r="62" spans="1:6" ht="15" customHeight="1" x14ac:dyDescent="0.15">
      <c r="A62" s="12"/>
      <c r="B62" s="40" t="s">
        <v>36</v>
      </c>
      <c r="C62" s="49">
        <v>17</v>
      </c>
      <c r="D62" s="49">
        <v>15</v>
      </c>
      <c r="E62" s="41">
        <v>32</v>
      </c>
      <c r="F62" s="42">
        <v>7.0640176600441501E-2</v>
      </c>
    </row>
    <row r="63" spans="1:6" ht="15" customHeight="1" x14ac:dyDescent="0.15">
      <c r="A63" s="12"/>
      <c r="B63" s="35">
        <v>50</v>
      </c>
      <c r="C63" s="94">
        <v>4</v>
      </c>
      <c r="D63" s="94">
        <v>4</v>
      </c>
      <c r="E63" s="95">
        <v>8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3</v>
      </c>
      <c r="E64" s="95">
        <v>6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6</v>
      </c>
      <c r="E65" s="95">
        <v>9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0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15">
      <c r="A68" s="12"/>
      <c r="B68" s="40" t="s">
        <v>37</v>
      </c>
      <c r="C68" s="49">
        <v>16</v>
      </c>
      <c r="D68" s="49">
        <v>16</v>
      </c>
      <c r="E68" s="41">
        <v>32</v>
      </c>
      <c r="F68" s="42">
        <v>7.0640176600441501E-2</v>
      </c>
    </row>
    <row r="69" spans="1:6" ht="15" customHeight="1" x14ac:dyDescent="0.15">
      <c r="A69" s="12"/>
      <c r="B69" s="35">
        <v>55</v>
      </c>
      <c r="C69" s="94">
        <v>6</v>
      </c>
      <c r="D69" s="94">
        <v>1</v>
      </c>
      <c r="E69" s="95">
        <v>7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12</v>
      </c>
      <c r="D74" s="49">
        <v>7</v>
      </c>
      <c r="E74" s="41">
        <v>19</v>
      </c>
      <c r="F74" s="42">
        <v>4.194260485651214E-2</v>
      </c>
    </row>
    <row r="75" spans="1:6" ht="15" customHeight="1" x14ac:dyDescent="0.15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4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7</v>
      </c>
      <c r="D80" s="49">
        <v>9</v>
      </c>
      <c r="E80" s="41">
        <v>16</v>
      </c>
      <c r="F80" s="42">
        <v>3.5320088300220751E-2</v>
      </c>
    </row>
    <row r="81" spans="1:6" ht="15" customHeight="1" x14ac:dyDescent="0.15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10</v>
      </c>
      <c r="D86" s="71">
        <v>8</v>
      </c>
      <c r="E86" s="44">
        <v>18</v>
      </c>
      <c r="F86" s="45">
        <v>3.9735099337748346E-2</v>
      </c>
    </row>
    <row r="87" spans="1:6" ht="15" customHeight="1" x14ac:dyDescent="0.15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7</v>
      </c>
      <c r="E88" s="95">
        <v>9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5</v>
      </c>
      <c r="D90" s="94">
        <v>1</v>
      </c>
      <c r="E90" s="95">
        <v>6</v>
      </c>
      <c r="F90" s="32"/>
    </row>
    <row r="91" spans="1:6" ht="15" customHeight="1" x14ac:dyDescent="0.15">
      <c r="A91" s="12"/>
      <c r="B91" s="35">
        <v>74</v>
      </c>
      <c r="C91" s="94">
        <v>5</v>
      </c>
      <c r="D91" s="94">
        <v>2</v>
      </c>
      <c r="E91" s="95">
        <v>7</v>
      </c>
      <c r="F91" s="32"/>
    </row>
    <row r="92" spans="1:6" ht="15" customHeight="1" x14ac:dyDescent="0.15">
      <c r="A92" s="12"/>
      <c r="B92" s="43" t="s">
        <v>41</v>
      </c>
      <c r="C92" s="71">
        <v>14</v>
      </c>
      <c r="D92" s="71">
        <v>13</v>
      </c>
      <c r="E92" s="44">
        <v>27</v>
      </c>
      <c r="F92" s="45">
        <v>5.9602649006622516E-2</v>
      </c>
    </row>
    <row r="93" spans="1:6" ht="15" customHeight="1" x14ac:dyDescent="0.15">
      <c r="A93" s="12"/>
      <c r="B93" s="35">
        <v>75</v>
      </c>
      <c r="C93" s="94">
        <v>5</v>
      </c>
      <c r="D93" s="94">
        <v>2</v>
      </c>
      <c r="E93" s="95">
        <v>7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v>10</v>
      </c>
      <c r="D98" s="71">
        <v>10</v>
      </c>
      <c r="E98" s="44">
        <v>20</v>
      </c>
      <c r="F98" s="45">
        <v>4.4150110375275942E-2</v>
      </c>
    </row>
    <row r="99" spans="1:6" ht="15" customHeight="1" x14ac:dyDescent="0.15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4</v>
      </c>
      <c r="D103" s="94">
        <v>1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v>9</v>
      </c>
      <c r="D104" s="71">
        <v>8</v>
      </c>
      <c r="E104" s="44">
        <v>17</v>
      </c>
      <c r="F104" s="45">
        <v>3.7527593818984545E-2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7</v>
      </c>
      <c r="E110" s="44">
        <v>10</v>
      </c>
      <c r="F110" s="45">
        <v>2.2075055187637971E-2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4</v>
      </c>
      <c r="E116" s="44">
        <v>7</v>
      </c>
      <c r="F116" s="45">
        <v>1.5452538631346579E-2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2.2075055187637969E-3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228</v>
      </c>
      <c r="D147" s="77">
        <v>225</v>
      </c>
      <c r="E147" s="77">
        <v>453</v>
      </c>
      <c r="F147" s="97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35</v>
      </c>
      <c r="D150" s="17">
        <v>44</v>
      </c>
      <c r="E150" s="17">
        <v>79</v>
      </c>
      <c r="F150" s="32">
        <v>0.17439293598233996</v>
      </c>
    </row>
    <row r="151" spans="1:6" ht="15" customHeight="1" x14ac:dyDescent="0.15">
      <c r="A151" s="18"/>
      <c r="B151" s="18" t="s">
        <v>49</v>
      </c>
      <c r="C151" s="19">
        <v>143</v>
      </c>
      <c r="D151" s="19">
        <v>131</v>
      </c>
      <c r="E151" s="19">
        <v>274</v>
      </c>
      <c r="F151" s="32">
        <v>0.60485651214128033</v>
      </c>
    </row>
    <row r="152" spans="1:6" ht="15" customHeight="1" x14ac:dyDescent="0.15">
      <c r="A152" s="33"/>
      <c r="B152" s="20" t="s">
        <v>6</v>
      </c>
      <c r="C152" s="21">
        <v>50</v>
      </c>
      <c r="D152" s="21">
        <v>50</v>
      </c>
      <c r="E152" s="21">
        <v>100</v>
      </c>
      <c r="F152" s="32">
        <v>0.22075055187637968</v>
      </c>
    </row>
    <row r="153" spans="1:6" ht="15" customHeight="1" x14ac:dyDescent="0.15">
      <c r="B153" s="2" t="s">
        <v>8</v>
      </c>
      <c r="C153" s="1">
        <v>228</v>
      </c>
      <c r="D153" s="1">
        <v>225</v>
      </c>
      <c r="E153" s="1">
        <v>453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35</v>
      </c>
      <c r="D155" s="17">
        <v>44</v>
      </c>
      <c r="E155" s="17">
        <v>79</v>
      </c>
      <c r="F155" s="32">
        <v>0.17439293598233996</v>
      </c>
    </row>
    <row r="156" spans="1:6" ht="15" customHeight="1" x14ac:dyDescent="0.15">
      <c r="A156" s="28"/>
      <c r="B156" s="18" t="s">
        <v>49</v>
      </c>
      <c r="C156" s="19">
        <v>143</v>
      </c>
      <c r="D156" s="19">
        <v>131</v>
      </c>
      <c r="E156" s="19">
        <v>274</v>
      </c>
      <c r="F156" s="32">
        <v>0.60485651214128033</v>
      </c>
    </row>
    <row r="157" spans="1:6" ht="15" customHeight="1" x14ac:dyDescent="0.15">
      <c r="A157" s="25"/>
      <c r="B157" s="20" t="s">
        <v>10</v>
      </c>
      <c r="C157" s="21">
        <v>24</v>
      </c>
      <c r="D157" s="21">
        <v>21</v>
      </c>
      <c r="E157" s="21">
        <v>45</v>
      </c>
      <c r="F157" s="32">
        <v>9.9337748344370855E-2</v>
      </c>
    </row>
    <row r="158" spans="1:6" ht="15" customHeight="1" x14ac:dyDescent="0.15">
      <c r="A158" s="26"/>
      <c r="B158" s="29" t="s">
        <v>11</v>
      </c>
      <c r="C158" s="27">
        <v>26</v>
      </c>
      <c r="D158" s="27">
        <v>29</v>
      </c>
      <c r="E158" s="27">
        <v>55</v>
      </c>
      <c r="F158" s="32">
        <v>0.12141280353200883</v>
      </c>
    </row>
    <row r="159" spans="1:6" ht="15" customHeight="1" x14ac:dyDescent="0.15">
      <c r="B159" s="2" t="s">
        <v>8</v>
      </c>
      <c r="C159" s="1">
        <v>228</v>
      </c>
      <c r="D159" s="1">
        <v>225</v>
      </c>
      <c r="E159" s="1">
        <v>453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7</v>
      </c>
      <c r="D161" s="31">
        <v>11</v>
      </c>
      <c r="E161" s="31">
        <v>18</v>
      </c>
      <c r="F161" s="32">
        <v>3.9735099337748346E-2</v>
      </c>
    </row>
    <row r="162" spans="1:6" ht="15" customHeight="1" x14ac:dyDescent="0.15">
      <c r="A162" s="30"/>
      <c r="B162" s="23" t="s">
        <v>15</v>
      </c>
      <c r="C162" s="31">
        <v>4</v>
      </c>
      <c r="D162" s="31">
        <v>4</v>
      </c>
      <c r="E162" s="31">
        <v>8</v>
      </c>
      <c r="F162" s="32">
        <v>1.7660044150110375E-2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2.2075055187637969E-3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59">
    <tabColor rgb="FFCC99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176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2</v>
      </c>
      <c r="E8" s="38">
        <v>2</v>
      </c>
      <c r="F8" s="39">
        <v>5.6657223796033997E-3</v>
      </c>
    </row>
    <row r="9" spans="1:6" ht="15" customHeight="1" x14ac:dyDescent="0.15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0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v>8</v>
      </c>
      <c r="D14" s="70">
        <v>7</v>
      </c>
      <c r="E14" s="48">
        <v>15</v>
      </c>
      <c r="F14" s="39">
        <v>4.2492917847025496E-2</v>
      </c>
    </row>
    <row r="15" spans="1:6" ht="15" customHeight="1" x14ac:dyDescent="0.15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4</v>
      </c>
      <c r="D17" s="94">
        <v>0</v>
      </c>
      <c r="E17" s="95">
        <v>4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15">
      <c r="A20" s="12"/>
      <c r="B20" s="37" t="s">
        <v>29</v>
      </c>
      <c r="C20" s="70">
        <v>13</v>
      </c>
      <c r="D20" s="70">
        <v>8</v>
      </c>
      <c r="E20" s="48">
        <v>21</v>
      </c>
      <c r="F20" s="39">
        <v>5.9490084985835696E-2</v>
      </c>
    </row>
    <row r="21" spans="1:6" ht="15" customHeight="1" x14ac:dyDescent="0.15">
      <c r="A21" s="12"/>
      <c r="B21" s="35">
        <v>15</v>
      </c>
      <c r="C21" s="94">
        <v>3</v>
      </c>
      <c r="D21" s="94">
        <v>0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4</v>
      </c>
      <c r="E22" s="95">
        <v>6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15">
      <c r="A26" s="12"/>
      <c r="B26" s="40" t="s">
        <v>30</v>
      </c>
      <c r="C26" s="49">
        <v>8</v>
      </c>
      <c r="D26" s="49">
        <v>8</v>
      </c>
      <c r="E26" s="41">
        <v>16</v>
      </c>
      <c r="F26" s="42">
        <v>4.5325779036827198E-2</v>
      </c>
    </row>
    <row r="27" spans="1:6" ht="15" customHeight="1" x14ac:dyDescent="0.15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2</v>
      </c>
      <c r="E28" s="95">
        <v>5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7</v>
      </c>
      <c r="D32" s="49">
        <v>4</v>
      </c>
      <c r="E32" s="41">
        <v>11</v>
      </c>
      <c r="F32" s="42">
        <v>3.1161473087818695E-2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3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6</v>
      </c>
      <c r="E38" s="41">
        <v>9</v>
      </c>
      <c r="F38" s="42">
        <v>2.5495750708215296E-2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3</v>
      </c>
      <c r="D44" s="49">
        <v>3</v>
      </c>
      <c r="E44" s="41">
        <v>6</v>
      </c>
      <c r="F44" s="42">
        <v>1.69971671388102E-2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v>4</v>
      </c>
      <c r="D50" s="49">
        <v>4</v>
      </c>
      <c r="E50" s="41">
        <v>8</v>
      </c>
      <c r="F50" s="42">
        <v>2.2662889518413599E-2</v>
      </c>
    </row>
    <row r="51" spans="1:6" ht="15" customHeight="1" x14ac:dyDescent="0.15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4</v>
      </c>
      <c r="E55" s="95">
        <v>5</v>
      </c>
      <c r="F55" s="32"/>
    </row>
    <row r="56" spans="1:6" ht="15" customHeight="1" x14ac:dyDescent="0.15">
      <c r="A56" s="12"/>
      <c r="B56" s="40" t="s">
        <v>35</v>
      </c>
      <c r="C56" s="49">
        <v>8</v>
      </c>
      <c r="D56" s="49">
        <v>10</v>
      </c>
      <c r="E56" s="41">
        <v>18</v>
      </c>
      <c r="F56" s="42">
        <v>5.0991501416430593E-2</v>
      </c>
    </row>
    <row r="57" spans="1:6" ht="15" customHeight="1" x14ac:dyDescent="0.15">
      <c r="A57" s="12"/>
      <c r="B57" s="35">
        <v>45</v>
      </c>
      <c r="C57" s="94">
        <v>5</v>
      </c>
      <c r="D57" s="94">
        <v>6</v>
      </c>
      <c r="E57" s="95">
        <v>11</v>
      </c>
      <c r="F57" s="32"/>
    </row>
    <row r="58" spans="1:6" ht="15" customHeight="1" x14ac:dyDescent="0.15">
      <c r="A58" s="12"/>
      <c r="B58" s="35">
        <v>46</v>
      </c>
      <c r="C58" s="94">
        <v>4</v>
      </c>
      <c r="D58" s="94">
        <v>7</v>
      </c>
      <c r="E58" s="95">
        <v>11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15">
      <c r="A60" s="12"/>
      <c r="B60" s="35">
        <v>48</v>
      </c>
      <c r="C60" s="94">
        <v>5</v>
      </c>
      <c r="D60" s="94">
        <v>2</v>
      </c>
      <c r="E60" s="95">
        <v>7</v>
      </c>
      <c r="F60" s="32"/>
    </row>
    <row r="61" spans="1:6" ht="15" customHeight="1" x14ac:dyDescent="0.15">
      <c r="A61" s="12"/>
      <c r="B61" s="35">
        <v>49</v>
      </c>
      <c r="C61" s="94">
        <v>4</v>
      </c>
      <c r="D61" s="94">
        <v>6</v>
      </c>
      <c r="E61" s="95">
        <v>10</v>
      </c>
      <c r="F61" s="32"/>
    </row>
    <row r="62" spans="1:6" ht="15" customHeight="1" x14ac:dyDescent="0.15">
      <c r="A62" s="12"/>
      <c r="B62" s="40" t="s">
        <v>36</v>
      </c>
      <c r="C62" s="49">
        <v>21</v>
      </c>
      <c r="D62" s="49">
        <v>24</v>
      </c>
      <c r="E62" s="41">
        <v>45</v>
      </c>
      <c r="F62" s="42">
        <v>0.12747875354107649</v>
      </c>
    </row>
    <row r="63" spans="1:6" ht="15" customHeight="1" x14ac:dyDescent="0.15">
      <c r="A63" s="12"/>
      <c r="B63" s="35">
        <v>50</v>
      </c>
      <c r="C63" s="94">
        <v>6</v>
      </c>
      <c r="D63" s="94">
        <v>0</v>
      </c>
      <c r="E63" s="95">
        <v>6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3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4</v>
      </c>
      <c r="D65" s="94">
        <v>2</v>
      </c>
      <c r="E65" s="95">
        <v>6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4</v>
      </c>
      <c r="E66" s="95">
        <v>6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15</v>
      </c>
      <c r="D68" s="49">
        <v>10</v>
      </c>
      <c r="E68" s="41">
        <v>25</v>
      </c>
      <c r="F68" s="42">
        <v>7.0821529745042494E-2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4</v>
      </c>
      <c r="D70" s="94">
        <v>3</v>
      </c>
      <c r="E70" s="95">
        <v>7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4</v>
      </c>
      <c r="D72" s="94">
        <v>3</v>
      </c>
      <c r="E72" s="95">
        <v>7</v>
      </c>
      <c r="F72" s="32"/>
    </row>
    <row r="73" spans="1:6" ht="15" customHeight="1" x14ac:dyDescent="0.15">
      <c r="A73" s="12"/>
      <c r="B73" s="35">
        <v>59</v>
      </c>
      <c r="C73" s="94">
        <v>5</v>
      </c>
      <c r="D73" s="94">
        <v>0</v>
      </c>
      <c r="E73" s="95">
        <v>5</v>
      </c>
      <c r="F73" s="32"/>
    </row>
    <row r="74" spans="1:6" ht="15" customHeight="1" x14ac:dyDescent="0.15">
      <c r="A74" s="12"/>
      <c r="B74" s="40" t="s">
        <v>38</v>
      </c>
      <c r="C74" s="49">
        <v>16</v>
      </c>
      <c r="D74" s="49">
        <v>9</v>
      </c>
      <c r="E74" s="41">
        <v>25</v>
      </c>
      <c r="F74" s="42">
        <v>7.0821529745042494E-2</v>
      </c>
    </row>
    <row r="75" spans="1:6" ht="15" customHeight="1" x14ac:dyDescent="0.15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3</v>
      </c>
      <c r="D80" s="49">
        <v>5</v>
      </c>
      <c r="E80" s="41">
        <v>8</v>
      </c>
      <c r="F80" s="42">
        <v>2.2662889518413599E-2</v>
      </c>
    </row>
    <row r="81" spans="1:6" ht="15" customHeight="1" x14ac:dyDescent="0.15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2</v>
      </c>
      <c r="D86" s="71">
        <v>8</v>
      </c>
      <c r="E86" s="44">
        <v>10</v>
      </c>
      <c r="F86" s="45">
        <v>2.8328611898016998E-2</v>
      </c>
    </row>
    <row r="87" spans="1:6" ht="15" customHeight="1" x14ac:dyDescent="0.15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4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10</v>
      </c>
      <c r="E91" s="95">
        <v>14</v>
      </c>
      <c r="F91" s="32"/>
    </row>
    <row r="92" spans="1:6" ht="15" customHeight="1" x14ac:dyDescent="0.15">
      <c r="A92" s="12"/>
      <c r="B92" s="43" t="s">
        <v>41</v>
      </c>
      <c r="C92" s="71">
        <v>8</v>
      </c>
      <c r="D92" s="71">
        <v>19</v>
      </c>
      <c r="E92" s="44">
        <v>27</v>
      </c>
      <c r="F92" s="45">
        <v>7.6487252124645896E-2</v>
      </c>
    </row>
    <row r="93" spans="1:6" ht="15" customHeight="1" x14ac:dyDescent="0.15">
      <c r="A93" s="12"/>
      <c r="B93" s="35">
        <v>75</v>
      </c>
      <c r="C93" s="94">
        <v>4</v>
      </c>
      <c r="D93" s="94">
        <v>6</v>
      </c>
      <c r="E93" s="95">
        <v>10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15">
      <c r="A95" s="12"/>
      <c r="B95" s="35">
        <v>77</v>
      </c>
      <c r="C95" s="94">
        <v>5</v>
      </c>
      <c r="D95" s="94">
        <v>4</v>
      </c>
      <c r="E95" s="95">
        <v>9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2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v>18</v>
      </c>
      <c r="D98" s="71">
        <v>18</v>
      </c>
      <c r="E98" s="44">
        <v>36</v>
      </c>
      <c r="F98" s="45">
        <v>0.10198300283286119</v>
      </c>
    </row>
    <row r="99" spans="1:6" ht="15" customHeight="1" x14ac:dyDescent="0.15">
      <c r="A99" s="12"/>
      <c r="B99" s="35">
        <v>80</v>
      </c>
      <c r="C99" s="94">
        <v>4</v>
      </c>
      <c r="D99" s="94">
        <v>3</v>
      </c>
      <c r="E99" s="95">
        <v>7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7</v>
      </c>
      <c r="E100" s="95">
        <v>9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6</v>
      </c>
      <c r="E101" s="95">
        <v>7</v>
      </c>
      <c r="F101" s="32"/>
    </row>
    <row r="102" spans="1:6" ht="15" customHeight="1" x14ac:dyDescent="0.15">
      <c r="A102" s="12"/>
      <c r="B102" s="35">
        <v>83</v>
      </c>
      <c r="C102" s="94">
        <v>4</v>
      </c>
      <c r="D102" s="94">
        <v>5</v>
      </c>
      <c r="E102" s="95">
        <v>9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12</v>
      </c>
      <c r="D104" s="71">
        <v>21</v>
      </c>
      <c r="E104" s="44">
        <v>33</v>
      </c>
      <c r="F104" s="45">
        <v>9.3484419263456089E-2</v>
      </c>
    </row>
    <row r="105" spans="1:6" ht="15" customHeight="1" x14ac:dyDescent="0.15">
      <c r="A105" s="12"/>
      <c r="B105" s="35">
        <v>85</v>
      </c>
      <c r="C105" s="94">
        <v>4</v>
      </c>
      <c r="D105" s="94">
        <v>1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8</v>
      </c>
      <c r="E106" s="95">
        <v>9</v>
      </c>
      <c r="F106" s="32"/>
    </row>
    <row r="107" spans="1:6" ht="15" customHeight="1" x14ac:dyDescent="0.15">
      <c r="A107" s="12"/>
      <c r="B107" s="35">
        <v>87</v>
      </c>
      <c r="C107" s="94">
        <v>4</v>
      </c>
      <c r="D107" s="94">
        <v>3</v>
      </c>
      <c r="E107" s="95">
        <v>7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4</v>
      </c>
      <c r="D109" s="94">
        <v>1</v>
      </c>
      <c r="E109" s="95">
        <v>5</v>
      </c>
      <c r="F109" s="32"/>
    </row>
    <row r="110" spans="1:6" ht="15" customHeight="1" x14ac:dyDescent="0.15">
      <c r="A110" s="12"/>
      <c r="B110" s="43" t="s">
        <v>44</v>
      </c>
      <c r="C110" s="71">
        <v>15</v>
      </c>
      <c r="D110" s="71">
        <v>14</v>
      </c>
      <c r="E110" s="44">
        <v>29</v>
      </c>
      <c r="F110" s="45">
        <v>8.2152974504249299E-2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1.9830028328611898E-2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5.6657223796033997E-3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166</v>
      </c>
      <c r="D147" s="77">
        <v>187</v>
      </c>
      <c r="E147" s="77">
        <v>353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21</v>
      </c>
      <c r="D150" s="17">
        <v>17</v>
      </c>
      <c r="E150" s="17">
        <v>38</v>
      </c>
      <c r="F150" s="32">
        <v>0.10764872521246459</v>
      </c>
    </row>
    <row r="151" spans="1:6" ht="15" customHeight="1" x14ac:dyDescent="0.15">
      <c r="A151" s="18"/>
      <c r="B151" s="18" t="s">
        <v>49</v>
      </c>
      <c r="C151" s="19">
        <v>88</v>
      </c>
      <c r="D151" s="19">
        <v>83</v>
      </c>
      <c r="E151" s="19">
        <v>171</v>
      </c>
      <c r="F151" s="32">
        <v>0.48441926345609065</v>
      </c>
    </row>
    <row r="152" spans="1:6" ht="15" customHeight="1" x14ac:dyDescent="0.15">
      <c r="A152" s="33"/>
      <c r="B152" s="20" t="s">
        <v>6</v>
      </c>
      <c r="C152" s="21">
        <v>57</v>
      </c>
      <c r="D152" s="21">
        <v>87</v>
      </c>
      <c r="E152" s="21">
        <v>144</v>
      </c>
      <c r="F152" s="32">
        <v>0.40793201133144474</v>
      </c>
    </row>
    <row r="153" spans="1:6" ht="15" customHeight="1" x14ac:dyDescent="0.15">
      <c r="B153" s="2" t="s">
        <v>8</v>
      </c>
      <c r="C153" s="1">
        <v>166</v>
      </c>
      <c r="D153" s="1">
        <v>187</v>
      </c>
      <c r="E153" s="1">
        <v>353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21</v>
      </c>
      <c r="D155" s="17">
        <v>17</v>
      </c>
      <c r="E155" s="17">
        <v>38</v>
      </c>
      <c r="F155" s="32">
        <v>0.10764872521246459</v>
      </c>
    </row>
    <row r="156" spans="1:6" ht="15" customHeight="1" x14ac:dyDescent="0.15">
      <c r="A156" s="28"/>
      <c r="B156" s="18" t="s">
        <v>49</v>
      </c>
      <c r="C156" s="19">
        <v>88</v>
      </c>
      <c r="D156" s="19">
        <v>83</v>
      </c>
      <c r="E156" s="19">
        <v>171</v>
      </c>
      <c r="F156" s="32">
        <v>0.48441926345609065</v>
      </c>
    </row>
    <row r="157" spans="1:6" ht="15" customHeight="1" x14ac:dyDescent="0.15">
      <c r="A157" s="25"/>
      <c r="B157" s="20" t="s">
        <v>10</v>
      </c>
      <c r="C157" s="21">
        <v>10</v>
      </c>
      <c r="D157" s="21">
        <v>27</v>
      </c>
      <c r="E157" s="21">
        <v>37</v>
      </c>
      <c r="F157" s="32">
        <v>0.10481586402266289</v>
      </c>
    </row>
    <row r="158" spans="1:6" ht="15" customHeight="1" x14ac:dyDescent="0.15">
      <c r="A158" s="26"/>
      <c r="B158" s="29" t="s">
        <v>11</v>
      </c>
      <c r="C158" s="27">
        <v>47</v>
      </c>
      <c r="D158" s="27">
        <v>60</v>
      </c>
      <c r="E158" s="27">
        <v>107</v>
      </c>
      <c r="F158" s="32">
        <v>0.30311614730878189</v>
      </c>
    </row>
    <row r="159" spans="1:6" ht="15" customHeight="1" x14ac:dyDescent="0.15">
      <c r="B159" s="2" t="s">
        <v>8</v>
      </c>
      <c r="C159" s="1">
        <v>166</v>
      </c>
      <c r="D159" s="1">
        <v>187</v>
      </c>
      <c r="E159" s="1">
        <v>353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17</v>
      </c>
      <c r="D161" s="31">
        <v>21</v>
      </c>
      <c r="E161" s="31">
        <v>38</v>
      </c>
      <c r="F161" s="32">
        <v>0.10764872521246459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7</v>
      </c>
      <c r="E162" s="31">
        <v>9</v>
      </c>
      <c r="F162" s="32">
        <v>2.5495750708215296E-2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5.6657223796033997E-3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264">
    <tabColor indexed="27"/>
  </sheetPr>
  <dimension ref="A1:F167"/>
  <sheetViews>
    <sheetView zoomScaleNormal="100" workbookViewId="0">
      <selection activeCell="B2" sqref="B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">
      <c r="A2" s="66" t="s">
        <v>107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上桜井!C3+中桜井!C3+下桜井!C3+北桜井!C3</f>
        <v>3</v>
      </c>
      <c r="D3" s="74">
        <f>上桜井!D3+中桜井!D3+下桜井!D3+北桜井!D3</f>
        <v>0</v>
      </c>
      <c r="E3" s="9">
        <f>上桜井!E3+中桜井!E3+下桜井!E3+北桜井!E3</f>
        <v>3</v>
      </c>
      <c r="F3" s="32"/>
    </row>
    <row r="4" spans="1:6" ht="15" customHeight="1" x14ac:dyDescent="0.15">
      <c r="A4" s="12"/>
      <c r="B4" s="35">
        <v>1</v>
      </c>
      <c r="C4" s="75">
        <f>上桜井!C4+中桜井!C4+下桜井!C4+北桜井!C4</f>
        <v>0</v>
      </c>
      <c r="D4" s="75">
        <f>上桜井!D4+中桜井!D4+下桜井!D4+北桜井!D4</f>
        <v>0</v>
      </c>
      <c r="E4" s="10">
        <f>上桜井!E4+中桜井!E4+下桜井!E4+北桜井!E4</f>
        <v>0</v>
      </c>
      <c r="F4" s="32"/>
    </row>
    <row r="5" spans="1:6" ht="15" customHeight="1" x14ac:dyDescent="0.15">
      <c r="A5" s="12"/>
      <c r="B5" s="35">
        <v>2</v>
      </c>
      <c r="C5" s="75">
        <f>上桜井!C5+中桜井!C5+下桜井!C5+北桜井!C5</f>
        <v>2</v>
      </c>
      <c r="D5" s="75">
        <f>上桜井!D5+中桜井!D5+下桜井!D5+北桜井!D5</f>
        <v>3</v>
      </c>
      <c r="E5" s="10">
        <f>上桜井!E5+中桜井!E5+下桜井!E5+北桜井!E5</f>
        <v>5</v>
      </c>
      <c r="F5" s="32"/>
    </row>
    <row r="6" spans="1:6" ht="15" customHeight="1" x14ac:dyDescent="0.15">
      <c r="A6" s="12"/>
      <c r="B6" s="35">
        <v>3</v>
      </c>
      <c r="C6" s="75">
        <f>上桜井!C6+中桜井!C6+下桜井!C6+北桜井!C6</f>
        <v>5</v>
      </c>
      <c r="D6" s="75">
        <f>上桜井!D6+中桜井!D6+下桜井!D6+北桜井!D6</f>
        <v>2</v>
      </c>
      <c r="E6" s="10">
        <f>上桜井!E6+中桜井!E6+下桜井!E6+北桜井!E6</f>
        <v>7</v>
      </c>
      <c r="F6" s="32"/>
    </row>
    <row r="7" spans="1:6" ht="15" customHeight="1" x14ac:dyDescent="0.15">
      <c r="A7" s="12"/>
      <c r="B7" s="35">
        <v>4</v>
      </c>
      <c r="C7" s="75">
        <f>上桜井!C7+中桜井!C7+下桜井!C7+北桜井!C7</f>
        <v>4</v>
      </c>
      <c r="D7" s="75">
        <f>上桜井!D7+中桜井!D7+下桜井!D7+北桜井!D7</f>
        <v>2</v>
      </c>
      <c r="E7" s="10">
        <f>上桜井!E7+中桜井!E7+下桜井!E7+北桜井!E7</f>
        <v>6</v>
      </c>
      <c r="F7" s="32"/>
    </row>
    <row r="8" spans="1:6" ht="15" customHeight="1" x14ac:dyDescent="0.15">
      <c r="A8" s="12"/>
      <c r="B8" s="37" t="s">
        <v>50</v>
      </c>
      <c r="C8" s="70">
        <f>上桜井!C8+中桜井!C8+下桜井!C8+北桜井!C8</f>
        <v>14</v>
      </c>
      <c r="D8" s="70">
        <f>上桜井!D8+中桜井!D8+下桜井!D8+北桜井!D8</f>
        <v>7</v>
      </c>
      <c r="E8" s="38">
        <f>上桜井!E8+中桜井!E8+下桜井!E8+北桜井!E8</f>
        <v>21</v>
      </c>
      <c r="F8" s="39">
        <f>E8/E147</f>
        <v>2.0771513353115726E-2</v>
      </c>
    </row>
    <row r="9" spans="1:6" ht="15" customHeight="1" x14ac:dyDescent="0.15">
      <c r="A9" s="12"/>
      <c r="B9" s="35">
        <v>5</v>
      </c>
      <c r="C9" s="75">
        <f>上桜井!C9+中桜井!C9+下桜井!C9+北桜井!C9</f>
        <v>3</v>
      </c>
      <c r="D9" s="75">
        <f>上桜井!D9+中桜井!D9+下桜井!D9+北桜井!D9</f>
        <v>4</v>
      </c>
      <c r="E9" s="10">
        <f>上桜井!E9+中桜井!E9+下桜井!E9+北桜井!E9</f>
        <v>7</v>
      </c>
      <c r="F9" s="32"/>
    </row>
    <row r="10" spans="1:6" ht="15" customHeight="1" x14ac:dyDescent="0.15">
      <c r="A10" s="12"/>
      <c r="B10" s="35">
        <v>6</v>
      </c>
      <c r="C10" s="75">
        <f>上桜井!C10+中桜井!C10+下桜井!C10+北桜井!C10</f>
        <v>7</v>
      </c>
      <c r="D10" s="75">
        <f>上桜井!D10+中桜井!D10+下桜井!D10+北桜井!D10</f>
        <v>4</v>
      </c>
      <c r="E10" s="10">
        <f>上桜井!E10+中桜井!E10+下桜井!E10+北桜井!E10</f>
        <v>11</v>
      </c>
      <c r="F10" s="32"/>
    </row>
    <row r="11" spans="1:6" ht="15" customHeight="1" x14ac:dyDescent="0.15">
      <c r="A11" s="12"/>
      <c r="B11" s="35">
        <v>7</v>
      </c>
      <c r="C11" s="75">
        <f>上桜井!C11+中桜井!C11+下桜井!C11+北桜井!C11</f>
        <v>7</v>
      </c>
      <c r="D11" s="75">
        <f>上桜井!D11+中桜井!D11+下桜井!D11+北桜井!D11</f>
        <v>4</v>
      </c>
      <c r="E11" s="10">
        <f>上桜井!E11+中桜井!E11+下桜井!E11+北桜井!E11</f>
        <v>11</v>
      </c>
      <c r="F11" s="32"/>
    </row>
    <row r="12" spans="1:6" ht="15" customHeight="1" x14ac:dyDescent="0.15">
      <c r="A12" s="12"/>
      <c r="B12" s="35">
        <v>8</v>
      </c>
      <c r="C12" s="75">
        <f>上桜井!C12+中桜井!C12+下桜井!C12+北桜井!C12</f>
        <v>2</v>
      </c>
      <c r="D12" s="75">
        <f>上桜井!D12+中桜井!D12+下桜井!D12+北桜井!D12</f>
        <v>2</v>
      </c>
      <c r="E12" s="10">
        <f>上桜井!E12+中桜井!E12+下桜井!E12+北桜井!E12</f>
        <v>4</v>
      </c>
      <c r="F12" s="32"/>
    </row>
    <row r="13" spans="1:6" ht="15" customHeight="1" x14ac:dyDescent="0.15">
      <c r="A13" s="12"/>
      <c r="B13" s="35">
        <v>9</v>
      </c>
      <c r="C13" s="75">
        <f>上桜井!C13+中桜井!C13+下桜井!C13+北桜井!C13</f>
        <v>5</v>
      </c>
      <c r="D13" s="75">
        <f>上桜井!D13+中桜井!D13+下桜井!D13+北桜井!D13</f>
        <v>2</v>
      </c>
      <c r="E13" s="10">
        <f>上桜井!E13+中桜井!E13+下桜井!E13+北桜井!E13</f>
        <v>7</v>
      </c>
      <c r="F13" s="32"/>
    </row>
    <row r="14" spans="1:6" ht="15" customHeight="1" x14ac:dyDescent="0.15">
      <c r="A14" s="12"/>
      <c r="B14" s="37" t="s">
        <v>51</v>
      </c>
      <c r="C14" s="70">
        <f>上桜井!C14+中桜井!C14+下桜井!C14+北桜井!C14</f>
        <v>24</v>
      </c>
      <c r="D14" s="70">
        <f>上桜井!D14+中桜井!D14+下桜井!D14+北桜井!D14</f>
        <v>16</v>
      </c>
      <c r="E14" s="48">
        <f>上桜井!E14+中桜井!E14+下桜井!E14+北桜井!E14</f>
        <v>40</v>
      </c>
      <c r="F14" s="39">
        <f>E14/E147</f>
        <v>3.9564787339268048E-2</v>
      </c>
    </row>
    <row r="15" spans="1:6" ht="15" customHeight="1" x14ac:dyDescent="0.15">
      <c r="A15" s="12"/>
      <c r="B15" s="35">
        <v>10</v>
      </c>
      <c r="C15" s="75">
        <f>上桜井!C15+中桜井!C15+下桜井!C15+北桜井!C15</f>
        <v>5</v>
      </c>
      <c r="D15" s="75">
        <f>上桜井!D15+中桜井!D15+下桜井!D15+北桜井!D15</f>
        <v>5</v>
      </c>
      <c r="E15" s="10">
        <f>上桜井!E15+中桜井!E15+下桜井!E15+北桜井!E15</f>
        <v>10</v>
      </c>
      <c r="F15" s="32"/>
    </row>
    <row r="16" spans="1:6" ht="15" customHeight="1" x14ac:dyDescent="0.15">
      <c r="A16" s="12"/>
      <c r="B16" s="35">
        <v>11</v>
      </c>
      <c r="C16" s="75">
        <f>上桜井!C16+中桜井!C16+下桜井!C16+北桜井!C16</f>
        <v>1</v>
      </c>
      <c r="D16" s="75">
        <f>上桜井!D16+中桜井!D16+下桜井!D16+北桜井!D16</f>
        <v>1</v>
      </c>
      <c r="E16" s="10">
        <f>上桜井!E16+中桜井!E16+下桜井!E16+北桜井!E16</f>
        <v>2</v>
      </c>
      <c r="F16" s="32"/>
    </row>
    <row r="17" spans="1:6" ht="15" customHeight="1" x14ac:dyDescent="0.15">
      <c r="A17" s="12"/>
      <c r="B17" s="35">
        <v>12</v>
      </c>
      <c r="C17" s="75">
        <f>上桜井!C17+中桜井!C17+下桜井!C17+北桜井!C17</f>
        <v>6</v>
      </c>
      <c r="D17" s="75">
        <f>上桜井!D17+中桜井!D17+下桜井!D17+北桜井!D17</f>
        <v>4</v>
      </c>
      <c r="E17" s="10">
        <f>上桜井!E17+中桜井!E17+下桜井!E17+北桜井!E17</f>
        <v>10</v>
      </c>
      <c r="F17" s="32"/>
    </row>
    <row r="18" spans="1:6" ht="15" customHeight="1" x14ac:dyDescent="0.15">
      <c r="A18" s="12"/>
      <c r="B18" s="35">
        <v>13</v>
      </c>
      <c r="C18" s="75">
        <f>上桜井!C18+中桜井!C18+下桜井!C18+北桜井!C18</f>
        <v>7</v>
      </c>
      <c r="D18" s="75">
        <f>上桜井!D18+中桜井!D18+下桜井!D18+北桜井!D18</f>
        <v>7</v>
      </c>
      <c r="E18" s="10">
        <f>上桜井!E18+中桜井!E18+下桜井!E18+北桜井!E18</f>
        <v>14</v>
      </c>
      <c r="F18" s="32"/>
    </row>
    <row r="19" spans="1:6" ht="15" customHeight="1" x14ac:dyDescent="0.15">
      <c r="A19" s="12"/>
      <c r="B19" s="35">
        <v>14</v>
      </c>
      <c r="C19" s="75">
        <f>上桜井!C19+中桜井!C19+下桜井!C19+北桜井!C19</f>
        <v>4</v>
      </c>
      <c r="D19" s="75">
        <f>上桜井!D19+中桜井!D19+下桜井!D19+北桜井!D19</f>
        <v>4</v>
      </c>
      <c r="E19" s="10">
        <f>上桜井!E19+中桜井!E19+下桜井!E19+北桜井!E19</f>
        <v>8</v>
      </c>
      <c r="F19" s="32"/>
    </row>
    <row r="20" spans="1:6" ht="15" customHeight="1" x14ac:dyDescent="0.15">
      <c r="A20" s="12"/>
      <c r="B20" s="37" t="s">
        <v>52</v>
      </c>
      <c r="C20" s="70">
        <f>上桜井!C20+中桜井!C20+下桜井!C20+北桜井!C20</f>
        <v>23</v>
      </c>
      <c r="D20" s="70">
        <f>上桜井!D20+中桜井!D20+下桜井!D20+北桜井!D20</f>
        <v>21</v>
      </c>
      <c r="E20" s="48">
        <f>上桜井!E20+中桜井!E20+下桜井!E20+北桜井!E20</f>
        <v>44</v>
      </c>
      <c r="F20" s="39">
        <f>E20/E147</f>
        <v>4.3521266073194856E-2</v>
      </c>
    </row>
    <row r="21" spans="1:6" ht="15" customHeight="1" x14ac:dyDescent="0.15">
      <c r="A21" s="12"/>
      <c r="B21" s="35">
        <v>15</v>
      </c>
      <c r="C21" s="75">
        <f>上桜井!C21+中桜井!C21+下桜井!C21+北桜井!C21</f>
        <v>7</v>
      </c>
      <c r="D21" s="75">
        <f>上桜井!D21+中桜井!D21+下桜井!D21+北桜井!D21</f>
        <v>2</v>
      </c>
      <c r="E21" s="10">
        <f>上桜井!E21+中桜井!E21+下桜井!E21+北桜井!E21</f>
        <v>9</v>
      </c>
      <c r="F21" s="32"/>
    </row>
    <row r="22" spans="1:6" ht="15" customHeight="1" x14ac:dyDescent="0.15">
      <c r="A22" s="12"/>
      <c r="B22" s="35">
        <v>16</v>
      </c>
      <c r="C22" s="75">
        <f>上桜井!C22+中桜井!C22+下桜井!C22+北桜井!C22</f>
        <v>5</v>
      </c>
      <c r="D22" s="75">
        <f>上桜井!D22+中桜井!D22+下桜井!D22+北桜井!D22</f>
        <v>2</v>
      </c>
      <c r="E22" s="10">
        <f>上桜井!E22+中桜井!E22+下桜井!E22+北桜井!E22</f>
        <v>7</v>
      </c>
      <c r="F22" s="32"/>
    </row>
    <row r="23" spans="1:6" ht="15" customHeight="1" x14ac:dyDescent="0.15">
      <c r="A23" s="12"/>
      <c r="B23" s="35">
        <v>17</v>
      </c>
      <c r="C23" s="75">
        <f>上桜井!C23+中桜井!C23+下桜井!C23+北桜井!C23</f>
        <v>7</v>
      </c>
      <c r="D23" s="75">
        <f>上桜井!D23+中桜井!D23+下桜井!D23+北桜井!D23</f>
        <v>7</v>
      </c>
      <c r="E23" s="10">
        <f>上桜井!E23+中桜井!E23+下桜井!E23+北桜井!E23</f>
        <v>14</v>
      </c>
      <c r="F23" s="32"/>
    </row>
    <row r="24" spans="1:6" ht="15" customHeight="1" x14ac:dyDescent="0.15">
      <c r="A24" s="12"/>
      <c r="B24" s="35">
        <v>18</v>
      </c>
      <c r="C24" s="75">
        <f>上桜井!C24+中桜井!C24+下桜井!C24+北桜井!C24</f>
        <v>5</v>
      </c>
      <c r="D24" s="75">
        <f>上桜井!D24+中桜井!D24+下桜井!D24+北桜井!D24</f>
        <v>6</v>
      </c>
      <c r="E24" s="10">
        <f>上桜井!E24+中桜井!E24+下桜井!E24+北桜井!E24</f>
        <v>11</v>
      </c>
      <c r="F24" s="32"/>
    </row>
    <row r="25" spans="1:6" ht="15" customHeight="1" x14ac:dyDescent="0.15">
      <c r="A25" s="12"/>
      <c r="B25" s="35">
        <v>19</v>
      </c>
      <c r="C25" s="75">
        <f>上桜井!C25+中桜井!C25+下桜井!C25+北桜井!C25</f>
        <v>5</v>
      </c>
      <c r="D25" s="75">
        <f>上桜井!D25+中桜井!D25+下桜井!D25+北桜井!D25</f>
        <v>5</v>
      </c>
      <c r="E25" s="10">
        <f>上桜井!E25+中桜井!E25+下桜井!E25+北桜井!E25</f>
        <v>10</v>
      </c>
      <c r="F25" s="32"/>
    </row>
    <row r="26" spans="1:6" ht="15" customHeight="1" x14ac:dyDescent="0.15">
      <c r="A26" s="12"/>
      <c r="B26" s="40" t="s">
        <v>53</v>
      </c>
      <c r="C26" s="49">
        <f>上桜井!C26+中桜井!C26+下桜井!C26+北桜井!C26</f>
        <v>29</v>
      </c>
      <c r="D26" s="49">
        <f>上桜井!D26+中桜井!D26+下桜井!D26+北桜井!D26</f>
        <v>22</v>
      </c>
      <c r="E26" s="41">
        <f>上桜井!E26+中桜井!E26+下桜井!E26+北桜井!E26</f>
        <v>51</v>
      </c>
      <c r="F26" s="42">
        <f>E26/E147</f>
        <v>5.0445103857566766E-2</v>
      </c>
    </row>
    <row r="27" spans="1:6" ht="15" customHeight="1" x14ac:dyDescent="0.15">
      <c r="A27" s="12"/>
      <c r="B27" s="35">
        <v>20</v>
      </c>
      <c r="C27" s="75">
        <f>上桜井!C27+中桜井!C27+下桜井!C27+北桜井!C27</f>
        <v>8</v>
      </c>
      <c r="D27" s="75">
        <f>上桜井!D27+中桜井!D27+下桜井!D27+北桜井!D27</f>
        <v>9</v>
      </c>
      <c r="E27" s="10">
        <f>上桜井!E27+中桜井!E27+下桜井!E27+北桜井!E27</f>
        <v>17</v>
      </c>
      <c r="F27" s="32"/>
    </row>
    <row r="28" spans="1:6" ht="15" customHeight="1" x14ac:dyDescent="0.15">
      <c r="A28" s="12"/>
      <c r="B28" s="35">
        <v>21</v>
      </c>
      <c r="C28" s="75">
        <f>上桜井!C28+中桜井!C28+下桜井!C28+北桜井!C28</f>
        <v>4</v>
      </c>
      <c r="D28" s="75">
        <f>上桜井!D28+中桜井!D28+下桜井!D28+北桜井!D28</f>
        <v>4</v>
      </c>
      <c r="E28" s="10">
        <f>上桜井!E28+中桜井!E28+下桜井!E28+北桜井!E28</f>
        <v>8</v>
      </c>
      <c r="F28" s="32"/>
    </row>
    <row r="29" spans="1:6" ht="15" customHeight="1" x14ac:dyDescent="0.15">
      <c r="A29" s="12"/>
      <c r="B29" s="35">
        <v>22</v>
      </c>
      <c r="C29" s="75">
        <f>上桜井!C29+中桜井!C29+下桜井!C29+北桜井!C29</f>
        <v>4</v>
      </c>
      <c r="D29" s="75">
        <f>上桜井!D29+中桜井!D29+下桜井!D29+北桜井!D29</f>
        <v>5</v>
      </c>
      <c r="E29" s="10">
        <f>上桜井!E29+中桜井!E29+下桜井!E29+北桜井!E29</f>
        <v>9</v>
      </c>
      <c r="F29" s="32"/>
    </row>
    <row r="30" spans="1:6" ht="15" customHeight="1" x14ac:dyDescent="0.15">
      <c r="A30" s="12"/>
      <c r="B30" s="35">
        <v>23</v>
      </c>
      <c r="C30" s="75">
        <f>上桜井!C30+中桜井!C30+下桜井!C30+北桜井!C30</f>
        <v>8</v>
      </c>
      <c r="D30" s="75">
        <f>上桜井!D30+中桜井!D30+下桜井!D30+北桜井!D30</f>
        <v>3</v>
      </c>
      <c r="E30" s="10">
        <f>上桜井!E30+中桜井!E30+下桜井!E30+北桜井!E30</f>
        <v>11</v>
      </c>
      <c r="F30" s="32"/>
    </row>
    <row r="31" spans="1:6" ht="15" customHeight="1" x14ac:dyDescent="0.15">
      <c r="A31" s="12"/>
      <c r="B31" s="35">
        <v>24</v>
      </c>
      <c r="C31" s="75">
        <f>上桜井!C31+中桜井!C31+下桜井!C31+北桜井!C31</f>
        <v>3</v>
      </c>
      <c r="D31" s="75">
        <f>上桜井!D31+中桜井!D31+下桜井!D31+北桜井!D31</f>
        <v>4</v>
      </c>
      <c r="E31" s="10">
        <f>上桜井!E31+中桜井!E31+下桜井!E31+北桜井!E31</f>
        <v>7</v>
      </c>
      <c r="F31" s="32"/>
    </row>
    <row r="32" spans="1:6" ht="15" customHeight="1" x14ac:dyDescent="0.15">
      <c r="A32" s="12"/>
      <c r="B32" s="40" t="s">
        <v>54</v>
      </c>
      <c r="C32" s="49">
        <f>上桜井!C32+中桜井!C32+下桜井!C32+北桜井!C32</f>
        <v>27</v>
      </c>
      <c r="D32" s="49">
        <f>上桜井!D32+中桜井!D32+下桜井!D32+北桜井!D32</f>
        <v>25</v>
      </c>
      <c r="E32" s="41">
        <f>上桜井!E32+中桜井!E32+下桜井!E32+北桜井!E32</f>
        <v>52</v>
      </c>
      <c r="F32" s="42">
        <f>E32/E147</f>
        <v>5.1434223541048464E-2</v>
      </c>
    </row>
    <row r="33" spans="1:6" ht="15" customHeight="1" x14ac:dyDescent="0.15">
      <c r="A33" s="12"/>
      <c r="B33" s="35">
        <v>25</v>
      </c>
      <c r="C33" s="75">
        <f>上桜井!C33+中桜井!C33+下桜井!C33+北桜井!C33</f>
        <v>3</v>
      </c>
      <c r="D33" s="75">
        <f>上桜井!D33+中桜井!D33+下桜井!D33+北桜井!D33</f>
        <v>5</v>
      </c>
      <c r="E33" s="10">
        <f>上桜井!E33+中桜井!E33+下桜井!E33+北桜井!E33</f>
        <v>8</v>
      </c>
      <c r="F33" s="32"/>
    </row>
    <row r="34" spans="1:6" ht="15" customHeight="1" x14ac:dyDescent="0.15">
      <c r="A34" s="12"/>
      <c r="B34" s="35">
        <v>26</v>
      </c>
      <c r="C34" s="75">
        <f>上桜井!C34+中桜井!C34+下桜井!C34+北桜井!C34</f>
        <v>4</v>
      </c>
      <c r="D34" s="75">
        <f>上桜井!D34+中桜井!D34+下桜井!D34+北桜井!D34</f>
        <v>5</v>
      </c>
      <c r="E34" s="10">
        <f>上桜井!E34+中桜井!E34+下桜井!E34+北桜井!E34</f>
        <v>9</v>
      </c>
      <c r="F34" s="32"/>
    </row>
    <row r="35" spans="1:6" ht="15" customHeight="1" x14ac:dyDescent="0.15">
      <c r="A35" s="12"/>
      <c r="B35" s="35">
        <v>27</v>
      </c>
      <c r="C35" s="75">
        <f>上桜井!C35+中桜井!C35+下桜井!C35+北桜井!C35</f>
        <v>1</v>
      </c>
      <c r="D35" s="75">
        <f>上桜井!D35+中桜井!D35+下桜井!D35+北桜井!D35</f>
        <v>2</v>
      </c>
      <c r="E35" s="10">
        <f>上桜井!E35+中桜井!E35+下桜井!E35+北桜井!E35</f>
        <v>3</v>
      </c>
      <c r="F35" s="32"/>
    </row>
    <row r="36" spans="1:6" ht="15" customHeight="1" x14ac:dyDescent="0.15">
      <c r="A36" s="12"/>
      <c r="B36" s="35">
        <v>28</v>
      </c>
      <c r="C36" s="75">
        <f>上桜井!C36+中桜井!C36+下桜井!C36+北桜井!C36</f>
        <v>0</v>
      </c>
      <c r="D36" s="75">
        <f>上桜井!D36+中桜井!D36+下桜井!D36+北桜井!D36</f>
        <v>2</v>
      </c>
      <c r="E36" s="10">
        <f>上桜井!E36+中桜井!E36+下桜井!E36+北桜井!E36</f>
        <v>2</v>
      </c>
      <c r="F36" s="32"/>
    </row>
    <row r="37" spans="1:6" ht="15" customHeight="1" x14ac:dyDescent="0.15">
      <c r="A37" s="12"/>
      <c r="B37" s="35">
        <v>29</v>
      </c>
      <c r="C37" s="75">
        <f>上桜井!C37+中桜井!C37+下桜井!C37+北桜井!C37</f>
        <v>0</v>
      </c>
      <c r="D37" s="75">
        <f>上桜井!D37+中桜井!D37+下桜井!D37+北桜井!D37</f>
        <v>3</v>
      </c>
      <c r="E37" s="10">
        <f>上桜井!E37+中桜井!E37+下桜井!E37+北桜井!E37</f>
        <v>3</v>
      </c>
      <c r="F37" s="32"/>
    </row>
    <row r="38" spans="1:6" ht="15" customHeight="1" x14ac:dyDescent="0.15">
      <c r="A38" s="12"/>
      <c r="B38" s="40" t="s">
        <v>55</v>
      </c>
      <c r="C38" s="49">
        <f>上桜井!C38+中桜井!C38+下桜井!C38+北桜井!C38</f>
        <v>8</v>
      </c>
      <c r="D38" s="49">
        <f>上桜井!D38+中桜井!D38+下桜井!D38+北桜井!D38</f>
        <v>17</v>
      </c>
      <c r="E38" s="41">
        <f>上桜井!E38+中桜井!E38+下桜井!E38+北桜井!E38</f>
        <v>25</v>
      </c>
      <c r="F38" s="42">
        <f>E38/E147</f>
        <v>2.4727992087042534E-2</v>
      </c>
    </row>
    <row r="39" spans="1:6" ht="15" customHeight="1" x14ac:dyDescent="0.15">
      <c r="A39" s="12"/>
      <c r="B39" s="35">
        <v>30</v>
      </c>
      <c r="C39" s="75">
        <f>上桜井!C39+中桜井!C39+下桜井!C39+北桜井!C39</f>
        <v>4</v>
      </c>
      <c r="D39" s="75">
        <f>上桜井!D39+中桜井!D39+下桜井!D39+北桜井!D39</f>
        <v>4</v>
      </c>
      <c r="E39" s="10">
        <f>上桜井!E39+中桜井!E39+下桜井!E39+北桜井!E39</f>
        <v>8</v>
      </c>
      <c r="F39" s="32"/>
    </row>
    <row r="40" spans="1:6" ht="15" customHeight="1" x14ac:dyDescent="0.15">
      <c r="A40" s="12"/>
      <c r="B40" s="35">
        <v>31</v>
      </c>
      <c r="C40" s="75">
        <f>上桜井!C40+中桜井!C40+下桜井!C40+北桜井!C40</f>
        <v>7</v>
      </c>
      <c r="D40" s="75">
        <f>上桜井!D40+中桜井!D40+下桜井!D40+北桜井!D40</f>
        <v>1</v>
      </c>
      <c r="E40" s="10">
        <f>上桜井!E40+中桜井!E40+下桜井!E40+北桜井!E40</f>
        <v>8</v>
      </c>
      <c r="F40" s="32"/>
    </row>
    <row r="41" spans="1:6" ht="15" customHeight="1" x14ac:dyDescent="0.15">
      <c r="A41" s="12"/>
      <c r="B41" s="35">
        <v>32</v>
      </c>
      <c r="C41" s="75">
        <f>上桜井!C41+中桜井!C41+下桜井!C41+北桜井!C41</f>
        <v>4</v>
      </c>
      <c r="D41" s="75">
        <f>上桜井!D41+中桜井!D41+下桜井!D41+北桜井!D41</f>
        <v>3</v>
      </c>
      <c r="E41" s="10">
        <f>上桜井!E41+中桜井!E41+下桜井!E41+北桜井!E41</f>
        <v>7</v>
      </c>
      <c r="F41" s="32"/>
    </row>
    <row r="42" spans="1:6" ht="15" customHeight="1" x14ac:dyDescent="0.15">
      <c r="A42" s="12"/>
      <c r="B42" s="35">
        <v>33</v>
      </c>
      <c r="C42" s="75">
        <f>上桜井!C42+中桜井!C42+下桜井!C42+北桜井!C42</f>
        <v>4</v>
      </c>
      <c r="D42" s="75">
        <f>上桜井!D42+中桜井!D42+下桜井!D42+北桜井!D42</f>
        <v>1</v>
      </c>
      <c r="E42" s="10">
        <f>上桜井!E42+中桜井!E42+下桜井!E42+北桜井!E42</f>
        <v>5</v>
      </c>
      <c r="F42" s="32"/>
    </row>
    <row r="43" spans="1:6" ht="15" customHeight="1" x14ac:dyDescent="0.15">
      <c r="A43" s="12"/>
      <c r="B43" s="35">
        <v>34</v>
      </c>
      <c r="C43" s="75">
        <f>上桜井!C43+中桜井!C43+下桜井!C43+北桜井!C43</f>
        <v>7</v>
      </c>
      <c r="D43" s="75">
        <f>上桜井!D43+中桜井!D43+下桜井!D43+北桜井!D43</f>
        <v>5</v>
      </c>
      <c r="E43" s="10">
        <f>上桜井!E43+中桜井!E43+下桜井!E43+北桜井!E43</f>
        <v>12</v>
      </c>
      <c r="F43" s="32"/>
    </row>
    <row r="44" spans="1:6" ht="15" customHeight="1" x14ac:dyDescent="0.15">
      <c r="A44" s="12"/>
      <c r="B44" s="40" t="s">
        <v>56</v>
      </c>
      <c r="C44" s="49">
        <f>上桜井!C44+中桜井!C44+下桜井!C44+北桜井!C44</f>
        <v>26</v>
      </c>
      <c r="D44" s="49">
        <f>上桜井!D44+中桜井!D44+下桜井!D44+北桜井!D44</f>
        <v>14</v>
      </c>
      <c r="E44" s="41">
        <f>上桜井!E44+中桜井!E44+下桜井!E44+北桜井!E44</f>
        <v>40</v>
      </c>
      <c r="F44" s="42">
        <f>E44/E147</f>
        <v>3.9564787339268048E-2</v>
      </c>
    </row>
    <row r="45" spans="1:6" ht="15" customHeight="1" x14ac:dyDescent="0.15">
      <c r="A45" s="12"/>
      <c r="B45" s="35">
        <v>35</v>
      </c>
      <c r="C45" s="75">
        <f>上桜井!C45+中桜井!C45+下桜井!C45+北桜井!C45</f>
        <v>2</v>
      </c>
      <c r="D45" s="75">
        <f>上桜井!D45+中桜井!D45+下桜井!D45+北桜井!D45</f>
        <v>4</v>
      </c>
      <c r="E45" s="10">
        <f>上桜井!E45+中桜井!E45+下桜井!E45+北桜井!E45</f>
        <v>6</v>
      </c>
      <c r="F45" s="32"/>
    </row>
    <row r="46" spans="1:6" ht="15" customHeight="1" x14ac:dyDescent="0.15">
      <c r="A46" s="12"/>
      <c r="B46" s="35">
        <v>36</v>
      </c>
      <c r="C46" s="75">
        <f>上桜井!C46+中桜井!C46+下桜井!C46+北桜井!C46</f>
        <v>8</v>
      </c>
      <c r="D46" s="75">
        <f>上桜井!D46+中桜井!D46+下桜井!D46+北桜井!D46</f>
        <v>6</v>
      </c>
      <c r="E46" s="10">
        <f>上桜井!E46+中桜井!E46+下桜井!E46+北桜井!E46</f>
        <v>14</v>
      </c>
      <c r="F46" s="32"/>
    </row>
    <row r="47" spans="1:6" ht="15" customHeight="1" x14ac:dyDescent="0.15">
      <c r="A47" s="12"/>
      <c r="B47" s="35">
        <v>37</v>
      </c>
      <c r="C47" s="75">
        <f>上桜井!C47+中桜井!C47+下桜井!C47+北桜井!C47</f>
        <v>6</v>
      </c>
      <c r="D47" s="75">
        <f>上桜井!D47+中桜井!D47+下桜井!D47+北桜井!D47</f>
        <v>4</v>
      </c>
      <c r="E47" s="10">
        <f>上桜井!E47+中桜井!E47+下桜井!E47+北桜井!E47</f>
        <v>10</v>
      </c>
      <c r="F47" s="32"/>
    </row>
    <row r="48" spans="1:6" ht="15" customHeight="1" x14ac:dyDescent="0.15">
      <c r="A48" s="12"/>
      <c r="B48" s="35">
        <v>38</v>
      </c>
      <c r="C48" s="75">
        <f>上桜井!C48+中桜井!C48+下桜井!C48+北桜井!C48</f>
        <v>4</v>
      </c>
      <c r="D48" s="75">
        <f>上桜井!D48+中桜井!D48+下桜井!D48+北桜井!D48</f>
        <v>2</v>
      </c>
      <c r="E48" s="10">
        <f>上桜井!E48+中桜井!E48+下桜井!E48+北桜井!E48</f>
        <v>6</v>
      </c>
      <c r="F48" s="32"/>
    </row>
    <row r="49" spans="1:6" ht="15" customHeight="1" x14ac:dyDescent="0.15">
      <c r="A49" s="12"/>
      <c r="B49" s="35">
        <v>39</v>
      </c>
      <c r="C49" s="75">
        <f>上桜井!C49+中桜井!C49+下桜井!C49+北桜井!C49</f>
        <v>4</v>
      </c>
      <c r="D49" s="75">
        <f>上桜井!D49+中桜井!D49+下桜井!D49+北桜井!D49</f>
        <v>2</v>
      </c>
      <c r="E49" s="10">
        <f>上桜井!E49+中桜井!E49+下桜井!E49+北桜井!E49</f>
        <v>6</v>
      </c>
      <c r="F49" s="32"/>
    </row>
    <row r="50" spans="1:6" ht="15" customHeight="1" x14ac:dyDescent="0.15">
      <c r="A50" s="12"/>
      <c r="B50" s="40" t="s">
        <v>57</v>
      </c>
      <c r="C50" s="49">
        <f>上桜井!C50+中桜井!C50+下桜井!C50+北桜井!C50</f>
        <v>24</v>
      </c>
      <c r="D50" s="49">
        <f>上桜井!D50+中桜井!D50+下桜井!D50+北桜井!D50</f>
        <v>18</v>
      </c>
      <c r="E50" s="41">
        <f>上桜井!E50+中桜井!E50+下桜井!E50+北桜井!E50</f>
        <v>42</v>
      </c>
      <c r="F50" s="42">
        <f>E50/E147</f>
        <v>4.1543026706231452E-2</v>
      </c>
    </row>
    <row r="51" spans="1:6" ht="15" customHeight="1" x14ac:dyDescent="0.15">
      <c r="A51" s="12"/>
      <c r="B51" s="35">
        <v>40</v>
      </c>
      <c r="C51" s="75">
        <f>上桜井!C51+中桜井!C51+下桜井!C51+北桜井!C51</f>
        <v>4</v>
      </c>
      <c r="D51" s="75">
        <f>上桜井!D51+中桜井!D51+下桜井!D51+北桜井!D51</f>
        <v>3</v>
      </c>
      <c r="E51" s="10">
        <f>上桜井!E51+中桜井!E51+下桜井!E51+北桜井!E51</f>
        <v>7</v>
      </c>
      <c r="F51" s="32"/>
    </row>
    <row r="52" spans="1:6" ht="15" customHeight="1" x14ac:dyDescent="0.15">
      <c r="A52" s="12"/>
      <c r="B52" s="35">
        <v>41</v>
      </c>
      <c r="C52" s="75">
        <f>上桜井!C52+中桜井!C52+下桜井!C52+北桜井!C52</f>
        <v>3</v>
      </c>
      <c r="D52" s="75">
        <f>上桜井!D52+中桜井!D52+下桜井!D52+北桜井!D52</f>
        <v>6</v>
      </c>
      <c r="E52" s="10">
        <f>上桜井!E52+中桜井!E52+下桜井!E52+北桜井!E52</f>
        <v>9</v>
      </c>
      <c r="F52" s="32"/>
    </row>
    <row r="53" spans="1:6" ht="15" customHeight="1" x14ac:dyDescent="0.15">
      <c r="A53" s="12"/>
      <c r="B53" s="35">
        <v>42</v>
      </c>
      <c r="C53" s="75">
        <f>上桜井!C53+中桜井!C53+下桜井!C53+北桜井!C53</f>
        <v>1</v>
      </c>
      <c r="D53" s="75">
        <f>上桜井!D53+中桜井!D53+下桜井!D53+北桜井!D53</f>
        <v>5</v>
      </c>
      <c r="E53" s="10">
        <f>上桜井!E53+中桜井!E53+下桜井!E53+北桜井!E53</f>
        <v>6</v>
      </c>
      <c r="F53" s="32"/>
    </row>
    <row r="54" spans="1:6" ht="15" customHeight="1" x14ac:dyDescent="0.15">
      <c r="A54" s="12"/>
      <c r="B54" s="35">
        <v>43</v>
      </c>
      <c r="C54" s="75">
        <f>上桜井!C54+中桜井!C54+下桜井!C54+北桜井!C54</f>
        <v>5</v>
      </c>
      <c r="D54" s="75">
        <f>上桜井!D54+中桜井!D54+下桜井!D54+北桜井!D54</f>
        <v>3</v>
      </c>
      <c r="E54" s="10">
        <f>上桜井!E54+中桜井!E54+下桜井!E54+北桜井!E54</f>
        <v>8</v>
      </c>
      <c r="F54" s="32"/>
    </row>
    <row r="55" spans="1:6" ht="15" customHeight="1" x14ac:dyDescent="0.15">
      <c r="A55" s="12"/>
      <c r="B55" s="35">
        <v>44</v>
      </c>
      <c r="C55" s="75">
        <f>上桜井!C55+中桜井!C55+下桜井!C55+北桜井!C55</f>
        <v>5</v>
      </c>
      <c r="D55" s="75">
        <f>上桜井!D55+中桜井!D55+下桜井!D55+北桜井!D55</f>
        <v>5</v>
      </c>
      <c r="E55" s="10">
        <f>上桜井!E55+中桜井!E55+下桜井!E55+北桜井!E55</f>
        <v>10</v>
      </c>
      <c r="F55" s="32"/>
    </row>
    <row r="56" spans="1:6" ht="15" customHeight="1" x14ac:dyDescent="0.15">
      <c r="A56" s="12"/>
      <c r="B56" s="40" t="s">
        <v>58</v>
      </c>
      <c r="C56" s="49">
        <f>上桜井!C56+中桜井!C56+下桜井!C56+北桜井!C56</f>
        <v>18</v>
      </c>
      <c r="D56" s="49">
        <f>上桜井!D56+中桜井!D56+下桜井!D56+北桜井!D56</f>
        <v>22</v>
      </c>
      <c r="E56" s="41">
        <f>上桜井!E56+中桜井!E56+下桜井!E56+北桜井!E56</f>
        <v>40</v>
      </c>
      <c r="F56" s="42">
        <f>E56/E147</f>
        <v>3.9564787339268048E-2</v>
      </c>
    </row>
    <row r="57" spans="1:6" ht="15" customHeight="1" x14ac:dyDescent="0.15">
      <c r="A57" s="12"/>
      <c r="B57" s="35">
        <v>45</v>
      </c>
      <c r="C57" s="75">
        <f>上桜井!C57+中桜井!C57+下桜井!C57+北桜井!C57</f>
        <v>7</v>
      </c>
      <c r="D57" s="75">
        <f>上桜井!D57+中桜井!D57+下桜井!D57+北桜井!D57</f>
        <v>5</v>
      </c>
      <c r="E57" s="10">
        <f>上桜井!E57+中桜井!E57+下桜井!E57+北桜井!E57</f>
        <v>12</v>
      </c>
      <c r="F57" s="32"/>
    </row>
    <row r="58" spans="1:6" ht="15" customHeight="1" x14ac:dyDescent="0.15">
      <c r="A58" s="12"/>
      <c r="B58" s="35">
        <v>46</v>
      </c>
      <c r="C58" s="75">
        <f>上桜井!C58+中桜井!C58+下桜井!C58+北桜井!C58</f>
        <v>3</v>
      </c>
      <c r="D58" s="75">
        <f>上桜井!D58+中桜井!D58+下桜井!D58+北桜井!D58</f>
        <v>8</v>
      </c>
      <c r="E58" s="10">
        <f>上桜井!E58+中桜井!E58+下桜井!E58+北桜井!E58</f>
        <v>11</v>
      </c>
      <c r="F58" s="32"/>
    </row>
    <row r="59" spans="1:6" ht="15" customHeight="1" x14ac:dyDescent="0.15">
      <c r="A59" s="12"/>
      <c r="B59" s="35">
        <v>47</v>
      </c>
      <c r="C59" s="75">
        <f>上桜井!C59+中桜井!C59+下桜井!C59+北桜井!C59</f>
        <v>3</v>
      </c>
      <c r="D59" s="75">
        <f>上桜井!D59+中桜井!D59+下桜井!D59+北桜井!D59</f>
        <v>6</v>
      </c>
      <c r="E59" s="10">
        <f>上桜井!E59+中桜井!E59+下桜井!E59+北桜井!E59</f>
        <v>9</v>
      </c>
      <c r="F59" s="32"/>
    </row>
    <row r="60" spans="1:6" ht="15" customHeight="1" x14ac:dyDescent="0.15">
      <c r="A60" s="12"/>
      <c r="B60" s="35">
        <v>48</v>
      </c>
      <c r="C60" s="75">
        <f>上桜井!C60+中桜井!C60+下桜井!C60+北桜井!C60</f>
        <v>10</v>
      </c>
      <c r="D60" s="75">
        <f>上桜井!D60+中桜井!D60+下桜井!D60+北桜井!D60</f>
        <v>10</v>
      </c>
      <c r="E60" s="10">
        <f>上桜井!E60+中桜井!E60+下桜井!E60+北桜井!E60</f>
        <v>20</v>
      </c>
      <c r="F60" s="32"/>
    </row>
    <row r="61" spans="1:6" ht="15" customHeight="1" x14ac:dyDescent="0.15">
      <c r="A61" s="12"/>
      <c r="B61" s="35">
        <v>49</v>
      </c>
      <c r="C61" s="75">
        <f>上桜井!C61+中桜井!C61+下桜井!C61+北桜井!C61</f>
        <v>15</v>
      </c>
      <c r="D61" s="75">
        <f>上桜井!D61+中桜井!D61+下桜井!D61+北桜井!D61</f>
        <v>9</v>
      </c>
      <c r="E61" s="10">
        <f>上桜井!E61+中桜井!E61+下桜井!E61+北桜井!E61</f>
        <v>24</v>
      </c>
      <c r="F61" s="32"/>
    </row>
    <row r="62" spans="1:6" ht="15" customHeight="1" x14ac:dyDescent="0.15">
      <c r="A62" s="12"/>
      <c r="B62" s="40" t="s">
        <v>59</v>
      </c>
      <c r="C62" s="49">
        <f>上桜井!C62+中桜井!C62+下桜井!C62+北桜井!C62</f>
        <v>38</v>
      </c>
      <c r="D62" s="49">
        <f>上桜井!D62+中桜井!D62+下桜井!D62+北桜井!D62</f>
        <v>38</v>
      </c>
      <c r="E62" s="41">
        <f>上桜井!E62+中桜井!E62+下桜井!E62+北桜井!E62</f>
        <v>76</v>
      </c>
      <c r="F62" s="42">
        <f>E62/E147</f>
        <v>7.5173095944609303E-2</v>
      </c>
    </row>
    <row r="63" spans="1:6" ht="15" customHeight="1" x14ac:dyDescent="0.15">
      <c r="A63" s="12"/>
      <c r="B63" s="35">
        <v>50</v>
      </c>
      <c r="C63" s="75">
        <f>上桜井!C63+中桜井!C63+下桜井!C63+北桜井!C63</f>
        <v>8</v>
      </c>
      <c r="D63" s="75">
        <f>上桜井!D63+中桜井!D63+下桜井!D63+北桜井!D63</f>
        <v>11</v>
      </c>
      <c r="E63" s="10">
        <f>上桜井!E63+中桜井!E63+下桜井!E63+北桜井!E63</f>
        <v>19</v>
      </c>
      <c r="F63" s="32"/>
    </row>
    <row r="64" spans="1:6" ht="15" customHeight="1" x14ac:dyDescent="0.15">
      <c r="A64" s="12"/>
      <c r="B64" s="35">
        <v>51</v>
      </c>
      <c r="C64" s="75">
        <f>上桜井!C64+中桜井!C64+下桜井!C64+北桜井!C64</f>
        <v>9</v>
      </c>
      <c r="D64" s="75">
        <f>上桜井!D64+中桜井!D64+下桜井!D64+北桜井!D64</f>
        <v>6</v>
      </c>
      <c r="E64" s="10">
        <f>上桜井!E64+中桜井!E64+下桜井!E64+北桜井!E64</f>
        <v>15</v>
      </c>
      <c r="F64" s="32"/>
    </row>
    <row r="65" spans="1:6" ht="15" customHeight="1" x14ac:dyDescent="0.15">
      <c r="A65" s="12"/>
      <c r="B65" s="35">
        <v>52</v>
      </c>
      <c r="C65" s="75">
        <f>上桜井!C65+中桜井!C65+下桜井!C65+北桜井!C65</f>
        <v>5</v>
      </c>
      <c r="D65" s="75">
        <f>上桜井!D65+中桜井!D65+下桜井!D65+北桜井!D65</f>
        <v>10</v>
      </c>
      <c r="E65" s="10">
        <f>上桜井!E65+中桜井!E65+下桜井!E65+北桜井!E65</f>
        <v>15</v>
      </c>
      <c r="F65" s="32"/>
    </row>
    <row r="66" spans="1:6" ht="15" customHeight="1" x14ac:dyDescent="0.15">
      <c r="A66" s="12"/>
      <c r="B66" s="35">
        <v>53</v>
      </c>
      <c r="C66" s="75">
        <f>上桜井!C66+中桜井!C66+下桜井!C66+北桜井!C66</f>
        <v>10</v>
      </c>
      <c r="D66" s="75">
        <f>上桜井!D66+中桜井!D66+下桜井!D66+北桜井!D66</f>
        <v>12</v>
      </c>
      <c r="E66" s="10">
        <f>上桜井!E66+中桜井!E66+下桜井!E66+北桜井!E66</f>
        <v>22</v>
      </c>
      <c r="F66" s="32"/>
    </row>
    <row r="67" spans="1:6" ht="15" customHeight="1" x14ac:dyDescent="0.15">
      <c r="A67" s="12"/>
      <c r="B67" s="35">
        <v>54</v>
      </c>
      <c r="C67" s="75">
        <f>上桜井!C67+中桜井!C67+下桜井!C67+北桜井!C67</f>
        <v>12</v>
      </c>
      <c r="D67" s="75">
        <f>上桜井!D67+中桜井!D67+下桜井!D67+北桜井!D67</f>
        <v>8</v>
      </c>
      <c r="E67" s="10">
        <f>上桜井!E67+中桜井!E67+下桜井!E67+北桜井!E67</f>
        <v>20</v>
      </c>
      <c r="F67" s="32"/>
    </row>
    <row r="68" spans="1:6" ht="15" customHeight="1" x14ac:dyDescent="0.15">
      <c r="A68" s="12"/>
      <c r="B68" s="40" t="s">
        <v>60</v>
      </c>
      <c r="C68" s="49">
        <f>上桜井!C68+中桜井!C68+下桜井!C68+北桜井!C68</f>
        <v>44</v>
      </c>
      <c r="D68" s="49">
        <f>上桜井!D68+中桜井!D68+下桜井!D68+北桜井!D68</f>
        <v>47</v>
      </c>
      <c r="E68" s="41">
        <f>上桜井!E68+中桜井!E68+下桜井!E68+北桜井!E68</f>
        <v>91</v>
      </c>
      <c r="F68" s="42">
        <f>E68/E147</f>
        <v>9.0009891196834821E-2</v>
      </c>
    </row>
    <row r="69" spans="1:6" ht="15" customHeight="1" x14ac:dyDescent="0.15">
      <c r="A69" s="12"/>
      <c r="B69" s="35">
        <v>55</v>
      </c>
      <c r="C69" s="75">
        <f>上桜井!C69+中桜井!C69+下桜井!C69+北桜井!C69</f>
        <v>4</v>
      </c>
      <c r="D69" s="75">
        <f>上桜井!D69+中桜井!D69+下桜井!D69+北桜井!D69</f>
        <v>8</v>
      </c>
      <c r="E69" s="10">
        <f>上桜井!E69+中桜井!E69+下桜井!E69+北桜井!E69</f>
        <v>12</v>
      </c>
      <c r="F69" s="32"/>
    </row>
    <row r="70" spans="1:6" ht="15" customHeight="1" x14ac:dyDescent="0.15">
      <c r="A70" s="12"/>
      <c r="B70" s="35">
        <v>56</v>
      </c>
      <c r="C70" s="75">
        <f>上桜井!C70+中桜井!C70+下桜井!C70+北桜井!C70</f>
        <v>8</v>
      </c>
      <c r="D70" s="75">
        <f>上桜井!D70+中桜井!D70+下桜井!D70+北桜井!D70</f>
        <v>6</v>
      </c>
      <c r="E70" s="10">
        <f>上桜井!E70+中桜井!E70+下桜井!E70+北桜井!E70</f>
        <v>14</v>
      </c>
      <c r="F70" s="32"/>
    </row>
    <row r="71" spans="1:6" ht="15" customHeight="1" x14ac:dyDescent="0.15">
      <c r="A71" s="12"/>
      <c r="B71" s="35">
        <v>57</v>
      </c>
      <c r="C71" s="75">
        <f>上桜井!C71+中桜井!C71+下桜井!C71+北桜井!C71</f>
        <v>6</v>
      </c>
      <c r="D71" s="75">
        <f>上桜井!D71+中桜井!D71+下桜井!D71+北桜井!D71</f>
        <v>2</v>
      </c>
      <c r="E71" s="10">
        <f>上桜井!E71+中桜井!E71+下桜井!E71+北桜井!E71</f>
        <v>8</v>
      </c>
      <c r="F71" s="32"/>
    </row>
    <row r="72" spans="1:6" ht="15" customHeight="1" x14ac:dyDescent="0.15">
      <c r="A72" s="12"/>
      <c r="B72" s="35">
        <v>58</v>
      </c>
      <c r="C72" s="75">
        <f>上桜井!C72+中桜井!C72+下桜井!C72+北桜井!C72</f>
        <v>10</v>
      </c>
      <c r="D72" s="75">
        <f>上桜井!D72+中桜井!D72+下桜井!D72+北桜井!D72</f>
        <v>4</v>
      </c>
      <c r="E72" s="10">
        <f>上桜井!E72+中桜井!E72+下桜井!E72+北桜井!E72</f>
        <v>14</v>
      </c>
      <c r="F72" s="32"/>
    </row>
    <row r="73" spans="1:6" ht="15" customHeight="1" x14ac:dyDescent="0.15">
      <c r="A73" s="12"/>
      <c r="B73" s="35">
        <v>59</v>
      </c>
      <c r="C73" s="75">
        <f>上桜井!C73+中桜井!C73+下桜井!C73+北桜井!C73</f>
        <v>7</v>
      </c>
      <c r="D73" s="75">
        <f>上桜井!D73+中桜井!D73+下桜井!D73+北桜井!D73</f>
        <v>8</v>
      </c>
      <c r="E73" s="10">
        <f>上桜井!E73+中桜井!E73+下桜井!E73+北桜井!E73</f>
        <v>15</v>
      </c>
      <c r="F73" s="32"/>
    </row>
    <row r="74" spans="1:6" ht="15" customHeight="1" x14ac:dyDescent="0.15">
      <c r="A74" s="12"/>
      <c r="B74" s="40" t="s">
        <v>61</v>
      </c>
      <c r="C74" s="49">
        <f>上桜井!C74+中桜井!C74+下桜井!C74+北桜井!C74</f>
        <v>35</v>
      </c>
      <c r="D74" s="49">
        <f>上桜井!D74+中桜井!D74+下桜井!D74+北桜井!D74</f>
        <v>28</v>
      </c>
      <c r="E74" s="41">
        <f>上桜井!E74+中桜井!E74+下桜井!E74+北桜井!E74</f>
        <v>63</v>
      </c>
      <c r="F74" s="42">
        <f>E74/E147</f>
        <v>6.2314540059347182E-2</v>
      </c>
    </row>
    <row r="75" spans="1:6" ht="15" customHeight="1" x14ac:dyDescent="0.15">
      <c r="A75" s="12"/>
      <c r="B75" s="35">
        <v>60</v>
      </c>
      <c r="C75" s="75">
        <f>上桜井!C75+中桜井!C75+下桜井!C75+北桜井!C75</f>
        <v>7</v>
      </c>
      <c r="D75" s="75">
        <f>上桜井!D75+中桜井!D75+下桜井!D75+北桜井!D75</f>
        <v>7</v>
      </c>
      <c r="E75" s="10">
        <f>上桜井!E75+中桜井!E75+下桜井!E75+北桜井!E75</f>
        <v>14</v>
      </c>
      <c r="F75" s="32"/>
    </row>
    <row r="76" spans="1:6" ht="15" customHeight="1" x14ac:dyDescent="0.15">
      <c r="A76" s="12"/>
      <c r="B76" s="35">
        <v>61</v>
      </c>
      <c r="C76" s="75">
        <f>上桜井!C76+中桜井!C76+下桜井!C76+北桜井!C76</f>
        <v>3</v>
      </c>
      <c r="D76" s="75">
        <f>上桜井!D76+中桜井!D76+下桜井!D76+北桜井!D76</f>
        <v>5</v>
      </c>
      <c r="E76" s="10">
        <f>上桜井!E76+中桜井!E76+下桜井!E76+北桜井!E76</f>
        <v>8</v>
      </c>
      <c r="F76" s="32"/>
    </row>
    <row r="77" spans="1:6" ht="15" customHeight="1" x14ac:dyDescent="0.15">
      <c r="A77" s="12"/>
      <c r="B77" s="35">
        <v>62</v>
      </c>
      <c r="C77" s="75">
        <f>上桜井!C77+中桜井!C77+下桜井!C77+北桜井!C77</f>
        <v>7</v>
      </c>
      <c r="D77" s="75">
        <f>上桜井!D77+中桜井!D77+下桜井!D77+北桜井!D77</f>
        <v>9</v>
      </c>
      <c r="E77" s="10">
        <f>上桜井!E77+中桜井!E77+下桜井!E77+北桜井!E77</f>
        <v>16</v>
      </c>
      <c r="F77" s="32"/>
    </row>
    <row r="78" spans="1:6" ht="15" customHeight="1" x14ac:dyDescent="0.15">
      <c r="A78" s="12"/>
      <c r="B78" s="35">
        <v>63</v>
      </c>
      <c r="C78" s="75">
        <f>上桜井!C78+中桜井!C78+下桜井!C78+北桜井!C78</f>
        <v>9</v>
      </c>
      <c r="D78" s="75">
        <f>上桜井!D78+中桜井!D78+下桜井!D78+北桜井!D78</f>
        <v>4</v>
      </c>
      <c r="E78" s="10">
        <f>上桜井!E78+中桜井!E78+下桜井!E78+北桜井!E78</f>
        <v>13</v>
      </c>
      <c r="F78" s="32"/>
    </row>
    <row r="79" spans="1:6" ht="15" customHeight="1" x14ac:dyDescent="0.15">
      <c r="A79" s="12"/>
      <c r="B79" s="35">
        <v>64</v>
      </c>
      <c r="C79" s="75">
        <f>上桜井!C79+中桜井!C79+下桜井!C79+北桜井!C79</f>
        <v>8</v>
      </c>
      <c r="D79" s="75">
        <f>上桜井!D79+中桜井!D79+下桜井!D79+北桜井!D79</f>
        <v>8</v>
      </c>
      <c r="E79" s="10">
        <f>上桜井!E79+中桜井!E79+下桜井!E79+北桜井!E79</f>
        <v>16</v>
      </c>
      <c r="F79" s="32"/>
    </row>
    <row r="80" spans="1:6" ht="15" customHeight="1" x14ac:dyDescent="0.15">
      <c r="A80" s="12"/>
      <c r="B80" s="40" t="s">
        <v>62</v>
      </c>
      <c r="C80" s="49">
        <f>上桜井!C80+中桜井!C80+下桜井!C80+北桜井!C80</f>
        <v>34</v>
      </c>
      <c r="D80" s="49">
        <f>上桜井!D80+中桜井!D80+下桜井!D80+北桜井!D80</f>
        <v>33</v>
      </c>
      <c r="E80" s="41">
        <f>上桜井!E80+中桜井!E80+下桜井!E80+北桜井!E80</f>
        <v>67</v>
      </c>
      <c r="F80" s="42">
        <f>E80/E147</f>
        <v>6.6271018793273989E-2</v>
      </c>
    </row>
    <row r="81" spans="1:6" ht="15" customHeight="1" x14ac:dyDescent="0.15">
      <c r="A81" s="12"/>
      <c r="B81" s="35">
        <v>65</v>
      </c>
      <c r="C81" s="75">
        <f>上桜井!C81+中桜井!C81+下桜井!C81+北桜井!C81</f>
        <v>10</v>
      </c>
      <c r="D81" s="75">
        <f>上桜井!D81+中桜井!D81+下桜井!D81+北桜井!D81</f>
        <v>5</v>
      </c>
      <c r="E81" s="10">
        <f>上桜井!E81+中桜井!E81+下桜井!E81+北桜井!E81</f>
        <v>15</v>
      </c>
      <c r="F81" s="32"/>
    </row>
    <row r="82" spans="1:6" ht="15" customHeight="1" x14ac:dyDescent="0.15">
      <c r="A82" s="12"/>
      <c r="B82" s="35">
        <v>66</v>
      </c>
      <c r="C82" s="75">
        <f>上桜井!C82+中桜井!C82+下桜井!C82+北桜井!C82</f>
        <v>6</v>
      </c>
      <c r="D82" s="75">
        <f>上桜井!D82+中桜井!D82+下桜井!D82+北桜井!D82</f>
        <v>9</v>
      </c>
      <c r="E82" s="10">
        <f>上桜井!E82+中桜井!E82+下桜井!E82+北桜井!E82</f>
        <v>15</v>
      </c>
      <c r="F82" s="32"/>
    </row>
    <row r="83" spans="1:6" ht="15" customHeight="1" x14ac:dyDescent="0.15">
      <c r="A83" s="12"/>
      <c r="B83" s="35">
        <v>67</v>
      </c>
      <c r="C83" s="75">
        <f>上桜井!C83+中桜井!C83+下桜井!C83+北桜井!C83</f>
        <v>6</v>
      </c>
      <c r="D83" s="75">
        <f>上桜井!D83+中桜井!D83+下桜井!D83+北桜井!D83</f>
        <v>9</v>
      </c>
      <c r="E83" s="10">
        <f>上桜井!E83+中桜井!E83+下桜井!E83+北桜井!E83</f>
        <v>15</v>
      </c>
      <c r="F83" s="32"/>
    </row>
    <row r="84" spans="1:6" ht="15" customHeight="1" x14ac:dyDescent="0.15">
      <c r="A84" s="12"/>
      <c r="B84" s="35">
        <v>68</v>
      </c>
      <c r="C84" s="75">
        <f>上桜井!C84+中桜井!C84+下桜井!C84+北桜井!C84</f>
        <v>4</v>
      </c>
      <c r="D84" s="75">
        <f>上桜井!D84+中桜井!D84+下桜井!D84+北桜井!D84</f>
        <v>9</v>
      </c>
      <c r="E84" s="10">
        <f>上桜井!E84+中桜井!E84+下桜井!E84+北桜井!E84</f>
        <v>13</v>
      </c>
      <c r="F84" s="32"/>
    </row>
    <row r="85" spans="1:6" ht="15" customHeight="1" x14ac:dyDescent="0.15">
      <c r="A85" s="12"/>
      <c r="B85" s="35">
        <v>69</v>
      </c>
      <c r="C85" s="75">
        <f>上桜井!C85+中桜井!C85+下桜井!C85+北桜井!C85</f>
        <v>11</v>
      </c>
      <c r="D85" s="75">
        <f>上桜井!D85+中桜井!D85+下桜井!D85+北桜井!D85</f>
        <v>4</v>
      </c>
      <c r="E85" s="10">
        <f>上桜井!E85+中桜井!E85+下桜井!E85+北桜井!E85</f>
        <v>15</v>
      </c>
      <c r="F85" s="32"/>
    </row>
    <row r="86" spans="1:6" ht="15" customHeight="1" x14ac:dyDescent="0.15">
      <c r="A86" s="12"/>
      <c r="B86" s="43" t="s">
        <v>63</v>
      </c>
      <c r="C86" s="71">
        <f>上桜井!C86+中桜井!C86+下桜井!C86+北桜井!C86</f>
        <v>37</v>
      </c>
      <c r="D86" s="71">
        <f>上桜井!D86+中桜井!D86+下桜井!D86+北桜井!D86</f>
        <v>36</v>
      </c>
      <c r="E86" s="44">
        <f>上桜井!E86+中桜井!E86+下桜井!E86+北桜井!E86</f>
        <v>73</v>
      </c>
      <c r="F86" s="45">
        <f>E86/E147</f>
        <v>7.2205736894164194E-2</v>
      </c>
    </row>
    <row r="87" spans="1:6" ht="15" customHeight="1" x14ac:dyDescent="0.15">
      <c r="A87" s="12"/>
      <c r="B87" s="35">
        <v>70</v>
      </c>
      <c r="C87" s="75">
        <f>上桜井!C87+中桜井!C87+下桜井!C87+北桜井!C87</f>
        <v>3</v>
      </c>
      <c r="D87" s="75">
        <f>上桜井!D87+中桜井!D87+下桜井!D87+北桜井!D87</f>
        <v>4</v>
      </c>
      <c r="E87" s="10">
        <f>上桜井!E87+中桜井!E87+下桜井!E87+北桜井!E87</f>
        <v>7</v>
      </c>
      <c r="F87" s="32"/>
    </row>
    <row r="88" spans="1:6" ht="15" customHeight="1" x14ac:dyDescent="0.15">
      <c r="A88" s="12"/>
      <c r="B88" s="35">
        <v>71</v>
      </c>
      <c r="C88" s="75">
        <f>上桜井!C88+中桜井!C88+下桜井!C88+北桜井!C88</f>
        <v>5</v>
      </c>
      <c r="D88" s="75">
        <f>上桜井!D88+中桜井!D88+下桜井!D88+北桜井!D88</f>
        <v>8</v>
      </c>
      <c r="E88" s="10">
        <f>上桜井!E88+中桜井!E88+下桜井!E88+北桜井!E88</f>
        <v>13</v>
      </c>
      <c r="F88" s="32"/>
    </row>
    <row r="89" spans="1:6" ht="15" customHeight="1" x14ac:dyDescent="0.15">
      <c r="A89" s="12"/>
      <c r="B89" s="35">
        <v>72</v>
      </c>
      <c r="C89" s="75">
        <f>上桜井!C89+中桜井!C89+下桜井!C89+北桜井!C89</f>
        <v>5</v>
      </c>
      <c r="D89" s="75">
        <f>上桜井!D89+中桜井!D89+下桜井!D89+北桜井!D89</f>
        <v>4</v>
      </c>
      <c r="E89" s="10">
        <f>上桜井!E89+中桜井!E89+下桜井!E89+北桜井!E89</f>
        <v>9</v>
      </c>
      <c r="F89" s="32"/>
    </row>
    <row r="90" spans="1:6" ht="15" customHeight="1" x14ac:dyDescent="0.15">
      <c r="A90" s="12"/>
      <c r="B90" s="35">
        <v>73</v>
      </c>
      <c r="C90" s="75">
        <f>上桜井!C90+中桜井!C90+下桜井!C90+北桜井!C90</f>
        <v>7</v>
      </c>
      <c r="D90" s="75">
        <f>上桜井!D90+中桜井!D90+下桜井!D90+北桜井!D90</f>
        <v>14</v>
      </c>
      <c r="E90" s="10">
        <f>上桜井!E90+中桜井!E90+下桜井!E90+北桜井!E90</f>
        <v>21</v>
      </c>
      <c r="F90" s="32"/>
    </row>
    <row r="91" spans="1:6" ht="15" customHeight="1" x14ac:dyDescent="0.15">
      <c r="A91" s="12"/>
      <c r="B91" s="35">
        <v>74</v>
      </c>
      <c r="C91" s="75">
        <f>上桜井!C91+中桜井!C91+下桜井!C91+北桜井!C91</f>
        <v>7</v>
      </c>
      <c r="D91" s="75">
        <f>上桜井!D91+中桜井!D91+下桜井!D91+北桜井!D91</f>
        <v>8</v>
      </c>
      <c r="E91" s="10">
        <f>上桜井!E91+中桜井!E91+下桜井!E91+北桜井!E91</f>
        <v>15</v>
      </c>
      <c r="F91" s="32"/>
    </row>
    <row r="92" spans="1:6" ht="15" customHeight="1" x14ac:dyDescent="0.15">
      <c r="A92" s="12"/>
      <c r="B92" s="43" t="s">
        <v>64</v>
      </c>
      <c r="C92" s="71">
        <f>上桜井!C92+中桜井!C92+下桜井!C92+北桜井!C92</f>
        <v>27</v>
      </c>
      <c r="D92" s="71">
        <f>上桜井!D92+中桜井!D92+下桜井!D92+北桜井!D92</f>
        <v>38</v>
      </c>
      <c r="E92" s="44">
        <f>上桜井!E92+中桜井!E92+下桜井!E92+北桜井!E92</f>
        <v>65</v>
      </c>
      <c r="F92" s="45">
        <f>E92/E147</f>
        <v>6.4292779426310578E-2</v>
      </c>
    </row>
    <row r="93" spans="1:6" ht="15" customHeight="1" x14ac:dyDescent="0.15">
      <c r="A93" s="12"/>
      <c r="B93" s="35">
        <v>75</v>
      </c>
      <c r="C93" s="75">
        <f>上桜井!C93+中桜井!C93+下桜井!C93+北桜井!C93</f>
        <v>4</v>
      </c>
      <c r="D93" s="75">
        <f>上桜井!D93+中桜井!D93+下桜井!D93+北桜井!D93</f>
        <v>4</v>
      </c>
      <c r="E93" s="10">
        <f>上桜井!E93+中桜井!E93+下桜井!E93+北桜井!E93</f>
        <v>8</v>
      </c>
      <c r="F93" s="32"/>
    </row>
    <row r="94" spans="1:6" ht="15" customHeight="1" x14ac:dyDescent="0.15">
      <c r="A94" s="12"/>
      <c r="B94" s="35">
        <v>76</v>
      </c>
      <c r="C94" s="75">
        <f>上桜井!C94+中桜井!C94+下桜井!C94+北桜井!C94</f>
        <v>6</v>
      </c>
      <c r="D94" s="75">
        <f>上桜井!D94+中桜井!D94+下桜井!D94+北桜井!D94</f>
        <v>9</v>
      </c>
      <c r="E94" s="10">
        <f>上桜井!E94+中桜井!E94+下桜井!E94+北桜井!E94</f>
        <v>15</v>
      </c>
      <c r="F94" s="32"/>
    </row>
    <row r="95" spans="1:6" ht="15" customHeight="1" x14ac:dyDescent="0.15">
      <c r="A95" s="12"/>
      <c r="B95" s="35">
        <v>77</v>
      </c>
      <c r="C95" s="75">
        <f>上桜井!C95+中桜井!C95+下桜井!C95+北桜井!C95</f>
        <v>3</v>
      </c>
      <c r="D95" s="75">
        <f>上桜井!D95+中桜井!D95+下桜井!D95+北桜井!D95</f>
        <v>10</v>
      </c>
      <c r="E95" s="10">
        <f>上桜井!E95+中桜井!E95+下桜井!E95+北桜井!E95</f>
        <v>13</v>
      </c>
      <c r="F95" s="32"/>
    </row>
    <row r="96" spans="1:6" ht="15" customHeight="1" x14ac:dyDescent="0.15">
      <c r="A96" s="12"/>
      <c r="B96" s="35">
        <v>78</v>
      </c>
      <c r="C96" s="75">
        <f>上桜井!C96+中桜井!C96+下桜井!C96+北桜井!C96</f>
        <v>5</v>
      </c>
      <c r="D96" s="75">
        <f>上桜井!D96+中桜井!D96+下桜井!D96+北桜井!D96</f>
        <v>7</v>
      </c>
      <c r="E96" s="10">
        <f>上桜井!E96+中桜井!E96+下桜井!E96+北桜井!E96</f>
        <v>12</v>
      </c>
      <c r="F96" s="32"/>
    </row>
    <row r="97" spans="1:6" ht="15" customHeight="1" x14ac:dyDescent="0.15">
      <c r="A97" s="12"/>
      <c r="B97" s="35">
        <v>79</v>
      </c>
      <c r="C97" s="75">
        <f>上桜井!C97+中桜井!C97+下桜井!C97+北桜井!C97</f>
        <v>11</v>
      </c>
      <c r="D97" s="75">
        <f>上桜井!D97+中桜井!D97+下桜井!D97+北桜井!D97</f>
        <v>6</v>
      </c>
      <c r="E97" s="10">
        <f>上桜井!E97+中桜井!E97+下桜井!E97+北桜井!E97</f>
        <v>17</v>
      </c>
      <c r="F97" s="32"/>
    </row>
    <row r="98" spans="1:6" ht="15" customHeight="1" x14ac:dyDescent="0.15">
      <c r="A98" s="12"/>
      <c r="B98" s="43" t="s">
        <v>65</v>
      </c>
      <c r="C98" s="71">
        <f>上桜井!C98+中桜井!C98+下桜井!C98+北桜井!C98</f>
        <v>29</v>
      </c>
      <c r="D98" s="71">
        <f>上桜井!D98+中桜井!D98+下桜井!D98+北桜井!D98</f>
        <v>36</v>
      </c>
      <c r="E98" s="44">
        <f>上桜井!E98+中桜井!E98+下桜井!E98+北桜井!E98</f>
        <v>65</v>
      </c>
      <c r="F98" s="45">
        <f>E98/E147</f>
        <v>6.4292779426310578E-2</v>
      </c>
    </row>
    <row r="99" spans="1:6" ht="15" customHeight="1" x14ac:dyDescent="0.15">
      <c r="A99" s="12"/>
      <c r="B99" s="35">
        <v>80</v>
      </c>
      <c r="C99" s="75">
        <f>上桜井!C99+中桜井!C99+下桜井!C99+北桜井!C99</f>
        <v>5</v>
      </c>
      <c r="D99" s="75">
        <f>上桜井!D99+中桜井!D99+下桜井!D99+北桜井!D99</f>
        <v>11</v>
      </c>
      <c r="E99" s="10">
        <f>上桜井!E99+中桜井!E99+下桜井!E99+北桜井!E99</f>
        <v>16</v>
      </c>
      <c r="F99" s="32"/>
    </row>
    <row r="100" spans="1:6" ht="15" customHeight="1" x14ac:dyDescent="0.15">
      <c r="A100" s="12"/>
      <c r="B100" s="35">
        <v>81</v>
      </c>
      <c r="C100" s="75">
        <f>上桜井!C100+中桜井!C100+下桜井!C100+北桜井!C100</f>
        <v>8</v>
      </c>
      <c r="D100" s="75">
        <f>上桜井!D100+中桜井!D100+下桜井!D100+北桜井!D100</f>
        <v>5</v>
      </c>
      <c r="E100" s="10">
        <f>上桜井!E100+中桜井!E100+下桜井!E100+北桜井!E100</f>
        <v>13</v>
      </c>
      <c r="F100" s="32"/>
    </row>
    <row r="101" spans="1:6" ht="15" customHeight="1" x14ac:dyDescent="0.15">
      <c r="A101" s="12"/>
      <c r="B101" s="35">
        <v>82</v>
      </c>
      <c r="C101" s="75">
        <f>上桜井!C101+中桜井!C101+下桜井!C101+北桜井!C101</f>
        <v>4</v>
      </c>
      <c r="D101" s="75">
        <f>上桜井!D101+中桜井!D101+下桜井!D101+北桜井!D101</f>
        <v>6</v>
      </c>
      <c r="E101" s="10">
        <f>上桜井!E101+中桜井!E101+下桜井!E101+北桜井!E101</f>
        <v>10</v>
      </c>
      <c r="F101" s="32"/>
    </row>
    <row r="102" spans="1:6" ht="15" customHeight="1" x14ac:dyDescent="0.15">
      <c r="A102" s="12"/>
      <c r="B102" s="35">
        <v>83</v>
      </c>
      <c r="C102" s="75">
        <f>上桜井!C102+中桜井!C102+下桜井!C102+北桜井!C102</f>
        <v>6</v>
      </c>
      <c r="D102" s="75">
        <f>上桜井!D102+中桜井!D102+下桜井!D102+北桜井!D102</f>
        <v>9</v>
      </c>
      <c r="E102" s="10">
        <f>上桜井!E102+中桜井!E102+下桜井!E102+北桜井!E102</f>
        <v>15</v>
      </c>
      <c r="F102" s="32"/>
    </row>
    <row r="103" spans="1:6" ht="15" customHeight="1" x14ac:dyDescent="0.15">
      <c r="A103" s="12"/>
      <c r="B103" s="35">
        <v>84</v>
      </c>
      <c r="C103" s="75">
        <f>上桜井!C103+中桜井!C103+下桜井!C103+北桜井!C103</f>
        <v>2</v>
      </c>
      <c r="D103" s="75">
        <f>上桜井!D103+中桜井!D103+下桜井!D103+北桜井!D103</f>
        <v>5</v>
      </c>
      <c r="E103" s="10">
        <f>上桜井!E103+中桜井!E103+下桜井!E103+北桜井!E103</f>
        <v>7</v>
      </c>
      <c r="F103" s="32"/>
    </row>
    <row r="104" spans="1:6" ht="15" customHeight="1" x14ac:dyDescent="0.15">
      <c r="A104" s="12"/>
      <c r="B104" s="43" t="s">
        <v>66</v>
      </c>
      <c r="C104" s="71">
        <f>上桜井!C104+中桜井!C104+下桜井!C104+北桜井!C104</f>
        <v>25</v>
      </c>
      <c r="D104" s="71">
        <f>上桜井!D104+中桜井!D104+下桜井!D104+北桜井!D104</f>
        <v>36</v>
      </c>
      <c r="E104" s="44">
        <f>上桜井!E104+中桜井!E104+下桜井!E104+北桜井!E104</f>
        <v>61</v>
      </c>
      <c r="F104" s="45">
        <f>E104/E147</f>
        <v>6.0336300692383778E-2</v>
      </c>
    </row>
    <row r="105" spans="1:6" ht="15" customHeight="1" x14ac:dyDescent="0.15">
      <c r="A105" s="12"/>
      <c r="B105" s="35">
        <v>85</v>
      </c>
      <c r="C105" s="75">
        <f>上桜井!C105+中桜井!C105+下桜井!C105+北桜井!C105</f>
        <v>8</v>
      </c>
      <c r="D105" s="75">
        <f>上桜井!D105+中桜井!D105+下桜井!D105+北桜井!D105</f>
        <v>9</v>
      </c>
      <c r="E105" s="10">
        <f>上桜井!E105+中桜井!E105+下桜井!E105+北桜井!E105</f>
        <v>17</v>
      </c>
      <c r="F105" s="32"/>
    </row>
    <row r="106" spans="1:6" ht="15" customHeight="1" x14ac:dyDescent="0.15">
      <c r="A106" s="12"/>
      <c r="B106" s="35">
        <v>86</v>
      </c>
      <c r="C106" s="75">
        <f>上桜井!C106+中桜井!C106+下桜井!C106+北桜井!C106</f>
        <v>2</v>
      </c>
      <c r="D106" s="75">
        <f>上桜井!D106+中桜井!D106+下桜井!D106+北桜井!D106</f>
        <v>5</v>
      </c>
      <c r="E106" s="10">
        <f>上桜井!E106+中桜井!E106+下桜井!E106+北桜井!E106</f>
        <v>7</v>
      </c>
      <c r="F106" s="32"/>
    </row>
    <row r="107" spans="1:6" ht="15" customHeight="1" x14ac:dyDescent="0.15">
      <c r="A107" s="12"/>
      <c r="B107" s="35">
        <v>87</v>
      </c>
      <c r="C107" s="75">
        <f>上桜井!C107+中桜井!C107+下桜井!C107+北桜井!C107</f>
        <v>4</v>
      </c>
      <c r="D107" s="75">
        <f>上桜井!D107+中桜井!D107+下桜井!D107+北桜井!D107</f>
        <v>7</v>
      </c>
      <c r="E107" s="10">
        <f>上桜井!E107+中桜井!E107+下桜井!E107+北桜井!E107</f>
        <v>11</v>
      </c>
      <c r="F107" s="32"/>
    </row>
    <row r="108" spans="1:6" ht="15" customHeight="1" x14ac:dyDescent="0.15">
      <c r="A108" s="12"/>
      <c r="B108" s="35">
        <v>88</v>
      </c>
      <c r="C108" s="75">
        <f>上桜井!C108+中桜井!C108+下桜井!C108+北桜井!C108</f>
        <v>4</v>
      </c>
      <c r="D108" s="75">
        <f>上桜井!D108+中桜井!D108+下桜井!D108+北桜井!D108</f>
        <v>7</v>
      </c>
      <c r="E108" s="10">
        <f>上桜井!E108+中桜井!E108+下桜井!E108+北桜井!E108</f>
        <v>11</v>
      </c>
      <c r="F108" s="32"/>
    </row>
    <row r="109" spans="1:6" ht="15" customHeight="1" x14ac:dyDescent="0.15">
      <c r="A109" s="12"/>
      <c r="B109" s="35">
        <v>89</v>
      </c>
      <c r="C109" s="75">
        <f>上桜井!C109+中桜井!C109+下桜井!C109+北桜井!C109</f>
        <v>5</v>
      </c>
      <c r="D109" s="75">
        <f>上桜井!D109+中桜井!D109+下桜井!D109+北桜井!D109</f>
        <v>8</v>
      </c>
      <c r="E109" s="10">
        <f>上桜井!E109+中桜井!E109+下桜井!E109+北桜井!E109</f>
        <v>13</v>
      </c>
      <c r="F109" s="32"/>
    </row>
    <row r="110" spans="1:6" ht="15" customHeight="1" x14ac:dyDescent="0.15">
      <c r="A110" s="12"/>
      <c r="B110" s="43" t="s">
        <v>67</v>
      </c>
      <c r="C110" s="71">
        <f>上桜井!C110+中桜井!C110+下桜井!C110+北桜井!C110</f>
        <v>23</v>
      </c>
      <c r="D110" s="71">
        <f>上桜井!D110+中桜井!D110+下桜井!D110+北桜井!D110</f>
        <v>36</v>
      </c>
      <c r="E110" s="44">
        <f>上桜井!E110+中桜井!E110+下桜井!E110+北桜井!E110</f>
        <v>59</v>
      </c>
      <c r="F110" s="45">
        <f>E110/E147</f>
        <v>5.8358061325420374E-2</v>
      </c>
    </row>
    <row r="111" spans="1:6" ht="15" customHeight="1" x14ac:dyDescent="0.15">
      <c r="A111" s="12"/>
      <c r="B111" s="35">
        <v>90</v>
      </c>
      <c r="C111" s="75">
        <f>上桜井!C111+中桜井!C111+下桜井!C111+北桜井!C111</f>
        <v>1</v>
      </c>
      <c r="D111" s="75">
        <f>上桜井!D111+中桜井!D111+下桜井!D111+北桜井!D111</f>
        <v>3</v>
      </c>
      <c r="E111" s="10">
        <f>上桜井!E111+中桜井!E111+下桜井!E111+北桜井!E111</f>
        <v>4</v>
      </c>
      <c r="F111" s="32"/>
    </row>
    <row r="112" spans="1:6" ht="15" customHeight="1" x14ac:dyDescent="0.15">
      <c r="A112" s="12"/>
      <c r="B112" s="35">
        <v>91</v>
      </c>
      <c r="C112" s="75">
        <f>上桜井!C112+中桜井!C112+下桜井!C112+北桜井!C112</f>
        <v>3</v>
      </c>
      <c r="D112" s="75">
        <f>上桜井!D112+中桜井!D112+下桜井!D112+北桜井!D112</f>
        <v>2</v>
      </c>
      <c r="E112" s="10">
        <f>上桜井!E112+中桜井!E112+下桜井!E112+北桜井!E112</f>
        <v>5</v>
      </c>
      <c r="F112" s="32"/>
    </row>
    <row r="113" spans="1:6" ht="15" customHeight="1" x14ac:dyDescent="0.15">
      <c r="A113" s="12"/>
      <c r="B113" s="35">
        <v>92</v>
      </c>
      <c r="C113" s="75">
        <f>上桜井!C113+中桜井!C113+下桜井!C113+北桜井!C113</f>
        <v>1</v>
      </c>
      <c r="D113" s="75">
        <f>上桜井!D113+中桜井!D113+下桜井!D113+北桜井!D113</f>
        <v>3</v>
      </c>
      <c r="E113" s="10">
        <f>上桜井!E113+中桜井!E113+下桜井!E113+北桜井!E113</f>
        <v>4</v>
      </c>
      <c r="F113" s="32"/>
    </row>
    <row r="114" spans="1:6" ht="15" customHeight="1" x14ac:dyDescent="0.15">
      <c r="A114" s="12"/>
      <c r="B114" s="35">
        <v>93</v>
      </c>
      <c r="C114" s="75">
        <f>上桜井!C114+中桜井!C114+下桜井!C114+北桜井!C114</f>
        <v>2</v>
      </c>
      <c r="D114" s="75">
        <f>上桜井!D114+中桜井!D114+下桜井!D114+北桜井!D114</f>
        <v>3</v>
      </c>
      <c r="E114" s="10">
        <f>上桜井!E114+中桜井!E114+下桜井!E114+北桜井!E114</f>
        <v>5</v>
      </c>
      <c r="F114" s="32"/>
    </row>
    <row r="115" spans="1:6" ht="15" customHeight="1" x14ac:dyDescent="0.15">
      <c r="A115" s="12"/>
      <c r="B115" s="35">
        <v>94</v>
      </c>
      <c r="C115" s="75">
        <f>上桜井!C115+中桜井!C115+下桜井!C115+北桜井!C115</f>
        <v>0</v>
      </c>
      <c r="D115" s="75">
        <f>上桜井!D115+中桜井!D115+下桜井!D115+北桜井!D115</f>
        <v>3</v>
      </c>
      <c r="E115" s="10">
        <f>上桜井!E115+中桜井!E115+下桜井!E115+北桜井!E115</f>
        <v>3</v>
      </c>
      <c r="F115" s="32"/>
    </row>
    <row r="116" spans="1:6" ht="15" customHeight="1" x14ac:dyDescent="0.15">
      <c r="A116" s="12"/>
      <c r="B116" s="43" t="s">
        <v>68</v>
      </c>
      <c r="C116" s="71">
        <f>上桜井!C116+中桜井!C116+下桜井!C116+北桜井!C116</f>
        <v>7</v>
      </c>
      <c r="D116" s="71">
        <f>上桜井!D116+中桜井!D116+下桜井!D116+北桜井!D116</f>
        <v>14</v>
      </c>
      <c r="E116" s="44">
        <f>上桜井!E116+中桜井!E116+下桜井!E116+北桜井!E116</f>
        <v>21</v>
      </c>
      <c r="F116" s="45">
        <f>E116/E147</f>
        <v>2.0771513353115726E-2</v>
      </c>
    </row>
    <row r="117" spans="1:6" ht="15" customHeight="1" x14ac:dyDescent="0.15">
      <c r="A117" s="12"/>
      <c r="B117" s="35">
        <v>95</v>
      </c>
      <c r="C117" s="75">
        <f>上桜井!C117+中桜井!C117+下桜井!C117+北桜井!C117</f>
        <v>1</v>
      </c>
      <c r="D117" s="75">
        <f>上桜井!D117+中桜井!D117+下桜井!D117+北桜井!D117</f>
        <v>4</v>
      </c>
      <c r="E117" s="10">
        <f>上桜井!E117+中桜井!E117+下桜井!E117+北桜井!E117</f>
        <v>5</v>
      </c>
      <c r="F117" s="32"/>
    </row>
    <row r="118" spans="1:6" ht="15" customHeight="1" x14ac:dyDescent="0.15">
      <c r="A118" s="12"/>
      <c r="B118" s="35">
        <v>96</v>
      </c>
      <c r="C118" s="75">
        <f>上桜井!C118+中桜井!C118+下桜井!C118+北桜井!C118</f>
        <v>0</v>
      </c>
      <c r="D118" s="75">
        <f>上桜井!D118+中桜井!D118+下桜井!D118+北桜井!D118</f>
        <v>3</v>
      </c>
      <c r="E118" s="10">
        <f>上桜井!E118+中桜井!E118+下桜井!E118+北桜井!E118</f>
        <v>3</v>
      </c>
      <c r="F118" s="32"/>
    </row>
    <row r="119" spans="1:6" ht="15" customHeight="1" x14ac:dyDescent="0.15">
      <c r="A119" s="12"/>
      <c r="B119" s="35">
        <v>97</v>
      </c>
      <c r="C119" s="75">
        <f>上桜井!C119+中桜井!C119+下桜井!C119+北桜井!C119</f>
        <v>1</v>
      </c>
      <c r="D119" s="75">
        <f>上桜井!D119+中桜井!D119+下桜井!D119+北桜井!D119</f>
        <v>1</v>
      </c>
      <c r="E119" s="10">
        <f>上桜井!E119+中桜井!E119+下桜井!E119+北桜井!E119</f>
        <v>2</v>
      </c>
      <c r="F119" s="32"/>
    </row>
    <row r="120" spans="1:6" ht="15" customHeight="1" x14ac:dyDescent="0.15">
      <c r="A120" s="12"/>
      <c r="B120" s="35">
        <v>98</v>
      </c>
      <c r="C120" s="75">
        <f>上桜井!C120+中桜井!C120+下桜井!C120+北桜井!C120</f>
        <v>0</v>
      </c>
      <c r="D120" s="75">
        <f>上桜井!D120+中桜井!D120+下桜井!D120+北桜井!D120</f>
        <v>1</v>
      </c>
      <c r="E120" s="10">
        <f>上桜井!E120+中桜井!E120+下桜井!E120+北桜井!E120</f>
        <v>1</v>
      </c>
      <c r="F120" s="32"/>
    </row>
    <row r="121" spans="1:6" ht="15" customHeight="1" x14ac:dyDescent="0.15">
      <c r="A121" s="12"/>
      <c r="B121" s="35">
        <v>99</v>
      </c>
      <c r="C121" s="75">
        <f>上桜井!C121+中桜井!C121+下桜井!C121+北桜井!C121</f>
        <v>1</v>
      </c>
      <c r="D121" s="75">
        <f>上桜井!D121+中桜井!D121+下桜井!D121+北桜井!D121</f>
        <v>2</v>
      </c>
      <c r="E121" s="10">
        <f>上桜井!E121+中桜井!E121+下桜井!E121+北桜井!E121</f>
        <v>3</v>
      </c>
      <c r="F121" s="32"/>
    </row>
    <row r="122" spans="1:6" ht="15" customHeight="1" x14ac:dyDescent="0.15">
      <c r="A122" s="12"/>
      <c r="B122" s="43" t="s">
        <v>69</v>
      </c>
      <c r="C122" s="71">
        <f>上桜井!C122+中桜井!C122+下桜井!C122+北桜井!C122</f>
        <v>3</v>
      </c>
      <c r="D122" s="71">
        <f>上桜井!D122+中桜井!D122+下桜井!D122+北桜井!D122</f>
        <v>11</v>
      </c>
      <c r="E122" s="44">
        <f>上桜井!E122+中桜井!E122+下桜井!E122+北桜井!E122</f>
        <v>14</v>
      </c>
      <c r="F122" s="45">
        <f>E122/E147</f>
        <v>1.3847675568743818E-2</v>
      </c>
    </row>
    <row r="123" spans="1:6" ht="15" customHeight="1" x14ac:dyDescent="0.15">
      <c r="A123" s="12"/>
      <c r="B123" s="35">
        <v>100</v>
      </c>
      <c r="C123" s="75">
        <f>上桜井!C123+中桜井!C123+下桜井!C123+北桜井!C123</f>
        <v>0</v>
      </c>
      <c r="D123" s="75">
        <f>上桜井!D123+中桜井!D123+下桜井!D123+北桜井!D123</f>
        <v>1</v>
      </c>
      <c r="E123" s="10">
        <f>上桜井!E123+中桜井!E123+下桜井!E123+北桜井!E123</f>
        <v>1</v>
      </c>
      <c r="F123" s="32"/>
    </row>
    <row r="124" spans="1:6" ht="15" customHeight="1" x14ac:dyDescent="0.15">
      <c r="A124" s="12"/>
      <c r="B124" s="35">
        <v>101</v>
      </c>
      <c r="C124" s="75">
        <f>上桜井!C124+中桜井!C124+下桜井!C124+北桜井!C124</f>
        <v>0</v>
      </c>
      <c r="D124" s="75">
        <f>上桜井!D124+中桜井!D124+下桜井!D124+北桜井!D124</f>
        <v>0</v>
      </c>
      <c r="E124" s="10">
        <f>上桜井!E124+中桜井!E124+下桜井!E124+北桜井!E124</f>
        <v>0</v>
      </c>
      <c r="F124" s="32"/>
    </row>
    <row r="125" spans="1:6" ht="15" customHeight="1" x14ac:dyDescent="0.15">
      <c r="A125" s="12"/>
      <c r="B125" s="35">
        <v>102</v>
      </c>
      <c r="C125" s="75">
        <f>上桜井!C125+中桜井!C125+下桜井!C125+北桜井!C125</f>
        <v>0</v>
      </c>
      <c r="D125" s="75">
        <f>上桜井!D125+中桜井!D125+下桜井!D125+北桜井!D125</f>
        <v>0</v>
      </c>
      <c r="E125" s="10">
        <f>上桜井!E125+中桜井!E125+下桜井!E125+北桜井!E125</f>
        <v>0</v>
      </c>
      <c r="F125" s="32"/>
    </row>
    <row r="126" spans="1:6" ht="15" customHeight="1" x14ac:dyDescent="0.15">
      <c r="A126" s="12"/>
      <c r="B126" s="35">
        <v>103</v>
      </c>
      <c r="C126" s="75">
        <f>上桜井!C126+中桜井!C126+下桜井!C126+北桜井!C126</f>
        <v>0</v>
      </c>
      <c r="D126" s="75">
        <f>上桜井!D126+中桜井!D126+下桜井!D126+北桜井!D126</f>
        <v>0</v>
      </c>
      <c r="E126" s="10">
        <f>上桜井!E126+中桜井!E126+下桜井!E126+北桜井!E126</f>
        <v>0</v>
      </c>
      <c r="F126" s="32"/>
    </row>
    <row r="127" spans="1:6" ht="15" customHeight="1" x14ac:dyDescent="0.15">
      <c r="A127" s="12"/>
      <c r="B127" s="35">
        <v>104</v>
      </c>
      <c r="C127" s="75">
        <f>上桜井!C127+中桜井!C127+下桜井!C127+北桜井!C127</f>
        <v>0</v>
      </c>
      <c r="D127" s="75">
        <f>上桜井!D127+中桜井!D127+下桜井!D127+北桜井!D127</f>
        <v>0</v>
      </c>
      <c r="E127" s="10">
        <f>上桜井!E127+中桜井!E127+下桜井!E127+北桜井!E127</f>
        <v>0</v>
      </c>
      <c r="F127" s="32"/>
    </row>
    <row r="128" spans="1:6" ht="15" customHeight="1" x14ac:dyDescent="0.15">
      <c r="A128" s="12"/>
      <c r="B128" s="43" t="s">
        <v>70</v>
      </c>
      <c r="C128" s="71">
        <f>上桜井!C128+中桜井!C128+下桜井!C128+北桜井!C128</f>
        <v>0</v>
      </c>
      <c r="D128" s="71">
        <f>上桜井!D128+中桜井!D128+下桜井!D128+北桜井!D128</f>
        <v>1</v>
      </c>
      <c r="E128" s="44">
        <f>上桜井!E128+中桜井!E128+下桜井!E128+北桜井!E128</f>
        <v>1</v>
      </c>
      <c r="F128" s="45">
        <f>E128/E147</f>
        <v>9.8911968348170125E-4</v>
      </c>
    </row>
    <row r="129" spans="1:6" ht="15" customHeight="1" x14ac:dyDescent="0.15">
      <c r="A129" s="12"/>
      <c r="B129" s="35">
        <v>105</v>
      </c>
      <c r="C129" s="75">
        <f>上桜井!C129+中桜井!C129+下桜井!C129+北桜井!C129</f>
        <v>0</v>
      </c>
      <c r="D129" s="75">
        <f>上桜井!D129+中桜井!D129+下桜井!D129+北桜井!D129</f>
        <v>0</v>
      </c>
      <c r="E129" s="10">
        <f>上桜井!E129+中桜井!E129+下桜井!E129+北桜井!E129</f>
        <v>0</v>
      </c>
      <c r="F129" s="32"/>
    </row>
    <row r="130" spans="1:6" ht="15" customHeight="1" x14ac:dyDescent="0.15">
      <c r="A130" s="12"/>
      <c r="B130" s="35">
        <v>106</v>
      </c>
      <c r="C130" s="75">
        <f>上桜井!C130+中桜井!C130+下桜井!C130+北桜井!C130</f>
        <v>0</v>
      </c>
      <c r="D130" s="75">
        <f>上桜井!D130+中桜井!D130+下桜井!D130+北桜井!D130</f>
        <v>0</v>
      </c>
      <c r="E130" s="10">
        <f>上桜井!E130+中桜井!E130+下桜井!E130+北桜井!E130</f>
        <v>0</v>
      </c>
      <c r="F130" s="32"/>
    </row>
    <row r="131" spans="1:6" ht="15" customHeight="1" x14ac:dyDescent="0.15">
      <c r="A131" s="12"/>
      <c r="B131" s="35">
        <v>107</v>
      </c>
      <c r="C131" s="75">
        <f>上桜井!C131+中桜井!C131+下桜井!C131+北桜井!C131</f>
        <v>0</v>
      </c>
      <c r="D131" s="75">
        <f>上桜井!D131+中桜井!D131+下桜井!D131+北桜井!D131</f>
        <v>0</v>
      </c>
      <c r="E131" s="10">
        <f>上桜井!E131+中桜井!E131+下桜井!E131+北桜井!E131</f>
        <v>0</v>
      </c>
      <c r="F131" s="32"/>
    </row>
    <row r="132" spans="1:6" ht="15" customHeight="1" x14ac:dyDescent="0.15">
      <c r="A132" s="12"/>
      <c r="B132" s="35">
        <v>108</v>
      </c>
      <c r="C132" s="75">
        <f>上桜井!C132+中桜井!C132+下桜井!C132+北桜井!C132</f>
        <v>0</v>
      </c>
      <c r="D132" s="75">
        <f>上桜井!D132+中桜井!D132+下桜井!D132+北桜井!D132</f>
        <v>0</v>
      </c>
      <c r="E132" s="10">
        <f>上桜井!E132+中桜井!E132+下桜井!E132+北桜井!E132</f>
        <v>0</v>
      </c>
      <c r="F132" s="32"/>
    </row>
    <row r="133" spans="1:6" ht="15" customHeight="1" x14ac:dyDescent="0.15">
      <c r="A133" s="12"/>
      <c r="B133" s="35">
        <v>109</v>
      </c>
      <c r="C133" s="75">
        <f>上桜井!C133+中桜井!C133+下桜井!C133+北桜井!C133</f>
        <v>0</v>
      </c>
      <c r="D133" s="75">
        <f>上桜井!D133+中桜井!D133+下桜井!D133+北桜井!D133</f>
        <v>0</v>
      </c>
      <c r="E133" s="10">
        <f>上桜井!E133+中桜井!E133+下桜井!E133+北桜井!E133</f>
        <v>0</v>
      </c>
      <c r="F133" s="32"/>
    </row>
    <row r="134" spans="1:6" ht="15" customHeight="1" x14ac:dyDescent="0.15">
      <c r="A134" s="36"/>
      <c r="B134" s="46" t="s">
        <v>71</v>
      </c>
      <c r="C134" s="76">
        <f>上桜井!C134+中桜井!C134+下桜井!C134+北桜井!C134</f>
        <v>0</v>
      </c>
      <c r="D134" s="76">
        <f>上桜井!D134+中桜井!D134+下桜井!D134+北桜井!D134</f>
        <v>0</v>
      </c>
      <c r="E134" s="47">
        <f>上桜井!E134+中桜井!E134+下桜井!E134+北桜井!E134</f>
        <v>0</v>
      </c>
      <c r="F134" s="45">
        <f>E134/E147</f>
        <v>0</v>
      </c>
    </row>
    <row r="135" spans="1:6" ht="15" customHeight="1" x14ac:dyDescent="0.15">
      <c r="A135" s="36"/>
      <c r="B135" s="35">
        <v>110</v>
      </c>
      <c r="C135" s="75">
        <f>上桜井!C135+中桜井!C135+下桜井!C135+北桜井!C135</f>
        <v>0</v>
      </c>
      <c r="D135" s="75">
        <f>上桜井!D135+中桜井!D135+下桜井!D135+北桜井!D135</f>
        <v>0</v>
      </c>
      <c r="E135" s="10">
        <f>上桜井!E135+中桜井!E135+下桜井!E135+北桜井!E135</f>
        <v>0</v>
      </c>
      <c r="F135" s="32"/>
    </row>
    <row r="136" spans="1:6" ht="15" customHeight="1" x14ac:dyDescent="0.15">
      <c r="A136" s="36"/>
      <c r="B136" s="35">
        <v>111</v>
      </c>
      <c r="C136" s="75">
        <f>上桜井!C136+中桜井!C136+下桜井!C136+北桜井!C136</f>
        <v>0</v>
      </c>
      <c r="D136" s="75">
        <f>上桜井!D136+中桜井!D136+下桜井!D136+北桜井!D136</f>
        <v>0</v>
      </c>
      <c r="E136" s="10">
        <f>上桜井!E136+中桜井!E136+下桜井!E136+北桜井!E136</f>
        <v>0</v>
      </c>
      <c r="F136" s="32"/>
    </row>
    <row r="137" spans="1:6" ht="15" customHeight="1" x14ac:dyDescent="0.15">
      <c r="A137" s="36"/>
      <c r="B137" s="35">
        <v>112</v>
      </c>
      <c r="C137" s="75">
        <f>上桜井!C137+中桜井!C137+下桜井!C137+北桜井!C137</f>
        <v>0</v>
      </c>
      <c r="D137" s="75">
        <f>上桜井!D137+中桜井!D137+下桜井!D137+北桜井!D137</f>
        <v>0</v>
      </c>
      <c r="E137" s="10">
        <f>上桜井!E137+中桜井!E137+下桜井!E137+北桜井!E137</f>
        <v>0</v>
      </c>
      <c r="F137" s="32"/>
    </row>
    <row r="138" spans="1:6" ht="15" customHeight="1" x14ac:dyDescent="0.15">
      <c r="A138" s="36"/>
      <c r="B138" s="35">
        <v>113</v>
      </c>
      <c r="C138" s="75">
        <f>上桜井!C138+中桜井!C138+下桜井!C138+北桜井!C138</f>
        <v>0</v>
      </c>
      <c r="D138" s="75">
        <f>上桜井!D138+中桜井!D138+下桜井!D138+北桜井!D138</f>
        <v>0</v>
      </c>
      <c r="E138" s="10">
        <f>上桜井!E138+中桜井!E138+下桜井!E138+北桜井!E138</f>
        <v>0</v>
      </c>
      <c r="F138" s="32"/>
    </row>
    <row r="139" spans="1:6" ht="15" customHeight="1" x14ac:dyDescent="0.15">
      <c r="A139" s="36"/>
      <c r="B139" s="35">
        <v>114</v>
      </c>
      <c r="C139" s="75">
        <f>上桜井!C139+中桜井!C139+下桜井!C139+北桜井!C139</f>
        <v>0</v>
      </c>
      <c r="D139" s="75">
        <f>上桜井!D139+中桜井!D139+下桜井!D139+北桜井!D139</f>
        <v>0</v>
      </c>
      <c r="E139" s="10">
        <f>上桜井!E139+中桜井!E139+下桜井!E139+北桜井!E139</f>
        <v>0</v>
      </c>
      <c r="F139" s="32"/>
    </row>
    <row r="140" spans="1:6" ht="15" customHeight="1" x14ac:dyDescent="0.15">
      <c r="A140" s="36"/>
      <c r="B140" s="43" t="s">
        <v>378</v>
      </c>
      <c r="C140" s="71">
        <f>上桜井!C140+中桜井!C140+下桜井!C140+北桜井!C140</f>
        <v>0</v>
      </c>
      <c r="D140" s="71">
        <f>上桜井!D140+中桜井!D140+下桜井!D140+北桜井!D140</f>
        <v>0</v>
      </c>
      <c r="E140" s="44">
        <f>上桜井!E140+中桜井!E140+下桜井!E140+北桜井!E140</f>
        <v>0</v>
      </c>
      <c r="F140" s="45">
        <f>E140/E147</f>
        <v>0</v>
      </c>
    </row>
    <row r="141" spans="1:6" ht="15" customHeight="1" x14ac:dyDescent="0.15">
      <c r="A141" s="36"/>
      <c r="B141" s="35">
        <v>115</v>
      </c>
      <c r="C141" s="75">
        <f>上桜井!C141+中桜井!C141+下桜井!C141+北桜井!C141</f>
        <v>0</v>
      </c>
      <c r="D141" s="75">
        <f>上桜井!D141+中桜井!D141+下桜井!D141+北桜井!D141</f>
        <v>0</v>
      </c>
      <c r="E141" s="10">
        <f>上桜井!E141+中桜井!E141+下桜井!E141+北桜井!E141</f>
        <v>0</v>
      </c>
      <c r="F141" s="32"/>
    </row>
    <row r="142" spans="1:6" ht="15" customHeight="1" x14ac:dyDescent="0.15">
      <c r="A142" s="36"/>
      <c r="B142" s="35">
        <v>116</v>
      </c>
      <c r="C142" s="75">
        <f>上桜井!C142+中桜井!C142+下桜井!C142+北桜井!C142</f>
        <v>0</v>
      </c>
      <c r="D142" s="75">
        <f>上桜井!D142+中桜井!D142+下桜井!D142+北桜井!D142</f>
        <v>0</v>
      </c>
      <c r="E142" s="10">
        <f>上桜井!E142+中桜井!E142+下桜井!E142+北桜井!E142</f>
        <v>0</v>
      </c>
      <c r="F142" s="32"/>
    </row>
    <row r="143" spans="1:6" ht="15" customHeight="1" x14ac:dyDescent="0.15">
      <c r="A143" s="36"/>
      <c r="B143" s="35">
        <v>117</v>
      </c>
      <c r="C143" s="75">
        <f>上桜井!C143+中桜井!C143+下桜井!C143+北桜井!C143</f>
        <v>0</v>
      </c>
      <c r="D143" s="75">
        <f>上桜井!D143+中桜井!D143+下桜井!D143+北桜井!D143</f>
        <v>0</v>
      </c>
      <c r="E143" s="10">
        <f>上桜井!E143+中桜井!E143+下桜井!E143+北桜井!E143</f>
        <v>0</v>
      </c>
      <c r="F143" s="32"/>
    </row>
    <row r="144" spans="1:6" ht="15" customHeight="1" x14ac:dyDescent="0.15">
      <c r="A144" s="36"/>
      <c r="B144" s="35">
        <v>118</v>
      </c>
      <c r="C144" s="75">
        <f>上桜井!C144+中桜井!C144+下桜井!C144+北桜井!C144</f>
        <v>0</v>
      </c>
      <c r="D144" s="75">
        <f>上桜井!D144+中桜井!D144+下桜井!D144+北桜井!D144</f>
        <v>0</v>
      </c>
      <c r="E144" s="10">
        <f>上桜井!E144+中桜井!E144+下桜井!E144+北桜井!E144</f>
        <v>0</v>
      </c>
      <c r="F144" s="32"/>
    </row>
    <row r="145" spans="1:6" ht="15" customHeight="1" x14ac:dyDescent="0.15">
      <c r="A145" s="36"/>
      <c r="B145" s="35">
        <v>119</v>
      </c>
      <c r="C145" s="75">
        <f>上桜井!C145+中桜井!C145+下桜井!C145+北桜井!C145</f>
        <v>0</v>
      </c>
      <c r="D145" s="75">
        <f>上桜井!D145+中桜井!D145+下桜井!D145+北桜井!D145</f>
        <v>0</v>
      </c>
      <c r="E145" s="10">
        <f>上桜井!E145+中桜井!E145+下桜井!E145+北桜井!E145</f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f>上桜井!C146+中桜井!C146+下桜井!C146+北桜井!C146</f>
        <v>0</v>
      </c>
      <c r="D146" s="76">
        <f>上桜井!D146+中桜井!D146+下桜井!D146+北桜井!D146</f>
        <v>0</v>
      </c>
      <c r="E146" s="47">
        <f>上桜井!E146+中桜井!E146+下桜井!E146+北桜井!E146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7">
        <f>上桜井!C147+中桜井!C147+下桜井!C147+北桜井!C147</f>
        <v>495</v>
      </c>
      <c r="D147" s="77">
        <f>上桜井!D147+中桜井!D147+下桜井!D147+北桜井!D147</f>
        <v>516</v>
      </c>
      <c r="E147" s="8">
        <f>上桜井!E147+中桜井!E147+下桜井!E147+北桜井!E147</f>
        <v>1011</v>
      </c>
      <c r="F147" s="32">
        <f>SUM(F3:F134)</f>
        <v>1.0000000000000002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15">
      <c r="A150" s="16"/>
      <c r="B150" s="16" t="s">
        <v>7</v>
      </c>
      <c r="C150" s="17">
        <f>C8+C14+C20</f>
        <v>61</v>
      </c>
      <c r="D150" s="17">
        <f>D8+D14+D20</f>
        <v>44</v>
      </c>
      <c r="E150" s="17">
        <f>E8+E14+E20</f>
        <v>105</v>
      </c>
      <c r="F150" s="32">
        <f>E150/E153</f>
        <v>0.10385756676557864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283</v>
      </c>
      <c r="D151" s="19">
        <f>D26+D32+D38+D44+D50+D56+D62+D68+D74+D80</f>
        <v>264</v>
      </c>
      <c r="E151" s="19">
        <f>E26+E32+E38+E44+E50+E56+E62+E68+E74+E80</f>
        <v>547</v>
      </c>
      <c r="F151" s="32">
        <f>E151/E153</f>
        <v>0.5410484668644906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151</v>
      </c>
      <c r="D152" s="21">
        <f t="shared" ref="D152:E152" si="0">D86+D92+D98+D104+D110+D116+D122+D128+D134+D140+D146</f>
        <v>208</v>
      </c>
      <c r="E152" s="21">
        <f t="shared" si="0"/>
        <v>359</v>
      </c>
      <c r="F152" s="32">
        <f>E152/E153</f>
        <v>0.35509396636993074</v>
      </c>
    </row>
    <row r="153" spans="1:6" ht="15" customHeight="1" x14ac:dyDescent="0.15">
      <c r="B153" s="2" t="s">
        <v>8</v>
      </c>
      <c r="C153" s="1">
        <f>SUM(C150:C152)</f>
        <v>495</v>
      </c>
      <c r="D153" s="1">
        <f>SUM(D150:D152)</f>
        <v>516</v>
      </c>
      <c r="E153" s="1">
        <f>SUM(E150:E152)</f>
        <v>1011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61</v>
      </c>
      <c r="D155" s="17">
        <f>D8+D14+D20</f>
        <v>44</v>
      </c>
      <c r="E155" s="17">
        <f>E8+E14+E20</f>
        <v>105</v>
      </c>
      <c r="F155" s="32">
        <f>E155/E159</f>
        <v>0.10385756676557864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283</v>
      </c>
      <c r="D156" s="19">
        <f>D26+D32+D38+D44+D50+D56+D62+D68+D74+D80</f>
        <v>264</v>
      </c>
      <c r="E156" s="19">
        <f>E26+E32+E38+E44+E50+E56+E62+E68+E74+E80</f>
        <v>547</v>
      </c>
      <c r="F156" s="32">
        <f>E156/E159</f>
        <v>0.5410484668644906</v>
      </c>
    </row>
    <row r="157" spans="1:6" ht="15" customHeight="1" x14ac:dyDescent="0.15">
      <c r="A157" s="25"/>
      <c r="B157" s="20" t="s">
        <v>10</v>
      </c>
      <c r="C157" s="21">
        <f>C86+C92</f>
        <v>64</v>
      </c>
      <c r="D157" s="21">
        <f>D86+D92</f>
        <v>74</v>
      </c>
      <c r="E157" s="21">
        <f>E86+E92</f>
        <v>138</v>
      </c>
      <c r="F157" s="32">
        <f>E157/E159</f>
        <v>0.13649851632047477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87</v>
      </c>
      <c r="D158" s="27">
        <f t="shared" ref="D158:E158" si="1">D98+D104+D110+D116+D122+D128+D134+D140+D146</f>
        <v>134</v>
      </c>
      <c r="E158" s="27">
        <f t="shared" si="1"/>
        <v>221</v>
      </c>
      <c r="F158" s="32">
        <f>E158/E159</f>
        <v>0.21859545004945599</v>
      </c>
    </row>
    <row r="159" spans="1:6" ht="15" customHeight="1" x14ac:dyDescent="0.15">
      <c r="B159" s="2" t="s">
        <v>8</v>
      </c>
      <c r="C159" s="1">
        <f>SUM(C155:C158)</f>
        <v>495</v>
      </c>
      <c r="D159" s="1">
        <f>SUM(D155:D158)</f>
        <v>516</v>
      </c>
      <c r="E159" s="1">
        <f>SUM(E155:E158)</f>
        <v>1011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33</v>
      </c>
      <c r="D161" s="31">
        <f t="shared" ref="D161:E161" si="2">D110+D116+D122+D128+D134+D140+D146</f>
        <v>62</v>
      </c>
      <c r="E161" s="31">
        <f t="shared" si="2"/>
        <v>95</v>
      </c>
      <c r="F161" s="32">
        <f>E161/E159</f>
        <v>9.3966369930761628E-2</v>
      </c>
    </row>
    <row r="162" spans="1:6" ht="15" customHeight="1" x14ac:dyDescent="0.15">
      <c r="A162" s="30"/>
      <c r="B162" s="23" t="s">
        <v>15</v>
      </c>
      <c r="C162" s="31">
        <f>C116+C122+C128+C134+C140+C146</f>
        <v>10</v>
      </c>
      <c r="D162" s="31">
        <f t="shared" ref="D162:E162" si="3">D116+D122+D128+D134+D140+D146</f>
        <v>26</v>
      </c>
      <c r="E162" s="31">
        <f t="shared" si="3"/>
        <v>36</v>
      </c>
      <c r="F162" s="32">
        <f>E162/E159</f>
        <v>3.5608308605341248E-2</v>
      </c>
    </row>
    <row r="163" spans="1:6" ht="15" customHeight="1" x14ac:dyDescent="0.15">
      <c r="A163" s="30"/>
      <c r="B163" s="23" t="s">
        <v>13</v>
      </c>
      <c r="C163" s="31">
        <f>C122+C128+C134+C140+C146</f>
        <v>3</v>
      </c>
      <c r="D163" s="31">
        <f t="shared" ref="D163:E163" si="4">D122+D128+D134+D140+D146</f>
        <v>12</v>
      </c>
      <c r="E163" s="31">
        <f t="shared" si="4"/>
        <v>15</v>
      </c>
      <c r="F163" s="32">
        <f>E163/E159</f>
        <v>1.483679525222552E-2</v>
      </c>
    </row>
    <row r="164" spans="1:6" ht="15" customHeight="1" x14ac:dyDescent="0.15">
      <c r="B164" s="4" t="s">
        <v>14</v>
      </c>
      <c r="C164" s="1">
        <f>C128+C134+C140+C146</f>
        <v>0</v>
      </c>
      <c r="D164" s="1">
        <f t="shared" ref="D164:E164" si="5">D128+D134+D140+D146</f>
        <v>1</v>
      </c>
      <c r="E164" s="1">
        <f t="shared" si="5"/>
        <v>1</v>
      </c>
      <c r="F164" s="32">
        <f>E164/E159</f>
        <v>9.8911968348170125E-4</v>
      </c>
    </row>
    <row r="165" spans="1:6" ht="15" customHeight="1" x14ac:dyDescent="0.15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15">
      <c r="B166" s="4" t="s">
        <v>395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394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0">
    <tabColor rgb="FFCCFF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177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v>8</v>
      </c>
      <c r="D8" s="70">
        <v>4</v>
      </c>
      <c r="E8" s="38">
        <v>12</v>
      </c>
      <c r="F8" s="39">
        <v>2.2099447513812154E-2</v>
      </c>
    </row>
    <row r="9" spans="1:6" ht="15" customHeight="1" x14ac:dyDescent="0.15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5</v>
      </c>
      <c r="D10" s="94">
        <v>2</v>
      </c>
      <c r="E10" s="95">
        <v>7</v>
      </c>
      <c r="F10" s="32"/>
    </row>
    <row r="11" spans="1:6" ht="15" customHeight="1" x14ac:dyDescent="0.15">
      <c r="A11" s="12"/>
      <c r="B11" s="35">
        <v>7</v>
      </c>
      <c r="C11" s="94">
        <v>7</v>
      </c>
      <c r="D11" s="94">
        <v>2</v>
      </c>
      <c r="E11" s="95">
        <v>9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5</v>
      </c>
      <c r="D13" s="94">
        <v>2</v>
      </c>
      <c r="E13" s="95">
        <v>7</v>
      </c>
      <c r="F13" s="32"/>
    </row>
    <row r="14" spans="1:6" ht="15" customHeight="1" x14ac:dyDescent="0.15">
      <c r="A14" s="12"/>
      <c r="B14" s="37" t="s">
        <v>28</v>
      </c>
      <c r="C14" s="70">
        <v>21</v>
      </c>
      <c r="D14" s="70">
        <v>9</v>
      </c>
      <c r="E14" s="48">
        <v>30</v>
      </c>
      <c r="F14" s="39">
        <v>5.5248618784530384E-2</v>
      </c>
    </row>
    <row r="15" spans="1:6" ht="15" customHeight="1" x14ac:dyDescent="0.15">
      <c r="A15" s="12"/>
      <c r="B15" s="35">
        <v>10</v>
      </c>
      <c r="C15" s="94">
        <v>2</v>
      </c>
      <c r="D15" s="94">
        <v>4</v>
      </c>
      <c r="E15" s="95">
        <v>6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4</v>
      </c>
      <c r="E17" s="95">
        <v>7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7</v>
      </c>
      <c r="E18" s="95">
        <v>10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4</v>
      </c>
      <c r="E19" s="95">
        <v>6</v>
      </c>
      <c r="F19" s="32"/>
    </row>
    <row r="20" spans="1:6" ht="15" customHeight="1" x14ac:dyDescent="0.15">
      <c r="A20" s="12"/>
      <c r="B20" s="37" t="s">
        <v>29</v>
      </c>
      <c r="C20" s="70">
        <v>11</v>
      </c>
      <c r="D20" s="70">
        <v>20</v>
      </c>
      <c r="E20" s="48">
        <v>31</v>
      </c>
      <c r="F20" s="39">
        <v>5.70902394106814E-2</v>
      </c>
    </row>
    <row r="21" spans="1:6" ht="15" customHeight="1" x14ac:dyDescent="0.15">
      <c r="A21" s="12"/>
      <c r="B21" s="35">
        <v>15</v>
      </c>
      <c r="C21" s="94">
        <v>6</v>
      </c>
      <c r="D21" s="94">
        <v>2</v>
      </c>
      <c r="E21" s="95">
        <v>8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2</v>
      </c>
      <c r="E22" s="95">
        <v>5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4</v>
      </c>
      <c r="E23" s="95">
        <v>7</v>
      </c>
      <c r="F23" s="32"/>
    </row>
    <row r="24" spans="1:6" ht="15" customHeight="1" x14ac:dyDescent="0.15">
      <c r="A24" s="12"/>
      <c r="B24" s="35">
        <v>18</v>
      </c>
      <c r="C24" s="94">
        <v>4</v>
      </c>
      <c r="D24" s="94">
        <v>3</v>
      </c>
      <c r="E24" s="95">
        <v>7</v>
      </c>
      <c r="F24" s="32"/>
    </row>
    <row r="25" spans="1:6" ht="15" customHeight="1" x14ac:dyDescent="0.15">
      <c r="A25" s="12"/>
      <c r="B25" s="35">
        <v>19</v>
      </c>
      <c r="C25" s="94">
        <v>4</v>
      </c>
      <c r="D25" s="94">
        <v>3</v>
      </c>
      <c r="E25" s="95">
        <v>7</v>
      </c>
      <c r="F25" s="32"/>
    </row>
    <row r="26" spans="1:6" ht="15" customHeight="1" x14ac:dyDescent="0.15">
      <c r="A26" s="12"/>
      <c r="B26" s="40" t="s">
        <v>30</v>
      </c>
      <c r="C26" s="49">
        <v>20</v>
      </c>
      <c r="D26" s="49">
        <v>14</v>
      </c>
      <c r="E26" s="41">
        <v>34</v>
      </c>
      <c r="F26" s="42">
        <v>6.2615101289134445E-2</v>
      </c>
    </row>
    <row r="27" spans="1:6" ht="15" customHeight="1" x14ac:dyDescent="0.15">
      <c r="A27" s="12"/>
      <c r="B27" s="35">
        <v>20</v>
      </c>
      <c r="C27" s="94">
        <v>4</v>
      </c>
      <c r="D27" s="94">
        <v>8</v>
      </c>
      <c r="E27" s="95">
        <v>12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3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5</v>
      </c>
      <c r="D30" s="94">
        <v>2</v>
      </c>
      <c r="E30" s="95">
        <v>7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14</v>
      </c>
      <c r="D32" s="49">
        <v>16</v>
      </c>
      <c r="E32" s="41">
        <v>30</v>
      </c>
      <c r="F32" s="42">
        <v>5.5248618784530384E-2</v>
      </c>
    </row>
    <row r="33" spans="1:6" ht="15" customHeight="1" x14ac:dyDescent="0.15">
      <c r="A33" s="12"/>
      <c r="B33" s="35">
        <v>25</v>
      </c>
      <c r="C33" s="94">
        <v>2</v>
      </c>
      <c r="D33" s="94">
        <v>4</v>
      </c>
      <c r="E33" s="95">
        <v>6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3</v>
      </c>
      <c r="E34" s="95">
        <v>5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3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v>5</v>
      </c>
      <c r="D38" s="49">
        <v>11</v>
      </c>
      <c r="E38" s="41">
        <v>16</v>
      </c>
      <c r="F38" s="42">
        <v>2.9465930018416207E-2</v>
      </c>
    </row>
    <row r="39" spans="1:6" ht="15" customHeight="1" x14ac:dyDescent="0.15">
      <c r="A39" s="12"/>
      <c r="B39" s="35">
        <v>30</v>
      </c>
      <c r="C39" s="94">
        <v>4</v>
      </c>
      <c r="D39" s="94">
        <v>1</v>
      </c>
      <c r="E39" s="95">
        <v>5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0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15">
      <c r="A44" s="12"/>
      <c r="B44" s="40" t="s">
        <v>33</v>
      </c>
      <c r="C44" s="49">
        <v>13</v>
      </c>
      <c r="D44" s="49">
        <v>6</v>
      </c>
      <c r="E44" s="41">
        <v>19</v>
      </c>
      <c r="F44" s="42">
        <v>3.4990791896869246E-2</v>
      </c>
    </row>
    <row r="45" spans="1:6" ht="15" customHeight="1" x14ac:dyDescent="0.15">
      <c r="A45" s="12"/>
      <c r="B45" s="35">
        <v>35</v>
      </c>
      <c r="C45" s="94">
        <v>1</v>
      </c>
      <c r="D45" s="94">
        <v>4</v>
      </c>
      <c r="E45" s="95">
        <v>5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3</v>
      </c>
      <c r="E46" s="95">
        <v>6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0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11</v>
      </c>
      <c r="D50" s="49">
        <v>9</v>
      </c>
      <c r="E50" s="41">
        <v>20</v>
      </c>
      <c r="F50" s="42">
        <v>3.6832412523020261E-2</v>
      </c>
    </row>
    <row r="51" spans="1:6" ht="15" customHeight="1" x14ac:dyDescent="0.15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5</v>
      </c>
      <c r="E52" s="95">
        <v>6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4</v>
      </c>
      <c r="E53" s="95">
        <v>5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3</v>
      </c>
      <c r="E55" s="95">
        <v>6</v>
      </c>
      <c r="F55" s="32"/>
    </row>
    <row r="56" spans="1:6" ht="15" customHeight="1" x14ac:dyDescent="0.15">
      <c r="A56" s="12"/>
      <c r="B56" s="40" t="s">
        <v>35</v>
      </c>
      <c r="C56" s="49">
        <v>10</v>
      </c>
      <c r="D56" s="49">
        <v>16</v>
      </c>
      <c r="E56" s="41">
        <v>26</v>
      </c>
      <c r="F56" s="42">
        <v>4.7882136279926338E-2</v>
      </c>
    </row>
    <row r="57" spans="1:6" ht="15" customHeight="1" x14ac:dyDescent="0.15">
      <c r="A57" s="12"/>
      <c r="B57" s="35">
        <v>45</v>
      </c>
      <c r="C57" s="94">
        <v>4</v>
      </c>
      <c r="D57" s="94">
        <v>2</v>
      </c>
      <c r="E57" s="95">
        <v>6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5</v>
      </c>
      <c r="E58" s="95">
        <v>7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5</v>
      </c>
      <c r="E59" s="95">
        <v>8</v>
      </c>
      <c r="F59" s="32"/>
    </row>
    <row r="60" spans="1:6" ht="15" customHeight="1" x14ac:dyDescent="0.15">
      <c r="A60" s="12"/>
      <c r="B60" s="35">
        <v>48</v>
      </c>
      <c r="C60" s="94">
        <v>6</v>
      </c>
      <c r="D60" s="94">
        <v>9</v>
      </c>
      <c r="E60" s="95">
        <v>15</v>
      </c>
      <c r="F60" s="32"/>
    </row>
    <row r="61" spans="1:6" ht="15" customHeight="1" x14ac:dyDescent="0.15">
      <c r="A61" s="12"/>
      <c r="B61" s="35">
        <v>49</v>
      </c>
      <c r="C61" s="94">
        <v>5</v>
      </c>
      <c r="D61" s="94">
        <v>5</v>
      </c>
      <c r="E61" s="95">
        <v>10</v>
      </c>
      <c r="F61" s="32"/>
    </row>
    <row r="62" spans="1:6" ht="15" customHeight="1" x14ac:dyDescent="0.15">
      <c r="A62" s="12"/>
      <c r="B62" s="40" t="s">
        <v>36</v>
      </c>
      <c r="C62" s="49">
        <v>20</v>
      </c>
      <c r="D62" s="49">
        <v>26</v>
      </c>
      <c r="E62" s="41">
        <v>46</v>
      </c>
      <c r="F62" s="42">
        <v>8.4714548802946599E-2</v>
      </c>
    </row>
    <row r="63" spans="1:6" ht="15" customHeight="1" x14ac:dyDescent="0.15">
      <c r="A63" s="12"/>
      <c r="B63" s="35">
        <v>50</v>
      </c>
      <c r="C63" s="94">
        <v>6</v>
      </c>
      <c r="D63" s="94">
        <v>4</v>
      </c>
      <c r="E63" s="95">
        <v>10</v>
      </c>
      <c r="F63" s="32"/>
    </row>
    <row r="64" spans="1:6" ht="15" customHeight="1" x14ac:dyDescent="0.15">
      <c r="A64" s="12"/>
      <c r="B64" s="35">
        <v>51</v>
      </c>
      <c r="C64" s="94">
        <v>6</v>
      </c>
      <c r="D64" s="94">
        <v>5</v>
      </c>
      <c r="E64" s="95">
        <v>11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7</v>
      </c>
      <c r="E65" s="95">
        <v>10</v>
      </c>
      <c r="F65" s="32"/>
    </row>
    <row r="66" spans="1:6" ht="15" customHeight="1" x14ac:dyDescent="0.15">
      <c r="A66" s="12"/>
      <c r="B66" s="35">
        <v>53</v>
      </c>
      <c r="C66" s="94">
        <v>6</v>
      </c>
      <c r="D66" s="94">
        <v>8</v>
      </c>
      <c r="E66" s="95">
        <v>14</v>
      </c>
      <c r="F66" s="32"/>
    </row>
    <row r="67" spans="1:6" ht="15" customHeight="1" x14ac:dyDescent="0.15">
      <c r="A67" s="12"/>
      <c r="B67" s="35">
        <v>54</v>
      </c>
      <c r="C67" s="94">
        <v>8</v>
      </c>
      <c r="D67" s="94">
        <v>3</v>
      </c>
      <c r="E67" s="95">
        <v>11</v>
      </c>
      <c r="F67" s="32"/>
    </row>
    <row r="68" spans="1:6" ht="15" customHeight="1" x14ac:dyDescent="0.15">
      <c r="A68" s="12"/>
      <c r="B68" s="40" t="s">
        <v>37</v>
      </c>
      <c r="C68" s="49">
        <v>29</v>
      </c>
      <c r="D68" s="49">
        <v>27</v>
      </c>
      <c r="E68" s="41">
        <v>56</v>
      </c>
      <c r="F68" s="42">
        <v>0.10313075506445672</v>
      </c>
    </row>
    <row r="69" spans="1:6" ht="15" customHeight="1" x14ac:dyDescent="0.15">
      <c r="A69" s="12"/>
      <c r="B69" s="35">
        <v>55</v>
      </c>
      <c r="C69" s="94">
        <v>2</v>
      </c>
      <c r="D69" s="94">
        <v>5</v>
      </c>
      <c r="E69" s="95">
        <v>7</v>
      </c>
      <c r="F69" s="32"/>
    </row>
    <row r="70" spans="1:6" ht="15" customHeight="1" x14ac:dyDescent="0.15">
      <c r="A70" s="12"/>
      <c r="B70" s="35">
        <v>56</v>
      </c>
      <c r="C70" s="94">
        <v>7</v>
      </c>
      <c r="D70" s="94">
        <v>4</v>
      </c>
      <c r="E70" s="95">
        <v>11</v>
      </c>
      <c r="F70" s="32"/>
    </row>
    <row r="71" spans="1:6" ht="15" customHeight="1" x14ac:dyDescent="0.15">
      <c r="A71" s="12"/>
      <c r="B71" s="35">
        <v>57</v>
      </c>
      <c r="C71" s="94">
        <v>4</v>
      </c>
      <c r="D71" s="94">
        <v>0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5</v>
      </c>
      <c r="D72" s="94">
        <v>4</v>
      </c>
      <c r="E72" s="95">
        <v>9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5</v>
      </c>
      <c r="E73" s="95">
        <v>9</v>
      </c>
      <c r="F73" s="32"/>
    </row>
    <row r="74" spans="1:6" ht="15" customHeight="1" x14ac:dyDescent="0.15">
      <c r="A74" s="12"/>
      <c r="B74" s="40" t="s">
        <v>38</v>
      </c>
      <c r="C74" s="49">
        <v>22</v>
      </c>
      <c r="D74" s="49">
        <v>18</v>
      </c>
      <c r="E74" s="41">
        <v>40</v>
      </c>
      <c r="F74" s="42">
        <v>7.3664825046040522E-2</v>
      </c>
    </row>
    <row r="75" spans="1:6" ht="15" customHeight="1" x14ac:dyDescent="0.15">
      <c r="A75" s="12"/>
      <c r="B75" s="35">
        <v>60</v>
      </c>
      <c r="C75" s="94">
        <v>4</v>
      </c>
      <c r="D75" s="94">
        <v>3</v>
      </c>
      <c r="E75" s="95">
        <v>7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5</v>
      </c>
      <c r="D77" s="94">
        <v>3</v>
      </c>
      <c r="E77" s="95">
        <v>8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6</v>
      </c>
      <c r="D79" s="94">
        <v>4</v>
      </c>
      <c r="E79" s="95">
        <v>10</v>
      </c>
      <c r="F79" s="32"/>
    </row>
    <row r="80" spans="1:6" ht="15" customHeight="1" x14ac:dyDescent="0.15">
      <c r="A80" s="12"/>
      <c r="B80" s="40" t="s">
        <v>39</v>
      </c>
      <c r="C80" s="49">
        <v>19</v>
      </c>
      <c r="D80" s="49">
        <v>13</v>
      </c>
      <c r="E80" s="41">
        <v>32</v>
      </c>
      <c r="F80" s="42">
        <v>5.8931860036832415E-2</v>
      </c>
    </row>
    <row r="81" spans="1:6" ht="15" customHeight="1" x14ac:dyDescent="0.15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6</v>
      </c>
      <c r="E82" s="95">
        <v>7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6</v>
      </c>
      <c r="E83" s="95">
        <v>9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7</v>
      </c>
      <c r="D85" s="94">
        <v>3</v>
      </c>
      <c r="E85" s="95">
        <v>10</v>
      </c>
      <c r="F85" s="32"/>
    </row>
    <row r="86" spans="1:6" ht="15" customHeight="1" x14ac:dyDescent="0.15">
      <c r="A86" s="12"/>
      <c r="B86" s="43" t="s">
        <v>40</v>
      </c>
      <c r="C86" s="71">
        <v>16</v>
      </c>
      <c r="D86" s="71">
        <v>20</v>
      </c>
      <c r="E86" s="44">
        <v>36</v>
      </c>
      <c r="F86" s="45">
        <v>6.6298342541436461E-2</v>
      </c>
    </row>
    <row r="87" spans="1:6" ht="15" customHeight="1" x14ac:dyDescent="0.15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5</v>
      </c>
      <c r="E88" s="95">
        <v>7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5</v>
      </c>
      <c r="E90" s="95">
        <v>9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11</v>
      </c>
      <c r="D92" s="71">
        <v>15</v>
      </c>
      <c r="E92" s="44">
        <v>26</v>
      </c>
      <c r="F92" s="45">
        <v>4.7882136279926338E-2</v>
      </c>
    </row>
    <row r="93" spans="1:6" ht="15" customHeight="1" x14ac:dyDescent="0.15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0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6</v>
      </c>
      <c r="E95" s="95">
        <v>7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5</v>
      </c>
      <c r="D97" s="94">
        <v>4</v>
      </c>
      <c r="E97" s="95">
        <v>9</v>
      </c>
      <c r="F97" s="32"/>
    </row>
    <row r="98" spans="1:6" ht="15" customHeight="1" x14ac:dyDescent="0.15">
      <c r="A98" s="12"/>
      <c r="B98" s="43" t="s">
        <v>42</v>
      </c>
      <c r="C98" s="71">
        <v>12</v>
      </c>
      <c r="D98" s="71">
        <v>15</v>
      </c>
      <c r="E98" s="44">
        <v>27</v>
      </c>
      <c r="F98" s="45">
        <v>4.9723756906077346E-2</v>
      </c>
    </row>
    <row r="99" spans="1:6" ht="15" customHeight="1" x14ac:dyDescent="0.15">
      <c r="A99" s="12"/>
      <c r="B99" s="35">
        <v>80</v>
      </c>
      <c r="C99" s="94">
        <v>1</v>
      </c>
      <c r="D99" s="94">
        <v>6</v>
      </c>
      <c r="E99" s="95">
        <v>7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4</v>
      </c>
      <c r="E100" s="95">
        <v>7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4</v>
      </c>
      <c r="D102" s="94">
        <v>3</v>
      </c>
      <c r="E102" s="95">
        <v>7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v>11</v>
      </c>
      <c r="D104" s="71">
        <v>18</v>
      </c>
      <c r="E104" s="44">
        <v>29</v>
      </c>
      <c r="F104" s="45">
        <v>5.3406998158379376E-2</v>
      </c>
    </row>
    <row r="105" spans="1:6" ht="15" customHeight="1" x14ac:dyDescent="0.15">
      <c r="A105" s="12"/>
      <c r="B105" s="35">
        <v>85</v>
      </c>
      <c r="C105" s="94">
        <v>4</v>
      </c>
      <c r="D105" s="94">
        <v>5</v>
      </c>
      <c r="E105" s="95">
        <v>9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4</v>
      </c>
      <c r="E107" s="95">
        <v>6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9</v>
      </c>
      <c r="D110" s="71">
        <v>13</v>
      </c>
      <c r="E110" s="44">
        <v>22</v>
      </c>
      <c r="F110" s="45">
        <v>4.0515653775322284E-2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1.289134438305709E-2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7.3664825046040518E-3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264</v>
      </c>
      <c r="D147" s="77">
        <v>279</v>
      </c>
      <c r="E147" s="77">
        <v>543</v>
      </c>
      <c r="F147" s="97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40</v>
      </c>
      <c r="D150" s="17">
        <v>33</v>
      </c>
      <c r="E150" s="17">
        <v>73</v>
      </c>
      <c r="F150" s="32">
        <v>0.13443830570902393</v>
      </c>
    </row>
    <row r="151" spans="1:6" ht="15" customHeight="1" x14ac:dyDescent="0.15">
      <c r="A151" s="18"/>
      <c r="B151" s="18" t="s">
        <v>49</v>
      </c>
      <c r="C151" s="19">
        <v>163</v>
      </c>
      <c r="D151" s="19">
        <v>156</v>
      </c>
      <c r="E151" s="19">
        <v>319</v>
      </c>
      <c r="F151" s="32">
        <v>0.58747697974217317</v>
      </c>
    </row>
    <row r="152" spans="1:6" ht="15" customHeight="1" x14ac:dyDescent="0.15">
      <c r="A152" s="33"/>
      <c r="B152" s="20" t="s">
        <v>6</v>
      </c>
      <c r="C152" s="21">
        <v>61</v>
      </c>
      <c r="D152" s="21">
        <v>90</v>
      </c>
      <c r="E152" s="21">
        <v>151</v>
      </c>
      <c r="F152" s="32">
        <v>0.27808471454880296</v>
      </c>
    </row>
    <row r="153" spans="1:6" ht="15" customHeight="1" x14ac:dyDescent="0.15">
      <c r="B153" s="2" t="s">
        <v>8</v>
      </c>
      <c r="C153" s="1">
        <v>264</v>
      </c>
      <c r="D153" s="1">
        <v>279</v>
      </c>
      <c r="E153" s="1">
        <v>543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40</v>
      </c>
      <c r="D155" s="17">
        <v>33</v>
      </c>
      <c r="E155" s="17">
        <v>73</v>
      </c>
      <c r="F155" s="32">
        <v>0.13443830570902393</v>
      </c>
    </row>
    <row r="156" spans="1:6" ht="15" customHeight="1" x14ac:dyDescent="0.15">
      <c r="A156" s="28"/>
      <c r="B156" s="18" t="s">
        <v>49</v>
      </c>
      <c r="C156" s="19">
        <v>163</v>
      </c>
      <c r="D156" s="19">
        <v>156</v>
      </c>
      <c r="E156" s="19">
        <v>319</v>
      </c>
      <c r="F156" s="32">
        <v>0.58747697974217317</v>
      </c>
    </row>
    <row r="157" spans="1:6" ht="15" customHeight="1" x14ac:dyDescent="0.15">
      <c r="A157" s="25"/>
      <c r="B157" s="20" t="s">
        <v>10</v>
      </c>
      <c r="C157" s="21">
        <v>27</v>
      </c>
      <c r="D157" s="21">
        <v>35</v>
      </c>
      <c r="E157" s="21">
        <v>62</v>
      </c>
      <c r="F157" s="32">
        <v>0.1141804788213628</v>
      </c>
    </row>
    <row r="158" spans="1:6" ht="15" customHeight="1" x14ac:dyDescent="0.15">
      <c r="A158" s="26"/>
      <c r="B158" s="29" t="s">
        <v>11</v>
      </c>
      <c r="C158" s="27">
        <v>34</v>
      </c>
      <c r="D158" s="27">
        <v>55</v>
      </c>
      <c r="E158" s="27">
        <v>89</v>
      </c>
      <c r="F158" s="32">
        <v>0.16390423572744015</v>
      </c>
    </row>
    <row r="159" spans="1:6" ht="15" customHeight="1" x14ac:dyDescent="0.15">
      <c r="B159" s="2" t="s">
        <v>8</v>
      </c>
      <c r="C159" s="1">
        <v>264</v>
      </c>
      <c r="D159" s="1">
        <v>279</v>
      </c>
      <c r="E159" s="1">
        <v>543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11</v>
      </c>
      <c r="D161" s="31">
        <v>22</v>
      </c>
      <c r="E161" s="31">
        <v>33</v>
      </c>
      <c r="F161" s="32">
        <v>6.0773480662983423E-2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9</v>
      </c>
      <c r="E162" s="31">
        <v>11</v>
      </c>
      <c r="F162" s="32">
        <v>2.0257826887661142E-2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7.3664825046040518E-3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1">
    <tabColor rgb="FFCCFF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178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2</v>
      </c>
      <c r="E8" s="38">
        <v>5</v>
      </c>
      <c r="F8" s="39">
        <v>3.1055900621118012E-2</v>
      </c>
    </row>
    <row r="9" spans="1:6" ht="15" customHeight="1" x14ac:dyDescent="0.15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5</v>
      </c>
      <c r="E14" s="48">
        <v>6</v>
      </c>
      <c r="F14" s="39">
        <v>3.7267080745341616E-2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6.2111801242236021E-3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1.8633540372670808E-2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5</v>
      </c>
      <c r="D32" s="49">
        <v>5</v>
      </c>
      <c r="E32" s="41">
        <v>10</v>
      </c>
      <c r="F32" s="42">
        <v>6.2111801242236024E-2</v>
      </c>
    </row>
    <row r="33" spans="1:6" ht="15" customHeight="1" x14ac:dyDescent="0.15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4</v>
      </c>
      <c r="E38" s="41">
        <v>5</v>
      </c>
      <c r="F38" s="42">
        <v>3.1055900621118012E-2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v>5</v>
      </c>
      <c r="D44" s="49">
        <v>5</v>
      </c>
      <c r="E44" s="41">
        <v>10</v>
      </c>
      <c r="F44" s="42">
        <v>6.2111801242236024E-2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1.8633540372670808E-2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3</v>
      </c>
      <c r="D56" s="49">
        <v>3</v>
      </c>
      <c r="E56" s="41">
        <v>6</v>
      </c>
      <c r="F56" s="42">
        <v>3.7267080745341616E-2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v>4</v>
      </c>
      <c r="D62" s="49">
        <v>1</v>
      </c>
      <c r="E62" s="41">
        <v>5</v>
      </c>
      <c r="F62" s="42">
        <v>3.1055900621118012E-2</v>
      </c>
    </row>
    <row r="63" spans="1:6" ht="15" customHeight="1" x14ac:dyDescent="0.15">
      <c r="A63" s="12"/>
      <c r="B63" s="35">
        <v>50</v>
      </c>
      <c r="C63" s="94">
        <v>0</v>
      </c>
      <c r="D63" s="94">
        <v>5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15">
      <c r="A68" s="12"/>
      <c r="B68" s="40" t="s">
        <v>37</v>
      </c>
      <c r="C68" s="49">
        <v>7</v>
      </c>
      <c r="D68" s="49">
        <v>9</v>
      </c>
      <c r="E68" s="41">
        <v>16</v>
      </c>
      <c r="F68" s="42">
        <v>9.9378881987577633E-2</v>
      </c>
    </row>
    <row r="69" spans="1:6" ht="15" customHeight="1" x14ac:dyDescent="0.15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6</v>
      </c>
      <c r="D74" s="49">
        <v>3</v>
      </c>
      <c r="E74" s="41">
        <v>9</v>
      </c>
      <c r="F74" s="42">
        <v>5.5900621118012424E-2</v>
      </c>
    </row>
    <row r="75" spans="1:6" ht="15" customHeight="1" x14ac:dyDescent="0.15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6</v>
      </c>
      <c r="E80" s="41">
        <v>10</v>
      </c>
      <c r="F80" s="42">
        <v>6.2111801242236024E-2</v>
      </c>
    </row>
    <row r="81" spans="1:6" ht="15" customHeight="1" x14ac:dyDescent="0.15">
      <c r="A81" s="12"/>
      <c r="B81" s="35">
        <v>65</v>
      </c>
      <c r="C81" s="94">
        <v>3</v>
      </c>
      <c r="D81" s="94">
        <v>0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8</v>
      </c>
      <c r="D86" s="71">
        <v>7</v>
      </c>
      <c r="E86" s="44">
        <v>15</v>
      </c>
      <c r="F86" s="45">
        <v>9.3167701863354033E-2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3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3</v>
      </c>
      <c r="D92" s="71">
        <v>5</v>
      </c>
      <c r="E92" s="44">
        <v>8</v>
      </c>
      <c r="F92" s="45">
        <v>4.9689440993788817E-2</v>
      </c>
    </row>
    <row r="93" spans="1:6" ht="15" customHeight="1" x14ac:dyDescent="0.15">
      <c r="A93" s="12"/>
      <c r="B93" s="35">
        <v>75</v>
      </c>
      <c r="C93" s="94">
        <v>3</v>
      </c>
      <c r="D93" s="94">
        <v>0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8</v>
      </c>
      <c r="D98" s="71">
        <v>4</v>
      </c>
      <c r="E98" s="44">
        <v>12</v>
      </c>
      <c r="F98" s="45">
        <v>7.4534161490683232E-2</v>
      </c>
    </row>
    <row r="99" spans="1:6" ht="15" customHeight="1" x14ac:dyDescent="0.15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7</v>
      </c>
      <c r="E104" s="44">
        <v>8</v>
      </c>
      <c r="F104" s="45">
        <v>4.9689440993788817E-2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3</v>
      </c>
      <c r="E105" s="95">
        <v>6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15">
      <c r="A110" s="12"/>
      <c r="B110" s="43" t="s">
        <v>44</v>
      </c>
      <c r="C110" s="71">
        <v>7</v>
      </c>
      <c r="D110" s="71">
        <v>13</v>
      </c>
      <c r="E110" s="44">
        <v>20</v>
      </c>
      <c r="F110" s="45">
        <v>0.12422360248447205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3.1055900621118012E-2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1.8633540372670808E-2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6.2111801242236021E-3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72</v>
      </c>
      <c r="D147" s="77">
        <v>89</v>
      </c>
      <c r="E147" s="77">
        <v>161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5</v>
      </c>
      <c r="D150" s="17">
        <v>7</v>
      </c>
      <c r="E150" s="17">
        <v>12</v>
      </c>
      <c r="F150" s="32">
        <v>7.4534161490683232E-2</v>
      </c>
    </row>
    <row r="151" spans="1:6" ht="15" customHeight="1" x14ac:dyDescent="0.15">
      <c r="A151" s="18"/>
      <c r="B151" s="18" t="s">
        <v>49</v>
      </c>
      <c r="C151" s="19">
        <v>38</v>
      </c>
      <c r="D151" s="19">
        <v>39</v>
      </c>
      <c r="E151" s="19">
        <v>77</v>
      </c>
      <c r="F151" s="32">
        <v>0.47826086956521741</v>
      </c>
    </row>
    <row r="152" spans="1:6" ht="15" customHeight="1" x14ac:dyDescent="0.15">
      <c r="A152" s="33"/>
      <c r="B152" s="20" t="s">
        <v>6</v>
      </c>
      <c r="C152" s="21">
        <v>29</v>
      </c>
      <c r="D152" s="21">
        <v>43</v>
      </c>
      <c r="E152" s="21">
        <v>72</v>
      </c>
      <c r="F152" s="32">
        <v>0.44720496894409939</v>
      </c>
    </row>
    <row r="153" spans="1:6" ht="15" customHeight="1" x14ac:dyDescent="0.15">
      <c r="B153" s="2" t="s">
        <v>8</v>
      </c>
      <c r="C153" s="1">
        <v>72</v>
      </c>
      <c r="D153" s="1">
        <v>89</v>
      </c>
      <c r="E153" s="1">
        <v>161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5</v>
      </c>
      <c r="D155" s="17">
        <v>7</v>
      </c>
      <c r="E155" s="17">
        <v>12</v>
      </c>
      <c r="F155" s="32">
        <v>7.4534161490683232E-2</v>
      </c>
    </row>
    <row r="156" spans="1:6" ht="15" customHeight="1" x14ac:dyDescent="0.15">
      <c r="A156" s="28"/>
      <c r="B156" s="18" t="s">
        <v>49</v>
      </c>
      <c r="C156" s="19">
        <v>38</v>
      </c>
      <c r="D156" s="19">
        <v>39</v>
      </c>
      <c r="E156" s="19">
        <v>77</v>
      </c>
      <c r="F156" s="32">
        <v>0.47826086956521741</v>
      </c>
    </row>
    <row r="157" spans="1:6" ht="15" customHeight="1" x14ac:dyDescent="0.15">
      <c r="A157" s="25"/>
      <c r="B157" s="20" t="s">
        <v>10</v>
      </c>
      <c r="C157" s="21">
        <v>11</v>
      </c>
      <c r="D157" s="21">
        <v>12</v>
      </c>
      <c r="E157" s="21">
        <v>23</v>
      </c>
      <c r="F157" s="32">
        <v>0.14285714285714285</v>
      </c>
    </row>
    <row r="158" spans="1:6" ht="15" customHeight="1" x14ac:dyDescent="0.15">
      <c r="A158" s="26"/>
      <c r="B158" s="29" t="s">
        <v>11</v>
      </c>
      <c r="C158" s="27">
        <v>18</v>
      </c>
      <c r="D158" s="27">
        <v>31</v>
      </c>
      <c r="E158" s="27">
        <v>49</v>
      </c>
      <c r="F158" s="32">
        <v>0.30434782608695654</v>
      </c>
    </row>
    <row r="159" spans="1:6" ht="15" customHeight="1" x14ac:dyDescent="0.15">
      <c r="B159" s="2" t="s">
        <v>8</v>
      </c>
      <c r="C159" s="1">
        <v>72</v>
      </c>
      <c r="D159" s="1">
        <v>89</v>
      </c>
      <c r="E159" s="1">
        <v>161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9</v>
      </c>
      <c r="D161" s="31">
        <v>20</v>
      </c>
      <c r="E161" s="31">
        <v>29</v>
      </c>
      <c r="F161" s="32">
        <v>0.18012422360248448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7</v>
      </c>
      <c r="E162" s="31">
        <v>9</v>
      </c>
      <c r="F162" s="32">
        <v>5.5900621118012424E-2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2.4844720496894408E-2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6.2111801242236021E-3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62">
    <tabColor rgb="FFCCFF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179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2</v>
      </c>
      <c r="D8" s="70">
        <v>0</v>
      </c>
      <c r="E8" s="38">
        <v>2</v>
      </c>
      <c r="F8" s="39">
        <v>9.1743119266055051E-3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2</v>
      </c>
      <c r="E14" s="48">
        <v>4</v>
      </c>
      <c r="F14" s="39">
        <v>1.834862385321101E-2</v>
      </c>
    </row>
    <row r="15" spans="1:6" ht="15" customHeight="1" x14ac:dyDescent="0.15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0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8</v>
      </c>
      <c r="D20" s="70">
        <v>1</v>
      </c>
      <c r="E20" s="48">
        <v>9</v>
      </c>
      <c r="F20" s="39">
        <v>4.1284403669724773E-2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4</v>
      </c>
      <c r="D26" s="49">
        <v>3</v>
      </c>
      <c r="E26" s="41">
        <v>7</v>
      </c>
      <c r="F26" s="42">
        <v>3.2110091743119268E-2</v>
      </c>
    </row>
    <row r="27" spans="1:6" ht="15" customHeight="1" x14ac:dyDescent="0.15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6</v>
      </c>
      <c r="D32" s="49">
        <v>4</v>
      </c>
      <c r="E32" s="41">
        <v>10</v>
      </c>
      <c r="F32" s="42">
        <v>4.5871559633027525E-2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1.3761467889908258E-2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7</v>
      </c>
      <c r="D44" s="49">
        <v>1</v>
      </c>
      <c r="E44" s="41">
        <v>8</v>
      </c>
      <c r="F44" s="42">
        <v>3.669724770642202E-2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4</v>
      </c>
      <c r="D46" s="94">
        <v>3</v>
      </c>
      <c r="E46" s="95">
        <v>7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v>10</v>
      </c>
      <c r="D50" s="49">
        <v>6</v>
      </c>
      <c r="E50" s="41">
        <v>16</v>
      </c>
      <c r="F50" s="42">
        <v>7.3394495412844041E-2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4</v>
      </c>
      <c r="D56" s="49">
        <v>0</v>
      </c>
      <c r="E56" s="41">
        <v>4</v>
      </c>
      <c r="F56" s="42">
        <v>1.834862385321101E-2</v>
      </c>
    </row>
    <row r="57" spans="1:6" ht="15" customHeight="1" x14ac:dyDescent="0.15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4</v>
      </c>
      <c r="D61" s="94">
        <v>3</v>
      </c>
      <c r="E61" s="95">
        <v>7</v>
      </c>
      <c r="F61" s="32"/>
    </row>
    <row r="62" spans="1:6" ht="15" customHeight="1" x14ac:dyDescent="0.15">
      <c r="A62" s="12"/>
      <c r="B62" s="40" t="s">
        <v>36</v>
      </c>
      <c r="C62" s="49">
        <v>8</v>
      </c>
      <c r="D62" s="49">
        <v>8</v>
      </c>
      <c r="E62" s="41">
        <v>16</v>
      </c>
      <c r="F62" s="42">
        <v>7.3394495412844041E-2</v>
      </c>
    </row>
    <row r="63" spans="1:6" ht="15" customHeight="1" x14ac:dyDescent="0.15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2</v>
      </c>
      <c r="E66" s="95">
        <v>6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5</v>
      </c>
      <c r="D68" s="49">
        <v>8</v>
      </c>
      <c r="E68" s="41">
        <v>13</v>
      </c>
      <c r="F68" s="42">
        <v>5.9633027522935783E-2</v>
      </c>
    </row>
    <row r="69" spans="1:6" ht="15" customHeight="1" x14ac:dyDescent="0.15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0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3.669724770642202E-2</v>
      </c>
    </row>
    <row r="75" spans="1:6" ht="15" customHeight="1" x14ac:dyDescent="0.15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9</v>
      </c>
      <c r="D80" s="49">
        <v>11</v>
      </c>
      <c r="E80" s="41">
        <v>20</v>
      </c>
      <c r="F80" s="42">
        <v>9.1743119266055051E-2</v>
      </c>
    </row>
    <row r="81" spans="1:6" ht="15" customHeight="1" x14ac:dyDescent="0.15">
      <c r="A81" s="12"/>
      <c r="B81" s="35">
        <v>65</v>
      </c>
      <c r="C81" s="94">
        <v>4</v>
      </c>
      <c r="D81" s="94">
        <v>1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4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11</v>
      </c>
      <c r="D86" s="71">
        <v>7</v>
      </c>
      <c r="E86" s="44">
        <v>18</v>
      </c>
      <c r="F86" s="45">
        <v>8.2568807339449546E-2</v>
      </c>
    </row>
    <row r="87" spans="1:6" ht="15" customHeight="1" x14ac:dyDescent="0.15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5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4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8</v>
      </c>
      <c r="D92" s="71">
        <v>13</v>
      </c>
      <c r="E92" s="44">
        <v>21</v>
      </c>
      <c r="F92" s="45">
        <v>9.6330275229357804E-2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7</v>
      </c>
      <c r="D98" s="71">
        <v>11</v>
      </c>
      <c r="E98" s="44">
        <v>18</v>
      </c>
      <c r="F98" s="45">
        <v>8.2568807339449546E-2</v>
      </c>
    </row>
    <row r="99" spans="1:6" ht="15" customHeight="1" x14ac:dyDescent="0.15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0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10</v>
      </c>
      <c r="D104" s="71">
        <v>8</v>
      </c>
      <c r="E104" s="44">
        <v>18</v>
      </c>
      <c r="F104" s="45">
        <v>8.2568807339449546E-2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6</v>
      </c>
      <c r="E110" s="44">
        <v>10</v>
      </c>
      <c r="F110" s="45">
        <v>4.5871559633027525E-2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v>4</v>
      </c>
      <c r="D116" s="71">
        <v>4</v>
      </c>
      <c r="E116" s="44">
        <v>8</v>
      </c>
      <c r="F116" s="45">
        <v>3.669724770642202E-2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2.2935779816513763E-2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116</v>
      </c>
      <c r="D147" s="77">
        <v>102</v>
      </c>
      <c r="E147" s="77">
        <v>218</v>
      </c>
      <c r="F147" s="97">
        <v>0.99999999999999978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12</v>
      </c>
      <c r="D150" s="17">
        <v>3</v>
      </c>
      <c r="E150" s="17">
        <v>15</v>
      </c>
      <c r="F150" s="32">
        <v>6.8807339449541288E-2</v>
      </c>
    </row>
    <row r="151" spans="1:6" ht="15" customHeight="1" x14ac:dyDescent="0.15">
      <c r="A151" s="18"/>
      <c r="B151" s="18" t="s">
        <v>49</v>
      </c>
      <c r="C151" s="19">
        <v>59</v>
      </c>
      <c r="D151" s="19">
        <v>46</v>
      </c>
      <c r="E151" s="19">
        <v>105</v>
      </c>
      <c r="F151" s="32">
        <v>0.48165137614678899</v>
      </c>
    </row>
    <row r="152" spans="1:6" ht="15" customHeight="1" x14ac:dyDescent="0.15">
      <c r="A152" s="33"/>
      <c r="B152" s="20" t="s">
        <v>6</v>
      </c>
      <c r="C152" s="21">
        <v>45</v>
      </c>
      <c r="D152" s="21">
        <v>53</v>
      </c>
      <c r="E152" s="21">
        <v>98</v>
      </c>
      <c r="F152" s="32">
        <v>0.44954128440366975</v>
      </c>
    </row>
    <row r="153" spans="1:6" ht="15" customHeight="1" x14ac:dyDescent="0.15">
      <c r="B153" s="2" t="s">
        <v>8</v>
      </c>
      <c r="C153" s="1">
        <v>116</v>
      </c>
      <c r="D153" s="1">
        <v>102</v>
      </c>
      <c r="E153" s="1">
        <v>218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12</v>
      </c>
      <c r="D155" s="17">
        <v>3</v>
      </c>
      <c r="E155" s="17">
        <v>15</v>
      </c>
      <c r="F155" s="32">
        <v>6.8807339449541288E-2</v>
      </c>
    </row>
    <row r="156" spans="1:6" ht="15" customHeight="1" x14ac:dyDescent="0.15">
      <c r="A156" s="28"/>
      <c r="B156" s="18" t="s">
        <v>49</v>
      </c>
      <c r="C156" s="19">
        <v>59</v>
      </c>
      <c r="D156" s="19">
        <v>46</v>
      </c>
      <c r="E156" s="19">
        <v>105</v>
      </c>
      <c r="F156" s="32">
        <v>0.48165137614678899</v>
      </c>
    </row>
    <row r="157" spans="1:6" ht="15" customHeight="1" x14ac:dyDescent="0.15">
      <c r="A157" s="25"/>
      <c r="B157" s="20" t="s">
        <v>10</v>
      </c>
      <c r="C157" s="21">
        <v>19</v>
      </c>
      <c r="D157" s="21">
        <v>20</v>
      </c>
      <c r="E157" s="21">
        <v>39</v>
      </c>
      <c r="F157" s="32">
        <v>0.17889908256880735</v>
      </c>
    </row>
    <row r="158" spans="1:6" ht="15" customHeight="1" x14ac:dyDescent="0.15">
      <c r="A158" s="26"/>
      <c r="B158" s="29" t="s">
        <v>11</v>
      </c>
      <c r="C158" s="27">
        <v>26</v>
      </c>
      <c r="D158" s="27">
        <v>33</v>
      </c>
      <c r="E158" s="27">
        <v>59</v>
      </c>
      <c r="F158" s="32">
        <v>0.27064220183486237</v>
      </c>
    </row>
    <row r="159" spans="1:6" ht="15" customHeight="1" x14ac:dyDescent="0.15">
      <c r="B159" s="2" t="s">
        <v>8</v>
      </c>
      <c r="C159" s="1">
        <v>116</v>
      </c>
      <c r="D159" s="1">
        <v>102</v>
      </c>
      <c r="E159" s="1">
        <v>218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9</v>
      </c>
      <c r="D161" s="31">
        <v>14</v>
      </c>
      <c r="E161" s="31">
        <v>23</v>
      </c>
      <c r="F161" s="32">
        <v>0.10550458715596331</v>
      </c>
    </row>
    <row r="162" spans="1:6" ht="15" customHeight="1" x14ac:dyDescent="0.15">
      <c r="A162" s="30"/>
      <c r="B162" s="23" t="s">
        <v>15</v>
      </c>
      <c r="C162" s="31">
        <v>5</v>
      </c>
      <c r="D162" s="31">
        <v>8</v>
      </c>
      <c r="E162" s="31">
        <v>13</v>
      </c>
      <c r="F162" s="32">
        <v>5.9633027522935783E-2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4</v>
      </c>
      <c r="E163" s="31">
        <v>5</v>
      </c>
      <c r="F163" s="32">
        <v>2.2935779816513763E-2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4">
    <tabColor indexed="45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2</v>
      </c>
      <c r="E20" s="48">
        <v>2</v>
      </c>
      <c r="F20" s="39">
        <v>1.8691588785046728E-2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2.8037383177570093E-2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3.7383177570093455E-2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3.7383177570093455E-2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2.8037383177570093E-2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1.8691588785046728E-2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9.3457943925233638E-3</v>
      </c>
    </row>
    <row r="57" spans="1:6" ht="15" customHeight="1" x14ac:dyDescent="0.15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2</v>
      </c>
      <c r="D62" s="49">
        <v>5</v>
      </c>
      <c r="E62" s="41">
        <v>7</v>
      </c>
      <c r="F62" s="42">
        <v>6.5420560747663545E-2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6</v>
      </c>
      <c r="D68" s="49">
        <v>6</v>
      </c>
      <c r="E68" s="41">
        <v>12</v>
      </c>
      <c r="F68" s="42">
        <v>0.11214953271028037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5.6074766355140186E-2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2</v>
      </c>
      <c r="E80" s="41">
        <v>6</v>
      </c>
      <c r="F80" s="42">
        <v>5.6074766355140186E-2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1</v>
      </c>
      <c r="D86" s="71">
        <v>1</v>
      </c>
      <c r="E86" s="44">
        <v>2</v>
      </c>
      <c r="F86" s="45">
        <v>1.8691588785046728E-2</v>
      </c>
    </row>
    <row r="87" spans="1:6" ht="15" customHeight="1" x14ac:dyDescent="0.15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6</v>
      </c>
      <c r="D92" s="71">
        <v>7</v>
      </c>
      <c r="E92" s="44">
        <v>13</v>
      </c>
      <c r="F92" s="45">
        <v>0.12149532710280374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5</v>
      </c>
      <c r="D98" s="71">
        <v>4</v>
      </c>
      <c r="E98" s="44">
        <v>9</v>
      </c>
      <c r="F98" s="45">
        <v>8.4112149532710276E-2</v>
      </c>
    </row>
    <row r="99" spans="1:6" ht="15" customHeight="1" x14ac:dyDescent="0.15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7</v>
      </c>
      <c r="E104" s="44">
        <v>12</v>
      </c>
      <c r="F104" s="45">
        <v>0.11214953271028037</v>
      </c>
    </row>
    <row r="105" spans="1:6" ht="15" customHeight="1" x14ac:dyDescent="0.15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7</v>
      </c>
      <c r="E110" s="44">
        <v>10</v>
      </c>
      <c r="F110" s="45">
        <v>9.3457943925233641E-2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3.7383177570093455E-2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2</v>
      </c>
      <c r="E120" s="95">
        <v>3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6</v>
      </c>
      <c r="E122" s="44">
        <v>7</v>
      </c>
      <c r="F122" s="45">
        <v>6.5420560747663545E-2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49</v>
      </c>
      <c r="D147" s="77">
        <v>58</v>
      </c>
      <c r="E147" s="77">
        <v>107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18</v>
      </c>
    </row>
    <row r="150" spans="1:6" ht="15" customHeight="1" x14ac:dyDescent="0.15">
      <c r="A150" s="16"/>
      <c r="B150" s="16" t="s">
        <v>7</v>
      </c>
      <c r="C150" s="17">
        <v>0</v>
      </c>
      <c r="D150" s="17">
        <v>2</v>
      </c>
      <c r="E150" s="17">
        <v>2</v>
      </c>
      <c r="F150" s="32">
        <v>1.8691588785046728E-2</v>
      </c>
    </row>
    <row r="151" spans="1:6" ht="15" customHeight="1" x14ac:dyDescent="0.15">
      <c r="A151" s="18"/>
      <c r="B151" s="18" t="s">
        <v>49</v>
      </c>
      <c r="C151" s="19">
        <v>26</v>
      </c>
      <c r="D151" s="19">
        <v>22</v>
      </c>
      <c r="E151" s="19">
        <v>48</v>
      </c>
      <c r="F151" s="32">
        <v>0.44859813084112149</v>
      </c>
    </row>
    <row r="152" spans="1:6" ht="15" customHeight="1" x14ac:dyDescent="0.15">
      <c r="A152" s="33"/>
      <c r="B152" s="20" t="s">
        <v>6</v>
      </c>
      <c r="C152" s="21">
        <v>23</v>
      </c>
      <c r="D152" s="21">
        <v>34</v>
      </c>
      <c r="E152" s="21">
        <v>57</v>
      </c>
      <c r="F152" s="32">
        <v>0.53271028037383172</v>
      </c>
    </row>
    <row r="153" spans="1:6" ht="15" customHeight="1" x14ac:dyDescent="0.15">
      <c r="B153" s="2" t="s">
        <v>8</v>
      </c>
      <c r="C153" s="1">
        <v>49</v>
      </c>
      <c r="D153" s="1">
        <v>58</v>
      </c>
      <c r="E153" s="1">
        <v>107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0</v>
      </c>
      <c r="D155" s="17">
        <v>2</v>
      </c>
      <c r="E155" s="17">
        <v>2</v>
      </c>
      <c r="F155" s="32">
        <v>1.8691588785046728E-2</v>
      </c>
    </row>
    <row r="156" spans="1:6" ht="15" customHeight="1" x14ac:dyDescent="0.15">
      <c r="A156" s="28"/>
      <c r="B156" s="18" t="s">
        <v>49</v>
      </c>
      <c r="C156" s="19">
        <v>26</v>
      </c>
      <c r="D156" s="19">
        <v>22</v>
      </c>
      <c r="E156" s="19">
        <v>48</v>
      </c>
      <c r="F156" s="32">
        <v>0.44859813084112149</v>
      </c>
    </row>
    <row r="157" spans="1:6" ht="15" customHeight="1" x14ac:dyDescent="0.15">
      <c r="A157" s="25"/>
      <c r="B157" s="20" t="s">
        <v>10</v>
      </c>
      <c r="C157" s="21">
        <v>7</v>
      </c>
      <c r="D157" s="21">
        <v>8</v>
      </c>
      <c r="E157" s="21">
        <v>15</v>
      </c>
      <c r="F157" s="32">
        <v>0.14018691588785046</v>
      </c>
    </row>
    <row r="158" spans="1:6" ht="15" customHeight="1" x14ac:dyDescent="0.15">
      <c r="A158" s="26"/>
      <c r="B158" s="29" t="s">
        <v>11</v>
      </c>
      <c r="C158" s="27">
        <v>16</v>
      </c>
      <c r="D158" s="27">
        <v>26</v>
      </c>
      <c r="E158" s="27">
        <v>42</v>
      </c>
      <c r="F158" s="32">
        <v>0.3925233644859813</v>
      </c>
    </row>
    <row r="159" spans="1:6" ht="15" customHeight="1" x14ac:dyDescent="0.15">
      <c r="B159" s="2" t="s">
        <v>8</v>
      </c>
      <c r="C159" s="1">
        <v>49</v>
      </c>
      <c r="D159" s="1">
        <v>58</v>
      </c>
      <c r="E159" s="1">
        <v>107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6</v>
      </c>
      <c r="D161" s="31">
        <v>15</v>
      </c>
      <c r="E161" s="31">
        <v>21</v>
      </c>
      <c r="F161" s="32">
        <v>0.19626168224299065</v>
      </c>
    </row>
    <row r="162" spans="1:6" ht="15" customHeight="1" x14ac:dyDescent="0.15">
      <c r="A162" s="30"/>
      <c r="B162" s="23" t="s">
        <v>15</v>
      </c>
      <c r="C162" s="31">
        <v>3</v>
      </c>
      <c r="D162" s="31">
        <v>8</v>
      </c>
      <c r="E162" s="31">
        <v>11</v>
      </c>
      <c r="F162" s="32">
        <v>0.10280373831775701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6</v>
      </c>
      <c r="E163" s="31">
        <v>7</v>
      </c>
      <c r="F163" s="32">
        <v>6.5420560747663545E-2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63">
    <tabColor rgb="FFCCFFFF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180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1</v>
      </c>
      <c r="E8" s="38">
        <v>2</v>
      </c>
      <c r="F8" s="39">
        <v>2.247191011235955E-2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3</v>
      </c>
      <c r="D20" s="70">
        <v>0</v>
      </c>
      <c r="E20" s="48">
        <v>3</v>
      </c>
      <c r="F20" s="39">
        <v>3.3707865168539325E-2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4</v>
      </c>
      <c r="D26" s="49">
        <v>3</v>
      </c>
      <c r="E26" s="41">
        <v>7</v>
      </c>
      <c r="F26" s="42">
        <v>7.8651685393258425E-2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2.247191011235955E-2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1.1235955056179775E-2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3.3707865168539325E-2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3.3707865168539325E-2</v>
      </c>
    </row>
    <row r="51" spans="1:6" ht="15" customHeight="1" x14ac:dyDescent="0.15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3</v>
      </c>
      <c r="E56" s="41">
        <v>4</v>
      </c>
      <c r="F56" s="42">
        <v>4.49438202247191E-2</v>
      </c>
    </row>
    <row r="57" spans="1:6" ht="15" customHeight="1" x14ac:dyDescent="0.15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0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6</v>
      </c>
      <c r="D62" s="49">
        <v>3</v>
      </c>
      <c r="E62" s="41">
        <v>9</v>
      </c>
      <c r="F62" s="42">
        <v>0.10112359550561797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3</v>
      </c>
      <c r="D68" s="49">
        <v>3</v>
      </c>
      <c r="E68" s="41">
        <v>6</v>
      </c>
      <c r="F68" s="42">
        <v>6.741573033707865E-2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6.741573033707865E-2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v>2</v>
      </c>
      <c r="D80" s="49">
        <v>3</v>
      </c>
      <c r="E80" s="41">
        <v>5</v>
      </c>
      <c r="F80" s="42">
        <v>5.6179775280898875E-2</v>
      </c>
    </row>
    <row r="81" spans="1:6" ht="15" customHeight="1" x14ac:dyDescent="0.15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2</v>
      </c>
      <c r="D86" s="71">
        <v>2</v>
      </c>
      <c r="E86" s="44">
        <v>4</v>
      </c>
      <c r="F86" s="45">
        <v>4.49438202247191E-2</v>
      </c>
    </row>
    <row r="87" spans="1:6" ht="15" customHeight="1" x14ac:dyDescent="0.15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5</v>
      </c>
      <c r="D92" s="71">
        <v>5</v>
      </c>
      <c r="E92" s="44">
        <v>10</v>
      </c>
      <c r="F92" s="45">
        <v>0.11235955056179775</v>
      </c>
    </row>
    <row r="93" spans="1:6" ht="15" customHeight="1" x14ac:dyDescent="0.15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3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2</v>
      </c>
      <c r="D98" s="71">
        <v>6</v>
      </c>
      <c r="E98" s="44">
        <v>8</v>
      </c>
      <c r="F98" s="45">
        <v>8.98876404494382E-2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6.741573033707865E-2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7.8651685393258425E-2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1.1235955056179775E-2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2.247191011235955E-2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43</v>
      </c>
      <c r="D147" s="77">
        <v>46</v>
      </c>
      <c r="E147" s="77">
        <v>89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4</v>
      </c>
      <c r="D150" s="17">
        <v>1</v>
      </c>
      <c r="E150" s="17">
        <v>5</v>
      </c>
      <c r="F150" s="32">
        <v>5.6179775280898875E-2</v>
      </c>
    </row>
    <row r="151" spans="1:6" ht="15" customHeight="1" x14ac:dyDescent="0.15">
      <c r="A151" s="18"/>
      <c r="B151" s="18" t="s">
        <v>49</v>
      </c>
      <c r="C151" s="19">
        <v>23</v>
      </c>
      <c r="D151" s="19">
        <v>23</v>
      </c>
      <c r="E151" s="19">
        <v>46</v>
      </c>
      <c r="F151" s="32">
        <v>0.5168539325842697</v>
      </c>
    </row>
    <row r="152" spans="1:6" ht="15" customHeight="1" x14ac:dyDescent="0.15">
      <c r="A152" s="33"/>
      <c r="B152" s="20" t="s">
        <v>6</v>
      </c>
      <c r="C152" s="21">
        <v>16</v>
      </c>
      <c r="D152" s="21">
        <v>22</v>
      </c>
      <c r="E152" s="21">
        <v>38</v>
      </c>
      <c r="F152" s="32">
        <v>0.42696629213483145</v>
      </c>
    </row>
    <row r="153" spans="1:6" ht="15" customHeight="1" x14ac:dyDescent="0.15">
      <c r="B153" s="2" t="s">
        <v>8</v>
      </c>
      <c r="C153" s="1">
        <v>43</v>
      </c>
      <c r="D153" s="1">
        <v>46</v>
      </c>
      <c r="E153" s="1">
        <v>89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4</v>
      </c>
      <c r="D155" s="17">
        <v>1</v>
      </c>
      <c r="E155" s="17">
        <v>5</v>
      </c>
      <c r="F155" s="32">
        <v>5.6179775280898875E-2</v>
      </c>
    </row>
    <row r="156" spans="1:6" ht="15" customHeight="1" x14ac:dyDescent="0.15">
      <c r="A156" s="28"/>
      <c r="B156" s="18" t="s">
        <v>49</v>
      </c>
      <c r="C156" s="19">
        <v>23</v>
      </c>
      <c r="D156" s="19">
        <v>23</v>
      </c>
      <c r="E156" s="19">
        <v>46</v>
      </c>
      <c r="F156" s="32">
        <v>0.5168539325842697</v>
      </c>
    </row>
    <row r="157" spans="1:6" ht="15" customHeight="1" x14ac:dyDescent="0.15">
      <c r="A157" s="25"/>
      <c r="B157" s="20" t="s">
        <v>10</v>
      </c>
      <c r="C157" s="21">
        <v>7</v>
      </c>
      <c r="D157" s="21">
        <v>7</v>
      </c>
      <c r="E157" s="21">
        <v>14</v>
      </c>
      <c r="F157" s="32">
        <v>0.15730337078651685</v>
      </c>
    </row>
    <row r="158" spans="1:6" ht="15" customHeight="1" x14ac:dyDescent="0.15">
      <c r="A158" s="26"/>
      <c r="B158" s="29" t="s">
        <v>11</v>
      </c>
      <c r="C158" s="27">
        <v>9</v>
      </c>
      <c r="D158" s="27">
        <v>15</v>
      </c>
      <c r="E158" s="27">
        <v>24</v>
      </c>
      <c r="F158" s="32">
        <v>0.2696629213483146</v>
      </c>
    </row>
    <row r="159" spans="1:6" ht="15" customHeight="1" x14ac:dyDescent="0.15">
      <c r="B159" s="2" t="s">
        <v>8</v>
      </c>
      <c r="C159" s="1">
        <v>43</v>
      </c>
      <c r="D159" s="1">
        <v>46</v>
      </c>
      <c r="E159" s="1">
        <v>89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4</v>
      </c>
      <c r="D161" s="31">
        <v>6</v>
      </c>
      <c r="E161" s="31">
        <v>10</v>
      </c>
      <c r="F161" s="32">
        <v>0.11235955056179775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2</v>
      </c>
      <c r="E162" s="31">
        <v>3</v>
      </c>
      <c r="F162" s="32">
        <v>3.3707865168539325E-2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2.247191011235955E-2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265">
    <tabColor indexed="50"/>
  </sheetPr>
  <dimension ref="A1:F167"/>
  <sheetViews>
    <sheetView zoomScaleNormal="100" workbookViewId="0">
      <selection activeCell="B2" sqref="B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">
      <c r="A2" s="66" t="s">
        <v>108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今岡!C3+下県東!C3+下県西!C3+相浜!C3+平井!C3+沓沢!C3+糠尾!C3+日向!C3+竹田!C3+下平!C3+熊久保!C3+東立科!C3</f>
        <v>4</v>
      </c>
      <c r="D3" s="74">
        <f>今岡!D3+下県東!D3+下県西!D3+相浜!D3+平井!D3+沓沢!D3+糠尾!D3+日向!D3+竹田!D3+下平!D3+熊久保!D3+東立科!D3</f>
        <v>3</v>
      </c>
      <c r="E3" s="9">
        <f>今岡!E3+下県東!E3+下県西!E3+相浜!E3+平井!E3+沓沢!E3+糠尾!E3+日向!E3+竹田!E3+下平!E3+熊久保!E3+東立科!E3</f>
        <v>7</v>
      </c>
      <c r="F3" s="32"/>
    </row>
    <row r="4" spans="1:6" ht="15" customHeight="1" x14ac:dyDescent="0.15">
      <c r="A4" s="12"/>
      <c r="B4" s="35">
        <v>1</v>
      </c>
      <c r="C4" s="75">
        <f>今岡!C4+下県東!C4+下県西!C4+相浜!C4+平井!C4+沓沢!C4+糠尾!C4+日向!C4+竹田!C4+下平!C4+熊久保!C4+東立科!C4</f>
        <v>5</v>
      </c>
      <c r="D4" s="75">
        <f>今岡!D4+下県東!D4+下県西!D4+相浜!D4+平井!D4+沓沢!D4+糠尾!D4+日向!D4+竹田!D4+下平!D4+熊久保!D4+東立科!D4</f>
        <v>2</v>
      </c>
      <c r="E4" s="10">
        <f>今岡!E4+下県東!E4+下県西!E4+相浜!E4+平井!E4+沓沢!E4+糠尾!E4+日向!E4+竹田!E4+下平!E4+熊久保!E4+東立科!E4</f>
        <v>7</v>
      </c>
      <c r="F4" s="32"/>
    </row>
    <row r="5" spans="1:6" ht="15" customHeight="1" x14ac:dyDescent="0.15">
      <c r="A5" s="12"/>
      <c r="B5" s="35">
        <v>2</v>
      </c>
      <c r="C5" s="75">
        <f>今岡!C5+下県東!C5+下県西!C5+相浜!C5+平井!C5+沓沢!C5+糠尾!C5+日向!C5+竹田!C5+下平!C5+熊久保!C5+東立科!C5</f>
        <v>6</v>
      </c>
      <c r="D5" s="75">
        <f>今岡!D5+下県東!D5+下県西!D5+相浜!D5+平井!D5+沓沢!D5+糠尾!D5+日向!D5+竹田!D5+下平!D5+熊久保!D5+東立科!D5</f>
        <v>4</v>
      </c>
      <c r="E5" s="10">
        <f>今岡!E5+下県東!E5+下県西!E5+相浜!E5+平井!E5+沓沢!E5+糠尾!E5+日向!E5+竹田!E5+下平!E5+熊久保!E5+東立科!E5</f>
        <v>10</v>
      </c>
      <c r="F5" s="32"/>
    </row>
    <row r="6" spans="1:6" ht="15" customHeight="1" x14ac:dyDescent="0.15">
      <c r="A6" s="12"/>
      <c r="B6" s="35">
        <v>3</v>
      </c>
      <c r="C6" s="75">
        <f>今岡!C6+下県東!C6+下県西!C6+相浜!C6+平井!C6+沓沢!C6+糠尾!C6+日向!C6+竹田!C6+下平!C6+熊久保!C6+東立科!C6</f>
        <v>7</v>
      </c>
      <c r="D6" s="75">
        <f>今岡!D6+下県東!D6+下県西!D6+相浜!D6+平井!D6+沓沢!D6+糠尾!D6+日向!D6+竹田!D6+下平!D6+熊久保!D6+東立科!D6</f>
        <v>8</v>
      </c>
      <c r="E6" s="10">
        <f>今岡!E6+下県東!E6+下県西!E6+相浜!E6+平井!E6+沓沢!E6+糠尾!E6+日向!E6+竹田!E6+下平!E6+熊久保!E6+東立科!E6</f>
        <v>15</v>
      </c>
      <c r="F6" s="32"/>
    </row>
    <row r="7" spans="1:6" ht="15" customHeight="1" x14ac:dyDescent="0.15">
      <c r="A7" s="12"/>
      <c r="B7" s="35">
        <v>4</v>
      </c>
      <c r="C7" s="75">
        <f>今岡!C7+下県東!C7+下県西!C7+相浜!C7+平井!C7+沓沢!C7+糠尾!C7+日向!C7+竹田!C7+下平!C7+熊久保!C7+東立科!C7</f>
        <v>10</v>
      </c>
      <c r="D7" s="75">
        <f>今岡!D7+下県東!D7+下県西!D7+相浜!D7+平井!D7+沓沢!D7+糠尾!D7+日向!D7+竹田!D7+下平!D7+熊久保!D7+東立科!D7</f>
        <v>12</v>
      </c>
      <c r="E7" s="10">
        <f>今岡!E7+下県東!E7+下県西!E7+相浜!E7+平井!E7+沓沢!E7+糠尾!E7+日向!E7+竹田!E7+下平!E7+熊久保!E7+東立科!E7</f>
        <v>22</v>
      </c>
      <c r="F7" s="32"/>
    </row>
    <row r="8" spans="1:6" ht="15" customHeight="1" x14ac:dyDescent="0.15">
      <c r="A8" s="12"/>
      <c r="B8" s="37" t="s">
        <v>50</v>
      </c>
      <c r="C8" s="70">
        <f>今岡!C8+下県東!C8+下県西!C8+相浜!C8+平井!C8+沓沢!C8+糠尾!C8+日向!C8+竹田!C8+下平!C8+熊久保!C8+東立科!C8</f>
        <v>32</v>
      </c>
      <c r="D8" s="70">
        <f>今岡!D8+下県東!D8+下県西!D8+相浜!D8+平井!D8+沓沢!D8+糠尾!D8+日向!D8+竹田!D8+下平!D8+熊久保!D8+東立科!D8</f>
        <v>29</v>
      </c>
      <c r="E8" s="38">
        <f>今岡!E8+下県東!E8+下県西!E8+相浜!E8+平井!E8+沓沢!E8+糠尾!E8+日向!E8+竹田!E8+下平!E8+熊久保!E8+東立科!E8</f>
        <v>61</v>
      </c>
      <c r="F8" s="39">
        <f>E8/E147</f>
        <v>2.0663956639566397E-2</v>
      </c>
    </row>
    <row r="9" spans="1:6" ht="15" customHeight="1" x14ac:dyDescent="0.15">
      <c r="A9" s="12"/>
      <c r="B9" s="35">
        <v>5</v>
      </c>
      <c r="C9" s="75">
        <f>今岡!C9+下県東!C9+下県西!C9+相浜!C9+平井!C9+沓沢!C9+糠尾!C9+日向!C9+竹田!C9+下平!C9+熊久保!C9+東立科!C9</f>
        <v>9</v>
      </c>
      <c r="D9" s="75">
        <f>今岡!D9+下県東!D9+下県西!D9+相浜!D9+平井!D9+沓沢!D9+糠尾!D9+日向!D9+竹田!D9+下平!D9+熊久保!D9+東立科!D9</f>
        <v>10</v>
      </c>
      <c r="E9" s="10">
        <f>今岡!E9+下県東!E9+下県西!E9+相浜!E9+平井!E9+沓沢!E9+糠尾!E9+日向!E9+竹田!E9+下平!E9+熊久保!E9+東立科!E9</f>
        <v>19</v>
      </c>
      <c r="F9" s="32"/>
    </row>
    <row r="10" spans="1:6" ht="15" customHeight="1" x14ac:dyDescent="0.15">
      <c r="A10" s="12"/>
      <c r="B10" s="35">
        <v>6</v>
      </c>
      <c r="C10" s="75">
        <f>今岡!C10+下県東!C10+下県西!C10+相浜!C10+平井!C10+沓沢!C10+糠尾!C10+日向!C10+竹田!C10+下平!C10+熊久保!C10+東立科!C10</f>
        <v>8</v>
      </c>
      <c r="D10" s="75">
        <f>今岡!D10+下県東!D10+下県西!D10+相浜!D10+平井!D10+沓沢!D10+糠尾!D10+日向!D10+竹田!D10+下平!D10+熊久保!D10+東立科!D10</f>
        <v>8</v>
      </c>
      <c r="E10" s="10">
        <f>今岡!E10+下県東!E10+下県西!E10+相浜!E10+平井!E10+沓沢!E10+糠尾!E10+日向!E10+竹田!E10+下平!E10+熊久保!E10+東立科!E10</f>
        <v>16</v>
      </c>
      <c r="F10" s="32"/>
    </row>
    <row r="11" spans="1:6" ht="15" customHeight="1" x14ac:dyDescent="0.15">
      <c r="A11" s="12"/>
      <c r="B11" s="35">
        <v>7</v>
      </c>
      <c r="C11" s="75">
        <f>今岡!C11+下県東!C11+下県西!C11+相浜!C11+平井!C11+沓沢!C11+糠尾!C11+日向!C11+竹田!C11+下平!C11+熊久保!C11+東立科!C11</f>
        <v>14</v>
      </c>
      <c r="D11" s="75">
        <f>今岡!D11+下県東!D11+下県西!D11+相浜!D11+平井!D11+沓沢!D11+糠尾!D11+日向!D11+竹田!D11+下平!D11+熊久保!D11+東立科!D11</f>
        <v>6</v>
      </c>
      <c r="E11" s="10">
        <f>今岡!E11+下県東!E11+下県西!E11+相浜!E11+平井!E11+沓沢!E11+糠尾!E11+日向!E11+竹田!E11+下平!E11+熊久保!E11+東立科!E11</f>
        <v>20</v>
      </c>
      <c r="F11" s="32"/>
    </row>
    <row r="12" spans="1:6" ht="15" customHeight="1" x14ac:dyDescent="0.15">
      <c r="A12" s="12"/>
      <c r="B12" s="35">
        <v>8</v>
      </c>
      <c r="C12" s="75">
        <f>今岡!C12+下県東!C12+下県西!C12+相浜!C12+平井!C12+沓沢!C12+糠尾!C12+日向!C12+竹田!C12+下平!C12+熊久保!C12+東立科!C12</f>
        <v>6</v>
      </c>
      <c r="D12" s="75">
        <f>今岡!D12+下県東!D12+下県西!D12+相浜!D12+平井!D12+沓沢!D12+糠尾!D12+日向!D12+竹田!D12+下平!D12+熊久保!D12+東立科!D12</f>
        <v>7</v>
      </c>
      <c r="E12" s="10">
        <f>今岡!E12+下県東!E12+下県西!E12+相浜!E12+平井!E12+沓沢!E12+糠尾!E12+日向!E12+竹田!E12+下平!E12+熊久保!E12+東立科!E12</f>
        <v>13</v>
      </c>
      <c r="F12" s="32"/>
    </row>
    <row r="13" spans="1:6" ht="15" customHeight="1" x14ac:dyDescent="0.15">
      <c r="A13" s="12"/>
      <c r="B13" s="35">
        <v>9</v>
      </c>
      <c r="C13" s="75">
        <f>今岡!C13+下県東!C13+下県西!C13+相浜!C13+平井!C13+沓沢!C13+糠尾!C13+日向!C13+竹田!C13+下平!C13+熊久保!C13+東立科!C13</f>
        <v>14</v>
      </c>
      <c r="D13" s="75">
        <f>今岡!D13+下県東!D13+下県西!D13+相浜!D13+平井!D13+沓沢!D13+糠尾!D13+日向!D13+竹田!D13+下平!D13+熊久保!D13+東立科!D13</f>
        <v>11</v>
      </c>
      <c r="E13" s="10">
        <f>今岡!E13+下県東!E13+下県西!E13+相浜!E13+平井!E13+沓沢!E13+糠尾!E13+日向!E13+竹田!E13+下平!E13+熊久保!E13+東立科!E13</f>
        <v>25</v>
      </c>
      <c r="F13" s="32"/>
    </row>
    <row r="14" spans="1:6" ht="15" customHeight="1" x14ac:dyDescent="0.15">
      <c r="A14" s="12"/>
      <c r="B14" s="37" t="s">
        <v>51</v>
      </c>
      <c r="C14" s="70">
        <f>今岡!C14+下県東!C14+下県西!C14+相浜!C14+平井!C14+沓沢!C14+糠尾!C14+日向!C14+竹田!C14+下平!C14+熊久保!C14+東立科!C14</f>
        <v>51</v>
      </c>
      <c r="D14" s="70">
        <f>今岡!D14+下県東!D14+下県西!D14+相浜!D14+平井!D14+沓沢!D14+糠尾!D14+日向!D14+竹田!D14+下平!D14+熊久保!D14+東立科!D14</f>
        <v>42</v>
      </c>
      <c r="E14" s="48">
        <f>今岡!E14+下県東!E14+下県西!E14+相浜!E14+平井!E14+沓沢!E14+糠尾!E14+日向!E14+竹田!E14+下平!E14+熊久保!E14+東立科!E14</f>
        <v>93</v>
      </c>
      <c r="F14" s="39">
        <f>E14/E147</f>
        <v>3.1504065040650404E-2</v>
      </c>
    </row>
    <row r="15" spans="1:6" ht="15" customHeight="1" x14ac:dyDescent="0.15">
      <c r="A15" s="12"/>
      <c r="B15" s="35">
        <v>10</v>
      </c>
      <c r="C15" s="75">
        <f>今岡!C15+下県東!C15+下県西!C15+相浜!C15+平井!C15+沓沢!C15+糠尾!C15+日向!C15+竹田!C15+下平!C15+熊久保!C15+東立科!C15</f>
        <v>11</v>
      </c>
      <c r="D15" s="75">
        <f>今岡!D15+下県東!D15+下県西!D15+相浜!D15+平井!D15+沓沢!D15+糠尾!D15+日向!D15+竹田!D15+下平!D15+熊久保!D15+東立科!D15</f>
        <v>12</v>
      </c>
      <c r="E15" s="10">
        <f>今岡!E15+下県東!E15+下県西!E15+相浜!E15+平井!E15+沓沢!E15+糠尾!E15+日向!E15+竹田!E15+下平!E15+熊久保!E15+東立科!E15</f>
        <v>23</v>
      </c>
      <c r="F15" s="32"/>
    </row>
    <row r="16" spans="1:6" ht="15" customHeight="1" x14ac:dyDescent="0.15">
      <c r="A16" s="12"/>
      <c r="B16" s="35">
        <v>11</v>
      </c>
      <c r="C16" s="75">
        <f>今岡!C16+下県東!C16+下県西!C16+相浜!C16+平井!C16+沓沢!C16+糠尾!C16+日向!C16+竹田!C16+下平!C16+熊久保!C16+東立科!C16</f>
        <v>12</v>
      </c>
      <c r="D16" s="75">
        <f>今岡!D16+下県東!D16+下県西!D16+相浜!D16+平井!D16+沓沢!D16+糠尾!D16+日向!D16+竹田!D16+下平!D16+熊久保!D16+東立科!D16</f>
        <v>6</v>
      </c>
      <c r="E16" s="10">
        <f>今岡!E16+下県東!E16+下県西!E16+相浜!E16+平井!E16+沓沢!E16+糠尾!E16+日向!E16+竹田!E16+下平!E16+熊久保!E16+東立科!E16</f>
        <v>18</v>
      </c>
      <c r="F16" s="32"/>
    </row>
    <row r="17" spans="1:6" ht="15" customHeight="1" x14ac:dyDescent="0.15">
      <c r="A17" s="12"/>
      <c r="B17" s="35">
        <v>12</v>
      </c>
      <c r="C17" s="75">
        <f>今岡!C17+下県東!C17+下県西!C17+相浜!C17+平井!C17+沓沢!C17+糠尾!C17+日向!C17+竹田!C17+下平!C17+熊久保!C17+東立科!C17</f>
        <v>17</v>
      </c>
      <c r="D17" s="75">
        <f>今岡!D17+下県東!D17+下県西!D17+相浜!D17+平井!D17+沓沢!D17+糠尾!D17+日向!D17+竹田!D17+下平!D17+熊久保!D17+東立科!D17</f>
        <v>20</v>
      </c>
      <c r="E17" s="10">
        <f>今岡!E17+下県東!E17+下県西!E17+相浜!E17+平井!E17+沓沢!E17+糠尾!E17+日向!E17+竹田!E17+下平!E17+熊久保!E17+東立科!E17</f>
        <v>37</v>
      </c>
      <c r="F17" s="32"/>
    </row>
    <row r="18" spans="1:6" ht="15" customHeight="1" x14ac:dyDescent="0.15">
      <c r="A18" s="12"/>
      <c r="B18" s="35">
        <v>13</v>
      </c>
      <c r="C18" s="75">
        <f>今岡!C18+下県東!C18+下県西!C18+相浜!C18+平井!C18+沓沢!C18+糠尾!C18+日向!C18+竹田!C18+下平!C18+熊久保!C18+東立科!C18</f>
        <v>13</v>
      </c>
      <c r="D18" s="75">
        <f>今岡!D18+下県東!D18+下県西!D18+相浜!D18+平井!D18+沓沢!D18+糠尾!D18+日向!D18+竹田!D18+下平!D18+熊久保!D18+東立科!D18</f>
        <v>14</v>
      </c>
      <c r="E18" s="10">
        <f>今岡!E18+下県東!E18+下県西!E18+相浜!E18+平井!E18+沓沢!E18+糠尾!E18+日向!E18+竹田!E18+下平!E18+熊久保!E18+東立科!E18</f>
        <v>27</v>
      </c>
      <c r="F18" s="32"/>
    </row>
    <row r="19" spans="1:6" ht="15" customHeight="1" x14ac:dyDescent="0.15">
      <c r="A19" s="12"/>
      <c r="B19" s="35">
        <v>14</v>
      </c>
      <c r="C19" s="75">
        <f>今岡!C19+下県東!C19+下県西!C19+相浜!C19+平井!C19+沓沢!C19+糠尾!C19+日向!C19+竹田!C19+下平!C19+熊久保!C19+東立科!C19</f>
        <v>20</v>
      </c>
      <c r="D19" s="75">
        <f>今岡!D19+下県東!D19+下県西!D19+相浜!D19+平井!D19+沓沢!D19+糠尾!D19+日向!D19+竹田!D19+下平!D19+熊久保!D19+東立科!D19</f>
        <v>13</v>
      </c>
      <c r="E19" s="10">
        <f>今岡!E19+下県東!E19+下県西!E19+相浜!E19+平井!E19+沓沢!E19+糠尾!E19+日向!E19+竹田!E19+下平!E19+熊久保!E19+東立科!E19</f>
        <v>33</v>
      </c>
      <c r="F19" s="32"/>
    </row>
    <row r="20" spans="1:6" ht="15" customHeight="1" x14ac:dyDescent="0.15">
      <c r="A20" s="12"/>
      <c r="B20" s="37" t="s">
        <v>52</v>
      </c>
      <c r="C20" s="70">
        <f>今岡!C20+下県東!C20+下県西!C20+相浜!C20+平井!C20+沓沢!C20+糠尾!C20+日向!C20+竹田!C20+下平!C20+熊久保!C20+東立科!C20</f>
        <v>73</v>
      </c>
      <c r="D20" s="70">
        <f>今岡!D20+下県東!D20+下県西!D20+相浜!D20+平井!D20+沓沢!D20+糠尾!D20+日向!D20+竹田!D20+下平!D20+熊久保!D20+東立科!D20</f>
        <v>65</v>
      </c>
      <c r="E20" s="48">
        <f>今岡!E20+下県東!E20+下県西!E20+相浜!E20+平井!E20+沓沢!E20+糠尾!E20+日向!E20+竹田!E20+下平!E20+熊久保!E20+東立科!E20</f>
        <v>138</v>
      </c>
      <c r="F20" s="39">
        <f>E20/E147</f>
        <v>4.6747967479674794E-2</v>
      </c>
    </row>
    <row r="21" spans="1:6" ht="15" customHeight="1" x14ac:dyDescent="0.15">
      <c r="A21" s="12"/>
      <c r="B21" s="35">
        <v>15</v>
      </c>
      <c r="C21" s="75">
        <f>今岡!C21+下県東!C21+下県西!C21+相浜!C21+平井!C21+沓沢!C21+糠尾!C21+日向!C21+竹田!C21+下平!C21+熊久保!C21+東立科!C21</f>
        <v>17</v>
      </c>
      <c r="D21" s="75">
        <f>今岡!D21+下県東!D21+下県西!D21+相浜!D21+平井!D21+沓沢!D21+糠尾!D21+日向!D21+竹田!D21+下平!D21+熊久保!D21+東立科!D21</f>
        <v>9</v>
      </c>
      <c r="E21" s="10">
        <f>今岡!E21+下県東!E21+下県西!E21+相浜!E21+平井!E21+沓沢!E21+糠尾!E21+日向!E21+竹田!E21+下平!E21+熊久保!E21+東立科!E21</f>
        <v>26</v>
      </c>
      <c r="F21" s="32"/>
    </row>
    <row r="22" spans="1:6" ht="15" customHeight="1" x14ac:dyDescent="0.15">
      <c r="A22" s="12"/>
      <c r="B22" s="35">
        <v>16</v>
      </c>
      <c r="C22" s="75">
        <f>今岡!C22+下県東!C22+下県西!C22+相浜!C22+平井!C22+沓沢!C22+糠尾!C22+日向!C22+竹田!C22+下平!C22+熊久保!C22+東立科!C22</f>
        <v>13</v>
      </c>
      <c r="D22" s="75">
        <f>今岡!D22+下県東!D22+下県西!D22+相浜!D22+平井!D22+沓沢!D22+糠尾!D22+日向!D22+竹田!D22+下平!D22+熊久保!D22+東立科!D22</f>
        <v>10</v>
      </c>
      <c r="E22" s="10">
        <f>今岡!E22+下県東!E22+下県西!E22+相浜!E22+平井!E22+沓沢!E22+糠尾!E22+日向!E22+竹田!E22+下平!E22+熊久保!E22+東立科!E22</f>
        <v>23</v>
      </c>
      <c r="F22" s="32"/>
    </row>
    <row r="23" spans="1:6" ht="15" customHeight="1" x14ac:dyDescent="0.15">
      <c r="A23" s="12"/>
      <c r="B23" s="35">
        <v>17</v>
      </c>
      <c r="C23" s="75">
        <f>今岡!C23+下県東!C23+下県西!C23+相浜!C23+平井!C23+沓沢!C23+糠尾!C23+日向!C23+竹田!C23+下平!C23+熊久保!C23+東立科!C23</f>
        <v>15</v>
      </c>
      <c r="D23" s="75">
        <f>今岡!D23+下県東!D23+下県西!D23+相浜!D23+平井!D23+沓沢!D23+糠尾!D23+日向!D23+竹田!D23+下平!D23+熊久保!D23+東立科!D23</f>
        <v>16</v>
      </c>
      <c r="E23" s="10">
        <f>今岡!E23+下県東!E23+下県西!E23+相浜!E23+平井!E23+沓沢!E23+糠尾!E23+日向!E23+竹田!E23+下平!E23+熊久保!E23+東立科!E23</f>
        <v>31</v>
      </c>
      <c r="F23" s="32"/>
    </row>
    <row r="24" spans="1:6" ht="15" customHeight="1" x14ac:dyDescent="0.15">
      <c r="A24" s="12"/>
      <c r="B24" s="35">
        <v>18</v>
      </c>
      <c r="C24" s="75">
        <f>今岡!C24+下県東!C24+下県西!C24+相浜!C24+平井!C24+沓沢!C24+糠尾!C24+日向!C24+竹田!C24+下平!C24+熊久保!C24+東立科!C24</f>
        <v>15</v>
      </c>
      <c r="D24" s="75">
        <f>今岡!D24+下県東!D24+下県西!D24+相浜!D24+平井!D24+沓沢!D24+糠尾!D24+日向!D24+竹田!D24+下平!D24+熊久保!D24+東立科!D24</f>
        <v>6</v>
      </c>
      <c r="E24" s="10">
        <f>今岡!E24+下県東!E24+下県西!E24+相浜!E24+平井!E24+沓沢!E24+糠尾!E24+日向!E24+竹田!E24+下平!E24+熊久保!E24+東立科!E24</f>
        <v>21</v>
      </c>
      <c r="F24" s="32"/>
    </row>
    <row r="25" spans="1:6" ht="15" customHeight="1" x14ac:dyDescent="0.15">
      <c r="A25" s="12"/>
      <c r="B25" s="35">
        <v>19</v>
      </c>
      <c r="C25" s="75">
        <f>今岡!C25+下県東!C25+下県西!C25+相浜!C25+平井!C25+沓沢!C25+糠尾!C25+日向!C25+竹田!C25+下平!C25+熊久保!C25+東立科!C25</f>
        <v>15</v>
      </c>
      <c r="D25" s="75">
        <f>今岡!D25+下県東!D25+下県西!D25+相浜!D25+平井!D25+沓沢!D25+糠尾!D25+日向!D25+竹田!D25+下平!D25+熊久保!D25+東立科!D25</f>
        <v>12</v>
      </c>
      <c r="E25" s="10">
        <f>今岡!E25+下県東!E25+下県西!E25+相浜!E25+平井!E25+沓沢!E25+糠尾!E25+日向!E25+竹田!E25+下平!E25+熊久保!E25+東立科!E25</f>
        <v>27</v>
      </c>
      <c r="F25" s="32"/>
    </row>
    <row r="26" spans="1:6" ht="15" customHeight="1" x14ac:dyDescent="0.15">
      <c r="A26" s="12"/>
      <c r="B26" s="40" t="s">
        <v>53</v>
      </c>
      <c r="C26" s="49">
        <f>今岡!C26+下県東!C26+下県西!C26+相浜!C26+平井!C26+沓沢!C26+糠尾!C26+日向!C26+竹田!C26+下平!C26+熊久保!C26+東立科!C26</f>
        <v>75</v>
      </c>
      <c r="D26" s="49">
        <f>今岡!D26+下県東!D26+下県西!D26+相浜!D26+平井!D26+沓沢!D26+糠尾!D26+日向!D26+竹田!D26+下平!D26+熊久保!D26+東立科!D26</f>
        <v>53</v>
      </c>
      <c r="E26" s="41">
        <f>今岡!E26+下県東!E26+下県西!E26+相浜!E26+平井!E26+沓沢!E26+糠尾!E26+日向!E26+竹田!E26+下平!E26+熊久保!E26+東立科!E26</f>
        <v>128</v>
      </c>
      <c r="F26" s="42">
        <f>E26/E147</f>
        <v>4.3360433604336043E-2</v>
      </c>
    </row>
    <row r="27" spans="1:6" ht="15" customHeight="1" x14ac:dyDescent="0.15">
      <c r="A27" s="12"/>
      <c r="B27" s="35">
        <v>20</v>
      </c>
      <c r="C27" s="75">
        <f>今岡!C27+下県東!C27+下県西!C27+相浜!C27+平井!C27+沓沢!C27+糠尾!C27+日向!C27+竹田!C27+下平!C27+熊久保!C27+東立科!C27</f>
        <v>18</v>
      </c>
      <c r="D27" s="75">
        <f>今岡!D27+下県東!D27+下県西!D27+相浜!D27+平井!D27+沓沢!D27+糠尾!D27+日向!D27+竹田!D27+下平!D27+熊久保!D27+東立科!D27</f>
        <v>5</v>
      </c>
      <c r="E27" s="10">
        <f>今岡!E27+下県東!E27+下県西!E27+相浜!E27+平井!E27+沓沢!E27+糠尾!E27+日向!E27+竹田!E27+下平!E27+熊久保!E27+東立科!E27</f>
        <v>23</v>
      </c>
      <c r="F27" s="32"/>
    </row>
    <row r="28" spans="1:6" ht="15" customHeight="1" x14ac:dyDescent="0.15">
      <c r="A28" s="12"/>
      <c r="B28" s="35">
        <v>21</v>
      </c>
      <c r="C28" s="75">
        <f>今岡!C28+下県東!C28+下県西!C28+相浜!C28+平井!C28+沓沢!C28+糠尾!C28+日向!C28+竹田!C28+下平!C28+熊久保!C28+東立科!C28</f>
        <v>13</v>
      </c>
      <c r="D28" s="75">
        <f>今岡!D28+下県東!D28+下県西!D28+相浜!D28+平井!D28+沓沢!D28+糠尾!D28+日向!D28+竹田!D28+下平!D28+熊久保!D28+東立科!D28</f>
        <v>18</v>
      </c>
      <c r="E28" s="10">
        <f>今岡!E28+下県東!E28+下県西!E28+相浜!E28+平井!E28+沓沢!E28+糠尾!E28+日向!E28+竹田!E28+下平!E28+熊久保!E28+東立科!E28</f>
        <v>31</v>
      </c>
      <c r="F28" s="32"/>
    </row>
    <row r="29" spans="1:6" ht="15" customHeight="1" x14ac:dyDescent="0.15">
      <c r="A29" s="12"/>
      <c r="B29" s="35">
        <v>22</v>
      </c>
      <c r="C29" s="75">
        <f>今岡!C29+下県東!C29+下県西!C29+相浜!C29+平井!C29+沓沢!C29+糠尾!C29+日向!C29+竹田!C29+下平!C29+熊久保!C29+東立科!C29</f>
        <v>10</v>
      </c>
      <c r="D29" s="75">
        <f>今岡!D29+下県東!D29+下県西!D29+相浜!D29+平井!D29+沓沢!D29+糠尾!D29+日向!D29+竹田!D29+下平!D29+熊久保!D29+東立科!D29</f>
        <v>9</v>
      </c>
      <c r="E29" s="10">
        <f>今岡!E29+下県東!E29+下県西!E29+相浜!E29+平井!E29+沓沢!E29+糠尾!E29+日向!E29+竹田!E29+下平!E29+熊久保!E29+東立科!E29</f>
        <v>19</v>
      </c>
      <c r="F29" s="32"/>
    </row>
    <row r="30" spans="1:6" ht="15" customHeight="1" x14ac:dyDescent="0.15">
      <c r="A30" s="12"/>
      <c r="B30" s="35">
        <v>23</v>
      </c>
      <c r="C30" s="75">
        <f>今岡!C30+下県東!C30+下県西!C30+相浜!C30+平井!C30+沓沢!C30+糠尾!C30+日向!C30+竹田!C30+下平!C30+熊久保!C30+東立科!C30</f>
        <v>10</v>
      </c>
      <c r="D30" s="75">
        <f>今岡!D30+下県東!D30+下県西!D30+相浜!D30+平井!D30+沓沢!D30+糠尾!D30+日向!D30+竹田!D30+下平!D30+熊久保!D30+東立科!D30</f>
        <v>8</v>
      </c>
      <c r="E30" s="10">
        <f>今岡!E30+下県東!E30+下県西!E30+相浜!E30+平井!E30+沓沢!E30+糠尾!E30+日向!E30+竹田!E30+下平!E30+熊久保!E30+東立科!E30</f>
        <v>18</v>
      </c>
      <c r="F30" s="32"/>
    </row>
    <row r="31" spans="1:6" ht="15" customHeight="1" x14ac:dyDescent="0.15">
      <c r="A31" s="12"/>
      <c r="B31" s="35">
        <v>24</v>
      </c>
      <c r="C31" s="75">
        <f>今岡!C31+下県東!C31+下県西!C31+相浜!C31+平井!C31+沓沢!C31+糠尾!C31+日向!C31+竹田!C31+下平!C31+熊久保!C31+東立科!C31</f>
        <v>10</v>
      </c>
      <c r="D31" s="75">
        <f>今岡!D31+下県東!D31+下県西!D31+相浜!D31+平井!D31+沓沢!D31+糠尾!D31+日向!D31+竹田!D31+下平!D31+熊久保!D31+東立科!D31</f>
        <v>10</v>
      </c>
      <c r="E31" s="10">
        <f>今岡!E31+下県東!E31+下県西!E31+相浜!E31+平井!E31+沓沢!E31+糠尾!E31+日向!E31+竹田!E31+下平!E31+熊久保!E31+東立科!E31</f>
        <v>20</v>
      </c>
      <c r="F31" s="32"/>
    </row>
    <row r="32" spans="1:6" ht="15" customHeight="1" x14ac:dyDescent="0.15">
      <c r="A32" s="12"/>
      <c r="B32" s="40" t="s">
        <v>54</v>
      </c>
      <c r="C32" s="49">
        <f>今岡!C32+下県東!C32+下県西!C32+相浜!C32+平井!C32+沓沢!C32+糠尾!C32+日向!C32+竹田!C32+下平!C32+熊久保!C32+東立科!C32</f>
        <v>61</v>
      </c>
      <c r="D32" s="49">
        <f>今岡!D32+下県東!D32+下県西!D32+相浜!D32+平井!D32+沓沢!D32+糠尾!D32+日向!D32+竹田!D32+下平!D32+熊久保!D32+東立科!D32</f>
        <v>50</v>
      </c>
      <c r="E32" s="41">
        <f>今岡!E32+下県東!E32+下県西!E32+相浜!E32+平井!E32+沓沢!E32+糠尾!E32+日向!E32+竹田!E32+下平!E32+熊久保!E32+東立科!E32</f>
        <v>111</v>
      </c>
      <c r="F32" s="42">
        <f>E32/E147</f>
        <v>3.7601626016260166E-2</v>
      </c>
    </row>
    <row r="33" spans="1:6" ht="15" customHeight="1" x14ac:dyDescent="0.15">
      <c r="A33" s="12"/>
      <c r="B33" s="35">
        <v>25</v>
      </c>
      <c r="C33" s="75">
        <f>今岡!C33+下県東!C33+下県西!C33+相浜!C33+平井!C33+沓沢!C33+糠尾!C33+日向!C33+竹田!C33+下平!C33+熊久保!C33+東立科!C33</f>
        <v>6</v>
      </c>
      <c r="D33" s="75">
        <f>今岡!D33+下県東!D33+下県西!D33+相浜!D33+平井!D33+沓沢!D33+糠尾!D33+日向!D33+竹田!D33+下平!D33+熊久保!D33+東立科!D33</f>
        <v>8</v>
      </c>
      <c r="E33" s="10">
        <f>今岡!E33+下県東!E33+下県西!E33+相浜!E33+平井!E33+沓沢!E33+糠尾!E33+日向!E33+竹田!E33+下平!E33+熊久保!E33+東立科!E33</f>
        <v>14</v>
      </c>
      <c r="F33" s="32"/>
    </row>
    <row r="34" spans="1:6" ht="15" customHeight="1" x14ac:dyDescent="0.15">
      <c r="A34" s="12"/>
      <c r="B34" s="35">
        <v>26</v>
      </c>
      <c r="C34" s="75">
        <f>今岡!C34+下県東!C34+下県西!C34+相浜!C34+平井!C34+沓沢!C34+糠尾!C34+日向!C34+竹田!C34+下平!C34+熊久保!C34+東立科!C34</f>
        <v>18</v>
      </c>
      <c r="D34" s="75">
        <f>今岡!D34+下県東!D34+下県西!D34+相浜!D34+平井!D34+沓沢!D34+糠尾!D34+日向!D34+竹田!D34+下平!D34+熊久保!D34+東立科!D34</f>
        <v>5</v>
      </c>
      <c r="E34" s="10">
        <f>今岡!E34+下県東!E34+下県西!E34+相浜!E34+平井!E34+沓沢!E34+糠尾!E34+日向!E34+竹田!E34+下平!E34+熊久保!E34+東立科!E34</f>
        <v>23</v>
      </c>
      <c r="F34" s="32"/>
    </row>
    <row r="35" spans="1:6" ht="15" customHeight="1" x14ac:dyDescent="0.15">
      <c r="A35" s="12"/>
      <c r="B35" s="35">
        <v>27</v>
      </c>
      <c r="C35" s="75">
        <f>今岡!C35+下県東!C35+下県西!C35+相浜!C35+平井!C35+沓沢!C35+糠尾!C35+日向!C35+竹田!C35+下平!C35+熊久保!C35+東立科!C35</f>
        <v>5</v>
      </c>
      <c r="D35" s="75">
        <f>今岡!D35+下県東!D35+下県西!D35+相浜!D35+平井!D35+沓沢!D35+糠尾!D35+日向!D35+竹田!D35+下平!D35+熊久保!D35+東立科!D35</f>
        <v>10</v>
      </c>
      <c r="E35" s="10">
        <f>今岡!E35+下県東!E35+下県西!E35+相浜!E35+平井!E35+沓沢!E35+糠尾!E35+日向!E35+竹田!E35+下平!E35+熊久保!E35+東立科!E35</f>
        <v>15</v>
      </c>
      <c r="F35" s="32"/>
    </row>
    <row r="36" spans="1:6" ht="15" customHeight="1" x14ac:dyDescent="0.15">
      <c r="A36" s="12"/>
      <c r="B36" s="35">
        <v>28</v>
      </c>
      <c r="C36" s="75">
        <f>今岡!C36+下県東!C36+下県西!C36+相浜!C36+平井!C36+沓沢!C36+糠尾!C36+日向!C36+竹田!C36+下平!C36+熊久保!C36+東立科!C36</f>
        <v>11</v>
      </c>
      <c r="D36" s="75">
        <f>今岡!D36+下県東!D36+下県西!D36+相浜!D36+平井!D36+沓沢!D36+糠尾!D36+日向!D36+竹田!D36+下平!D36+熊久保!D36+東立科!D36</f>
        <v>5</v>
      </c>
      <c r="E36" s="10">
        <f>今岡!E36+下県東!E36+下県西!E36+相浜!E36+平井!E36+沓沢!E36+糠尾!E36+日向!E36+竹田!E36+下平!E36+熊久保!E36+東立科!E36</f>
        <v>16</v>
      </c>
      <c r="F36" s="32"/>
    </row>
    <row r="37" spans="1:6" ht="15" customHeight="1" x14ac:dyDescent="0.15">
      <c r="A37" s="12"/>
      <c r="B37" s="35">
        <v>29</v>
      </c>
      <c r="C37" s="75">
        <f>今岡!C37+下県東!C37+下県西!C37+相浜!C37+平井!C37+沓沢!C37+糠尾!C37+日向!C37+竹田!C37+下平!C37+熊久保!C37+東立科!C37</f>
        <v>6</v>
      </c>
      <c r="D37" s="75">
        <f>今岡!D37+下県東!D37+下県西!D37+相浜!D37+平井!D37+沓沢!D37+糠尾!D37+日向!D37+竹田!D37+下平!D37+熊久保!D37+東立科!D37</f>
        <v>8</v>
      </c>
      <c r="E37" s="10">
        <f>今岡!E37+下県東!E37+下県西!E37+相浜!E37+平井!E37+沓沢!E37+糠尾!E37+日向!E37+竹田!E37+下平!E37+熊久保!E37+東立科!E37</f>
        <v>14</v>
      </c>
      <c r="F37" s="32"/>
    </row>
    <row r="38" spans="1:6" ht="15" customHeight="1" x14ac:dyDescent="0.15">
      <c r="A38" s="12"/>
      <c r="B38" s="40" t="s">
        <v>55</v>
      </c>
      <c r="C38" s="49">
        <f>今岡!C38+下県東!C38+下県西!C38+相浜!C38+平井!C38+沓沢!C38+糠尾!C38+日向!C38+竹田!C38+下平!C38+熊久保!C38+東立科!C38</f>
        <v>46</v>
      </c>
      <c r="D38" s="49">
        <f>今岡!D38+下県東!D38+下県西!D38+相浜!D38+平井!D38+沓沢!D38+糠尾!D38+日向!D38+竹田!D38+下平!D38+熊久保!D38+東立科!D38</f>
        <v>36</v>
      </c>
      <c r="E38" s="41">
        <f>今岡!E38+下県東!E38+下県西!E38+相浜!E38+平井!E38+沓沢!E38+糠尾!E38+日向!E38+竹田!E38+下平!E38+熊久保!E38+東立科!E38</f>
        <v>82</v>
      </c>
      <c r="F38" s="42">
        <f>E38/E147</f>
        <v>2.7777777777777776E-2</v>
      </c>
    </row>
    <row r="39" spans="1:6" ht="15" customHeight="1" x14ac:dyDescent="0.15">
      <c r="A39" s="12"/>
      <c r="B39" s="35">
        <v>30</v>
      </c>
      <c r="C39" s="75">
        <f>今岡!C39+下県東!C39+下県西!C39+相浜!C39+平井!C39+沓沢!C39+糠尾!C39+日向!C39+竹田!C39+下平!C39+熊久保!C39+東立科!C39</f>
        <v>13</v>
      </c>
      <c r="D39" s="75">
        <f>今岡!D39+下県東!D39+下県西!D39+相浜!D39+平井!D39+沓沢!D39+糠尾!D39+日向!D39+竹田!D39+下平!D39+熊久保!D39+東立科!D39</f>
        <v>9</v>
      </c>
      <c r="E39" s="10">
        <f>今岡!E39+下県東!E39+下県西!E39+相浜!E39+平井!E39+沓沢!E39+糠尾!E39+日向!E39+竹田!E39+下平!E39+熊久保!E39+東立科!E39</f>
        <v>22</v>
      </c>
      <c r="F39" s="32"/>
    </row>
    <row r="40" spans="1:6" ht="15" customHeight="1" x14ac:dyDescent="0.15">
      <c r="A40" s="12"/>
      <c r="B40" s="35">
        <v>31</v>
      </c>
      <c r="C40" s="75">
        <f>今岡!C40+下県東!C40+下県西!C40+相浜!C40+平井!C40+沓沢!C40+糠尾!C40+日向!C40+竹田!C40+下平!C40+熊久保!C40+東立科!C40</f>
        <v>9</v>
      </c>
      <c r="D40" s="75">
        <f>今岡!D40+下県東!D40+下県西!D40+相浜!D40+平井!D40+沓沢!D40+糠尾!D40+日向!D40+竹田!D40+下平!D40+熊久保!D40+東立科!D40</f>
        <v>5</v>
      </c>
      <c r="E40" s="10">
        <f>今岡!E40+下県東!E40+下県西!E40+相浜!E40+平井!E40+沓沢!E40+糠尾!E40+日向!E40+竹田!E40+下平!E40+熊久保!E40+東立科!E40</f>
        <v>14</v>
      </c>
      <c r="F40" s="32"/>
    </row>
    <row r="41" spans="1:6" ht="15" customHeight="1" x14ac:dyDescent="0.15">
      <c r="A41" s="12"/>
      <c r="B41" s="35">
        <v>32</v>
      </c>
      <c r="C41" s="75">
        <f>今岡!C41+下県東!C41+下県西!C41+相浜!C41+平井!C41+沓沢!C41+糠尾!C41+日向!C41+竹田!C41+下平!C41+熊久保!C41+東立科!C41</f>
        <v>10</v>
      </c>
      <c r="D41" s="75">
        <f>今岡!D41+下県東!D41+下県西!D41+相浜!D41+平井!D41+沓沢!D41+糠尾!D41+日向!D41+竹田!D41+下平!D41+熊久保!D41+東立科!D41</f>
        <v>11</v>
      </c>
      <c r="E41" s="10">
        <f>今岡!E41+下県東!E41+下県西!E41+相浜!E41+平井!E41+沓沢!E41+糠尾!E41+日向!E41+竹田!E41+下平!E41+熊久保!E41+東立科!E41</f>
        <v>21</v>
      </c>
      <c r="F41" s="32"/>
    </row>
    <row r="42" spans="1:6" ht="15" customHeight="1" x14ac:dyDescent="0.15">
      <c r="A42" s="12"/>
      <c r="B42" s="35">
        <v>33</v>
      </c>
      <c r="C42" s="75">
        <f>今岡!C42+下県東!C42+下県西!C42+相浜!C42+平井!C42+沓沢!C42+糠尾!C42+日向!C42+竹田!C42+下平!C42+熊久保!C42+東立科!C42</f>
        <v>8</v>
      </c>
      <c r="D42" s="75">
        <f>今岡!D42+下県東!D42+下県西!D42+相浜!D42+平井!D42+沓沢!D42+糠尾!D42+日向!D42+竹田!D42+下平!D42+熊久保!D42+東立科!D42</f>
        <v>12</v>
      </c>
      <c r="E42" s="10">
        <f>今岡!E42+下県東!E42+下県西!E42+相浜!E42+平井!E42+沓沢!E42+糠尾!E42+日向!E42+竹田!E42+下平!E42+熊久保!E42+東立科!E42</f>
        <v>20</v>
      </c>
      <c r="F42" s="32"/>
    </row>
    <row r="43" spans="1:6" ht="15" customHeight="1" x14ac:dyDescent="0.15">
      <c r="A43" s="12"/>
      <c r="B43" s="35">
        <v>34</v>
      </c>
      <c r="C43" s="75">
        <f>今岡!C43+下県東!C43+下県西!C43+相浜!C43+平井!C43+沓沢!C43+糠尾!C43+日向!C43+竹田!C43+下平!C43+熊久保!C43+東立科!C43</f>
        <v>15</v>
      </c>
      <c r="D43" s="75">
        <f>今岡!D43+下県東!D43+下県西!D43+相浜!D43+平井!D43+沓沢!D43+糠尾!D43+日向!D43+竹田!D43+下平!D43+熊久保!D43+東立科!D43</f>
        <v>7</v>
      </c>
      <c r="E43" s="10">
        <f>今岡!E43+下県東!E43+下県西!E43+相浜!E43+平井!E43+沓沢!E43+糠尾!E43+日向!E43+竹田!E43+下平!E43+熊久保!E43+東立科!E43</f>
        <v>22</v>
      </c>
      <c r="F43" s="32"/>
    </row>
    <row r="44" spans="1:6" ht="15" customHeight="1" x14ac:dyDescent="0.15">
      <c r="A44" s="12"/>
      <c r="B44" s="40" t="s">
        <v>56</v>
      </c>
      <c r="C44" s="49">
        <f>今岡!C44+下県東!C44+下県西!C44+相浜!C44+平井!C44+沓沢!C44+糠尾!C44+日向!C44+竹田!C44+下平!C44+熊久保!C44+東立科!C44</f>
        <v>55</v>
      </c>
      <c r="D44" s="49">
        <f>今岡!D44+下県東!D44+下県西!D44+相浜!D44+平井!D44+沓沢!D44+糠尾!D44+日向!D44+竹田!D44+下平!D44+熊久保!D44+東立科!D44</f>
        <v>44</v>
      </c>
      <c r="E44" s="41">
        <f>今岡!E44+下県東!E44+下県西!E44+相浜!E44+平井!E44+沓沢!E44+糠尾!E44+日向!E44+竹田!E44+下平!E44+熊久保!E44+東立科!E44</f>
        <v>99</v>
      </c>
      <c r="F44" s="42">
        <f>E44/E147</f>
        <v>3.3536585365853661E-2</v>
      </c>
    </row>
    <row r="45" spans="1:6" ht="15" customHeight="1" x14ac:dyDescent="0.15">
      <c r="A45" s="12"/>
      <c r="B45" s="35">
        <v>35</v>
      </c>
      <c r="C45" s="75">
        <f>今岡!C45+下県東!C45+下県西!C45+相浜!C45+平井!C45+沓沢!C45+糠尾!C45+日向!C45+竹田!C45+下平!C45+熊久保!C45+東立科!C45</f>
        <v>12</v>
      </c>
      <c r="D45" s="75">
        <f>今岡!D45+下県東!D45+下県西!D45+相浜!D45+平井!D45+沓沢!D45+糠尾!D45+日向!D45+竹田!D45+下平!D45+熊久保!D45+東立科!D45</f>
        <v>13</v>
      </c>
      <c r="E45" s="10">
        <f>今岡!E45+下県東!E45+下県西!E45+相浜!E45+平井!E45+沓沢!E45+糠尾!E45+日向!E45+竹田!E45+下平!E45+熊久保!E45+東立科!E45</f>
        <v>25</v>
      </c>
      <c r="F45" s="32"/>
    </row>
    <row r="46" spans="1:6" ht="15" customHeight="1" x14ac:dyDescent="0.15">
      <c r="A46" s="12"/>
      <c r="B46" s="35">
        <v>36</v>
      </c>
      <c r="C46" s="75">
        <f>今岡!C46+下県東!C46+下県西!C46+相浜!C46+平井!C46+沓沢!C46+糠尾!C46+日向!C46+竹田!C46+下平!C46+熊久保!C46+東立科!C46</f>
        <v>13</v>
      </c>
      <c r="D46" s="75">
        <f>今岡!D46+下県東!D46+下県西!D46+相浜!D46+平井!D46+沓沢!D46+糠尾!D46+日向!D46+竹田!D46+下平!D46+熊久保!D46+東立科!D46</f>
        <v>10</v>
      </c>
      <c r="E46" s="10">
        <f>今岡!E46+下県東!E46+下県西!E46+相浜!E46+平井!E46+沓沢!E46+糠尾!E46+日向!E46+竹田!E46+下平!E46+熊久保!E46+東立科!E46</f>
        <v>23</v>
      </c>
      <c r="F46" s="32"/>
    </row>
    <row r="47" spans="1:6" ht="15" customHeight="1" x14ac:dyDescent="0.15">
      <c r="A47" s="12"/>
      <c r="B47" s="35">
        <v>37</v>
      </c>
      <c r="C47" s="75">
        <f>今岡!C47+下県東!C47+下県西!C47+相浜!C47+平井!C47+沓沢!C47+糠尾!C47+日向!C47+竹田!C47+下平!C47+熊久保!C47+東立科!C47</f>
        <v>14</v>
      </c>
      <c r="D47" s="75">
        <f>今岡!D47+下県東!D47+下県西!D47+相浜!D47+平井!D47+沓沢!D47+糠尾!D47+日向!D47+竹田!D47+下平!D47+熊久保!D47+東立科!D47</f>
        <v>13</v>
      </c>
      <c r="E47" s="10">
        <f>今岡!E47+下県東!E47+下県西!E47+相浜!E47+平井!E47+沓沢!E47+糠尾!E47+日向!E47+竹田!E47+下平!E47+熊久保!E47+東立科!E47</f>
        <v>27</v>
      </c>
      <c r="F47" s="32"/>
    </row>
    <row r="48" spans="1:6" ht="15" customHeight="1" x14ac:dyDescent="0.15">
      <c r="A48" s="12"/>
      <c r="B48" s="35">
        <v>38</v>
      </c>
      <c r="C48" s="75">
        <f>今岡!C48+下県東!C48+下県西!C48+相浜!C48+平井!C48+沓沢!C48+糠尾!C48+日向!C48+竹田!C48+下平!C48+熊久保!C48+東立科!C48</f>
        <v>12</v>
      </c>
      <c r="D48" s="75">
        <f>今岡!D48+下県東!D48+下県西!D48+相浜!D48+平井!D48+沓沢!D48+糠尾!D48+日向!D48+竹田!D48+下平!D48+熊久保!D48+東立科!D48</f>
        <v>13</v>
      </c>
      <c r="E48" s="10">
        <f>今岡!E48+下県東!E48+下県西!E48+相浜!E48+平井!E48+沓沢!E48+糠尾!E48+日向!E48+竹田!E48+下平!E48+熊久保!E48+東立科!E48</f>
        <v>25</v>
      </c>
      <c r="F48" s="32"/>
    </row>
    <row r="49" spans="1:6" ht="15" customHeight="1" x14ac:dyDescent="0.15">
      <c r="A49" s="12"/>
      <c r="B49" s="35">
        <v>39</v>
      </c>
      <c r="C49" s="75">
        <f>今岡!C49+下県東!C49+下県西!C49+相浜!C49+平井!C49+沓沢!C49+糠尾!C49+日向!C49+竹田!C49+下平!C49+熊久保!C49+東立科!C49</f>
        <v>12</v>
      </c>
      <c r="D49" s="75">
        <f>今岡!D49+下県東!D49+下県西!D49+相浜!D49+平井!D49+沓沢!D49+糠尾!D49+日向!D49+竹田!D49+下平!D49+熊久保!D49+東立科!D49</f>
        <v>11</v>
      </c>
      <c r="E49" s="10">
        <f>今岡!E49+下県東!E49+下県西!E49+相浜!E49+平井!E49+沓沢!E49+糠尾!E49+日向!E49+竹田!E49+下平!E49+熊久保!E49+東立科!E49</f>
        <v>23</v>
      </c>
      <c r="F49" s="32"/>
    </row>
    <row r="50" spans="1:6" ht="15" customHeight="1" x14ac:dyDescent="0.15">
      <c r="A50" s="12"/>
      <c r="B50" s="40" t="s">
        <v>57</v>
      </c>
      <c r="C50" s="49">
        <f>今岡!C50+下県東!C50+下県西!C50+相浜!C50+平井!C50+沓沢!C50+糠尾!C50+日向!C50+竹田!C50+下平!C50+熊久保!C50+東立科!C50</f>
        <v>63</v>
      </c>
      <c r="D50" s="49">
        <f>今岡!D50+下県東!D50+下県西!D50+相浜!D50+平井!D50+沓沢!D50+糠尾!D50+日向!D50+竹田!D50+下平!D50+熊久保!D50+東立科!D50</f>
        <v>60</v>
      </c>
      <c r="E50" s="41">
        <f>今岡!E50+下県東!E50+下県西!E50+相浜!E50+平井!E50+沓沢!E50+糠尾!E50+日向!E50+竹田!E50+下平!E50+熊久保!E50+東立科!E50</f>
        <v>123</v>
      </c>
      <c r="F50" s="42">
        <f>E50/E147</f>
        <v>4.1666666666666664E-2</v>
      </c>
    </row>
    <row r="51" spans="1:6" ht="15" customHeight="1" x14ac:dyDescent="0.15">
      <c r="A51" s="12"/>
      <c r="B51" s="35">
        <v>40</v>
      </c>
      <c r="C51" s="75">
        <f>今岡!C51+下県東!C51+下県西!C51+相浜!C51+平井!C51+沓沢!C51+糠尾!C51+日向!C51+竹田!C51+下平!C51+熊久保!C51+東立科!C51</f>
        <v>13</v>
      </c>
      <c r="D51" s="75">
        <f>今岡!D51+下県東!D51+下県西!D51+相浜!D51+平井!D51+沓沢!D51+糠尾!D51+日向!D51+竹田!D51+下平!D51+熊久保!D51+東立科!D51</f>
        <v>11</v>
      </c>
      <c r="E51" s="10">
        <f>今岡!E51+下県東!E51+下県西!E51+相浜!E51+平井!E51+沓沢!E51+糠尾!E51+日向!E51+竹田!E51+下平!E51+熊久保!E51+東立科!E51</f>
        <v>24</v>
      </c>
      <c r="F51" s="32"/>
    </row>
    <row r="52" spans="1:6" ht="15" customHeight="1" x14ac:dyDescent="0.15">
      <c r="A52" s="12"/>
      <c r="B52" s="35">
        <v>41</v>
      </c>
      <c r="C52" s="75">
        <f>今岡!C52+下県東!C52+下県西!C52+相浜!C52+平井!C52+沓沢!C52+糠尾!C52+日向!C52+竹田!C52+下平!C52+熊久保!C52+東立科!C52</f>
        <v>14</v>
      </c>
      <c r="D52" s="75">
        <f>今岡!D52+下県東!D52+下県西!D52+相浜!D52+平井!D52+沓沢!D52+糠尾!D52+日向!D52+竹田!D52+下平!D52+熊久保!D52+東立科!D52</f>
        <v>9</v>
      </c>
      <c r="E52" s="10">
        <f>今岡!E52+下県東!E52+下県西!E52+相浜!E52+平井!E52+沓沢!E52+糠尾!E52+日向!E52+竹田!E52+下平!E52+熊久保!E52+東立科!E52</f>
        <v>23</v>
      </c>
      <c r="F52" s="32"/>
    </row>
    <row r="53" spans="1:6" ht="15" customHeight="1" x14ac:dyDescent="0.15">
      <c r="A53" s="12"/>
      <c r="B53" s="35">
        <v>42</v>
      </c>
      <c r="C53" s="75">
        <f>今岡!C53+下県東!C53+下県西!C53+相浜!C53+平井!C53+沓沢!C53+糠尾!C53+日向!C53+竹田!C53+下平!C53+熊久保!C53+東立科!C53</f>
        <v>18</v>
      </c>
      <c r="D53" s="75">
        <f>今岡!D53+下県東!D53+下県西!D53+相浜!D53+平井!D53+沓沢!D53+糠尾!D53+日向!D53+竹田!D53+下平!D53+熊久保!D53+東立科!D53</f>
        <v>10</v>
      </c>
      <c r="E53" s="10">
        <f>今岡!E53+下県東!E53+下県西!E53+相浜!E53+平井!E53+沓沢!E53+糠尾!E53+日向!E53+竹田!E53+下平!E53+熊久保!E53+東立科!E53</f>
        <v>28</v>
      </c>
      <c r="F53" s="32"/>
    </row>
    <row r="54" spans="1:6" ht="15" customHeight="1" x14ac:dyDescent="0.15">
      <c r="A54" s="12"/>
      <c r="B54" s="35">
        <v>43</v>
      </c>
      <c r="C54" s="75">
        <f>今岡!C54+下県東!C54+下県西!C54+相浜!C54+平井!C54+沓沢!C54+糠尾!C54+日向!C54+竹田!C54+下平!C54+熊久保!C54+東立科!C54</f>
        <v>18</v>
      </c>
      <c r="D54" s="75">
        <f>今岡!D54+下県東!D54+下県西!D54+相浜!D54+平井!D54+沓沢!D54+糠尾!D54+日向!D54+竹田!D54+下平!D54+熊久保!D54+東立科!D54</f>
        <v>18</v>
      </c>
      <c r="E54" s="10">
        <f>今岡!E54+下県東!E54+下県西!E54+相浜!E54+平井!E54+沓沢!E54+糠尾!E54+日向!E54+竹田!E54+下平!E54+熊久保!E54+東立科!E54</f>
        <v>36</v>
      </c>
      <c r="F54" s="32"/>
    </row>
    <row r="55" spans="1:6" ht="15" customHeight="1" x14ac:dyDescent="0.15">
      <c r="A55" s="12"/>
      <c r="B55" s="35">
        <v>44</v>
      </c>
      <c r="C55" s="75">
        <f>今岡!C55+下県東!C55+下県西!C55+相浜!C55+平井!C55+沓沢!C55+糠尾!C55+日向!C55+竹田!C55+下平!C55+熊久保!C55+東立科!C55</f>
        <v>20</v>
      </c>
      <c r="D55" s="75">
        <f>今岡!D55+下県東!D55+下県西!D55+相浜!D55+平井!D55+沓沢!D55+糠尾!D55+日向!D55+竹田!D55+下平!D55+熊久保!D55+東立科!D55</f>
        <v>16</v>
      </c>
      <c r="E55" s="10">
        <f>今岡!E55+下県東!E55+下県西!E55+相浜!E55+平井!E55+沓沢!E55+糠尾!E55+日向!E55+竹田!E55+下平!E55+熊久保!E55+東立科!E55</f>
        <v>36</v>
      </c>
      <c r="F55" s="32"/>
    </row>
    <row r="56" spans="1:6" ht="15" customHeight="1" x14ac:dyDescent="0.15">
      <c r="A56" s="12"/>
      <c r="B56" s="40" t="s">
        <v>58</v>
      </c>
      <c r="C56" s="49">
        <f>今岡!C56+下県東!C56+下県西!C56+相浜!C56+平井!C56+沓沢!C56+糠尾!C56+日向!C56+竹田!C56+下平!C56+熊久保!C56+東立科!C56</f>
        <v>83</v>
      </c>
      <c r="D56" s="49">
        <f>今岡!D56+下県東!D56+下県西!D56+相浜!D56+平井!D56+沓沢!D56+糠尾!D56+日向!D56+竹田!D56+下平!D56+熊久保!D56+東立科!D56</f>
        <v>64</v>
      </c>
      <c r="E56" s="41">
        <f>今岡!E56+下県東!E56+下県西!E56+相浜!E56+平井!E56+沓沢!E56+糠尾!E56+日向!E56+竹田!E56+下平!E56+熊久保!E56+東立科!E56</f>
        <v>147</v>
      </c>
      <c r="F56" s="42">
        <f>E56/E147</f>
        <v>4.9796747967479675E-2</v>
      </c>
    </row>
    <row r="57" spans="1:6" ht="15" customHeight="1" x14ac:dyDescent="0.15">
      <c r="A57" s="12"/>
      <c r="B57" s="35">
        <v>45</v>
      </c>
      <c r="C57" s="75">
        <f>今岡!C57+下県東!C57+下県西!C57+相浜!C57+平井!C57+沓沢!C57+糠尾!C57+日向!C57+竹田!C57+下平!C57+熊久保!C57+東立科!C57</f>
        <v>16</v>
      </c>
      <c r="D57" s="75">
        <f>今岡!D57+下県東!D57+下県西!D57+相浜!D57+平井!D57+沓沢!D57+糠尾!D57+日向!D57+竹田!D57+下平!D57+熊久保!D57+東立科!D57</f>
        <v>12</v>
      </c>
      <c r="E57" s="10">
        <f>今岡!E57+下県東!E57+下県西!E57+相浜!E57+平井!E57+沓沢!E57+糠尾!E57+日向!E57+竹田!E57+下平!E57+熊久保!E57+東立科!E57</f>
        <v>28</v>
      </c>
      <c r="F57" s="32"/>
    </row>
    <row r="58" spans="1:6" ht="15" customHeight="1" x14ac:dyDescent="0.15">
      <c r="A58" s="12"/>
      <c r="B58" s="35">
        <v>46</v>
      </c>
      <c r="C58" s="75">
        <f>今岡!C58+下県東!C58+下県西!C58+相浜!C58+平井!C58+沓沢!C58+糠尾!C58+日向!C58+竹田!C58+下平!C58+熊久保!C58+東立科!C58</f>
        <v>20</v>
      </c>
      <c r="D58" s="75">
        <f>今岡!D58+下県東!D58+下県西!D58+相浜!D58+平井!D58+沓沢!D58+糠尾!D58+日向!D58+竹田!D58+下平!D58+熊久保!D58+東立科!D58</f>
        <v>20</v>
      </c>
      <c r="E58" s="10">
        <f>今岡!E58+下県東!E58+下県西!E58+相浜!E58+平井!E58+沓沢!E58+糠尾!E58+日向!E58+竹田!E58+下平!E58+熊久保!E58+東立科!E58</f>
        <v>40</v>
      </c>
      <c r="F58" s="32"/>
    </row>
    <row r="59" spans="1:6" ht="15" customHeight="1" x14ac:dyDescent="0.15">
      <c r="A59" s="12"/>
      <c r="B59" s="35">
        <v>47</v>
      </c>
      <c r="C59" s="75">
        <f>今岡!C59+下県東!C59+下県西!C59+相浜!C59+平井!C59+沓沢!C59+糠尾!C59+日向!C59+竹田!C59+下平!C59+熊久保!C59+東立科!C59</f>
        <v>28</v>
      </c>
      <c r="D59" s="75">
        <f>今岡!D59+下県東!D59+下県西!D59+相浜!D59+平井!D59+沓沢!D59+糠尾!D59+日向!D59+竹田!D59+下平!D59+熊久保!D59+東立科!D59</f>
        <v>17</v>
      </c>
      <c r="E59" s="10">
        <f>今岡!E59+下県東!E59+下県西!E59+相浜!E59+平井!E59+沓沢!E59+糠尾!E59+日向!E59+竹田!E59+下平!E59+熊久保!E59+東立科!E59</f>
        <v>45</v>
      </c>
      <c r="F59" s="32"/>
    </row>
    <row r="60" spans="1:6" ht="15" customHeight="1" x14ac:dyDescent="0.15">
      <c r="A60" s="12"/>
      <c r="B60" s="35">
        <v>48</v>
      </c>
      <c r="C60" s="75">
        <f>今岡!C60+下県東!C60+下県西!C60+相浜!C60+平井!C60+沓沢!C60+糠尾!C60+日向!C60+竹田!C60+下平!C60+熊久保!C60+東立科!C60</f>
        <v>19</v>
      </c>
      <c r="D60" s="75">
        <f>今岡!D60+下県東!D60+下県西!D60+相浜!D60+平井!D60+沓沢!D60+糠尾!D60+日向!D60+竹田!D60+下平!D60+熊久保!D60+東立科!D60</f>
        <v>20</v>
      </c>
      <c r="E60" s="10">
        <f>今岡!E60+下県東!E60+下県西!E60+相浜!E60+平井!E60+沓沢!E60+糠尾!E60+日向!E60+竹田!E60+下平!E60+熊久保!E60+東立科!E60</f>
        <v>39</v>
      </c>
      <c r="F60" s="32"/>
    </row>
    <row r="61" spans="1:6" ht="15" customHeight="1" x14ac:dyDescent="0.15">
      <c r="A61" s="12"/>
      <c r="B61" s="35">
        <v>49</v>
      </c>
      <c r="C61" s="75">
        <f>今岡!C61+下県東!C61+下県西!C61+相浜!C61+平井!C61+沓沢!C61+糠尾!C61+日向!C61+竹田!C61+下平!C61+熊久保!C61+東立科!C61</f>
        <v>19</v>
      </c>
      <c r="D61" s="75">
        <f>今岡!D61+下県東!D61+下県西!D61+相浜!D61+平井!D61+沓沢!D61+糠尾!D61+日向!D61+竹田!D61+下平!D61+熊久保!D61+東立科!D61</f>
        <v>18</v>
      </c>
      <c r="E61" s="10">
        <f>今岡!E61+下県東!E61+下県西!E61+相浜!E61+平井!E61+沓沢!E61+糠尾!E61+日向!E61+竹田!E61+下平!E61+熊久保!E61+東立科!E61</f>
        <v>37</v>
      </c>
      <c r="F61" s="32"/>
    </row>
    <row r="62" spans="1:6" ht="15" customHeight="1" x14ac:dyDescent="0.15">
      <c r="A62" s="12"/>
      <c r="B62" s="40" t="s">
        <v>59</v>
      </c>
      <c r="C62" s="49">
        <f>今岡!C62+下県東!C62+下県西!C62+相浜!C62+平井!C62+沓沢!C62+糠尾!C62+日向!C62+竹田!C62+下平!C62+熊久保!C62+東立科!C62</f>
        <v>102</v>
      </c>
      <c r="D62" s="49">
        <f>今岡!D62+下県東!D62+下県西!D62+相浜!D62+平井!D62+沓沢!D62+糠尾!D62+日向!D62+竹田!D62+下平!D62+熊久保!D62+東立科!D62</f>
        <v>87</v>
      </c>
      <c r="E62" s="41">
        <f>今岡!E62+下県東!E62+下県西!E62+相浜!E62+平井!E62+沓沢!E62+糠尾!E62+日向!E62+竹田!E62+下平!E62+熊久保!E62+東立科!E62</f>
        <v>189</v>
      </c>
      <c r="F62" s="42">
        <f>E62/E147</f>
        <v>6.402439024390244E-2</v>
      </c>
    </row>
    <row r="63" spans="1:6" ht="15" customHeight="1" x14ac:dyDescent="0.15">
      <c r="A63" s="12"/>
      <c r="B63" s="35">
        <v>50</v>
      </c>
      <c r="C63" s="75">
        <f>今岡!C63+下県東!C63+下県西!C63+相浜!C63+平井!C63+沓沢!C63+糠尾!C63+日向!C63+竹田!C63+下平!C63+熊久保!C63+東立科!C63</f>
        <v>23</v>
      </c>
      <c r="D63" s="75">
        <f>今岡!D63+下県東!D63+下県西!D63+相浜!D63+平井!D63+沓沢!D63+糠尾!D63+日向!D63+竹田!D63+下平!D63+熊久保!D63+東立科!D63</f>
        <v>20</v>
      </c>
      <c r="E63" s="10">
        <f>今岡!E63+下県東!E63+下県西!E63+相浜!E63+平井!E63+沓沢!E63+糠尾!E63+日向!E63+竹田!E63+下平!E63+熊久保!E63+東立科!E63</f>
        <v>43</v>
      </c>
      <c r="F63" s="32"/>
    </row>
    <row r="64" spans="1:6" ht="15" customHeight="1" x14ac:dyDescent="0.15">
      <c r="A64" s="12"/>
      <c r="B64" s="35">
        <v>51</v>
      </c>
      <c r="C64" s="75">
        <f>今岡!C64+下県東!C64+下県西!C64+相浜!C64+平井!C64+沓沢!C64+糠尾!C64+日向!C64+竹田!C64+下平!C64+熊久保!C64+東立科!C64</f>
        <v>22</v>
      </c>
      <c r="D64" s="75">
        <f>今岡!D64+下県東!D64+下県西!D64+相浜!D64+平井!D64+沓沢!D64+糠尾!D64+日向!D64+竹田!D64+下平!D64+熊久保!D64+東立科!D64</f>
        <v>18</v>
      </c>
      <c r="E64" s="10">
        <f>今岡!E64+下県東!E64+下県西!E64+相浜!E64+平井!E64+沓沢!E64+糠尾!E64+日向!E64+竹田!E64+下平!E64+熊久保!E64+東立科!E64</f>
        <v>40</v>
      </c>
      <c r="F64" s="32"/>
    </row>
    <row r="65" spans="1:6" ht="15" customHeight="1" x14ac:dyDescent="0.15">
      <c r="A65" s="12"/>
      <c r="B65" s="35">
        <v>52</v>
      </c>
      <c r="C65" s="75">
        <f>今岡!C65+下県東!C65+下県西!C65+相浜!C65+平井!C65+沓沢!C65+糠尾!C65+日向!C65+竹田!C65+下平!C65+熊久保!C65+東立科!C65</f>
        <v>20</v>
      </c>
      <c r="D65" s="75">
        <f>今岡!D65+下県東!D65+下県西!D65+相浜!D65+平井!D65+沓沢!D65+糠尾!D65+日向!D65+竹田!D65+下平!D65+熊久保!D65+東立科!D65</f>
        <v>22</v>
      </c>
      <c r="E65" s="10">
        <f>今岡!E65+下県東!E65+下県西!E65+相浜!E65+平井!E65+沓沢!E65+糠尾!E65+日向!E65+竹田!E65+下平!E65+熊久保!E65+東立科!E65</f>
        <v>42</v>
      </c>
      <c r="F65" s="32"/>
    </row>
    <row r="66" spans="1:6" ht="15" customHeight="1" x14ac:dyDescent="0.15">
      <c r="A66" s="12"/>
      <c r="B66" s="35">
        <v>53</v>
      </c>
      <c r="C66" s="75">
        <f>今岡!C66+下県東!C66+下県西!C66+相浜!C66+平井!C66+沓沢!C66+糠尾!C66+日向!C66+竹田!C66+下平!C66+熊久保!C66+東立科!C66</f>
        <v>14</v>
      </c>
      <c r="D66" s="75">
        <f>今岡!D66+下県東!D66+下県西!D66+相浜!D66+平井!D66+沓沢!D66+糠尾!D66+日向!D66+竹田!D66+下平!D66+熊久保!D66+東立科!D66</f>
        <v>19</v>
      </c>
      <c r="E66" s="10">
        <f>今岡!E66+下県東!E66+下県西!E66+相浜!E66+平井!E66+沓沢!E66+糠尾!E66+日向!E66+竹田!E66+下平!E66+熊久保!E66+東立科!E66</f>
        <v>33</v>
      </c>
      <c r="F66" s="32"/>
    </row>
    <row r="67" spans="1:6" ht="15" customHeight="1" x14ac:dyDescent="0.15">
      <c r="A67" s="12"/>
      <c r="B67" s="35">
        <v>54</v>
      </c>
      <c r="C67" s="75">
        <f>今岡!C67+下県東!C67+下県西!C67+相浜!C67+平井!C67+沓沢!C67+糠尾!C67+日向!C67+竹田!C67+下平!C67+熊久保!C67+東立科!C67</f>
        <v>17</v>
      </c>
      <c r="D67" s="75">
        <f>今岡!D67+下県東!D67+下県西!D67+相浜!D67+平井!D67+沓沢!D67+糠尾!D67+日向!D67+竹田!D67+下平!D67+熊久保!D67+東立科!D67</f>
        <v>15</v>
      </c>
      <c r="E67" s="10">
        <f>今岡!E67+下県東!E67+下県西!E67+相浜!E67+平井!E67+沓沢!E67+糠尾!E67+日向!E67+竹田!E67+下平!E67+熊久保!E67+東立科!E67</f>
        <v>32</v>
      </c>
      <c r="F67" s="32"/>
    </row>
    <row r="68" spans="1:6" ht="15" customHeight="1" x14ac:dyDescent="0.15">
      <c r="A68" s="12"/>
      <c r="B68" s="40" t="s">
        <v>60</v>
      </c>
      <c r="C68" s="49">
        <f>今岡!C68+下県東!C68+下県西!C68+相浜!C68+平井!C68+沓沢!C68+糠尾!C68+日向!C68+竹田!C68+下平!C68+熊久保!C68+東立科!C68</f>
        <v>96</v>
      </c>
      <c r="D68" s="49">
        <f>今岡!D68+下県東!D68+下県西!D68+相浜!D68+平井!D68+沓沢!D68+糠尾!D68+日向!D68+竹田!D68+下平!D68+熊久保!D68+東立科!D68</f>
        <v>94</v>
      </c>
      <c r="E68" s="41">
        <f>今岡!E68+下県東!E68+下県西!E68+相浜!E68+平井!E68+沓沢!E68+糠尾!E68+日向!E68+竹田!E68+下平!E68+熊久保!E68+東立科!E68</f>
        <v>190</v>
      </c>
      <c r="F68" s="42">
        <f>E68/E147</f>
        <v>6.4363143631436318E-2</v>
      </c>
    </row>
    <row r="69" spans="1:6" ht="15" customHeight="1" x14ac:dyDescent="0.15">
      <c r="A69" s="12"/>
      <c r="B69" s="35">
        <v>55</v>
      </c>
      <c r="C69" s="75">
        <f>今岡!C69+下県東!C69+下県西!C69+相浜!C69+平井!C69+沓沢!C69+糠尾!C69+日向!C69+竹田!C69+下平!C69+熊久保!C69+東立科!C69</f>
        <v>23</v>
      </c>
      <c r="D69" s="75">
        <f>今岡!D69+下県東!D69+下県西!D69+相浜!D69+平井!D69+沓沢!D69+糠尾!D69+日向!D69+竹田!D69+下平!D69+熊久保!D69+東立科!D69</f>
        <v>17</v>
      </c>
      <c r="E69" s="10">
        <f>今岡!E69+下県東!E69+下県西!E69+相浜!E69+平井!E69+沓沢!E69+糠尾!E69+日向!E69+竹田!E69+下平!E69+熊久保!E69+東立科!E69</f>
        <v>40</v>
      </c>
      <c r="F69" s="32"/>
    </row>
    <row r="70" spans="1:6" ht="15" customHeight="1" x14ac:dyDescent="0.15">
      <c r="A70" s="12"/>
      <c r="B70" s="35">
        <v>56</v>
      </c>
      <c r="C70" s="75">
        <f>今岡!C70+下県東!C70+下県西!C70+相浜!C70+平井!C70+沓沢!C70+糠尾!C70+日向!C70+竹田!C70+下平!C70+熊久保!C70+東立科!C70</f>
        <v>17</v>
      </c>
      <c r="D70" s="75">
        <f>今岡!D70+下県東!D70+下県西!D70+相浜!D70+平井!D70+沓沢!D70+糠尾!D70+日向!D70+竹田!D70+下平!D70+熊久保!D70+東立科!D70</f>
        <v>23</v>
      </c>
      <c r="E70" s="10">
        <f>今岡!E70+下県東!E70+下県西!E70+相浜!E70+平井!E70+沓沢!E70+糠尾!E70+日向!E70+竹田!E70+下平!E70+熊久保!E70+東立科!E70</f>
        <v>40</v>
      </c>
      <c r="F70" s="32"/>
    </row>
    <row r="71" spans="1:6" ht="15" customHeight="1" x14ac:dyDescent="0.15">
      <c r="A71" s="12"/>
      <c r="B71" s="35">
        <v>57</v>
      </c>
      <c r="C71" s="75">
        <f>今岡!C71+下県東!C71+下県西!C71+相浜!C71+平井!C71+沓沢!C71+糠尾!C71+日向!C71+竹田!C71+下平!C71+熊久保!C71+東立科!C71</f>
        <v>20</v>
      </c>
      <c r="D71" s="75">
        <f>今岡!D71+下県東!D71+下県西!D71+相浜!D71+平井!D71+沓沢!D71+糠尾!D71+日向!D71+竹田!D71+下平!D71+熊久保!D71+東立科!D71</f>
        <v>19</v>
      </c>
      <c r="E71" s="10">
        <f>今岡!E71+下県東!E71+下県西!E71+相浜!E71+平井!E71+沓沢!E71+糠尾!E71+日向!E71+竹田!E71+下平!E71+熊久保!E71+東立科!E71</f>
        <v>39</v>
      </c>
      <c r="F71" s="32"/>
    </row>
    <row r="72" spans="1:6" ht="15" customHeight="1" x14ac:dyDescent="0.15">
      <c r="A72" s="12"/>
      <c r="B72" s="35">
        <v>58</v>
      </c>
      <c r="C72" s="75">
        <f>今岡!C72+下県東!C72+下県西!C72+相浜!C72+平井!C72+沓沢!C72+糠尾!C72+日向!C72+竹田!C72+下平!C72+熊久保!C72+東立科!C72</f>
        <v>21</v>
      </c>
      <c r="D72" s="75">
        <f>今岡!D72+下県東!D72+下県西!D72+相浜!D72+平井!D72+沓沢!D72+糠尾!D72+日向!D72+竹田!D72+下平!D72+熊久保!D72+東立科!D72</f>
        <v>16</v>
      </c>
      <c r="E72" s="10">
        <f>今岡!E72+下県東!E72+下県西!E72+相浜!E72+平井!E72+沓沢!E72+糠尾!E72+日向!E72+竹田!E72+下平!E72+熊久保!E72+東立科!E72</f>
        <v>37</v>
      </c>
      <c r="F72" s="32"/>
    </row>
    <row r="73" spans="1:6" ht="15" customHeight="1" x14ac:dyDescent="0.15">
      <c r="A73" s="12"/>
      <c r="B73" s="35">
        <v>59</v>
      </c>
      <c r="C73" s="75">
        <f>今岡!C73+下県東!C73+下県西!C73+相浜!C73+平井!C73+沓沢!C73+糠尾!C73+日向!C73+竹田!C73+下平!C73+熊久保!C73+東立科!C73</f>
        <v>21</v>
      </c>
      <c r="D73" s="75">
        <f>今岡!D73+下県東!D73+下県西!D73+相浜!D73+平井!D73+沓沢!D73+糠尾!D73+日向!D73+竹田!D73+下平!D73+熊久保!D73+東立科!D73</f>
        <v>19</v>
      </c>
      <c r="E73" s="10">
        <f>今岡!E73+下県東!E73+下県西!E73+相浜!E73+平井!E73+沓沢!E73+糠尾!E73+日向!E73+竹田!E73+下平!E73+熊久保!E73+東立科!E73</f>
        <v>40</v>
      </c>
      <c r="F73" s="32"/>
    </row>
    <row r="74" spans="1:6" ht="15" customHeight="1" x14ac:dyDescent="0.15">
      <c r="A74" s="12"/>
      <c r="B74" s="40" t="s">
        <v>61</v>
      </c>
      <c r="C74" s="49">
        <f>今岡!C74+下県東!C74+下県西!C74+相浜!C74+平井!C74+沓沢!C74+糠尾!C74+日向!C74+竹田!C74+下平!C74+熊久保!C74+東立科!C74</f>
        <v>102</v>
      </c>
      <c r="D74" s="49">
        <f>今岡!D74+下県東!D74+下県西!D74+相浜!D74+平井!D74+沓沢!D74+糠尾!D74+日向!D74+竹田!D74+下平!D74+熊久保!D74+東立科!D74</f>
        <v>94</v>
      </c>
      <c r="E74" s="41">
        <f>今岡!E74+下県東!E74+下県西!E74+相浜!E74+平井!E74+沓沢!E74+糠尾!E74+日向!E74+竹田!E74+下平!E74+熊久保!E74+東立科!E74</f>
        <v>196</v>
      </c>
      <c r="F74" s="42">
        <f>E74/E147</f>
        <v>6.6395663956639567E-2</v>
      </c>
    </row>
    <row r="75" spans="1:6" ht="15" customHeight="1" x14ac:dyDescent="0.15">
      <c r="A75" s="12"/>
      <c r="B75" s="35">
        <v>60</v>
      </c>
      <c r="C75" s="75">
        <f>今岡!C75+下県東!C75+下県西!C75+相浜!C75+平井!C75+沓沢!C75+糠尾!C75+日向!C75+竹田!C75+下平!C75+熊久保!C75+東立科!C75</f>
        <v>22</v>
      </c>
      <c r="D75" s="75">
        <f>今岡!D75+下県東!D75+下県西!D75+相浜!D75+平井!D75+沓沢!D75+糠尾!D75+日向!D75+竹田!D75+下平!D75+熊久保!D75+東立科!D75</f>
        <v>11</v>
      </c>
      <c r="E75" s="10">
        <f>今岡!E75+下県東!E75+下県西!E75+相浜!E75+平井!E75+沓沢!E75+糠尾!E75+日向!E75+竹田!E75+下平!E75+熊久保!E75+東立科!E75</f>
        <v>33</v>
      </c>
      <c r="F75" s="32"/>
    </row>
    <row r="76" spans="1:6" ht="15" customHeight="1" x14ac:dyDescent="0.15">
      <c r="A76" s="12"/>
      <c r="B76" s="35">
        <v>61</v>
      </c>
      <c r="C76" s="75">
        <f>今岡!C76+下県東!C76+下県西!C76+相浜!C76+平井!C76+沓沢!C76+糠尾!C76+日向!C76+竹田!C76+下平!C76+熊久保!C76+東立科!C76</f>
        <v>18</v>
      </c>
      <c r="D76" s="75">
        <f>今岡!D76+下県東!D76+下県西!D76+相浜!D76+平井!D76+沓沢!D76+糠尾!D76+日向!D76+竹田!D76+下平!D76+熊久保!D76+東立科!D76</f>
        <v>18</v>
      </c>
      <c r="E76" s="10">
        <f>今岡!E76+下県東!E76+下県西!E76+相浜!E76+平井!E76+沓沢!E76+糠尾!E76+日向!E76+竹田!E76+下平!E76+熊久保!E76+東立科!E76</f>
        <v>36</v>
      </c>
      <c r="F76" s="32"/>
    </row>
    <row r="77" spans="1:6" ht="15" customHeight="1" x14ac:dyDescent="0.15">
      <c r="A77" s="12"/>
      <c r="B77" s="35">
        <v>62</v>
      </c>
      <c r="C77" s="75">
        <f>今岡!C77+下県東!C77+下県西!C77+相浜!C77+平井!C77+沓沢!C77+糠尾!C77+日向!C77+竹田!C77+下平!C77+熊久保!C77+東立科!C77</f>
        <v>19</v>
      </c>
      <c r="D77" s="75">
        <f>今岡!D77+下県東!D77+下県西!D77+相浜!D77+平井!D77+沓沢!D77+糠尾!D77+日向!D77+竹田!D77+下平!D77+熊久保!D77+東立科!D77</f>
        <v>21</v>
      </c>
      <c r="E77" s="10">
        <f>今岡!E77+下県東!E77+下県西!E77+相浜!E77+平井!E77+沓沢!E77+糠尾!E77+日向!E77+竹田!E77+下平!E77+熊久保!E77+東立科!E77</f>
        <v>40</v>
      </c>
      <c r="F77" s="32"/>
    </row>
    <row r="78" spans="1:6" ht="15" customHeight="1" x14ac:dyDescent="0.15">
      <c r="A78" s="12"/>
      <c r="B78" s="35">
        <v>63</v>
      </c>
      <c r="C78" s="75">
        <f>今岡!C78+下県東!C78+下県西!C78+相浜!C78+平井!C78+沓沢!C78+糠尾!C78+日向!C78+竹田!C78+下平!C78+熊久保!C78+東立科!C78</f>
        <v>26</v>
      </c>
      <c r="D78" s="75">
        <f>今岡!D78+下県東!D78+下県西!D78+相浜!D78+平井!D78+沓沢!D78+糠尾!D78+日向!D78+竹田!D78+下平!D78+熊久保!D78+東立科!D78</f>
        <v>18</v>
      </c>
      <c r="E78" s="10">
        <f>今岡!E78+下県東!E78+下県西!E78+相浜!E78+平井!E78+沓沢!E78+糠尾!E78+日向!E78+竹田!E78+下平!E78+熊久保!E78+東立科!E78</f>
        <v>44</v>
      </c>
      <c r="F78" s="32"/>
    </row>
    <row r="79" spans="1:6" ht="15" customHeight="1" x14ac:dyDescent="0.15">
      <c r="A79" s="12"/>
      <c r="B79" s="35">
        <v>64</v>
      </c>
      <c r="C79" s="75">
        <f>今岡!C79+下県東!C79+下県西!C79+相浜!C79+平井!C79+沓沢!C79+糠尾!C79+日向!C79+竹田!C79+下平!C79+熊久保!C79+東立科!C79</f>
        <v>20</v>
      </c>
      <c r="D79" s="75">
        <f>今岡!D79+下県東!D79+下県西!D79+相浜!D79+平井!D79+沓沢!D79+糠尾!D79+日向!D79+竹田!D79+下平!D79+熊久保!D79+東立科!D79</f>
        <v>23</v>
      </c>
      <c r="E79" s="10">
        <f>今岡!E79+下県東!E79+下県西!E79+相浜!E79+平井!E79+沓沢!E79+糠尾!E79+日向!E79+竹田!E79+下平!E79+熊久保!E79+東立科!E79</f>
        <v>43</v>
      </c>
      <c r="F79" s="32"/>
    </row>
    <row r="80" spans="1:6" ht="15" customHeight="1" x14ac:dyDescent="0.15">
      <c r="A80" s="12"/>
      <c r="B80" s="40" t="s">
        <v>62</v>
      </c>
      <c r="C80" s="49">
        <f>今岡!C80+下県東!C80+下県西!C80+相浜!C80+平井!C80+沓沢!C80+糠尾!C80+日向!C80+竹田!C80+下平!C80+熊久保!C80+東立科!C80</f>
        <v>105</v>
      </c>
      <c r="D80" s="49">
        <f>今岡!D80+下県東!D80+下県西!D80+相浜!D80+平井!D80+沓沢!D80+糠尾!D80+日向!D80+竹田!D80+下平!D80+熊久保!D80+東立科!D80</f>
        <v>91</v>
      </c>
      <c r="E80" s="41">
        <f>今岡!E80+下県東!E80+下県西!E80+相浜!E80+平井!E80+沓沢!E80+糠尾!E80+日向!E80+竹田!E80+下平!E80+熊久保!E80+東立科!E80</f>
        <v>196</v>
      </c>
      <c r="F80" s="42">
        <f>E80/E147</f>
        <v>6.6395663956639567E-2</v>
      </c>
    </row>
    <row r="81" spans="1:6" ht="15" customHeight="1" x14ac:dyDescent="0.15">
      <c r="A81" s="12"/>
      <c r="B81" s="35">
        <v>65</v>
      </c>
      <c r="C81" s="75">
        <f>今岡!C81+下県東!C81+下県西!C81+相浜!C81+平井!C81+沓沢!C81+糠尾!C81+日向!C81+竹田!C81+下平!C81+熊久保!C81+東立科!C81</f>
        <v>19</v>
      </c>
      <c r="D81" s="75">
        <f>今岡!D81+下県東!D81+下県西!D81+相浜!D81+平井!D81+沓沢!D81+糠尾!D81+日向!D81+竹田!D81+下平!D81+熊久保!D81+東立科!D81</f>
        <v>23</v>
      </c>
      <c r="E81" s="10">
        <f>今岡!E81+下県東!E81+下県西!E81+相浜!E81+平井!E81+沓沢!E81+糠尾!E81+日向!E81+竹田!E81+下平!E81+熊久保!E81+東立科!E81</f>
        <v>42</v>
      </c>
      <c r="F81" s="32"/>
    </row>
    <row r="82" spans="1:6" ht="15" customHeight="1" x14ac:dyDescent="0.15">
      <c r="A82" s="12"/>
      <c r="B82" s="35">
        <v>66</v>
      </c>
      <c r="C82" s="75">
        <f>今岡!C82+下県東!C82+下県西!C82+相浜!C82+平井!C82+沓沢!C82+糠尾!C82+日向!C82+竹田!C82+下平!C82+熊久保!C82+東立科!C82</f>
        <v>22</v>
      </c>
      <c r="D82" s="75">
        <f>今岡!D82+下県東!D82+下県西!D82+相浜!D82+平井!D82+沓沢!D82+糠尾!D82+日向!D82+竹田!D82+下平!D82+熊久保!D82+東立科!D82</f>
        <v>23</v>
      </c>
      <c r="E82" s="10">
        <f>今岡!E82+下県東!E82+下県西!E82+相浜!E82+平井!E82+沓沢!E82+糠尾!E82+日向!E82+竹田!E82+下平!E82+熊久保!E82+東立科!E82</f>
        <v>45</v>
      </c>
      <c r="F82" s="32"/>
    </row>
    <row r="83" spans="1:6" ht="15" customHeight="1" x14ac:dyDescent="0.15">
      <c r="A83" s="12"/>
      <c r="B83" s="35">
        <v>67</v>
      </c>
      <c r="C83" s="75">
        <f>今岡!C83+下県東!C83+下県西!C83+相浜!C83+平井!C83+沓沢!C83+糠尾!C83+日向!C83+竹田!C83+下平!C83+熊久保!C83+東立科!C83</f>
        <v>23</v>
      </c>
      <c r="D83" s="75">
        <f>今岡!D83+下県東!D83+下県西!D83+相浜!D83+平井!D83+沓沢!D83+糠尾!D83+日向!D83+竹田!D83+下平!D83+熊久保!D83+東立科!D83</f>
        <v>23</v>
      </c>
      <c r="E83" s="10">
        <f>今岡!E83+下県東!E83+下県西!E83+相浜!E83+平井!E83+沓沢!E83+糠尾!E83+日向!E83+竹田!E83+下平!E83+熊久保!E83+東立科!E83</f>
        <v>46</v>
      </c>
      <c r="F83" s="32"/>
    </row>
    <row r="84" spans="1:6" ht="15" customHeight="1" x14ac:dyDescent="0.15">
      <c r="A84" s="12"/>
      <c r="B84" s="35">
        <v>68</v>
      </c>
      <c r="C84" s="75">
        <f>今岡!C84+下県東!C84+下県西!C84+相浜!C84+平井!C84+沓沢!C84+糠尾!C84+日向!C84+竹田!C84+下平!C84+熊久保!C84+東立科!C84</f>
        <v>25</v>
      </c>
      <c r="D84" s="75">
        <f>今岡!D84+下県東!D84+下県西!D84+相浜!D84+平井!D84+沓沢!D84+糠尾!D84+日向!D84+竹田!D84+下平!D84+熊久保!D84+東立科!D84</f>
        <v>25</v>
      </c>
      <c r="E84" s="10">
        <f>今岡!E84+下県東!E84+下県西!E84+相浜!E84+平井!E84+沓沢!E84+糠尾!E84+日向!E84+竹田!E84+下平!E84+熊久保!E84+東立科!E84</f>
        <v>50</v>
      </c>
      <c r="F84" s="32"/>
    </row>
    <row r="85" spans="1:6" ht="15" customHeight="1" x14ac:dyDescent="0.15">
      <c r="A85" s="12"/>
      <c r="B85" s="35">
        <v>69</v>
      </c>
      <c r="C85" s="75">
        <f>今岡!C85+下県東!C85+下県西!C85+相浜!C85+平井!C85+沓沢!C85+糠尾!C85+日向!C85+竹田!C85+下平!C85+熊久保!C85+東立科!C85</f>
        <v>33</v>
      </c>
      <c r="D85" s="75">
        <f>今岡!D85+下県東!D85+下県西!D85+相浜!D85+平井!D85+沓沢!D85+糠尾!D85+日向!D85+竹田!D85+下平!D85+熊久保!D85+東立科!D85</f>
        <v>23</v>
      </c>
      <c r="E85" s="10">
        <f>今岡!E85+下県東!E85+下県西!E85+相浜!E85+平井!E85+沓沢!E85+糠尾!E85+日向!E85+竹田!E85+下平!E85+熊久保!E85+東立科!E85</f>
        <v>56</v>
      </c>
      <c r="F85" s="32"/>
    </row>
    <row r="86" spans="1:6" ht="15" customHeight="1" x14ac:dyDescent="0.15">
      <c r="A86" s="12"/>
      <c r="B86" s="43" t="s">
        <v>63</v>
      </c>
      <c r="C86" s="71">
        <f>今岡!C86+下県東!C86+下県西!C86+相浜!C86+平井!C86+沓沢!C86+糠尾!C86+日向!C86+竹田!C86+下平!C86+熊久保!C86+東立科!C86</f>
        <v>122</v>
      </c>
      <c r="D86" s="71">
        <f>今岡!D86+下県東!D86+下県西!D86+相浜!D86+平井!D86+沓沢!D86+糠尾!D86+日向!D86+竹田!D86+下平!D86+熊久保!D86+東立科!D86</f>
        <v>117</v>
      </c>
      <c r="E86" s="44">
        <f>今岡!E86+下県東!E86+下県西!E86+相浜!E86+平井!E86+沓沢!E86+糠尾!E86+日向!E86+竹田!E86+下平!E86+熊久保!E86+東立科!E86</f>
        <v>239</v>
      </c>
      <c r="F86" s="45">
        <f>E86/E147</f>
        <v>8.0962059620596202E-2</v>
      </c>
    </row>
    <row r="87" spans="1:6" ht="15" customHeight="1" x14ac:dyDescent="0.15">
      <c r="A87" s="12"/>
      <c r="B87" s="35">
        <v>70</v>
      </c>
      <c r="C87" s="75">
        <f>今岡!C87+下県東!C87+下県西!C87+相浜!C87+平井!C87+沓沢!C87+糠尾!C87+日向!C87+竹田!C87+下平!C87+熊久保!C87+東立科!C87</f>
        <v>21</v>
      </c>
      <c r="D87" s="75">
        <f>今岡!D87+下県東!D87+下県西!D87+相浜!D87+平井!D87+沓沢!D87+糠尾!D87+日向!D87+竹田!D87+下平!D87+熊久保!D87+東立科!D87</f>
        <v>23</v>
      </c>
      <c r="E87" s="10">
        <f>今岡!E87+下県東!E87+下県西!E87+相浜!E87+平井!E87+沓沢!E87+糠尾!E87+日向!E87+竹田!E87+下平!E87+熊久保!E87+東立科!E87</f>
        <v>44</v>
      </c>
      <c r="F87" s="32"/>
    </row>
    <row r="88" spans="1:6" ht="15" customHeight="1" x14ac:dyDescent="0.15">
      <c r="A88" s="12"/>
      <c r="B88" s="35">
        <v>71</v>
      </c>
      <c r="C88" s="75">
        <f>今岡!C88+下県東!C88+下県西!C88+相浜!C88+平井!C88+沓沢!C88+糠尾!C88+日向!C88+竹田!C88+下平!C88+熊久保!C88+東立科!C88</f>
        <v>26</v>
      </c>
      <c r="D88" s="75">
        <f>今岡!D88+下県東!D88+下県西!D88+相浜!D88+平井!D88+沓沢!D88+糠尾!D88+日向!D88+竹田!D88+下平!D88+熊久保!D88+東立科!D88</f>
        <v>21</v>
      </c>
      <c r="E88" s="10">
        <f>今岡!E88+下県東!E88+下県西!E88+相浜!E88+平井!E88+沓沢!E88+糠尾!E88+日向!E88+竹田!E88+下平!E88+熊久保!E88+東立科!E88</f>
        <v>47</v>
      </c>
      <c r="F88" s="32"/>
    </row>
    <row r="89" spans="1:6" ht="15" customHeight="1" x14ac:dyDescent="0.15">
      <c r="A89" s="12"/>
      <c r="B89" s="35">
        <v>72</v>
      </c>
      <c r="C89" s="75">
        <f>今岡!C89+下県東!C89+下県西!C89+相浜!C89+平井!C89+沓沢!C89+糠尾!C89+日向!C89+竹田!C89+下平!C89+熊久保!C89+東立科!C89</f>
        <v>24</v>
      </c>
      <c r="D89" s="75">
        <f>今岡!D89+下県東!D89+下県西!D89+相浜!D89+平井!D89+沓沢!D89+糠尾!D89+日向!D89+竹田!D89+下平!D89+熊久保!D89+東立科!D89</f>
        <v>42</v>
      </c>
      <c r="E89" s="10">
        <f>今岡!E89+下県東!E89+下県西!E89+相浜!E89+平井!E89+沓沢!E89+糠尾!E89+日向!E89+竹田!E89+下平!E89+熊久保!E89+東立科!E89</f>
        <v>66</v>
      </c>
      <c r="F89" s="32"/>
    </row>
    <row r="90" spans="1:6" ht="15" customHeight="1" x14ac:dyDescent="0.15">
      <c r="A90" s="12"/>
      <c r="B90" s="35">
        <v>73</v>
      </c>
      <c r="C90" s="75">
        <f>今岡!C90+下県東!C90+下県西!C90+相浜!C90+平井!C90+沓沢!C90+糠尾!C90+日向!C90+竹田!C90+下平!C90+熊久保!C90+東立科!C90</f>
        <v>33</v>
      </c>
      <c r="D90" s="75">
        <f>今岡!D90+下県東!D90+下県西!D90+相浜!D90+平井!D90+沓沢!D90+糠尾!D90+日向!D90+竹田!D90+下平!D90+熊久保!D90+東立科!D90</f>
        <v>39</v>
      </c>
      <c r="E90" s="10">
        <f>今岡!E90+下県東!E90+下県西!E90+相浜!E90+平井!E90+沓沢!E90+糠尾!E90+日向!E90+竹田!E90+下平!E90+熊久保!E90+東立科!E90</f>
        <v>72</v>
      </c>
      <c r="F90" s="32"/>
    </row>
    <row r="91" spans="1:6" ht="15" customHeight="1" x14ac:dyDescent="0.15">
      <c r="A91" s="12"/>
      <c r="B91" s="35">
        <v>74</v>
      </c>
      <c r="C91" s="75">
        <f>今岡!C91+下県東!C91+下県西!C91+相浜!C91+平井!C91+沓沢!C91+糠尾!C91+日向!C91+竹田!C91+下平!C91+熊久保!C91+東立科!C91</f>
        <v>24</v>
      </c>
      <c r="D91" s="75">
        <f>今岡!D91+下県東!D91+下県西!D91+相浜!D91+平井!D91+沓沢!D91+糠尾!D91+日向!D91+竹田!D91+下平!D91+熊久保!D91+東立科!D91</f>
        <v>25</v>
      </c>
      <c r="E91" s="10">
        <f>今岡!E91+下県東!E91+下県西!E91+相浜!E91+平井!E91+沓沢!E91+糠尾!E91+日向!E91+竹田!E91+下平!E91+熊久保!E91+東立科!E91</f>
        <v>49</v>
      </c>
      <c r="F91" s="32"/>
    </row>
    <row r="92" spans="1:6" ht="15" customHeight="1" x14ac:dyDescent="0.15">
      <c r="A92" s="12"/>
      <c r="B92" s="43" t="s">
        <v>64</v>
      </c>
      <c r="C92" s="71">
        <f>今岡!C92+下県東!C92+下県西!C92+相浜!C92+平井!C92+沓沢!C92+糠尾!C92+日向!C92+竹田!C92+下平!C92+熊久保!C92+東立科!C92</f>
        <v>128</v>
      </c>
      <c r="D92" s="71">
        <f>今岡!D92+下県東!D92+下県西!D92+相浜!D92+平井!D92+沓沢!D92+糠尾!D92+日向!D92+竹田!D92+下平!D92+熊久保!D92+東立科!D92</f>
        <v>150</v>
      </c>
      <c r="E92" s="44">
        <f>今岡!E92+下県東!E92+下県西!E92+相浜!E92+平井!E92+沓沢!E92+糠尾!E92+日向!E92+竹田!E92+下平!E92+熊久保!E92+東立科!E92</f>
        <v>278</v>
      </c>
      <c r="F92" s="45">
        <f>E92/E147</f>
        <v>9.4173441734417343E-2</v>
      </c>
    </row>
    <row r="93" spans="1:6" ht="15" customHeight="1" x14ac:dyDescent="0.15">
      <c r="A93" s="12"/>
      <c r="B93" s="35">
        <v>75</v>
      </c>
      <c r="C93" s="75">
        <f>今岡!C93+下県東!C93+下県西!C93+相浜!C93+平井!C93+沓沢!C93+糠尾!C93+日向!C93+竹田!C93+下平!C93+熊久保!C93+東立科!C93</f>
        <v>30</v>
      </c>
      <c r="D93" s="75">
        <f>今岡!D93+下県東!D93+下県西!D93+相浜!D93+平井!D93+沓沢!D93+糠尾!D93+日向!D93+竹田!D93+下平!D93+熊久保!D93+東立科!D93</f>
        <v>21</v>
      </c>
      <c r="E93" s="10">
        <f>今岡!E93+下県東!E93+下県西!E93+相浜!E93+平井!E93+沓沢!E93+糠尾!E93+日向!E93+竹田!E93+下平!E93+熊久保!E93+東立科!E93</f>
        <v>51</v>
      </c>
      <c r="F93" s="32"/>
    </row>
    <row r="94" spans="1:6" ht="15" customHeight="1" x14ac:dyDescent="0.15">
      <c r="A94" s="12"/>
      <c r="B94" s="35">
        <v>76</v>
      </c>
      <c r="C94" s="75">
        <f>今岡!C94+下県東!C94+下県西!C94+相浜!C94+平井!C94+沓沢!C94+糠尾!C94+日向!C94+竹田!C94+下平!C94+熊久保!C94+東立科!C94</f>
        <v>25</v>
      </c>
      <c r="D94" s="75">
        <f>今岡!D94+下県東!D94+下県西!D94+相浜!D94+平井!D94+沓沢!D94+糠尾!D94+日向!D94+竹田!D94+下平!D94+熊久保!D94+東立科!D94</f>
        <v>33</v>
      </c>
      <c r="E94" s="10">
        <f>今岡!E94+下県東!E94+下県西!E94+相浜!E94+平井!E94+沓沢!E94+糠尾!E94+日向!E94+竹田!E94+下平!E94+熊久保!E94+東立科!E94</f>
        <v>58</v>
      </c>
      <c r="F94" s="32"/>
    </row>
    <row r="95" spans="1:6" ht="15" customHeight="1" x14ac:dyDescent="0.15">
      <c r="A95" s="12"/>
      <c r="B95" s="35">
        <v>77</v>
      </c>
      <c r="C95" s="75">
        <f>今岡!C95+下県東!C95+下県西!C95+相浜!C95+平井!C95+沓沢!C95+糠尾!C95+日向!C95+竹田!C95+下平!C95+熊久保!C95+東立科!C95</f>
        <v>23</v>
      </c>
      <c r="D95" s="75">
        <f>今岡!D95+下県東!D95+下県西!D95+相浜!D95+平井!D95+沓沢!D95+糠尾!D95+日向!D95+竹田!D95+下平!D95+熊久保!D95+東立科!D95</f>
        <v>17</v>
      </c>
      <c r="E95" s="10">
        <f>今岡!E95+下県東!E95+下県西!E95+相浜!E95+平井!E95+沓沢!E95+糠尾!E95+日向!E95+竹田!E95+下平!E95+熊久保!E95+東立科!E95</f>
        <v>40</v>
      </c>
      <c r="F95" s="32"/>
    </row>
    <row r="96" spans="1:6" ht="15" customHeight="1" x14ac:dyDescent="0.15">
      <c r="A96" s="12"/>
      <c r="B96" s="35">
        <v>78</v>
      </c>
      <c r="C96" s="75">
        <f>今岡!C96+下県東!C96+下県西!C96+相浜!C96+平井!C96+沓沢!C96+糠尾!C96+日向!C96+竹田!C96+下平!C96+熊久保!C96+東立科!C96</f>
        <v>18</v>
      </c>
      <c r="D96" s="75">
        <f>今岡!D96+下県東!D96+下県西!D96+相浜!D96+平井!D96+沓沢!D96+糠尾!D96+日向!D96+竹田!D96+下平!D96+熊久保!D96+東立科!D96</f>
        <v>13</v>
      </c>
      <c r="E96" s="10">
        <f>今岡!E96+下県東!E96+下県西!E96+相浜!E96+平井!E96+沓沢!E96+糠尾!E96+日向!E96+竹田!E96+下平!E96+熊久保!E96+東立科!E96</f>
        <v>31</v>
      </c>
      <c r="F96" s="32"/>
    </row>
    <row r="97" spans="1:6" ht="15" customHeight="1" x14ac:dyDescent="0.15">
      <c r="A97" s="12"/>
      <c r="B97" s="35">
        <v>79</v>
      </c>
      <c r="C97" s="75">
        <f>今岡!C97+下県東!C97+下県西!C97+相浜!C97+平井!C97+沓沢!C97+糠尾!C97+日向!C97+竹田!C97+下平!C97+熊久保!C97+東立科!C97</f>
        <v>15</v>
      </c>
      <c r="D97" s="75">
        <f>今岡!D97+下県東!D97+下県西!D97+相浜!D97+平井!D97+沓沢!D97+糠尾!D97+日向!D97+竹田!D97+下平!D97+熊久保!D97+東立科!D97</f>
        <v>21</v>
      </c>
      <c r="E97" s="10">
        <f>今岡!E97+下県東!E97+下県西!E97+相浜!E97+平井!E97+沓沢!E97+糠尾!E97+日向!E97+竹田!E97+下平!E97+熊久保!E97+東立科!E97</f>
        <v>36</v>
      </c>
      <c r="F97" s="32"/>
    </row>
    <row r="98" spans="1:6" ht="15" customHeight="1" x14ac:dyDescent="0.15">
      <c r="A98" s="12"/>
      <c r="B98" s="43" t="s">
        <v>65</v>
      </c>
      <c r="C98" s="71">
        <f>今岡!C98+下県東!C98+下県西!C98+相浜!C98+平井!C98+沓沢!C98+糠尾!C98+日向!C98+竹田!C98+下平!C98+熊久保!C98+東立科!C98</f>
        <v>111</v>
      </c>
      <c r="D98" s="71">
        <f>今岡!D98+下県東!D98+下県西!D98+相浜!D98+平井!D98+沓沢!D98+糠尾!D98+日向!D98+竹田!D98+下平!D98+熊久保!D98+東立科!D98</f>
        <v>105</v>
      </c>
      <c r="E98" s="44">
        <f>今岡!E98+下県東!E98+下県西!E98+相浜!E98+平井!E98+沓沢!E98+糠尾!E98+日向!E98+竹田!E98+下平!E98+熊久保!E98+東立科!E98</f>
        <v>216</v>
      </c>
      <c r="F98" s="45">
        <f>E98/E147</f>
        <v>7.3170731707317069E-2</v>
      </c>
    </row>
    <row r="99" spans="1:6" ht="15" customHeight="1" x14ac:dyDescent="0.15">
      <c r="A99" s="12"/>
      <c r="B99" s="35">
        <v>80</v>
      </c>
      <c r="C99" s="75">
        <f>今岡!C99+下県東!C99+下県西!C99+相浜!C99+平井!C99+沓沢!C99+糠尾!C99+日向!C99+竹田!C99+下平!C99+熊久保!C99+東立科!C99</f>
        <v>22</v>
      </c>
      <c r="D99" s="75">
        <f>今岡!D99+下県東!D99+下県西!D99+相浜!D99+平井!D99+沓沢!D99+糠尾!D99+日向!D99+竹田!D99+下平!D99+熊久保!D99+東立科!D99</f>
        <v>19</v>
      </c>
      <c r="E99" s="10">
        <f>今岡!E99+下県東!E99+下県西!E99+相浜!E99+平井!E99+沓沢!E99+糠尾!E99+日向!E99+竹田!E99+下平!E99+熊久保!E99+東立科!E99</f>
        <v>41</v>
      </c>
      <c r="F99" s="32"/>
    </row>
    <row r="100" spans="1:6" ht="15" customHeight="1" x14ac:dyDescent="0.15">
      <c r="A100" s="12"/>
      <c r="B100" s="35">
        <v>81</v>
      </c>
      <c r="C100" s="75">
        <f>今岡!C100+下県東!C100+下県西!C100+相浜!C100+平井!C100+沓沢!C100+糠尾!C100+日向!C100+竹田!C100+下平!C100+熊久保!C100+東立科!C100</f>
        <v>18</v>
      </c>
      <c r="D100" s="75">
        <f>今岡!D100+下県東!D100+下県西!D100+相浜!D100+平井!D100+沓沢!D100+糠尾!D100+日向!D100+竹田!D100+下平!D100+熊久保!D100+東立科!D100</f>
        <v>15</v>
      </c>
      <c r="E100" s="10">
        <f>今岡!E100+下県東!E100+下県西!E100+相浜!E100+平井!E100+沓沢!E100+糠尾!E100+日向!E100+竹田!E100+下平!E100+熊久保!E100+東立科!E100</f>
        <v>33</v>
      </c>
      <c r="F100" s="32"/>
    </row>
    <row r="101" spans="1:6" ht="15" customHeight="1" x14ac:dyDescent="0.15">
      <c r="A101" s="12"/>
      <c r="B101" s="35">
        <v>82</v>
      </c>
      <c r="C101" s="75">
        <f>今岡!C101+下県東!C101+下県西!C101+相浜!C101+平井!C101+沓沢!C101+糠尾!C101+日向!C101+竹田!C101+下平!C101+熊久保!C101+東立科!C101</f>
        <v>21</v>
      </c>
      <c r="D101" s="75">
        <f>今岡!D101+下県東!D101+下県西!D101+相浜!D101+平井!D101+沓沢!D101+糠尾!D101+日向!D101+竹田!D101+下平!D101+熊久保!D101+東立科!D101</f>
        <v>16</v>
      </c>
      <c r="E101" s="10">
        <f>今岡!E101+下県東!E101+下県西!E101+相浜!E101+平井!E101+沓沢!E101+糠尾!E101+日向!E101+竹田!E101+下平!E101+熊久保!E101+東立科!E101</f>
        <v>37</v>
      </c>
      <c r="F101" s="32"/>
    </row>
    <row r="102" spans="1:6" ht="15" customHeight="1" x14ac:dyDescent="0.15">
      <c r="A102" s="12"/>
      <c r="B102" s="35">
        <v>83</v>
      </c>
      <c r="C102" s="75">
        <f>今岡!C102+下県東!C102+下県西!C102+相浜!C102+平井!C102+沓沢!C102+糠尾!C102+日向!C102+竹田!C102+下平!C102+熊久保!C102+東立科!C102</f>
        <v>13</v>
      </c>
      <c r="D102" s="75">
        <f>今岡!D102+下県東!D102+下県西!D102+相浜!D102+平井!D102+沓沢!D102+糠尾!D102+日向!D102+竹田!D102+下平!D102+熊久保!D102+東立科!D102</f>
        <v>18</v>
      </c>
      <c r="E102" s="10">
        <f>今岡!E102+下県東!E102+下県西!E102+相浜!E102+平井!E102+沓沢!E102+糠尾!E102+日向!E102+竹田!E102+下平!E102+熊久保!E102+東立科!E102</f>
        <v>31</v>
      </c>
      <c r="F102" s="32"/>
    </row>
    <row r="103" spans="1:6" ht="15" customHeight="1" x14ac:dyDescent="0.15">
      <c r="A103" s="12"/>
      <c r="B103" s="35">
        <v>84</v>
      </c>
      <c r="C103" s="75">
        <f>今岡!C103+下県東!C103+下県西!C103+相浜!C103+平井!C103+沓沢!C103+糠尾!C103+日向!C103+竹田!C103+下平!C103+熊久保!C103+東立科!C103</f>
        <v>14</v>
      </c>
      <c r="D103" s="75">
        <f>今岡!D103+下県東!D103+下県西!D103+相浜!D103+平井!D103+沓沢!D103+糠尾!D103+日向!D103+竹田!D103+下平!D103+熊久保!D103+東立科!D103</f>
        <v>11</v>
      </c>
      <c r="E103" s="10">
        <f>今岡!E103+下県東!E103+下県西!E103+相浜!E103+平井!E103+沓沢!E103+糠尾!E103+日向!E103+竹田!E103+下平!E103+熊久保!E103+東立科!E103</f>
        <v>25</v>
      </c>
      <c r="F103" s="32"/>
    </row>
    <row r="104" spans="1:6" ht="15" customHeight="1" x14ac:dyDescent="0.15">
      <c r="A104" s="12"/>
      <c r="B104" s="43" t="s">
        <v>66</v>
      </c>
      <c r="C104" s="71">
        <f>今岡!C104+下県東!C104+下県西!C104+相浜!C104+平井!C104+沓沢!C104+糠尾!C104+日向!C104+竹田!C104+下平!C104+熊久保!C104+東立科!C104</f>
        <v>88</v>
      </c>
      <c r="D104" s="71">
        <f>今岡!D104+下県東!D104+下県西!D104+相浜!D104+平井!D104+沓沢!D104+糠尾!D104+日向!D104+竹田!D104+下平!D104+熊久保!D104+東立科!D104</f>
        <v>79</v>
      </c>
      <c r="E104" s="44">
        <f>今岡!E104+下県東!E104+下県西!E104+相浜!E104+平井!E104+沓沢!E104+糠尾!E104+日向!E104+竹田!E104+下平!E104+熊久保!E104+東立科!E104</f>
        <v>167</v>
      </c>
      <c r="F104" s="45">
        <f>E104/E147</f>
        <v>5.6571815718157184E-2</v>
      </c>
    </row>
    <row r="105" spans="1:6" ht="15" customHeight="1" x14ac:dyDescent="0.15">
      <c r="A105" s="12"/>
      <c r="B105" s="35">
        <v>85</v>
      </c>
      <c r="C105" s="75">
        <f>今岡!C105+下県東!C105+下県西!C105+相浜!C105+平井!C105+沓沢!C105+糠尾!C105+日向!C105+竹田!C105+下平!C105+熊久保!C105+東立科!C105</f>
        <v>8</v>
      </c>
      <c r="D105" s="75">
        <f>今岡!D105+下県東!D105+下県西!D105+相浜!D105+平井!D105+沓沢!D105+糠尾!D105+日向!D105+竹田!D105+下平!D105+熊久保!D105+東立科!D105</f>
        <v>18</v>
      </c>
      <c r="E105" s="10">
        <f>今岡!E105+下県東!E105+下県西!E105+相浜!E105+平井!E105+沓沢!E105+糠尾!E105+日向!E105+竹田!E105+下平!E105+熊久保!E105+東立科!E105</f>
        <v>26</v>
      </c>
      <c r="F105" s="32"/>
    </row>
    <row r="106" spans="1:6" ht="15" customHeight="1" x14ac:dyDescent="0.15">
      <c r="A106" s="12"/>
      <c r="B106" s="35">
        <v>86</v>
      </c>
      <c r="C106" s="75">
        <f>今岡!C106+下県東!C106+下県西!C106+相浜!C106+平井!C106+沓沢!C106+糠尾!C106+日向!C106+竹田!C106+下平!C106+熊久保!C106+東立科!C106</f>
        <v>8</v>
      </c>
      <c r="D106" s="75">
        <f>今岡!D106+下県東!D106+下県西!D106+相浜!D106+平井!D106+沓沢!D106+糠尾!D106+日向!D106+竹田!D106+下平!D106+熊久保!D106+東立科!D106</f>
        <v>20</v>
      </c>
      <c r="E106" s="10">
        <f>今岡!E106+下県東!E106+下県西!E106+相浜!E106+平井!E106+沓沢!E106+糠尾!E106+日向!E106+竹田!E106+下平!E106+熊久保!E106+東立科!E106</f>
        <v>28</v>
      </c>
      <c r="F106" s="32"/>
    </row>
    <row r="107" spans="1:6" ht="15" customHeight="1" x14ac:dyDescent="0.15">
      <c r="A107" s="12"/>
      <c r="B107" s="35">
        <v>87</v>
      </c>
      <c r="C107" s="75">
        <f>今岡!C107+下県東!C107+下県西!C107+相浜!C107+平井!C107+沓沢!C107+糠尾!C107+日向!C107+竹田!C107+下平!C107+熊久保!C107+東立科!C107</f>
        <v>17</v>
      </c>
      <c r="D107" s="75">
        <f>今岡!D107+下県東!D107+下県西!D107+相浜!D107+平井!D107+沓沢!D107+糠尾!D107+日向!D107+竹田!D107+下平!D107+熊久保!D107+東立科!D107</f>
        <v>16</v>
      </c>
      <c r="E107" s="10">
        <f>今岡!E107+下県東!E107+下県西!E107+相浜!E107+平井!E107+沓沢!E107+糠尾!E107+日向!E107+竹田!E107+下平!E107+熊久保!E107+東立科!E107</f>
        <v>33</v>
      </c>
      <c r="F107" s="32"/>
    </row>
    <row r="108" spans="1:6" ht="15" customHeight="1" x14ac:dyDescent="0.15">
      <c r="A108" s="12"/>
      <c r="B108" s="35">
        <v>88</v>
      </c>
      <c r="C108" s="75">
        <f>今岡!C108+下県東!C108+下県西!C108+相浜!C108+平井!C108+沓沢!C108+糠尾!C108+日向!C108+竹田!C108+下平!C108+熊久保!C108+東立科!C108</f>
        <v>8</v>
      </c>
      <c r="D108" s="75">
        <f>今岡!D108+下県東!D108+下県西!D108+相浜!D108+平井!D108+沓沢!D108+糠尾!D108+日向!D108+竹田!D108+下平!D108+熊久保!D108+東立科!D108</f>
        <v>14</v>
      </c>
      <c r="E108" s="10">
        <f>今岡!E108+下県東!E108+下県西!E108+相浜!E108+平井!E108+沓沢!E108+糠尾!E108+日向!E108+竹田!E108+下平!E108+熊久保!E108+東立科!E108</f>
        <v>22</v>
      </c>
      <c r="F108" s="32"/>
    </row>
    <row r="109" spans="1:6" ht="15" customHeight="1" x14ac:dyDescent="0.15">
      <c r="A109" s="12"/>
      <c r="B109" s="35">
        <v>89</v>
      </c>
      <c r="C109" s="75">
        <f>今岡!C109+下県東!C109+下県西!C109+相浜!C109+平井!C109+沓沢!C109+糠尾!C109+日向!C109+竹田!C109+下平!C109+熊久保!C109+東立科!C109</f>
        <v>9</v>
      </c>
      <c r="D109" s="75">
        <f>今岡!D109+下県東!D109+下県西!D109+相浜!D109+平井!D109+沓沢!D109+糠尾!D109+日向!D109+竹田!D109+下平!D109+熊久保!D109+東立科!D109</f>
        <v>17</v>
      </c>
      <c r="E109" s="10">
        <f>今岡!E109+下県東!E109+下県西!E109+相浜!E109+平井!E109+沓沢!E109+糠尾!E109+日向!E109+竹田!E109+下平!E109+熊久保!E109+東立科!E109</f>
        <v>26</v>
      </c>
      <c r="F109" s="32"/>
    </row>
    <row r="110" spans="1:6" ht="15" customHeight="1" x14ac:dyDescent="0.15">
      <c r="A110" s="12"/>
      <c r="B110" s="43" t="s">
        <v>67</v>
      </c>
      <c r="C110" s="71">
        <f>今岡!C110+下県東!C110+下県西!C110+相浜!C110+平井!C110+沓沢!C110+糠尾!C110+日向!C110+竹田!C110+下平!C110+熊久保!C110+東立科!C110</f>
        <v>50</v>
      </c>
      <c r="D110" s="71">
        <f>今岡!D110+下県東!D110+下県西!D110+相浜!D110+平井!D110+沓沢!D110+糠尾!D110+日向!D110+竹田!D110+下平!D110+熊久保!D110+東立科!D110</f>
        <v>85</v>
      </c>
      <c r="E110" s="44">
        <f>今岡!E110+下県東!E110+下県西!E110+相浜!E110+平井!E110+沓沢!E110+糠尾!E110+日向!E110+竹田!E110+下平!E110+熊久保!E110+東立科!E110</f>
        <v>135</v>
      </c>
      <c r="F110" s="45">
        <f>E110/E147</f>
        <v>4.573170731707317E-2</v>
      </c>
    </row>
    <row r="111" spans="1:6" ht="15" customHeight="1" x14ac:dyDescent="0.15">
      <c r="A111" s="12"/>
      <c r="B111" s="35">
        <v>90</v>
      </c>
      <c r="C111" s="75">
        <f>今岡!C111+下県東!C111+下県西!C111+相浜!C111+平井!C111+沓沢!C111+糠尾!C111+日向!C111+竹田!C111+下平!C111+熊久保!C111+東立科!C111</f>
        <v>8</v>
      </c>
      <c r="D111" s="75">
        <f>今岡!D111+下県東!D111+下県西!D111+相浜!D111+平井!D111+沓沢!D111+糠尾!D111+日向!D111+竹田!D111+下平!D111+熊久保!D111+東立科!D111</f>
        <v>11</v>
      </c>
      <c r="E111" s="10">
        <f>今岡!E111+下県東!E111+下県西!E111+相浜!E111+平井!E111+沓沢!E111+糠尾!E111+日向!E111+竹田!E111+下平!E111+熊久保!E111+東立科!E111</f>
        <v>19</v>
      </c>
      <c r="F111" s="32"/>
    </row>
    <row r="112" spans="1:6" ht="15" customHeight="1" x14ac:dyDescent="0.15">
      <c r="A112" s="12"/>
      <c r="B112" s="35">
        <v>91</v>
      </c>
      <c r="C112" s="75">
        <f>今岡!C112+下県東!C112+下県西!C112+相浜!C112+平井!C112+沓沢!C112+糠尾!C112+日向!C112+竹田!C112+下平!C112+熊久保!C112+東立科!C112</f>
        <v>5</v>
      </c>
      <c r="D112" s="75">
        <f>今岡!D112+下県東!D112+下県西!D112+相浜!D112+平井!D112+沓沢!D112+糠尾!D112+日向!D112+竹田!D112+下平!D112+熊久保!D112+東立科!D112</f>
        <v>24</v>
      </c>
      <c r="E112" s="10">
        <f>今岡!E112+下県東!E112+下県西!E112+相浜!E112+平井!E112+沓沢!E112+糠尾!E112+日向!E112+竹田!E112+下平!E112+熊久保!E112+東立科!E112</f>
        <v>29</v>
      </c>
      <c r="F112" s="32"/>
    </row>
    <row r="113" spans="1:6" ht="15" customHeight="1" x14ac:dyDescent="0.15">
      <c r="A113" s="12"/>
      <c r="B113" s="35">
        <v>92</v>
      </c>
      <c r="C113" s="75">
        <f>今岡!C113+下県東!C113+下県西!C113+相浜!C113+平井!C113+沓沢!C113+糠尾!C113+日向!C113+竹田!C113+下平!C113+熊久保!C113+東立科!C113</f>
        <v>4</v>
      </c>
      <c r="D113" s="75">
        <f>今岡!D113+下県東!D113+下県西!D113+相浜!D113+平井!D113+沓沢!D113+糠尾!D113+日向!D113+竹田!D113+下平!D113+熊久保!D113+東立科!D113</f>
        <v>23</v>
      </c>
      <c r="E113" s="10">
        <f>今岡!E113+下県東!E113+下県西!E113+相浜!E113+平井!E113+沓沢!E113+糠尾!E113+日向!E113+竹田!E113+下平!E113+熊久保!E113+東立科!E113</f>
        <v>27</v>
      </c>
      <c r="F113" s="32"/>
    </row>
    <row r="114" spans="1:6" ht="15" customHeight="1" x14ac:dyDescent="0.15">
      <c r="A114" s="12"/>
      <c r="B114" s="35">
        <v>93</v>
      </c>
      <c r="C114" s="75">
        <f>今岡!C114+下県東!C114+下県西!C114+相浜!C114+平井!C114+沓沢!C114+糠尾!C114+日向!C114+竹田!C114+下平!C114+熊久保!C114+東立科!C114</f>
        <v>5</v>
      </c>
      <c r="D114" s="75">
        <f>今岡!D114+下県東!D114+下県西!D114+相浜!D114+平井!D114+沓沢!D114+糠尾!D114+日向!D114+竹田!D114+下平!D114+熊久保!D114+東立科!D114</f>
        <v>16</v>
      </c>
      <c r="E114" s="10">
        <f>今岡!E114+下県東!E114+下県西!E114+相浜!E114+平井!E114+沓沢!E114+糠尾!E114+日向!E114+竹田!E114+下平!E114+熊久保!E114+東立科!E114</f>
        <v>21</v>
      </c>
      <c r="F114" s="32"/>
    </row>
    <row r="115" spans="1:6" ht="15" customHeight="1" x14ac:dyDescent="0.15">
      <c r="A115" s="12"/>
      <c r="B115" s="35">
        <v>94</v>
      </c>
      <c r="C115" s="75">
        <f>今岡!C115+下県東!C115+下県西!C115+相浜!C115+平井!C115+沓沢!C115+糠尾!C115+日向!C115+竹田!C115+下平!C115+熊久保!C115+東立科!C115</f>
        <v>5</v>
      </c>
      <c r="D115" s="75">
        <f>今岡!D115+下県東!D115+下県西!D115+相浜!D115+平井!D115+沓沢!D115+糠尾!D115+日向!D115+竹田!D115+下平!D115+熊久保!D115+東立科!D115</f>
        <v>8</v>
      </c>
      <c r="E115" s="10">
        <f>今岡!E115+下県東!E115+下県西!E115+相浜!E115+平井!E115+沓沢!E115+糠尾!E115+日向!E115+竹田!E115+下平!E115+熊久保!E115+東立科!E115</f>
        <v>13</v>
      </c>
      <c r="F115" s="32"/>
    </row>
    <row r="116" spans="1:6" ht="15" customHeight="1" x14ac:dyDescent="0.15">
      <c r="A116" s="12"/>
      <c r="B116" s="43" t="s">
        <v>68</v>
      </c>
      <c r="C116" s="71">
        <f>今岡!C116+下県東!C116+下県西!C116+相浜!C116+平井!C116+沓沢!C116+糠尾!C116+日向!C116+竹田!C116+下平!C116+熊久保!C116+東立科!C116</f>
        <v>27</v>
      </c>
      <c r="D116" s="71">
        <f>今岡!D116+下県東!D116+下県西!D116+相浜!D116+平井!D116+沓沢!D116+糠尾!D116+日向!D116+竹田!D116+下平!D116+熊久保!D116+東立科!D116</f>
        <v>82</v>
      </c>
      <c r="E116" s="44">
        <f>今岡!E116+下県東!E116+下県西!E116+相浜!E116+平井!E116+沓沢!E116+糠尾!E116+日向!E116+竹田!E116+下平!E116+熊久保!E116+東立科!E116</f>
        <v>109</v>
      </c>
      <c r="F116" s="45">
        <f>E116/E147</f>
        <v>3.6924119241192412E-2</v>
      </c>
    </row>
    <row r="117" spans="1:6" ht="15" customHeight="1" x14ac:dyDescent="0.15">
      <c r="A117" s="12"/>
      <c r="B117" s="35">
        <v>95</v>
      </c>
      <c r="C117" s="75">
        <f>今岡!C117+下県東!C117+下県西!C117+相浜!C117+平井!C117+沓沢!C117+糠尾!C117+日向!C117+竹田!C117+下平!C117+熊久保!C117+東立科!C117</f>
        <v>4</v>
      </c>
      <c r="D117" s="75">
        <f>今岡!D117+下県東!D117+下県西!D117+相浜!D117+平井!D117+沓沢!D117+糠尾!D117+日向!D117+竹田!D117+下平!D117+熊久保!D117+東立科!D117</f>
        <v>15</v>
      </c>
      <c r="E117" s="10">
        <f>今岡!E117+下県東!E117+下県西!E117+相浜!E117+平井!E117+沓沢!E117+糠尾!E117+日向!E117+竹田!E117+下平!E117+熊久保!E117+東立科!E117</f>
        <v>19</v>
      </c>
      <c r="F117" s="32"/>
    </row>
    <row r="118" spans="1:6" ht="15" customHeight="1" x14ac:dyDescent="0.15">
      <c r="A118" s="12"/>
      <c r="B118" s="35">
        <v>96</v>
      </c>
      <c r="C118" s="75">
        <f>今岡!C118+下県東!C118+下県西!C118+相浜!C118+平井!C118+沓沢!C118+糠尾!C118+日向!C118+竹田!C118+下平!C118+熊久保!C118+東立科!C118</f>
        <v>3</v>
      </c>
      <c r="D118" s="75">
        <f>今岡!D118+下県東!D118+下県西!D118+相浜!D118+平井!D118+沓沢!D118+糠尾!D118+日向!D118+竹田!D118+下平!D118+熊久保!D118+東立科!D118</f>
        <v>4</v>
      </c>
      <c r="E118" s="10">
        <f>今岡!E118+下県東!E118+下県西!E118+相浜!E118+平井!E118+沓沢!E118+糠尾!E118+日向!E118+竹田!E118+下平!E118+熊久保!E118+東立科!E118</f>
        <v>7</v>
      </c>
      <c r="F118" s="32"/>
    </row>
    <row r="119" spans="1:6" ht="15" customHeight="1" x14ac:dyDescent="0.15">
      <c r="A119" s="12"/>
      <c r="B119" s="35">
        <v>97</v>
      </c>
      <c r="C119" s="75">
        <f>今岡!C119+下県東!C119+下県西!C119+相浜!C119+平井!C119+沓沢!C119+糠尾!C119+日向!C119+竹田!C119+下平!C119+熊久保!C119+東立科!C119</f>
        <v>2</v>
      </c>
      <c r="D119" s="75">
        <f>今岡!D119+下県東!D119+下県西!D119+相浜!D119+平井!D119+沓沢!D119+糠尾!D119+日向!D119+竹田!D119+下平!D119+熊久保!D119+東立科!D119</f>
        <v>7</v>
      </c>
      <c r="E119" s="10">
        <f>今岡!E119+下県東!E119+下県西!E119+相浜!E119+平井!E119+沓沢!E119+糠尾!E119+日向!E119+竹田!E119+下平!E119+熊久保!E119+東立科!E119</f>
        <v>9</v>
      </c>
      <c r="F119" s="32"/>
    </row>
    <row r="120" spans="1:6" ht="15" customHeight="1" x14ac:dyDescent="0.15">
      <c r="A120" s="12"/>
      <c r="B120" s="35">
        <v>98</v>
      </c>
      <c r="C120" s="75">
        <f>今岡!C120+下県東!C120+下県西!C120+相浜!C120+平井!C120+沓沢!C120+糠尾!C120+日向!C120+竹田!C120+下平!C120+熊久保!C120+東立科!C120</f>
        <v>3</v>
      </c>
      <c r="D120" s="75">
        <f>今岡!D120+下県東!D120+下県西!D120+相浜!D120+平井!D120+沓沢!D120+糠尾!D120+日向!D120+竹田!D120+下平!D120+熊久保!D120+東立科!D120</f>
        <v>4</v>
      </c>
      <c r="E120" s="10">
        <f>今岡!E120+下県東!E120+下県西!E120+相浜!E120+平井!E120+沓沢!E120+糠尾!E120+日向!E120+竹田!E120+下平!E120+熊久保!E120+東立科!E120</f>
        <v>7</v>
      </c>
      <c r="F120" s="32"/>
    </row>
    <row r="121" spans="1:6" ht="15" customHeight="1" x14ac:dyDescent="0.15">
      <c r="A121" s="12"/>
      <c r="B121" s="35">
        <v>99</v>
      </c>
      <c r="C121" s="75">
        <f>今岡!C121+下県東!C121+下県西!C121+相浜!C121+平井!C121+沓沢!C121+糠尾!C121+日向!C121+竹田!C121+下平!C121+熊久保!C121+東立科!C121</f>
        <v>0</v>
      </c>
      <c r="D121" s="75">
        <f>今岡!D121+下県東!D121+下県西!D121+相浜!D121+平井!D121+沓沢!D121+糠尾!D121+日向!D121+竹田!D121+下平!D121+熊久保!D121+東立科!D121</f>
        <v>6</v>
      </c>
      <c r="E121" s="10">
        <f>今岡!E121+下県東!E121+下県西!E121+相浜!E121+平井!E121+沓沢!E121+糠尾!E121+日向!E121+竹田!E121+下平!E121+熊久保!E121+東立科!E121</f>
        <v>6</v>
      </c>
      <c r="F121" s="32"/>
    </row>
    <row r="122" spans="1:6" ht="15" customHeight="1" x14ac:dyDescent="0.15">
      <c r="A122" s="12"/>
      <c r="B122" s="43" t="s">
        <v>69</v>
      </c>
      <c r="C122" s="71">
        <f>今岡!C122+下県東!C122+下県西!C122+相浜!C122+平井!C122+沓沢!C122+糠尾!C122+日向!C122+竹田!C122+下平!C122+熊久保!C122+東立科!C122</f>
        <v>12</v>
      </c>
      <c r="D122" s="71">
        <f>今岡!D122+下県東!D122+下県西!D122+相浜!D122+平井!D122+沓沢!D122+糠尾!D122+日向!D122+竹田!D122+下平!D122+熊久保!D122+東立科!D122</f>
        <v>36</v>
      </c>
      <c r="E122" s="44">
        <f>今岡!E122+下県東!E122+下県西!E122+相浜!E122+平井!E122+沓沢!E122+糠尾!E122+日向!E122+竹田!E122+下平!E122+熊久保!E122+東立科!E122</f>
        <v>48</v>
      </c>
      <c r="F122" s="45">
        <f>E122/E147</f>
        <v>1.6260162601626018E-2</v>
      </c>
    </row>
    <row r="123" spans="1:6" ht="15" customHeight="1" x14ac:dyDescent="0.15">
      <c r="A123" s="12"/>
      <c r="B123" s="35">
        <v>100</v>
      </c>
      <c r="C123" s="75">
        <f>今岡!C123+下県東!C123+下県西!C123+相浜!C123+平井!C123+沓沢!C123+糠尾!C123+日向!C123+竹田!C123+下平!C123+熊久保!C123+東立科!C123</f>
        <v>0</v>
      </c>
      <c r="D123" s="75">
        <f>今岡!D123+下県東!D123+下県西!D123+相浜!D123+平井!D123+沓沢!D123+糠尾!D123+日向!D123+竹田!D123+下平!D123+熊久保!D123+東立科!D123</f>
        <v>5</v>
      </c>
      <c r="E123" s="10">
        <f>今岡!E123+下県東!E123+下県西!E123+相浜!E123+平井!E123+沓沢!E123+糠尾!E123+日向!E123+竹田!E123+下平!E123+熊久保!E123+東立科!E123</f>
        <v>5</v>
      </c>
      <c r="F123" s="32"/>
    </row>
    <row r="124" spans="1:6" ht="15" customHeight="1" x14ac:dyDescent="0.15">
      <c r="A124" s="12"/>
      <c r="B124" s="35">
        <v>101</v>
      </c>
      <c r="C124" s="75">
        <f>今岡!C124+下県東!C124+下県西!C124+相浜!C124+平井!C124+沓沢!C124+糠尾!C124+日向!C124+竹田!C124+下平!C124+熊久保!C124+東立科!C124</f>
        <v>0</v>
      </c>
      <c r="D124" s="75">
        <f>今岡!D124+下県東!D124+下県西!D124+相浜!D124+平井!D124+沓沢!D124+糠尾!D124+日向!D124+竹田!D124+下平!D124+熊久保!D124+東立科!D124</f>
        <v>1</v>
      </c>
      <c r="E124" s="10">
        <f>今岡!E124+下県東!E124+下県西!E124+相浜!E124+平井!E124+沓沢!E124+糠尾!E124+日向!E124+竹田!E124+下平!E124+熊久保!E124+東立科!E124</f>
        <v>1</v>
      </c>
      <c r="F124" s="32"/>
    </row>
    <row r="125" spans="1:6" ht="15" customHeight="1" x14ac:dyDescent="0.15">
      <c r="A125" s="12"/>
      <c r="B125" s="35">
        <v>102</v>
      </c>
      <c r="C125" s="75">
        <f>今岡!C125+下県東!C125+下県西!C125+相浜!C125+平井!C125+沓沢!C125+糠尾!C125+日向!C125+竹田!C125+下平!C125+熊久保!C125+東立科!C125</f>
        <v>0</v>
      </c>
      <c r="D125" s="75">
        <f>今岡!D125+下県東!D125+下県西!D125+相浜!D125+平井!D125+沓沢!D125+糠尾!D125+日向!D125+竹田!D125+下平!D125+熊久保!D125+東立科!D125</f>
        <v>0</v>
      </c>
      <c r="E125" s="10">
        <f>今岡!E125+下県東!E125+下県西!E125+相浜!E125+平井!E125+沓沢!E125+糠尾!E125+日向!E125+竹田!E125+下平!E125+熊久保!E125+東立科!E125</f>
        <v>0</v>
      </c>
      <c r="F125" s="32"/>
    </row>
    <row r="126" spans="1:6" ht="15" customHeight="1" x14ac:dyDescent="0.15">
      <c r="A126" s="12"/>
      <c r="B126" s="35">
        <v>103</v>
      </c>
      <c r="C126" s="75">
        <f>今岡!C126+下県東!C126+下県西!C126+相浜!C126+平井!C126+沓沢!C126+糠尾!C126+日向!C126+竹田!C126+下平!C126+熊久保!C126+東立科!C126</f>
        <v>0</v>
      </c>
      <c r="D126" s="75">
        <f>今岡!D126+下県東!D126+下県西!D126+相浜!D126+平井!D126+沓沢!D126+糠尾!D126+日向!D126+竹田!D126+下平!D126+熊久保!D126+東立科!D126</f>
        <v>0</v>
      </c>
      <c r="E126" s="10">
        <f>今岡!E126+下県東!E126+下県西!E126+相浜!E126+平井!E126+沓沢!E126+糠尾!E126+日向!E126+竹田!E126+下平!E126+熊久保!E126+東立科!E126</f>
        <v>0</v>
      </c>
      <c r="F126" s="32"/>
    </row>
    <row r="127" spans="1:6" ht="15" customHeight="1" x14ac:dyDescent="0.15">
      <c r="A127" s="12"/>
      <c r="B127" s="35">
        <v>104</v>
      </c>
      <c r="C127" s="75">
        <f>今岡!C127+下県東!C127+下県西!C127+相浜!C127+平井!C127+沓沢!C127+糠尾!C127+日向!C127+竹田!C127+下平!C127+熊久保!C127+東立科!C127</f>
        <v>1</v>
      </c>
      <c r="D127" s="75">
        <f>今岡!D127+下県東!D127+下県西!D127+相浜!D127+平井!D127+沓沢!D127+糠尾!D127+日向!D127+竹田!D127+下平!D127+熊久保!D127+東立科!D127</f>
        <v>0</v>
      </c>
      <c r="E127" s="10">
        <f>今岡!E127+下県東!E127+下県西!E127+相浜!E127+平井!E127+沓沢!E127+糠尾!E127+日向!E127+竹田!E127+下平!E127+熊久保!E127+東立科!E127</f>
        <v>1</v>
      </c>
      <c r="F127" s="32"/>
    </row>
    <row r="128" spans="1:6" ht="15" customHeight="1" x14ac:dyDescent="0.15">
      <c r="A128" s="12"/>
      <c r="B128" s="43" t="s">
        <v>70</v>
      </c>
      <c r="C128" s="71">
        <f>今岡!C128+下県東!C128+下県西!C128+相浜!C128+平井!C128+沓沢!C128+糠尾!C128+日向!C128+竹田!C128+下平!C128+熊久保!C128+東立科!C128</f>
        <v>1</v>
      </c>
      <c r="D128" s="71">
        <f>今岡!D128+下県東!D128+下県西!D128+相浜!D128+平井!D128+沓沢!D128+糠尾!D128+日向!D128+竹田!D128+下平!D128+熊久保!D128+東立科!D128</f>
        <v>6</v>
      </c>
      <c r="E128" s="44">
        <f>今岡!E128+下県東!E128+下県西!E128+相浜!E128+平井!E128+沓沢!E128+糠尾!E128+日向!E128+竹田!E128+下平!E128+熊久保!E128+東立科!E128</f>
        <v>7</v>
      </c>
      <c r="F128" s="45">
        <f>E128/E147</f>
        <v>2.3712737127371273E-3</v>
      </c>
    </row>
    <row r="129" spans="1:6" ht="15" customHeight="1" x14ac:dyDescent="0.15">
      <c r="A129" s="12"/>
      <c r="B129" s="35">
        <v>105</v>
      </c>
      <c r="C129" s="75">
        <f>今岡!C129+下県東!C129+下県西!C129+相浜!C129+平井!C129+沓沢!C129+糠尾!C129+日向!C129+竹田!C129+下平!C129+熊久保!C129+東立科!C129</f>
        <v>0</v>
      </c>
      <c r="D129" s="75">
        <f>今岡!D129+下県東!D129+下県西!D129+相浜!D129+平井!D129+沓沢!D129+糠尾!D129+日向!D129+竹田!D129+下平!D129+熊久保!D129+東立科!D129</f>
        <v>0</v>
      </c>
      <c r="E129" s="10">
        <f>今岡!E129+下県東!E129+下県西!E129+相浜!E129+平井!E129+沓沢!E129+糠尾!E129+日向!E129+竹田!E129+下平!E129+熊久保!E129+東立科!E129</f>
        <v>0</v>
      </c>
      <c r="F129" s="32"/>
    </row>
    <row r="130" spans="1:6" ht="15" customHeight="1" x14ac:dyDescent="0.15">
      <c r="A130" s="12"/>
      <c r="B130" s="35">
        <v>106</v>
      </c>
      <c r="C130" s="75">
        <f>今岡!C130+下県東!C130+下県西!C130+相浜!C130+平井!C130+沓沢!C130+糠尾!C130+日向!C130+竹田!C130+下平!C130+熊久保!C130+東立科!C130</f>
        <v>0</v>
      </c>
      <c r="D130" s="75">
        <f>今岡!D130+下県東!D130+下県西!D130+相浜!D130+平井!D130+沓沢!D130+糠尾!D130+日向!D130+竹田!D130+下平!D130+熊久保!D130+東立科!D130</f>
        <v>0</v>
      </c>
      <c r="E130" s="10">
        <f>今岡!E130+下県東!E130+下県西!E130+相浜!E130+平井!E130+沓沢!E130+糠尾!E130+日向!E130+竹田!E130+下平!E130+熊久保!E130+東立科!E130</f>
        <v>0</v>
      </c>
      <c r="F130" s="32"/>
    </row>
    <row r="131" spans="1:6" ht="15" customHeight="1" x14ac:dyDescent="0.15">
      <c r="A131" s="12"/>
      <c r="B131" s="35">
        <v>107</v>
      </c>
      <c r="C131" s="75">
        <f>今岡!C131+下県東!C131+下県西!C131+相浜!C131+平井!C131+沓沢!C131+糠尾!C131+日向!C131+竹田!C131+下平!C131+熊久保!C131+東立科!C131</f>
        <v>0</v>
      </c>
      <c r="D131" s="75">
        <f>今岡!D131+下県東!D131+下県西!D131+相浜!D131+平井!D131+沓沢!D131+糠尾!D131+日向!D131+竹田!D131+下平!D131+熊久保!D131+東立科!D131</f>
        <v>0</v>
      </c>
      <c r="E131" s="10">
        <f>今岡!E131+下県東!E131+下県西!E131+相浜!E131+平井!E131+沓沢!E131+糠尾!E131+日向!E131+竹田!E131+下平!E131+熊久保!E131+東立科!E131</f>
        <v>0</v>
      </c>
      <c r="F131" s="32"/>
    </row>
    <row r="132" spans="1:6" ht="15" customHeight="1" x14ac:dyDescent="0.15">
      <c r="A132" s="12"/>
      <c r="B132" s="35">
        <v>108</v>
      </c>
      <c r="C132" s="75">
        <f>今岡!C132+下県東!C132+下県西!C132+相浜!C132+平井!C132+沓沢!C132+糠尾!C132+日向!C132+竹田!C132+下平!C132+熊久保!C132+東立科!C132</f>
        <v>0</v>
      </c>
      <c r="D132" s="75">
        <f>今岡!D132+下県東!D132+下県西!D132+相浜!D132+平井!D132+沓沢!D132+糠尾!D132+日向!D132+竹田!D132+下平!D132+熊久保!D132+東立科!D132</f>
        <v>0</v>
      </c>
      <c r="E132" s="10">
        <f>今岡!E132+下県東!E132+下県西!E132+相浜!E132+平井!E132+沓沢!E132+糠尾!E132+日向!E132+竹田!E132+下平!E132+熊久保!E132+東立科!E132</f>
        <v>0</v>
      </c>
      <c r="F132" s="32"/>
    </row>
    <row r="133" spans="1:6" ht="15" customHeight="1" x14ac:dyDescent="0.15">
      <c r="A133" s="12"/>
      <c r="B133" s="35">
        <v>109</v>
      </c>
      <c r="C133" s="75">
        <f>今岡!C133+下県東!C133+下県西!C133+相浜!C133+平井!C133+沓沢!C133+糠尾!C133+日向!C133+竹田!C133+下平!C133+熊久保!C133+東立科!C133</f>
        <v>0</v>
      </c>
      <c r="D133" s="75">
        <f>今岡!D133+下県東!D133+下県西!D133+相浜!D133+平井!D133+沓沢!D133+糠尾!D133+日向!D133+竹田!D133+下平!D133+熊久保!D133+東立科!D133</f>
        <v>0</v>
      </c>
      <c r="E133" s="10">
        <f>今岡!E133+下県東!E133+下県西!E133+相浜!E133+平井!E133+沓沢!E133+糠尾!E133+日向!E133+竹田!E133+下平!E133+熊久保!E133+東立科!E133</f>
        <v>0</v>
      </c>
      <c r="F133" s="32"/>
    </row>
    <row r="134" spans="1:6" ht="15" customHeight="1" x14ac:dyDescent="0.15">
      <c r="A134" s="36"/>
      <c r="B134" s="46" t="s">
        <v>71</v>
      </c>
      <c r="C134" s="76">
        <f>今岡!C134+下県東!C134+下県西!C134+相浜!C134+平井!C134+沓沢!C134+糠尾!C134+日向!C134+竹田!C134+下平!C134+熊久保!C134+東立科!C134</f>
        <v>0</v>
      </c>
      <c r="D134" s="76">
        <f>今岡!D134+下県東!D134+下県西!D134+相浜!D134+平井!D134+沓沢!D134+糠尾!D134+日向!D134+竹田!D134+下平!D134+熊久保!D134+東立科!D134</f>
        <v>0</v>
      </c>
      <c r="E134" s="47">
        <f>今岡!E134+下県東!E134+下県西!E134+相浜!E134+平井!E134+沓沢!E134+糠尾!E134+日向!E134+竹田!E134+下平!E134+熊久保!E134+東立科!E134</f>
        <v>0</v>
      </c>
      <c r="F134" s="45">
        <f>E134/E147</f>
        <v>0</v>
      </c>
    </row>
    <row r="135" spans="1:6" ht="15" customHeight="1" x14ac:dyDescent="0.15">
      <c r="A135" s="36"/>
      <c r="B135" s="35">
        <v>110</v>
      </c>
      <c r="C135" s="75">
        <f>今岡!C135+下県東!C135+下県西!C135+相浜!C135+平井!C135+沓沢!C135+糠尾!C135+日向!C135+竹田!C135+下平!C135+熊久保!C135+東立科!C135</f>
        <v>0</v>
      </c>
      <c r="D135" s="75">
        <f>今岡!D135+下県東!D135+下県西!D135+相浜!D135+平井!D135+沓沢!D135+糠尾!D135+日向!D135+竹田!D135+下平!D135+熊久保!D135+東立科!D135</f>
        <v>0</v>
      </c>
      <c r="E135" s="10">
        <f>今岡!E135+下県東!E135+下県西!E135+相浜!E135+平井!E135+沓沢!E135+糠尾!E135+日向!E135+竹田!E135+下平!E135+熊久保!E135+東立科!E135</f>
        <v>0</v>
      </c>
      <c r="F135" s="32"/>
    </row>
    <row r="136" spans="1:6" ht="15" customHeight="1" x14ac:dyDescent="0.15">
      <c r="A136" s="36"/>
      <c r="B136" s="35">
        <v>111</v>
      </c>
      <c r="C136" s="75">
        <f>今岡!C136+下県東!C136+下県西!C136+相浜!C136+平井!C136+沓沢!C136+糠尾!C136+日向!C136+竹田!C136+下平!C136+熊久保!C136+東立科!C136</f>
        <v>0</v>
      </c>
      <c r="D136" s="75">
        <f>今岡!D136+下県東!D136+下県西!D136+相浜!D136+平井!D136+沓沢!D136+糠尾!D136+日向!D136+竹田!D136+下平!D136+熊久保!D136+東立科!D136</f>
        <v>0</v>
      </c>
      <c r="E136" s="10">
        <f>今岡!E136+下県東!E136+下県西!E136+相浜!E136+平井!E136+沓沢!E136+糠尾!E136+日向!E136+竹田!E136+下平!E136+熊久保!E136+東立科!E136</f>
        <v>0</v>
      </c>
      <c r="F136" s="32"/>
    </row>
    <row r="137" spans="1:6" ht="15" customHeight="1" x14ac:dyDescent="0.15">
      <c r="A137" s="36"/>
      <c r="B137" s="35">
        <v>112</v>
      </c>
      <c r="C137" s="75">
        <f>今岡!C137+下県東!C137+下県西!C137+相浜!C137+平井!C137+沓沢!C137+糠尾!C137+日向!C137+竹田!C137+下平!C137+熊久保!C137+東立科!C137</f>
        <v>0</v>
      </c>
      <c r="D137" s="75">
        <f>今岡!D137+下県東!D137+下県西!D137+相浜!D137+平井!D137+沓沢!D137+糠尾!D137+日向!D137+竹田!D137+下平!D137+熊久保!D137+東立科!D137</f>
        <v>0</v>
      </c>
      <c r="E137" s="10">
        <f>今岡!E137+下県東!E137+下県西!E137+相浜!E137+平井!E137+沓沢!E137+糠尾!E137+日向!E137+竹田!E137+下平!E137+熊久保!E137+東立科!E137</f>
        <v>0</v>
      </c>
      <c r="F137" s="32"/>
    </row>
    <row r="138" spans="1:6" ht="15" customHeight="1" x14ac:dyDescent="0.15">
      <c r="A138" s="36"/>
      <c r="B138" s="35">
        <v>113</v>
      </c>
      <c r="C138" s="75">
        <f>今岡!C138+下県東!C138+下県西!C138+相浜!C138+平井!C138+沓沢!C138+糠尾!C138+日向!C138+竹田!C138+下平!C138+熊久保!C138+東立科!C138</f>
        <v>0</v>
      </c>
      <c r="D138" s="75">
        <f>今岡!D138+下県東!D138+下県西!D138+相浜!D138+平井!D138+沓沢!D138+糠尾!D138+日向!D138+竹田!D138+下平!D138+熊久保!D138+東立科!D138</f>
        <v>0</v>
      </c>
      <c r="E138" s="10">
        <f>今岡!E138+下県東!E138+下県西!E138+相浜!E138+平井!E138+沓沢!E138+糠尾!E138+日向!E138+竹田!E138+下平!E138+熊久保!E138+東立科!E138</f>
        <v>0</v>
      </c>
      <c r="F138" s="32"/>
    </row>
    <row r="139" spans="1:6" ht="15" customHeight="1" x14ac:dyDescent="0.15">
      <c r="A139" s="36"/>
      <c r="B139" s="35">
        <v>114</v>
      </c>
      <c r="C139" s="75">
        <f>今岡!C139+下県東!C139+下県西!C139+相浜!C139+平井!C139+沓沢!C139+糠尾!C139+日向!C139+竹田!C139+下平!C139+熊久保!C139+東立科!C139</f>
        <v>0</v>
      </c>
      <c r="D139" s="75">
        <f>今岡!D139+下県東!D139+下県西!D139+相浜!D139+平井!D139+沓沢!D139+糠尾!D139+日向!D139+竹田!D139+下平!D139+熊久保!D139+東立科!D139</f>
        <v>0</v>
      </c>
      <c r="E139" s="10">
        <f>今岡!E139+下県東!E139+下県西!E139+相浜!E139+平井!E139+沓沢!E139+糠尾!E139+日向!E139+竹田!E139+下平!E139+熊久保!E139+東立科!E139</f>
        <v>0</v>
      </c>
      <c r="F139" s="32"/>
    </row>
    <row r="140" spans="1:6" ht="15" customHeight="1" x14ac:dyDescent="0.15">
      <c r="A140" s="36"/>
      <c r="B140" s="43" t="s">
        <v>378</v>
      </c>
      <c r="C140" s="71">
        <f>今岡!C140+下県東!C140+下県西!C140+相浜!C140+平井!C140+沓沢!C140+糠尾!C140+日向!C140+竹田!C140+下平!C140+熊久保!C140+東立科!C140</f>
        <v>0</v>
      </c>
      <c r="D140" s="71">
        <f>今岡!D140+下県東!D140+下県西!D140+相浜!D140+平井!D140+沓沢!D140+糠尾!D140+日向!D140+竹田!D140+下平!D140+熊久保!D140+東立科!D140</f>
        <v>0</v>
      </c>
      <c r="E140" s="44">
        <f>今岡!E140+下県東!E140+下県西!E140+相浜!E140+平井!E140+沓沢!E140+糠尾!E140+日向!E140+竹田!E140+下平!E140+熊久保!E140+東立科!E140</f>
        <v>0</v>
      </c>
      <c r="F140" s="45">
        <f>E140/E147</f>
        <v>0</v>
      </c>
    </row>
    <row r="141" spans="1:6" ht="15" customHeight="1" x14ac:dyDescent="0.15">
      <c r="A141" s="36"/>
      <c r="B141" s="35">
        <v>115</v>
      </c>
      <c r="C141" s="75">
        <f>今岡!C141+下県東!C141+下県西!C141+相浜!C141+平井!C141+沓沢!C141+糠尾!C141+日向!C141+竹田!C141+下平!C141+熊久保!C141+東立科!C141</f>
        <v>0</v>
      </c>
      <c r="D141" s="75">
        <f>今岡!D141+下県東!D141+下県西!D141+相浜!D141+平井!D141+沓沢!D141+糠尾!D141+日向!D141+竹田!D141+下平!D141+熊久保!D141+東立科!D141</f>
        <v>0</v>
      </c>
      <c r="E141" s="10">
        <f>今岡!E141+下県東!E141+下県西!E141+相浜!E141+平井!E141+沓沢!E141+糠尾!E141+日向!E141+竹田!E141+下平!E141+熊久保!E141+東立科!E141</f>
        <v>0</v>
      </c>
      <c r="F141" s="32"/>
    </row>
    <row r="142" spans="1:6" ht="15" customHeight="1" x14ac:dyDescent="0.15">
      <c r="A142" s="36"/>
      <c r="B142" s="35">
        <v>116</v>
      </c>
      <c r="C142" s="75">
        <f>今岡!C142+下県東!C142+下県西!C142+相浜!C142+平井!C142+沓沢!C142+糠尾!C142+日向!C142+竹田!C142+下平!C142+熊久保!C142+東立科!C142</f>
        <v>0</v>
      </c>
      <c r="D142" s="75">
        <f>今岡!D142+下県東!D142+下県西!D142+相浜!D142+平井!D142+沓沢!D142+糠尾!D142+日向!D142+竹田!D142+下平!D142+熊久保!D142+東立科!D142</f>
        <v>0</v>
      </c>
      <c r="E142" s="10">
        <f>今岡!E142+下県東!E142+下県西!E142+相浜!E142+平井!E142+沓沢!E142+糠尾!E142+日向!E142+竹田!E142+下平!E142+熊久保!E142+東立科!E142</f>
        <v>0</v>
      </c>
      <c r="F142" s="32"/>
    </row>
    <row r="143" spans="1:6" ht="15" customHeight="1" x14ac:dyDescent="0.15">
      <c r="A143" s="36"/>
      <c r="B143" s="35">
        <v>117</v>
      </c>
      <c r="C143" s="75">
        <f>今岡!C143+下県東!C143+下県西!C143+相浜!C143+平井!C143+沓沢!C143+糠尾!C143+日向!C143+竹田!C143+下平!C143+熊久保!C143+東立科!C143</f>
        <v>0</v>
      </c>
      <c r="D143" s="75">
        <f>今岡!D143+下県東!D143+下県西!D143+相浜!D143+平井!D143+沓沢!D143+糠尾!D143+日向!D143+竹田!D143+下平!D143+熊久保!D143+東立科!D143</f>
        <v>0</v>
      </c>
      <c r="E143" s="10">
        <f>今岡!E143+下県東!E143+下県西!E143+相浜!E143+平井!E143+沓沢!E143+糠尾!E143+日向!E143+竹田!E143+下平!E143+熊久保!E143+東立科!E143</f>
        <v>0</v>
      </c>
      <c r="F143" s="32"/>
    </row>
    <row r="144" spans="1:6" ht="15" customHeight="1" x14ac:dyDescent="0.15">
      <c r="A144" s="36"/>
      <c r="B144" s="35">
        <v>118</v>
      </c>
      <c r="C144" s="75">
        <f>今岡!C144+下県東!C144+下県西!C144+相浜!C144+平井!C144+沓沢!C144+糠尾!C144+日向!C144+竹田!C144+下平!C144+熊久保!C144+東立科!C144</f>
        <v>0</v>
      </c>
      <c r="D144" s="75">
        <f>今岡!D144+下県東!D144+下県西!D144+相浜!D144+平井!D144+沓沢!D144+糠尾!D144+日向!D144+竹田!D144+下平!D144+熊久保!D144+東立科!D144</f>
        <v>0</v>
      </c>
      <c r="E144" s="10">
        <f>今岡!E144+下県東!E144+下県西!E144+相浜!E144+平井!E144+沓沢!E144+糠尾!E144+日向!E144+竹田!E144+下平!E144+熊久保!E144+東立科!E144</f>
        <v>0</v>
      </c>
      <c r="F144" s="32"/>
    </row>
    <row r="145" spans="1:6" ht="15" customHeight="1" x14ac:dyDescent="0.15">
      <c r="A145" s="36"/>
      <c r="B145" s="35">
        <v>119</v>
      </c>
      <c r="C145" s="75">
        <f>今岡!C145+下県東!C145+下県西!C145+相浜!C145+平井!C145+沓沢!C145+糠尾!C145+日向!C145+竹田!C145+下平!C145+熊久保!C145+東立科!C145</f>
        <v>0</v>
      </c>
      <c r="D145" s="75">
        <f>今岡!D145+下県東!D145+下県西!D145+相浜!D145+平井!D145+沓沢!D145+糠尾!D145+日向!D145+竹田!D145+下平!D145+熊久保!D145+東立科!D145</f>
        <v>0</v>
      </c>
      <c r="E145" s="10">
        <f>今岡!E145+下県東!E145+下県西!E145+相浜!E145+平井!E145+沓沢!E145+糠尾!E145+日向!E145+竹田!E145+下平!E145+熊久保!E145+東立科!E145</f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f>今岡!C146+下県東!C146+下県西!C146+相浜!C146+平井!C146+沓沢!C146+糠尾!C146+日向!C146+竹田!C146+下平!C146+熊久保!C146+東立科!C146</f>
        <v>0</v>
      </c>
      <c r="D146" s="76">
        <f>今岡!D146+下県東!D146+下県西!D146+相浜!D146+平井!D146+沓沢!D146+糠尾!D146+日向!D146+竹田!D146+下平!D146+熊久保!D146+東立科!D146</f>
        <v>0</v>
      </c>
      <c r="E146" s="47">
        <f>今岡!E146+下県東!E146+下県西!E146+相浜!E146+平井!E146+沓沢!E146+糠尾!E146+日向!E146+竹田!E146+下平!E146+熊久保!E146+東立科!E146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7">
        <f>今岡!C147+下県東!C147+下県西!C147+相浜!C147+平井!C147+沓沢!C147+糠尾!C147+日向!C147+竹田!C147+下平!C147+熊久保!C147+東立科!C147</f>
        <v>1483</v>
      </c>
      <c r="D147" s="77">
        <f>今岡!D147+下県東!D147+下県西!D147+相浜!D147+平井!D147+沓沢!D147+糠尾!D147+日向!D147+竹田!D147+下平!D147+熊久保!D147+東立科!D147</f>
        <v>1469</v>
      </c>
      <c r="E147" s="8">
        <f>今岡!E147+下県東!E147+下県西!E147+相浜!E147+平井!E147+沓沢!E147+糠尾!E147+日向!E147+竹田!E147+下平!E147+熊久保!E147+東立科!E147</f>
        <v>2952</v>
      </c>
      <c r="F147" s="32">
        <f>SUM(F3:F134)</f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15">
      <c r="A150" s="16"/>
      <c r="B150" s="16" t="s">
        <v>7</v>
      </c>
      <c r="C150" s="17">
        <f>C8+C14+C20</f>
        <v>156</v>
      </c>
      <c r="D150" s="17">
        <f>D8+D14+D20</f>
        <v>136</v>
      </c>
      <c r="E150" s="17">
        <f>E8+E14+E20</f>
        <v>292</v>
      </c>
      <c r="F150" s="32">
        <f>E150/E153</f>
        <v>9.8915989159891596E-2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788</v>
      </c>
      <c r="D151" s="19">
        <f>D26+D32+D38+D44+D50+D56+D62+D68+D74+D80</f>
        <v>673</v>
      </c>
      <c r="E151" s="19">
        <f>E26+E32+E38+E44+E50+E56+E62+E68+E74+E80</f>
        <v>1461</v>
      </c>
      <c r="F151" s="32">
        <f>E151/E153</f>
        <v>0.49491869918699188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539</v>
      </c>
      <c r="D152" s="21">
        <f t="shared" ref="D152:E152" si="0">D86+D92+D98+D104+D110+D116+D122+D128+D134+D140+D146</f>
        <v>660</v>
      </c>
      <c r="E152" s="21">
        <f t="shared" si="0"/>
        <v>1199</v>
      </c>
      <c r="F152" s="32">
        <f>E152/E153</f>
        <v>0.40616531165311653</v>
      </c>
    </row>
    <row r="153" spans="1:6" ht="15" customHeight="1" x14ac:dyDescent="0.15">
      <c r="B153" s="2" t="s">
        <v>8</v>
      </c>
      <c r="C153" s="1">
        <f>SUM(C150:C152)</f>
        <v>1483</v>
      </c>
      <c r="D153" s="1">
        <f>SUM(D150:D152)</f>
        <v>1469</v>
      </c>
      <c r="E153" s="1">
        <f>SUM(E150:E152)</f>
        <v>2952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156</v>
      </c>
      <c r="D155" s="17">
        <f>D8+D14+D20</f>
        <v>136</v>
      </c>
      <c r="E155" s="17">
        <f>E8+E14+E20</f>
        <v>292</v>
      </c>
      <c r="F155" s="32">
        <f>E155/E159</f>
        <v>9.8915989159891596E-2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788</v>
      </c>
      <c r="D156" s="19">
        <f>D26+D32+D38+D44+D50+D56+D62+D68+D74+D80</f>
        <v>673</v>
      </c>
      <c r="E156" s="19">
        <f>E26+E32+E38+E44+E50+E56+E62+E68+E74+E80</f>
        <v>1461</v>
      </c>
      <c r="F156" s="32">
        <f>E156/E159</f>
        <v>0.49491869918699188</v>
      </c>
    </row>
    <row r="157" spans="1:6" ht="15" customHeight="1" x14ac:dyDescent="0.15">
      <c r="A157" s="25"/>
      <c r="B157" s="20" t="s">
        <v>10</v>
      </c>
      <c r="C157" s="21">
        <f>C86+C92</f>
        <v>250</v>
      </c>
      <c r="D157" s="21">
        <f>D86+D92</f>
        <v>267</v>
      </c>
      <c r="E157" s="21">
        <f>E86+E92</f>
        <v>517</v>
      </c>
      <c r="F157" s="32">
        <f>E157/E159</f>
        <v>0.17513550135501355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289</v>
      </c>
      <c r="D158" s="27">
        <f t="shared" ref="D158:E158" si="1">D98+D104+D110+D116+D122+D128+D134+D140+D146</f>
        <v>393</v>
      </c>
      <c r="E158" s="27">
        <f t="shared" si="1"/>
        <v>682</v>
      </c>
      <c r="F158" s="32">
        <f>E158/E159</f>
        <v>0.23102981029810299</v>
      </c>
    </row>
    <row r="159" spans="1:6" ht="15" customHeight="1" x14ac:dyDescent="0.15">
      <c r="B159" s="2" t="s">
        <v>8</v>
      </c>
      <c r="C159" s="1">
        <f>SUM(C155:C158)</f>
        <v>1483</v>
      </c>
      <c r="D159" s="1">
        <f>SUM(D155:D158)</f>
        <v>1469</v>
      </c>
      <c r="E159" s="1">
        <f>SUM(E155:E158)</f>
        <v>2952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90</v>
      </c>
      <c r="D161" s="31">
        <f t="shared" ref="D161:E161" si="2">D110+D116+D122+D128+D134+D140+D146</f>
        <v>209</v>
      </c>
      <c r="E161" s="31">
        <f t="shared" si="2"/>
        <v>299</v>
      </c>
      <c r="F161" s="32">
        <f>E161/E159</f>
        <v>0.10128726287262872</v>
      </c>
    </row>
    <row r="162" spans="1:6" ht="15" customHeight="1" x14ac:dyDescent="0.15">
      <c r="A162" s="30"/>
      <c r="B162" s="23" t="s">
        <v>15</v>
      </c>
      <c r="C162" s="31">
        <f>C116+C122+C128+C134+C140+C146</f>
        <v>40</v>
      </c>
      <c r="D162" s="31">
        <f t="shared" ref="D162:E162" si="3">D116+D122+D128+D134+D140+D146</f>
        <v>124</v>
      </c>
      <c r="E162" s="31">
        <f t="shared" si="3"/>
        <v>164</v>
      </c>
      <c r="F162" s="32">
        <f>E162/E159</f>
        <v>5.5555555555555552E-2</v>
      </c>
    </row>
    <row r="163" spans="1:6" ht="15" customHeight="1" x14ac:dyDescent="0.15">
      <c r="A163" s="30"/>
      <c r="B163" s="23" t="s">
        <v>13</v>
      </c>
      <c r="C163" s="31">
        <f>C122+C128+C134+C140+C146</f>
        <v>13</v>
      </c>
      <c r="D163" s="31">
        <f t="shared" ref="D163:E163" si="4">D122+D128+D134+D140+D146</f>
        <v>42</v>
      </c>
      <c r="E163" s="31">
        <f t="shared" si="4"/>
        <v>55</v>
      </c>
      <c r="F163" s="32">
        <f>E163/E159</f>
        <v>1.8631436314363144E-2</v>
      </c>
    </row>
    <row r="164" spans="1:6" ht="15" customHeight="1" x14ac:dyDescent="0.15">
      <c r="B164" s="4" t="s">
        <v>14</v>
      </c>
      <c r="C164" s="1">
        <f>C128+C134+C140+C146</f>
        <v>1</v>
      </c>
      <c r="D164" s="1">
        <f t="shared" ref="D164:E164" si="5">D128+D134+D140+D146</f>
        <v>6</v>
      </c>
      <c r="E164" s="1">
        <f t="shared" si="5"/>
        <v>7</v>
      </c>
      <c r="F164" s="32">
        <f>E164/E159</f>
        <v>2.3712737127371273E-3</v>
      </c>
    </row>
    <row r="165" spans="1:6" ht="15" customHeight="1" x14ac:dyDescent="0.15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15">
      <c r="B166" s="4" t="s">
        <v>395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394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64">
    <tabColor rgb="FF99CC00"/>
  </sheetPr>
  <dimension ref="A1:F167"/>
  <sheetViews>
    <sheetView zoomScale="106" zoomScaleNormal="106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181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2</v>
      </c>
      <c r="D8" s="70">
        <v>1</v>
      </c>
      <c r="E8" s="38">
        <v>3</v>
      </c>
      <c r="F8" s="39">
        <v>2.5210084033613446E-2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3</v>
      </c>
      <c r="D14" s="70">
        <v>5</v>
      </c>
      <c r="E14" s="48">
        <v>8</v>
      </c>
      <c r="F14" s="39">
        <v>6.7226890756302518E-2</v>
      </c>
    </row>
    <row r="15" spans="1:6" ht="15" customHeight="1" x14ac:dyDescent="0.15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6</v>
      </c>
      <c r="D20" s="70">
        <v>2</v>
      </c>
      <c r="E20" s="48">
        <v>8</v>
      </c>
      <c r="F20" s="39">
        <v>6.7226890756302518E-2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1.680672268907563E-2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2</v>
      </c>
      <c r="E32" s="41">
        <v>2</v>
      </c>
      <c r="F32" s="42">
        <v>1.680672268907563E-2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2</v>
      </c>
      <c r="E38" s="41">
        <v>2</v>
      </c>
      <c r="F38" s="42">
        <v>1.680672268907563E-2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3</v>
      </c>
      <c r="D44" s="49">
        <v>3</v>
      </c>
      <c r="E44" s="41">
        <v>6</v>
      </c>
      <c r="F44" s="42">
        <v>5.0420168067226892E-2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3</v>
      </c>
      <c r="D50" s="49">
        <v>3</v>
      </c>
      <c r="E50" s="41">
        <v>6</v>
      </c>
      <c r="F50" s="42">
        <v>5.0420168067226892E-2</v>
      </c>
    </row>
    <row r="51" spans="1:6" ht="15" customHeight="1" x14ac:dyDescent="0.15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7</v>
      </c>
      <c r="E56" s="41">
        <v>8</v>
      </c>
      <c r="F56" s="42">
        <v>6.7226890756302518E-2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3</v>
      </c>
      <c r="D62" s="49">
        <v>0</v>
      </c>
      <c r="E62" s="41">
        <v>3</v>
      </c>
      <c r="F62" s="42">
        <v>2.5210084033613446E-2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4</v>
      </c>
      <c r="D68" s="49">
        <v>5</v>
      </c>
      <c r="E68" s="41">
        <v>9</v>
      </c>
      <c r="F68" s="42">
        <v>7.5630252100840331E-2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1</v>
      </c>
      <c r="D74" s="49">
        <v>1</v>
      </c>
      <c r="E74" s="41">
        <v>2</v>
      </c>
      <c r="F74" s="42">
        <v>1.680672268907563E-2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5.8823529411764705E-2</v>
      </c>
    </row>
    <row r="81" spans="1:6" ht="15" customHeight="1" x14ac:dyDescent="0.15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7</v>
      </c>
      <c r="D86" s="71">
        <v>7</v>
      </c>
      <c r="E86" s="44">
        <v>14</v>
      </c>
      <c r="F86" s="45">
        <v>0.11764705882352941</v>
      </c>
    </row>
    <row r="87" spans="1:6" ht="15" customHeight="1" x14ac:dyDescent="0.15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v>3</v>
      </c>
      <c r="D92" s="71">
        <v>2</v>
      </c>
      <c r="E92" s="44">
        <v>5</v>
      </c>
      <c r="F92" s="45">
        <v>4.2016806722689079E-2</v>
      </c>
    </row>
    <row r="93" spans="1:6" ht="15" customHeight="1" x14ac:dyDescent="0.15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4</v>
      </c>
      <c r="D98" s="71">
        <v>4</v>
      </c>
      <c r="E98" s="44">
        <v>8</v>
      </c>
      <c r="F98" s="45">
        <v>6.7226890756302518E-2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5</v>
      </c>
      <c r="E104" s="44">
        <v>10</v>
      </c>
      <c r="F104" s="45">
        <v>8.4033613445378158E-2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4</v>
      </c>
      <c r="E110" s="44">
        <v>8</v>
      </c>
      <c r="F110" s="45">
        <v>6.7226890756302518E-2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5.8823529411764705E-2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8.4033613445378148E-3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56</v>
      </c>
      <c r="D147" s="77">
        <v>63</v>
      </c>
      <c r="E147" s="77">
        <v>119</v>
      </c>
      <c r="F147" s="97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11</v>
      </c>
      <c r="D150" s="17">
        <v>8</v>
      </c>
      <c r="E150" s="17">
        <v>19</v>
      </c>
      <c r="F150" s="32">
        <v>0.15966386554621848</v>
      </c>
    </row>
    <row r="151" spans="1:6" ht="15" customHeight="1" x14ac:dyDescent="0.15">
      <c r="A151" s="18"/>
      <c r="B151" s="18" t="s">
        <v>49</v>
      </c>
      <c r="C151" s="19">
        <v>20</v>
      </c>
      <c r="D151" s="19">
        <v>27</v>
      </c>
      <c r="E151" s="19">
        <v>47</v>
      </c>
      <c r="F151" s="32">
        <v>0.3949579831932773</v>
      </c>
    </row>
    <row r="152" spans="1:6" ht="15" customHeight="1" x14ac:dyDescent="0.15">
      <c r="A152" s="33"/>
      <c r="B152" s="20" t="s">
        <v>6</v>
      </c>
      <c r="C152" s="21">
        <v>25</v>
      </c>
      <c r="D152" s="21">
        <v>28</v>
      </c>
      <c r="E152" s="21">
        <v>53</v>
      </c>
      <c r="F152" s="32">
        <v>0.44537815126050423</v>
      </c>
    </row>
    <row r="153" spans="1:6" ht="15" customHeight="1" x14ac:dyDescent="0.15">
      <c r="B153" s="2" t="s">
        <v>8</v>
      </c>
      <c r="C153" s="1">
        <v>56</v>
      </c>
      <c r="D153" s="1">
        <v>63</v>
      </c>
      <c r="E153" s="1">
        <v>119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11</v>
      </c>
      <c r="D155" s="17">
        <v>8</v>
      </c>
      <c r="E155" s="17">
        <v>19</v>
      </c>
      <c r="F155" s="32">
        <v>0.15966386554621848</v>
      </c>
    </row>
    <row r="156" spans="1:6" ht="15" customHeight="1" x14ac:dyDescent="0.15">
      <c r="A156" s="28"/>
      <c r="B156" s="18" t="s">
        <v>49</v>
      </c>
      <c r="C156" s="19">
        <v>20</v>
      </c>
      <c r="D156" s="19">
        <v>27</v>
      </c>
      <c r="E156" s="19">
        <v>47</v>
      </c>
      <c r="F156" s="32">
        <v>0.3949579831932773</v>
      </c>
    </row>
    <row r="157" spans="1:6" ht="15" customHeight="1" x14ac:dyDescent="0.15">
      <c r="A157" s="25"/>
      <c r="B157" s="20" t="s">
        <v>10</v>
      </c>
      <c r="C157" s="21">
        <v>10</v>
      </c>
      <c r="D157" s="21">
        <v>9</v>
      </c>
      <c r="E157" s="21">
        <v>19</v>
      </c>
      <c r="F157" s="32">
        <v>0.15966386554621848</v>
      </c>
    </row>
    <row r="158" spans="1:6" ht="15" customHeight="1" x14ac:dyDescent="0.15">
      <c r="A158" s="26"/>
      <c r="B158" s="29" t="s">
        <v>11</v>
      </c>
      <c r="C158" s="27">
        <v>15</v>
      </c>
      <c r="D158" s="27">
        <v>19</v>
      </c>
      <c r="E158" s="27">
        <v>34</v>
      </c>
      <c r="F158" s="32">
        <v>0.2857142857142857</v>
      </c>
    </row>
    <row r="159" spans="1:6" ht="15" customHeight="1" x14ac:dyDescent="0.15">
      <c r="B159" s="2" t="s">
        <v>8</v>
      </c>
      <c r="C159" s="1">
        <v>56</v>
      </c>
      <c r="D159" s="1">
        <v>63</v>
      </c>
      <c r="E159" s="1">
        <v>119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6</v>
      </c>
      <c r="D161" s="31">
        <v>10</v>
      </c>
      <c r="E161" s="31">
        <v>16</v>
      </c>
      <c r="F161" s="32">
        <v>0.13445378151260504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6</v>
      </c>
      <c r="E162" s="31">
        <v>8</v>
      </c>
      <c r="F162" s="32">
        <v>6.7226890756302518E-2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8.4033613445378148E-3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65">
    <tabColor rgb="FF99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182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3</v>
      </c>
      <c r="D6" s="94">
        <v>0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5</v>
      </c>
      <c r="D8" s="70">
        <v>2</v>
      </c>
      <c r="E8" s="38">
        <v>7</v>
      </c>
      <c r="F8" s="39">
        <v>2.0648967551622419E-2</v>
      </c>
    </row>
    <row r="9" spans="1:6" ht="15" customHeight="1" x14ac:dyDescent="0.15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3</v>
      </c>
      <c r="E11" s="95">
        <v>6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6</v>
      </c>
      <c r="D14" s="70">
        <v>7</v>
      </c>
      <c r="E14" s="48">
        <v>13</v>
      </c>
      <c r="F14" s="39">
        <v>3.8348082595870206E-2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7</v>
      </c>
      <c r="D20" s="70">
        <v>5</v>
      </c>
      <c r="E20" s="48">
        <v>12</v>
      </c>
      <c r="F20" s="39">
        <v>3.5398230088495575E-2</v>
      </c>
    </row>
    <row r="21" spans="1:6" ht="15" customHeight="1" x14ac:dyDescent="0.15">
      <c r="A21" s="12"/>
      <c r="B21" s="35">
        <v>15</v>
      </c>
      <c r="C21" s="94">
        <v>4</v>
      </c>
      <c r="D21" s="94">
        <v>0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2</v>
      </c>
      <c r="E22" s="95">
        <v>5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12</v>
      </c>
      <c r="D26" s="49">
        <v>4</v>
      </c>
      <c r="E26" s="41">
        <v>16</v>
      </c>
      <c r="F26" s="42">
        <v>4.71976401179941E-2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15">
      <c r="A32" s="12"/>
      <c r="B32" s="40" t="s">
        <v>31</v>
      </c>
      <c r="C32" s="49">
        <v>4</v>
      </c>
      <c r="D32" s="49">
        <v>5</v>
      </c>
      <c r="E32" s="41">
        <v>9</v>
      </c>
      <c r="F32" s="42">
        <v>2.6548672566371681E-2</v>
      </c>
    </row>
    <row r="33" spans="1:6" ht="15" customHeight="1" x14ac:dyDescent="0.15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3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4</v>
      </c>
      <c r="D38" s="49">
        <v>8</v>
      </c>
      <c r="E38" s="41">
        <v>12</v>
      </c>
      <c r="F38" s="42">
        <v>3.5398230088495575E-2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4</v>
      </c>
      <c r="D40" s="94">
        <v>2</v>
      </c>
      <c r="E40" s="95">
        <v>6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2</v>
      </c>
      <c r="E41" s="95">
        <v>5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15">
      <c r="A44" s="12"/>
      <c r="B44" s="40" t="s">
        <v>33</v>
      </c>
      <c r="C44" s="49">
        <v>9</v>
      </c>
      <c r="D44" s="49">
        <v>8</v>
      </c>
      <c r="E44" s="41">
        <v>17</v>
      </c>
      <c r="F44" s="42">
        <v>5.0147492625368731E-2</v>
      </c>
    </row>
    <row r="45" spans="1:6" ht="15" customHeight="1" x14ac:dyDescent="0.15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5</v>
      </c>
      <c r="D50" s="49">
        <v>6</v>
      </c>
      <c r="E50" s="41">
        <v>11</v>
      </c>
      <c r="F50" s="42">
        <v>3.2448377581120944E-2</v>
      </c>
    </row>
    <row r="51" spans="1:6" ht="15" customHeight="1" x14ac:dyDescent="0.15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4</v>
      </c>
      <c r="E53" s="95">
        <v>7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5</v>
      </c>
      <c r="D55" s="94">
        <v>0</v>
      </c>
      <c r="E55" s="95">
        <v>5</v>
      </c>
      <c r="F55" s="32"/>
    </row>
    <row r="56" spans="1:6" ht="15" customHeight="1" x14ac:dyDescent="0.15">
      <c r="A56" s="12"/>
      <c r="B56" s="40" t="s">
        <v>35</v>
      </c>
      <c r="C56" s="49">
        <v>11</v>
      </c>
      <c r="D56" s="49">
        <v>9</v>
      </c>
      <c r="E56" s="41">
        <v>20</v>
      </c>
      <c r="F56" s="42">
        <v>5.8997050147492625E-2</v>
      </c>
    </row>
    <row r="57" spans="1:6" ht="15" customHeight="1" x14ac:dyDescent="0.15">
      <c r="A57" s="12"/>
      <c r="B57" s="35">
        <v>45</v>
      </c>
      <c r="C57" s="94">
        <v>1</v>
      </c>
      <c r="D57" s="94">
        <v>3</v>
      </c>
      <c r="E57" s="95">
        <v>4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5</v>
      </c>
      <c r="D59" s="94">
        <v>0</v>
      </c>
      <c r="E59" s="95">
        <v>5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4</v>
      </c>
      <c r="E60" s="95">
        <v>6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11</v>
      </c>
      <c r="D62" s="49">
        <v>9</v>
      </c>
      <c r="E62" s="41">
        <v>20</v>
      </c>
      <c r="F62" s="42">
        <v>5.8997050147492625E-2</v>
      </c>
    </row>
    <row r="63" spans="1:6" ht="15" customHeight="1" x14ac:dyDescent="0.15">
      <c r="A63" s="12"/>
      <c r="B63" s="35">
        <v>50</v>
      </c>
      <c r="C63" s="94">
        <v>1</v>
      </c>
      <c r="D63" s="94">
        <v>4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5</v>
      </c>
      <c r="D64" s="94">
        <v>2</v>
      </c>
      <c r="E64" s="95">
        <v>7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1</v>
      </c>
      <c r="E66" s="95">
        <v>5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15">
      <c r="A68" s="12"/>
      <c r="B68" s="40" t="s">
        <v>37</v>
      </c>
      <c r="C68" s="49">
        <v>12</v>
      </c>
      <c r="D68" s="49">
        <v>11</v>
      </c>
      <c r="E68" s="41">
        <v>23</v>
      </c>
      <c r="F68" s="42">
        <v>6.7846607669616518E-2</v>
      </c>
    </row>
    <row r="69" spans="1:6" ht="15" customHeight="1" x14ac:dyDescent="0.15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3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5</v>
      </c>
      <c r="D71" s="94">
        <v>1</v>
      </c>
      <c r="E71" s="95">
        <v>6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4</v>
      </c>
      <c r="E72" s="95">
        <v>6</v>
      </c>
      <c r="F72" s="32"/>
    </row>
    <row r="73" spans="1:6" ht="15" customHeight="1" x14ac:dyDescent="0.15">
      <c r="A73" s="12"/>
      <c r="B73" s="35">
        <v>59</v>
      </c>
      <c r="C73" s="94">
        <v>5</v>
      </c>
      <c r="D73" s="94">
        <v>2</v>
      </c>
      <c r="E73" s="95">
        <v>7</v>
      </c>
      <c r="F73" s="32"/>
    </row>
    <row r="74" spans="1:6" ht="15" customHeight="1" x14ac:dyDescent="0.15">
      <c r="A74" s="12"/>
      <c r="B74" s="40" t="s">
        <v>38</v>
      </c>
      <c r="C74" s="49">
        <v>15</v>
      </c>
      <c r="D74" s="49">
        <v>11</v>
      </c>
      <c r="E74" s="41">
        <v>26</v>
      </c>
      <c r="F74" s="42">
        <v>7.6696165191740412E-2</v>
      </c>
    </row>
    <row r="75" spans="1:6" ht="15" customHeight="1" x14ac:dyDescent="0.15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15">
      <c r="A78" s="12"/>
      <c r="B78" s="35">
        <v>63</v>
      </c>
      <c r="C78" s="94">
        <v>5</v>
      </c>
      <c r="D78" s="94">
        <v>0</v>
      </c>
      <c r="E78" s="95">
        <v>5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v>14</v>
      </c>
      <c r="D80" s="49">
        <v>10</v>
      </c>
      <c r="E80" s="41">
        <v>24</v>
      </c>
      <c r="F80" s="42">
        <v>7.0796460176991149E-2</v>
      </c>
    </row>
    <row r="81" spans="1:6" ht="15" customHeight="1" x14ac:dyDescent="0.15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4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v>9</v>
      </c>
      <c r="D86" s="71">
        <v>11</v>
      </c>
      <c r="E86" s="44">
        <v>20</v>
      </c>
      <c r="F86" s="45">
        <v>5.8997050147492625E-2</v>
      </c>
    </row>
    <row r="87" spans="1:6" ht="15" customHeight="1" x14ac:dyDescent="0.15">
      <c r="A87" s="12"/>
      <c r="B87" s="35">
        <v>70</v>
      </c>
      <c r="C87" s="94">
        <v>1</v>
      </c>
      <c r="D87" s="94">
        <v>6</v>
      </c>
      <c r="E87" s="95">
        <v>7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9</v>
      </c>
      <c r="D92" s="71">
        <v>14</v>
      </c>
      <c r="E92" s="44">
        <v>23</v>
      </c>
      <c r="F92" s="45">
        <v>6.7846607669616518E-2</v>
      </c>
    </row>
    <row r="93" spans="1:6" ht="15" customHeight="1" x14ac:dyDescent="0.15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9</v>
      </c>
      <c r="D98" s="71">
        <v>10</v>
      </c>
      <c r="E98" s="44">
        <v>19</v>
      </c>
      <c r="F98" s="45">
        <v>5.6047197640117993E-2</v>
      </c>
    </row>
    <row r="99" spans="1:6" ht="15" customHeight="1" x14ac:dyDescent="0.15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10</v>
      </c>
      <c r="D104" s="71">
        <v>4</v>
      </c>
      <c r="E104" s="44">
        <v>14</v>
      </c>
      <c r="F104" s="45">
        <v>4.1297935103244837E-2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5</v>
      </c>
      <c r="E106" s="95">
        <v>6</v>
      </c>
      <c r="F106" s="32"/>
    </row>
    <row r="107" spans="1:6" ht="15" customHeight="1" x14ac:dyDescent="0.15">
      <c r="A107" s="12"/>
      <c r="B107" s="35">
        <v>87</v>
      </c>
      <c r="C107" s="94">
        <v>3</v>
      </c>
      <c r="D107" s="94">
        <v>1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4</v>
      </c>
      <c r="D108" s="94">
        <v>4</v>
      </c>
      <c r="E108" s="95">
        <v>8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v>10</v>
      </c>
      <c r="D110" s="71">
        <v>17</v>
      </c>
      <c r="E110" s="44">
        <v>27</v>
      </c>
      <c r="F110" s="45">
        <v>7.9646017699115043E-2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6</v>
      </c>
      <c r="E112" s="95">
        <v>7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5</v>
      </c>
      <c r="E113" s="95">
        <v>5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14</v>
      </c>
      <c r="E116" s="44">
        <v>17</v>
      </c>
      <c r="F116" s="45">
        <v>5.0147492625368731E-2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2</v>
      </c>
      <c r="D120" s="94">
        <v>0</v>
      </c>
      <c r="E120" s="95">
        <v>2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4</v>
      </c>
      <c r="D122" s="71">
        <v>4</v>
      </c>
      <c r="E122" s="44">
        <v>8</v>
      </c>
      <c r="F122" s="45">
        <v>2.359882005899705E-2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2.9498525073746312E-3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169</v>
      </c>
      <c r="D147" s="77">
        <v>170</v>
      </c>
      <c r="E147" s="77">
        <v>339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18</v>
      </c>
      <c r="D150" s="17">
        <v>14</v>
      </c>
      <c r="E150" s="17">
        <v>32</v>
      </c>
      <c r="F150" s="32">
        <v>9.4395280235988199E-2</v>
      </c>
    </row>
    <row r="151" spans="1:6" ht="15" customHeight="1" x14ac:dyDescent="0.15">
      <c r="A151" s="18"/>
      <c r="B151" s="18" t="s">
        <v>49</v>
      </c>
      <c r="C151" s="19">
        <v>97</v>
      </c>
      <c r="D151" s="19">
        <v>81</v>
      </c>
      <c r="E151" s="19">
        <v>178</v>
      </c>
      <c r="F151" s="32">
        <v>0.52507374631268433</v>
      </c>
    </row>
    <row r="152" spans="1:6" ht="15" customHeight="1" x14ac:dyDescent="0.15">
      <c r="A152" s="33"/>
      <c r="B152" s="20" t="s">
        <v>6</v>
      </c>
      <c r="C152" s="21">
        <v>54</v>
      </c>
      <c r="D152" s="21">
        <v>75</v>
      </c>
      <c r="E152" s="21">
        <v>129</v>
      </c>
      <c r="F152" s="32">
        <v>0.38053097345132741</v>
      </c>
    </row>
    <row r="153" spans="1:6" ht="15" customHeight="1" x14ac:dyDescent="0.15">
      <c r="B153" s="2" t="s">
        <v>8</v>
      </c>
      <c r="C153" s="1">
        <v>169</v>
      </c>
      <c r="D153" s="1">
        <v>170</v>
      </c>
      <c r="E153" s="1">
        <v>339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18</v>
      </c>
      <c r="D155" s="17">
        <v>14</v>
      </c>
      <c r="E155" s="17">
        <v>32</v>
      </c>
      <c r="F155" s="32">
        <v>9.4395280235988199E-2</v>
      </c>
    </row>
    <row r="156" spans="1:6" ht="15" customHeight="1" x14ac:dyDescent="0.15">
      <c r="A156" s="28"/>
      <c r="B156" s="18" t="s">
        <v>49</v>
      </c>
      <c r="C156" s="19">
        <v>97</v>
      </c>
      <c r="D156" s="19">
        <v>81</v>
      </c>
      <c r="E156" s="19">
        <v>178</v>
      </c>
      <c r="F156" s="32">
        <v>0.52507374631268433</v>
      </c>
    </row>
    <row r="157" spans="1:6" ht="15" customHeight="1" x14ac:dyDescent="0.15">
      <c r="A157" s="25"/>
      <c r="B157" s="20" t="s">
        <v>10</v>
      </c>
      <c r="C157" s="21">
        <v>18</v>
      </c>
      <c r="D157" s="21">
        <v>25</v>
      </c>
      <c r="E157" s="21">
        <v>43</v>
      </c>
      <c r="F157" s="32">
        <v>0.12684365781710916</v>
      </c>
    </row>
    <row r="158" spans="1:6" ht="15" customHeight="1" x14ac:dyDescent="0.15">
      <c r="A158" s="26"/>
      <c r="B158" s="29" t="s">
        <v>11</v>
      </c>
      <c r="C158" s="27">
        <v>36</v>
      </c>
      <c r="D158" s="27">
        <v>50</v>
      </c>
      <c r="E158" s="27">
        <v>86</v>
      </c>
      <c r="F158" s="32">
        <v>0.25368731563421831</v>
      </c>
    </row>
    <row r="159" spans="1:6" ht="15" customHeight="1" x14ac:dyDescent="0.15">
      <c r="B159" s="2" t="s">
        <v>8</v>
      </c>
      <c r="C159" s="1">
        <v>169</v>
      </c>
      <c r="D159" s="1">
        <v>170</v>
      </c>
      <c r="E159" s="1">
        <v>339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17</v>
      </c>
      <c r="D161" s="31">
        <v>36</v>
      </c>
      <c r="E161" s="31">
        <v>53</v>
      </c>
      <c r="F161" s="32">
        <v>0.15634218289085547</v>
      </c>
    </row>
    <row r="162" spans="1:6" ht="15" customHeight="1" x14ac:dyDescent="0.15">
      <c r="A162" s="30"/>
      <c r="B162" s="23" t="s">
        <v>15</v>
      </c>
      <c r="C162" s="31">
        <v>7</v>
      </c>
      <c r="D162" s="31">
        <v>19</v>
      </c>
      <c r="E162" s="31">
        <v>26</v>
      </c>
      <c r="F162" s="32">
        <v>7.6696165191740412E-2</v>
      </c>
    </row>
    <row r="163" spans="1:6" ht="15" customHeight="1" x14ac:dyDescent="0.15">
      <c r="A163" s="30"/>
      <c r="B163" s="23" t="s">
        <v>13</v>
      </c>
      <c r="C163" s="31">
        <v>4</v>
      </c>
      <c r="D163" s="31">
        <v>5</v>
      </c>
      <c r="E163" s="31">
        <v>9</v>
      </c>
      <c r="F163" s="32">
        <v>2.6548672566371681E-2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2.9498525073746312E-3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66">
    <tabColor rgb="FF99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183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4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6</v>
      </c>
      <c r="E8" s="38">
        <v>9</v>
      </c>
      <c r="F8" s="39">
        <v>2.1028037383177569E-2</v>
      </c>
    </row>
    <row r="9" spans="1:6" ht="15" customHeight="1" x14ac:dyDescent="0.15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3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15">
      <c r="A14" s="12"/>
      <c r="B14" s="37" t="s">
        <v>28</v>
      </c>
      <c r="C14" s="70">
        <v>8</v>
      </c>
      <c r="D14" s="70">
        <v>11</v>
      </c>
      <c r="E14" s="48">
        <v>19</v>
      </c>
      <c r="F14" s="39">
        <v>4.4392523364485979E-2</v>
      </c>
    </row>
    <row r="15" spans="1:6" ht="15" customHeight="1" x14ac:dyDescent="0.15">
      <c r="A15" s="12"/>
      <c r="B15" s="35">
        <v>10</v>
      </c>
      <c r="C15" s="94">
        <v>2</v>
      </c>
      <c r="D15" s="94">
        <v>4</v>
      </c>
      <c r="E15" s="95">
        <v>6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6</v>
      </c>
      <c r="E17" s="95">
        <v>8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15">
      <c r="A20" s="12"/>
      <c r="B20" s="37" t="s">
        <v>29</v>
      </c>
      <c r="C20" s="70">
        <v>9</v>
      </c>
      <c r="D20" s="70">
        <v>15</v>
      </c>
      <c r="E20" s="48">
        <v>24</v>
      </c>
      <c r="F20" s="39">
        <v>5.6074766355140186E-2</v>
      </c>
    </row>
    <row r="21" spans="1:6" ht="15" customHeight="1" x14ac:dyDescent="0.15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4</v>
      </c>
      <c r="E22" s="95">
        <v>5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5</v>
      </c>
      <c r="E23" s="95">
        <v>8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10</v>
      </c>
      <c r="D26" s="49">
        <v>10</v>
      </c>
      <c r="E26" s="41">
        <v>20</v>
      </c>
      <c r="F26" s="42">
        <v>4.6728971962616821E-2</v>
      </c>
    </row>
    <row r="27" spans="1:6" ht="15" customHeight="1" x14ac:dyDescent="0.15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2</v>
      </c>
      <c r="E28" s="95">
        <v>5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4</v>
      </c>
      <c r="D30" s="94">
        <v>0</v>
      </c>
      <c r="E30" s="95">
        <v>4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3</v>
      </c>
      <c r="E31" s="95">
        <v>5</v>
      </c>
      <c r="F31" s="32"/>
    </row>
    <row r="32" spans="1:6" ht="15" customHeight="1" x14ac:dyDescent="0.15">
      <c r="A32" s="12"/>
      <c r="B32" s="40" t="s">
        <v>31</v>
      </c>
      <c r="C32" s="49">
        <v>11</v>
      </c>
      <c r="D32" s="49">
        <v>7</v>
      </c>
      <c r="E32" s="41">
        <v>18</v>
      </c>
      <c r="F32" s="42">
        <v>4.2056074766355138E-2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6</v>
      </c>
      <c r="D38" s="49">
        <v>5</v>
      </c>
      <c r="E38" s="41">
        <v>11</v>
      </c>
      <c r="F38" s="42">
        <v>2.5700934579439252E-2</v>
      </c>
    </row>
    <row r="39" spans="1:6" ht="15" customHeight="1" x14ac:dyDescent="0.15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3</v>
      </c>
      <c r="E41" s="95">
        <v>4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3</v>
      </c>
      <c r="E42" s="95">
        <v>6</v>
      </c>
      <c r="F42" s="32"/>
    </row>
    <row r="43" spans="1:6" ht="15" customHeight="1" x14ac:dyDescent="0.15">
      <c r="A43" s="12"/>
      <c r="B43" s="35">
        <v>34</v>
      </c>
      <c r="C43" s="94">
        <v>5</v>
      </c>
      <c r="D43" s="94">
        <v>1</v>
      </c>
      <c r="E43" s="95">
        <v>6</v>
      </c>
      <c r="F43" s="32"/>
    </row>
    <row r="44" spans="1:6" ht="15" customHeight="1" x14ac:dyDescent="0.15">
      <c r="A44" s="12"/>
      <c r="B44" s="40" t="s">
        <v>33</v>
      </c>
      <c r="C44" s="49">
        <v>12</v>
      </c>
      <c r="D44" s="49">
        <v>7</v>
      </c>
      <c r="E44" s="41">
        <v>19</v>
      </c>
      <c r="F44" s="42">
        <v>4.4392523364485979E-2</v>
      </c>
    </row>
    <row r="45" spans="1:6" ht="15" customHeight="1" x14ac:dyDescent="0.15">
      <c r="A45" s="12"/>
      <c r="B45" s="35">
        <v>35</v>
      </c>
      <c r="C45" s="94">
        <v>3</v>
      </c>
      <c r="D45" s="94">
        <v>4</v>
      </c>
      <c r="E45" s="95">
        <v>7</v>
      </c>
      <c r="F45" s="32"/>
    </row>
    <row r="46" spans="1:6" ht="15" customHeight="1" x14ac:dyDescent="0.15">
      <c r="A46" s="12"/>
      <c r="B46" s="35">
        <v>36</v>
      </c>
      <c r="C46" s="94">
        <v>5</v>
      </c>
      <c r="D46" s="94">
        <v>3</v>
      </c>
      <c r="E46" s="95">
        <v>8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15">
      <c r="A49" s="12"/>
      <c r="B49" s="35">
        <v>39</v>
      </c>
      <c r="C49" s="94">
        <v>4</v>
      </c>
      <c r="D49" s="94">
        <v>1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v>16</v>
      </c>
      <c r="D50" s="49">
        <v>13</v>
      </c>
      <c r="E50" s="41">
        <v>29</v>
      </c>
      <c r="F50" s="42">
        <v>6.7757009345794386E-2</v>
      </c>
    </row>
    <row r="51" spans="1:6" ht="15" customHeight="1" x14ac:dyDescent="0.15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4</v>
      </c>
      <c r="E54" s="95">
        <v>7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12</v>
      </c>
      <c r="D56" s="49">
        <v>7</v>
      </c>
      <c r="E56" s="41">
        <v>19</v>
      </c>
      <c r="F56" s="42">
        <v>4.4392523364485979E-2</v>
      </c>
    </row>
    <row r="57" spans="1:6" ht="15" customHeight="1" x14ac:dyDescent="0.15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15">
      <c r="A59" s="12"/>
      <c r="B59" s="35">
        <v>47</v>
      </c>
      <c r="C59" s="94">
        <v>5</v>
      </c>
      <c r="D59" s="94">
        <v>2</v>
      </c>
      <c r="E59" s="95">
        <v>7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5</v>
      </c>
      <c r="E60" s="95">
        <v>7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13</v>
      </c>
      <c r="D62" s="49">
        <v>13</v>
      </c>
      <c r="E62" s="41">
        <v>26</v>
      </c>
      <c r="F62" s="42">
        <v>6.0747663551401869E-2</v>
      </c>
    </row>
    <row r="63" spans="1:6" ht="15" customHeight="1" x14ac:dyDescent="0.15">
      <c r="A63" s="12"/>
      <c r="B63" s="35">
        <v>50</v>
      </c>
      <c r="C63" s="94">
        <v>4</v>
      </c>
      <c r="D63" s="94">
        <v>4</v>
      </c>
      <c r="E63" s="95">
        <v>8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4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11</v>
      </c>
      <c r="D68" s="49">
        <v>12</v>
      </c>
      <c r="E68" s="41">
        <v>23</v>
      </c>
      <c r="F68" s="42">
        <v>5.3738317757009345E-2</v>
      </c>
    </row>
    <row r="69" spans="1:6" ht="15" customHeight="1" x14ac:dyDescent="0.15">
      <c r="A69" s="12"/>
      <c r="B69" s="35">
        <v>55</v>
      </c>
      <c r="C69" s="94">
        <v>1</v>
      </c>
      <c r="D69" s="94">
        <v>3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4</v>
      </c>
      <c r="D70" s="94">
        <v>3</v>
      </c>
      <c r="E70" s="95">
        <v>7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5</v>
      </c>
      <c r="E71" s="95">
        <v>8</v>
      </c>
      <c r="F71" s="32"/>
    </row>
    <row r="72" spans="1:6" ht="15" customHeight="1" x14ac:dyDescent="0.15">
      <c r="A72" s="12"/>
      <c r="B72" s="35">
        <v>58</v>
      </c>
      <c r="C72" s="94">
        <v>4</v>
      </c>
      <c r="D72" s="94">
        <v>2</v>
      </c>
      <c r="E72" s="95">
        <v>6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15</v>
      </c>
      <c r="D74" s="49">
        <v>14</v>
      </c>
      <c r="E74" s="41">
        <v>29</v>
      </c>
      <c r="F74" s="42">
        <v>6.7757009345794386E-2</v>
      </c>
    </row>
    <row r="75" spans="1:6" ht="15" customHeight="1" x14ac:dyDescent="0.15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15">
      <c r="A76" s="12"/>
      <c r="B76" s="35">
        <v>61</v>
      </c>
      <c r="C76" s="94">
        <v>5</v>
      </c>
      <c r="D76" s="94">
        <v>3</v>
      </c>
      <c r="E76" s="95">
        <v>8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3</v>
      </c>
      <c r="E77" s="95">
        <v>7</v>
      </c>
      <c r="F77" s="32"/>
    </row>
    <row r="78" spans="1:6" ht="15" customHeight="1" x14ac:dyDescent="0.15">
      <c r="A78" s="12"/>
      <c r="B78" s="35">
        <v>63</v>
      </c>
      <c r="C78" s="94">
        <v>5</v>
      </c>
      <c r="D78" s="94">
        <v>5</v>
      </c>
      <c r="E78" s="95">
        <v>10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5</v>
      </c>
      <c r="E79" s="95">
        <v>6</v>
      </c>
      <c r="F79" s="32"/>
    </row>
    <row r="80" spans="1:6" ht="15" customHeight="1" x14ac:dyDescent="0.15">
      <c r="A80" s="12"/>
      <c r="B80" s="40" t="s">
        <v>39</v>
      </c>
      <c r="C80" s="49">
        <v>17</v>
      </c>
      <c r="D80" s="49">
        <v>19</v>
      </c>
      <c r="E80" s="41">
        <v>36</v>
      </c>
      <c r="F80" s="42">
        <v>8.4112149532710276E-2</v>
      </c>
    </row>
    <row r="81" spans="1:6" ht="15" customHeight="1" x14ac:dyDescent="0.15">
      <c r="A81" s="12"/>
      <c r="B81" s="35">
        <v>65</v>
      </c>
      <c r="C81" s="94">
        <v>3</v>
      </c>
      <c r="D81" s="94">
        <v>5</v>
      </c>
      <c r="E81" s="95">
        <v>8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4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6</v>
      </c>
      <c r="D83" s="94">
        <v>5</v>
      </c>
      <c r="E83" s="95">
        <v>11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3</v>
      </c>
      <c r="E84" s="95">
        <v>7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4</v>
      </c>
      <c r="E85" s="95">
        <v>9</v>
      </c>
      <c r="F85" s="32"/>
    </row>
    <row r="86" spans="1:6" ht="15" customHeight="1" x14ac:dyDescent="0.15">
      <c r="A86" s="12"/>
      <c r="B86" s="43" t="s">
        <v>40</v>
      </c>
      <c r="C86" s="71">
        <v>20</v>
      </c>
      <c r="D86" s="71">
        <v>21</v>
      </c>
      <c r="E86" s="44">
        <v>41</v>
      </c>
      <c r="F86" s="45">
        <v>9.5794392523364483E-2</v>
      </c>
    </row>
    <row r="87" spans="1:6" ht="15" customHeight="1" x14ac:dyDescent="0.15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7</v>
      </c>
      <c r="D88" s="94">
        <v>1</v>
      </c>
      <c r="E88" s="95">
        <v>8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13</v>
      </c>
      <c r="D92" s="71">
        <v>12</v>
      </c>
      <c r="E92" s="44">
        <v>25</v>
      </c>
      <c r="F92" s="45">
        <v>5.8411214953271028E-2</v>
      </c>
    </row>
    <row r="93" spans="1:6" ht="15" customHeight="1" x14ac:dyDescent="0.15">
      <c r="A93" s="12"/>
      <c r="B93" s="35">
        <v>75</v>
      </c>
      <c r="C93" s="94">
        <v>4</v>
      </c>
      <c r="D93" s="94">
        <v>1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5</v>
      </c>
      <c r="E95" s="95">
        <v>6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3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5</v>
      </c>
      <c r="D97" s="94">
        <v>3</v>
      </c>
      <c r="E97" s="95">
        <v>8</v>
      </c>
      <c r="F97" s="32"/>
    </row>
    <row r="98" spans="1:6" ht="15" customHeight="1" x14ac:dyDescent="0.15">
      <c r="A98" s="12"/>
      <c r="B98" s="43" t="s">
        <v>42</v>
      </c>
      <c r="C98" s="71">
        <v>12</v>
      </c>
      <c r="D98" s="71">
        <v>14</v>
      </c>
      <c r="E98" s="44">
        <v>26</v>
      </c>
      <c r="F98" s="45">
        <v>6.0747663551401869E-2</v>
      </c>
    </row>
    <row r="99" spans="1:6" ht="15" customHeight="1" x14ac:dyDescent="0.15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4</v>
      </c>
      <c r="E100" s="95">
        <v>7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8</v>
      </c>
      <c r="D104" s="71">
        <v>11</v>
      </c>
      <c r="E104" s="44">
        <v>19</v>
      </c>
      <c r="F104" s="45">
        <v>4.4392523364485979E-2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3</v>
      </c>
      <c r="D107" s="94">
        <v>1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10</v>
      </c>
      <c r="E110" s="44">
        <v>15</v>
      </c>
      <c r="F110" s="45">
        <v>3.5046728971962614E-2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4</v>
      </c>
      <c r="E113" s="95">
        <v>5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10</v>
      </c>
      <c r="E116" s="44">
        <v>13</v>
      </c>
      <c r="F116" s="45">
        <v>3.0373831775700934E-2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1.1682242990654205E-2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4.6728971962616819E-3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205</v>
      </c>
      <c r="D147" s="77">
        <v>223</v>
      </c>
      <c r="E147" s="77">
        <v>428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20</v>
      </c>
      <c r="D150" s="17">
        <v>32</v>
      </c>
      <c r="E150" s="17">
        <v>52</v>
      </c>
      <c r="F150" s="32">
        <v>0.12149532710280374</v>
      </c>
    </row>
    <row r="151" spans="1:6" ht="15" customHeight="1" x14ac:dyDescent="0.15">
      <c r="A151" s="18"/>
      <c r="B151" s="18" t="s">
        <v>49</v>
      </c>
      <c r="C151" s="19">
        <v>123</v>
      </c>
      <c r="D151" s="19">
        <v>107</v>
      </c>
      <c r="E151" s="19">
        <v>230</v>
      </c>
      <c r="F151" s="32">
        <v>0.53738317757009346</v>
      </c>
    </row>
    <row r="152" spans="1:6" ht="15" customHeight="1" x14ac:dyDescent="0.15">
      <c r="A152" s="33"/>
      <c r="B152" s="20" t="s">
        <v>6</v>
      </c>
      <c r="C152" s="21">
        <v>62</v>
      </c>
      <c r="D152" s="21">
        <v>84</v>
      </c>
      <c r="E152" s="21">
        <v>146</v>
      </c>
      <c r="F152" s="32">
        <v>0.34112149532710279</v>
      </c>
    </row>
    <row r="153" spans="1:6" ht="15" customHeight="1" x14ac:dyDescent="0.15">
      <c r="B153" s="2" t="s">
        <v>8</v>
      </c>
      <c r="C153" s="1">
        <v>205</v>
      </c>
      <c r="D153" s="1">
        <v>223</v>
      </c>
      <c r="E153" s="1">
        <v>428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20</v>
      </c>
      <c r="D155" s="17">
        <v>32</v>
      </c>
      <c r="E155" s="17">
        <v>52</v>
      </c>
      <c r="F155" s="32">
        <v>0.12149532710280374</v>
      </c>
    </row>
    <row r="156" spans="1:6" ht="15" customHeight="1" x14ac:dyDescent="0.15">
      <c r="A156" s="28"/>
      <c r="B156" s="18" t="s">
        <v>49</v>
      </c>
      <c r="C156" s="19">
        <v>123</v>
      </c>
      <c r="D156" s="19">
        <v>107</v>
      </c>
      <c r="E156" s="19">
        <v>230</v>
      </c>
      <c r="F156" s="32">
        <v>0.53738317757009346</v>
      </c>
    </row>
    <row r="157" spans="1:6" ht="15" customHeight="1" x14ac:dyDescent="0.15">
      <c r="A157" s="25"/>
      <c r="B157" s="20" t="s">
        <v>10</v>
      </c>
      <c r="C157" s="21">
        <v>33</v>
      </c>
      <c r="D157" s="21">
        <v>33</v>
      </c>
      <c r="E157" s="21">
        <v>66</v>
      </c>
      <c r="F157" s="32">
        <v>0.1542056074766355</v>
      </c>
    </row>
    <row r="158" spans="1:6" ht="15" customHeight="1" x14ac:dyDescent="0.15">
      <c r="A158" s="26"/>
      <c r="B158" s="29" t="s">
        <v>11</v>
      </c>
      <c r="C158" s="27">
        <v>29</v>
      </c>
      <c r="D158" s="27">
        <v>51</v>
      </c>
      <c r="E158" s="27">
        <v>80</v>
      </c>
      <c r="F158" s="32">
        <v>0.18691588785046728</v>
      </c>
    </row>
    <row r="159" spans="1:6" ht="15" customHeight="1" x14ac:dyDescent="0.15">
      <c r="B159" s="2" t="s">
        <v>8</v>
      </c>
      <c r="C159" s="1">
        <v>205</v>
      </c>
      <c r="D159" s="1">
        <v>223</v>
      </c>
      <c r="E159" s="1">
        <v>428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9</v>
      </c>
      <c r="D161" s="31">
        <v>26</v>
      </c>
      <c r="E161" s="31">
        <v>35</v>
      </c>
      <c r="F161" s="32">
        <v>8.1775700934579434E-2</v>
      </c>
    </row>
    <row r="162" spans="1:6" ht="15" customHeight="1" x14ac:dyDescent="0.15">
      <c r="A162" s="30"/>
      <c r="B162" s="23" t="s">
        <v>15</v>
      </c>
      <c r="C162" s="31">
        <v>4</v>
      </c>
      <c r="D162" s="31">
        <v>16</v>
      </c>
      <c r="E162" s="31">
        <v>20</v>
      </c>
      <c r="F162" s="32">
        <v>4.6728971962616821E-2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6</v>
      </c>
      <c r="E163" s="31">
        <v>7</v>
      </c>
      <c r="F163" s="32">
        <v>1.6355140186915886E-2</v>
      </c>
    </row>
    <row r="164" spans="1:6" ht="15" customHeight="1" x14ac:dyDescent="0.15">
      <c r="B164" s="4" t="s">
        <v>14</v>
      </c>
      <c r="C164" s="1">
        <v>0</v>
      </c>
      <c r="D164" s="1">
        <v>2</v>
      </c>
      <c r="E164" s="1">
        <v>2</v>
      </c>
      <c r="F164" s="32">
        <v>4.6728971962616819E-3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67">
    <tabColor rgb="FF99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184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2</v>
      </c>
      <c r="D8" s="70">
        <v>2</v>
      </c>
      <c r="E8" s="38">
        <v>4</v>
      </c>
      <c r="F8" s="39">
        <v>1.556420233463035E-2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15">
      <c r="A14" s="12"/>
      <c r="B14" s="37" t="s">
        <v>28</v>
      </c>
      <c r="C14" s="70">
        <v>4</v>
      </c>
      <c r="D14" s="70">
        <v>5</v>
      </c>
      <c r="E14" s="48">
        <v>9</v>
      </c>
      <c r="F14" s="39">
        <v>3.5019455252918288E-2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4</v>
      </c>
      <c r="E18" s="95">
        <v>6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4</v>
      </c>
      <c r="D20" s="70">
        <v>7</v>
      </c>
      <c r="E20" s="48">
        <v>11</v>
      </c>
      <c r="F20" s="39">
        <v>4.2801556420233464E-2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v>6</v>
      </c>
      <c r="D26" s="49">
        <v>2</v>
      </c>
      <c r="E26" s="41">
        <v>8</v>
      </c>
      <c r="F26" s="42">
        <v>3.1128404669260701E-2</v>
      </c>
    </row>
    <row r="27" spans="1:6" ht="15" customHeight="1" x14ac:dyDescent="0.15">
      <c r="A27" s="12"/>
      <c r="B27" s="35">
        <v>20</v>
      </c>
      <c r="C27" s="94">
        <v>5</v>
      </c>
      <c r="D27" s="94">
        <v>0</v>
      </c>
      <c r="E27" s="95">
        <v>5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0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13</v>
      </c>
      <c r="D32" s="49">
        <v>3</v>
      </c>
      <c r="E32" s="41">
        <v>16</v>
      </c>
      <c r="F32" s="42">
        <v>6.2256809338521402E-2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1.556420233463035E-2</v>
      </c>
    </row>
    <row r="39" spans="1:6" ht="15" customHeight="1" x14ac:dyDescent="0.15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3</v>
      </c>
      <c r="D44" s="49">
        <v>3</v>
      </c>
      <c r="E44" s="41">
        <v>6</v>
      </c>
      <c r="F44" s="42">
        <v>2.3346303501945526E-2</v>
      </c>
    </row>
    <row r="45" spans="1:6" ht="15" customHeight="1" x14ac:dyDescent="0.15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4</v>
      </c>
      <c r="D50" s="49">
        <v>3</v>
      </c>
      <c r="E50" s="41">
        <v>7</v>
      </c>
      <c r="F50" s="42">
        <v>2.7237354085603113E-2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7</v>
      </c>
      <c r="D56" s="49">
        <v>6</v>
      </c>
      <c r="E56" s="41">
        <v>13</v>
      </c>
      <c r="F56" s="42">
        <v>5.0583657587548639E-2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4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15">
      <c r="A62" s="12"/>
      <c r="B62" s="40" t="s">
        <v>36</v>
      </c>
      <c r="C62" s="49">
        <v>9</v>
      </c>
      <c r="D62" s="49">
        <v>10</v>
      </c>
      <c r="E62" s="41">
        <v>19</v>
      </c>
      <c r="F62" s="42">
        <v>7.3929961089494164E-2</v>
      </c>
    </row>
    <row r="63" spans="1:6" ht="15" customHeight="1" x14ac:dyDescent="0.15">
      <c r="A63" s="12"/>
      <c r="B63" s="35">
        <v>50</v>
      </c>
      <c r="C63" s="94">
        <v>4</v>
      </c>
      <c r="D63" s="94">
        <v>1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3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9</v>
      </c>
      <c r="D68" s="49">
        <v>8</v>
      </c>
      <c r="E68" s="41">
        <v>17</v>
      </c>
      <c r="F68" s="42">
        <v>6.6147859922178989E-2</v>
      </c>
    </row>
    <row r="69" spans="1:6" ht="15" customHeight="1" x14ac:dyDescent="0.15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4</v>
      </c>
      <c r="E70" s="95">
        <v>6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15">
      <c r="A74" s="12"/>
      <c r="B74" s="40" t="s">
        <v>38</v>
      </c>
      <c r="C74" s="49">
        <v>10</v>
      </c>
      <c r="D74" s="49">
        <v>14</v>
      </c>
      <c r="E74" s="41">
        <v>24</v>
      </c>
      <c r="F74" s="42">
        <v>9.3385214007782102E-2</v>
      </c>
    </row>
    <row r="75" spans="1:6" ht="15" customHeight="1" x14ac:dyDescent="0.15">
      <c r="A75" s="12"/>
      <c r="B75" s="35">
        <v>60</v>
      </c>
      <c r="C75" s="94">
        <v>4</v>
      </c>
      <c r="D75" s="94">
        <v>2</v>
      </c>
      <c r="E75" s="95">
        <v>6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10</v>
      </c>
      <c r="D80" s="49">
        <v>9</v>
      </c>
      <c r="E80" s="41">
        <v>19</v>
      </c>
      <c r="F80" s="42">
        <v>7.3929961089494164E-2</v>
      </c>
    </row>
    <row r="81" spans="1:6" ht="15" customHeight="1" x14ac:dyDescent="0.15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11</v>
      </c>
      <c r="D86" s="71">
        <v>9</v>
      </c>
      <c r="E86" s="44">
        <v>20</v>
      </c>
      <c r="F86" s="45">
        <v>7.7821011673151752E-2</v>
      </c>
    </row>
    <row r="87" spans="1:6" ht="15" customHeight="1" x14ac:dyDescent="0.15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5</v>
      </c>
      <c r="D90" s="94">
        <v>3</v>
      </c>
      <c r="E90" s="95">
        <v>8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2</v>
      </c>
      <c r="E91" s="95">
        <v>6</v>
      </c>
      <c r="F91" s="32"/>
    </row>
    <row r="92" spans="1:6" ht="15" customHeight="1" x14ac:dyDescent="0.15">
      <c r="A92" s="12"/>
      <c r="B92" s="43" t="s">
        <v>41</v>
      </c>
      <c r="C92" s="71">
        <v>13</v>
      </c>
      <c r="D92" s="71">
        <v>13</v>
      </c>
      <c r="E92" s="44">
        <v>26</v>
      </c>
      <c r="F92" s="45">
        <v>0.10116731517509728</v>
      </c>
    </row>
    <row r="93" spans="1:6" ht="15" customHeight="1" x14ac:dyDescent="0.15">
      <c r="A93" s="12"/>
      <c r="B93" s="35">
        <v>75</v>
      </c>
      <c r="C93" s="94">
        <v>4</v>
      </c>
      <c r="D93" s="94">
        <v>1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6</v>
      </c>
      <c r="E94" s="95">
        <v>9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8</v>
      </c>
      <c r="D98" s="71">
        <v>11</v>
      </c>
      <c r="E98" s="44">
        <v>19</v>
      </c>
      <c r="F98" s="45">
        <v>7.3929961089494164E-2</v>
      </c>
    </row>
    <row r="99" spans="1:6" ht="15" customHeight="1" x14ac:dyDescent="0.15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4</v>
      </c>
      <c r="D101" s="94">
        <v>4</v>
      </c>
      <c r="E101" s="95">
        <v>8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9</v>
      </c>
      <c r="D104" s="71">
        <v>9</v>
      </c>
      <c r="E104" s="44">
        <v>18</v>
      </c>
      <c r="F104" s="45">
        <v>7.0038910505836577E-2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4</v>
      </c>
      <c r="E107" s="95">
        <v>6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2</v>
      </c>
      <c r="D110" s="71">
        <v>7</v>
      </c>
      <c r="E110" s="44">
        <v>9</v>
      </c>
      <c r="F110" s="45">
        <v>3.5019455252918288E-2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7</v>
      </c>
      <c r="E116" s="44">
        <v>7</v>
      </c>
      <c r="F116" s="45">
        <v>2.7237354085603113E-2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3.8910505836575876E-3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127</v>
      </c>
      <c r="D147" s="77">
        <v>130</v>
      </c>
      <c r="E147" s="77">
        <v>257</v>
      </c>
      <c r="F147" s="97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10</v>
      </c>
      <c r="D150" s="17">
        <v>14</v>
      </c>
      <c r="E150" s="17">
        <v>24</v>
      </c>
      <c r="F150" s="32">
        <v>9.3385214007782102E-2</v>
      </c>
    </row>
    <row r="151" spans="1:6" ht="15" customHeight="1" x14ac:dyDescent="0.15">
      <c r="A151" s="18"/>
      <c r="B151" s="18" t="s">
        <v>49</v>
      </c>
      <c r="C151" s="19">
        <v>74</v>
      </c>
      <c r="D151" s="19">
        <v>59</v>
      </c>
      <c r="E151" s="19">
        <v>133</v>
      </c>
      <c r="F151" s="32">
        <v>0.51750972762645919</v>
      </c>
    </row>
    <row r="152" spans="1:6" ht="15" customHeight="1" x14ac:dyDescent="0.15">
      <c r="A152" s="33"/>
      <c r="B152" s="20" t="s">
        <v>6</v>
      </c>
      <c r="C152" s="21">
        <v>43</v>
      </c>
      <c r="D152" s="21">
        <v>57</v>
      </c>
      <c r="E152" s="21">
        <v>100</v>
      </c>
      <c r="F152" s="32">
        <v>0.38910505836575876</v>
      </c>
    </row>
    <row r="153" spans="1:6" ht="15" customHeight="1" x14ac:dyDescent="0.15">
      <c r="B153" s="2" t="s">
        <v>8</v>
      </c>
      <c r="C153" s="1">
        <v>127</v>
      </c>
      <c r="D153" s="1">
        <v>130</v>
      </c>
      <c r="E153" s="1">
        <v>257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10</v>
      </c>
      <c r="D155" s="17">
        <v>14</v>
      </c>
      <c r="E155" s="17">
        <v>24</v>
      </c>
      <c r="F155" s="32">
        <v>9.3385214007782102E-2</v>
      </c>
    </row>
    <row r="156" spans="1:6" ht="15" customHeight="1" x14ac:dyDescent="0.15">
      <c r="A156" s="28"/>
      <c r="B156" s="18" t="s">
        <v>49</v>
      </c>
      <c r="C156" s="19">
        <v>74</v>
      </c>
      <c r="D156" s="19">
        <v>59</v>
      </c>
      <c r="E156" s="19">
        <v>133</v>
      </c>
      <c r="F156" s="32">
        <v>0.51750972762645919</v>
      </c>
    </row>
    <row r="157" spans="1:6" ht="15" customHeight="1" x14ac:dyDescent="0.15">
      <c r="A157" s="25"/>
      <c r="B157" s="20" t="s">
        <v>10</v>
      </c>
      <c r="C157" s="21">
        <v>24</v>
      </c>
      <c r="D157" s="21">
        <v>22</v>
      </c>
      <c r="E157" s="21">
        <v>46</v>
      </c>
      <c r="F157" s="32">
        <v>0.17898832684824903</v>
      </c>
    </row>
    <row r="158" spans="1:6" ht="15" customHeight="1" x14ac:dyDescent="0.15">
      <c r="A158" s="26"/>
      <c r="B158" s="29" t="s">
        <v>11</v>
      </c>
      <c r="C158" s="27">
        <v>19</v>
      </c>
      <c r="D158" s="27">
        <v>35</v>
      </c>
      <c r="E158" s="27">
        <v>54</v>
      </c>
      <c r="F158" s="32">
        <v>0.21011673151750973</v>
      </c>
    </row>
    <row r="159" spans="1:6" ht="15" customHeight="1" x14ac:dyDescent="0.15">
      <c r="B159" s="2" t="s">
        <v>8</v>
      </c>
      <c r="C159" s="1">
        <v>127</v>
      </c>
      <c r="D159" s="1">
        <v>130</v>
      </c>
      <c r="E159" s="1">
        <v>257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</v>
      </c>
      <c r="D161" s="31">
        <v>15</v>
      </c>
      <c r="E161" s="31">
        <v>17</v>
      </c>
      <c r="F161" s="32">
        <v>6.6147859922178989E-2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8</v>
      </c>
      <c r="E162" s="31">
        <v>8</v>
      </c>
      <c r="F162" s="32">
        <v>3.1128404669260701E-2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3.8910505836575876E-3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68">
    <tabColor rgb="FF99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185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4</v>
      </c>
      <c r="D7" s="94">
        <v>2</v>
      </c>
      <c r="E7" s="95">
        <v>6</v>
      </c>
      <c r="F7" s="32"/>
    </row>
    <row r="8" spans="1:6" ht="15" customHeight="1" x14ac:dyDescent="0.15">
      <c r="A8" s="12"/>
      <c r="B8" s="37" t="s">
        <v>27</v>
      </c>
      <c r="C8" s="70">
        <v>6</v>
      </c>
      <c r="D8" s="70">
        <v>4</v>
      </c>
      <c r="E8" s="38">
        <v>10</v>
      </c>
      <c r="F8" s="39">
        <v>1.9267822736030827E-2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0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v>6</v>
      </c>
      <c r="D14" s="70">
        <v>2</v>
      </c>
      <c r="E14" s="48">
        <v>8</v>
      </c>
      <c r="F14" s="39">
        <v>1.5414258188824663E-2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5</v>
      </c>
      <c r="D16" s="94">
        <v>2</v>
      </c>
      <c r="E16" s="95">
        <v>7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4</v>
      </c>
      <c r="E17" s="95">
        <v>6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3</v>
      </c>
      <c r="E18" s="95">
        <v>6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4</v>
      </c>
      <c r="E19" s="95">
        <v>7</v>
      </c>
      <c r="F19" s="32"/>
    </row>
    <row r="20" spans="1:6" ht="15" customHeight="1" x14ac:dyDescent="0.15">
      <c r="A20" s="12"/>
      <c r="B20" s="37" t="s">
        <v>29</v>
      </c>
      <c r="C20" s="70">
        <v>14</v>
      </c>
      <c r="D20" s="70">
        <v>14</v>
      </c>
      <c r="E20" s="48">
        <v>28</v>
      </c>
      <c r="F20" s="39">
        <v>5.3949903660886318E-2</v>
      </c>
    </row>
    <row r="21" spans="1:6" ht="15" customHeight="1" x14ac:dyDescent="0.15">
      <c r="A21" s="12"/>
      <c r="B21" s="35">
        <v>15</v>
      </c>
      <c r="C21" s="94">
        <v>4</v>
      </c>
      <c r="D21" s="94">
        <v>1</v>
      </c>
      <c r="E21" s="95">
        <v>5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4</v>
      </c>
      <c r="E23" s="95">
        <v>6</v>
      </c>
      <c r="F23" s="32"/>
    </row>
    <row r="24" spans="1:6" ht="15" customHeight="1" x14ac:dyDescent="0.15">
      <c r="A24" s="12"/>
      <c r="B24" s="35">
        <v>18</v>
      </c>
      <c r="C24" s="94">
        <v>6</v>
      </c>
      <c r="D24" s="94">
        <v>3</v>
      </c>
      <c r="E24" s="95">
        <v>9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v>14</v>
      </c>
      <c r="D26" s="49">
        <v>11</v>
      </c>
      <c r="E26" s="41">
        <v>25</v>
      </c>
      <c r="F26" s="42">
        <v>4.8169556840077073E-2</v>
      </c>
    </row>
    <row r="27" spans="1:6" ht="15" customHeight="1" x14ac:dyDescent="0.15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4</v>
      </c>
      <c r="E28" s="95">
        <v>7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11</v>
      </c>
      <c r="D32" s="49">
        <v>7</v>
      </c>
      <c r="E32" s="41">
        <v>18</v>
      </c>
      <c r="F32" s="42">
        <v>3.4682080924855488E-2</v>
      </c>
    </row>
    <row r="33" spans="1:6" ht="15" customHeight="1" x14ac:dyDescent="0.15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15">
      <c r="A34" s="12"/>
      <c r="B34" s="35">
        <v>26</v>
      </c>
      <c r="C34" s="94">
        <v>5</v>
      </c>
      <c r="D34" s="94">
        <v>2</v>
      </c>
      <c r="E34" s="95">
        <v>7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v>9</v>
      </c>
      <c r="D38" s="49">
        <v>6</v>
      </c>
      <c r="E38" s="41">
        <v>15</v>
      </c>
      <c r="F38" s="42">
        <v>2.8901734104046242E-2</v>
      </c>
    </row>
    <row r="39" spans="1:6" ht="15" customHeight="1" x14ac:dyDescent="0.15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15">
      <c r="A40" s="12"/>
      <c r="B40" s="35">
        <v>31</v>
      </c>
      <c r="C40" s="94">
        <v>4</v>
      </c>
      <c r="D40" s="94">
        <v>1</v>
      </c>
      <c r="E40" s="95">
        <v>5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7</v>
      </c>
      <c r="D44" s="49">
        <v>6</v>
      </c>
      <c r="E44" s="41">
        <v>13</v>
      </c>
      <c r="F44" s="42">
        <v>2.5048169556840076E-2</v>
      </c>
    </row>
    <row r="45" spans="1:6" ht="15" customHeight="1" x14ac:dyDescent="0.15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4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v>6</v>
      </c>
      <c r="D50" s="49">
        <v>11</v>
      </c>
      <c r="E50" s="41">
        <v>17</v>
      </c>
      <c r="F50" s="42">
        <v>3.2755298651252408E-2</v>
      </c>
    </row>
    <row r="51" spans="1:6" ht="15" customHeight="1" x14ac:dyDescent="0.15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3</v>
      </c>
      <c r="E54" s="95">
        <v>5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v>11</v>
      </c>
      <c r="D56" s="49">
        <v>8</v>
      </c>
      <c r="E56" s="41">
        <v>19</v>
      </c>
      <c r="F56" s="42">
        <v>3.6608863198458574E-2</v>
      </c>
    </row>
    <row r="57" spans="1:6" ht="15" customHeight="1" x14ac:dyDescent="0.15">
      <c r="A57" s="12"/>
      <c r="B57" s="35">
        <v>45</v>
      </c>
      <c r="C57" s="94">
        <v>2</v>
      </c>
      <c r="D57" s="94">
        <v>3</v>
      </c>
      <c r="E57" s="95">
        <v>5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5</v>
      </c>
      <c r="E58" s="95">
        <v>8</v>
      </c>
      <c r="F58" s="32"/>
    </row>
    <row r="59" spans="1:6" ht="15" customHeight="1" x14ac:dyDescent="0.15">
      <c r="A59" s="12"/>
      <c r="B59" s="35">
        <v>47</v>
      </c>
      <c r="C59" s="94">
        <v>6</v>
      </c>
      <c r="D59" s="94">
        <v>7</v>
      </c>
      <c r="E59" s="95">
        <v>13</v>
      </c>
      <c r="F59" s="32"/>
    </row>
    <row r="60" spans="1:6" ht="15" customHeight="1" x14ac:dyDescent="0.15">
      <c r="A60" s="12"/>
      <c r="B60" s="35">
        <v>48</v>
      </c>
      <c r="C60" s="94">
        <v>5</v>
      </c>
      <c r="D60" s="94">
        <v>3</v>
      </c>
      <c r="E60" s="95">
        <v>8</v>
      </c>
      <c r="F60" s="32"/>
    </row>
    <row r="61" spans="1:6" ht="15" customHeight="1" x14ac:dyDescent="0.15">
      <c r="A61" s="12"/>
      <c r="B61" s="35">
        <v>49</v>
      </c>
      <c r="C61" s="94">
        <v>6</v>
      </c>
      <c r="D61" s="94">
        <v>6</v>
      </c>
      <c r="E61" s="95">
        <v>12</v>
      </c>
      <c r="F61" s="32"/>
    </row>
    <row r="62" spans="1:6" ht="15" customHeight="1" x14ac:dyDescent="0.15">
      <c r="A62" s="12"/>
      <c r="B62" s="40" t="s">
        <v>36</v>
      </c>
      <c r="C62" s="49">
        <v>22</v>
      </c>
      <c r="D62" s="49">
        <v>24</v>
      </c>
      <c r="E62" s="41">
        <v>46</v>
      </c>
      <c r="F62" s="42">
        <v>8.8631984585741813E-2</v>
      </c>
    </row>
    <row r="63" spans="1:6" ht="15" customHeight="1" x14ac:dyDescent="0.15">
      <c r="A63" s="12"/>
      <c r="B63" s="35">
        <v>50</v>
      </c>
      <c r="C63" s="94">
        <v>3</v>
      </c>
      <c r="D63" s="94">
        <v>3</v>
      </c>
      <c r="E63" s="95">
        <v>6</v>
      </c>
      <c r="F63" s="32"/>
    </row>
    <row r="64" spans="1:6" ht="15" customHeight="1" x14ac:dyDescent="0.15">
      <c r="A64" s="12"/>
      <c r="B64" s="35">
        <v>51</v>
      </c>
      <c r="C64" s="94">
        <v>5</v>
      </c>
      <c r="D64" s="94">
        <v>2</v>
      </c>
      <c r="E64" s="95">
        <v>7</v>
      </c>
      <c r="F64" s="32"/>
    </row>
    <row r="65" spans="1:6" ht="15" customHeight="1" x14ac:dyDescent="0.15">
      <c r="A65" s="12"/>
      <c r="B65" s="35">
        <v>52</v>
      </c>
      <c r="C65" s="94">
        <v>6</v>
      </c>
      <c r="D65" s="94">
        <v>3</v>
      </c>
      <c r="E65" s="95">
        <v>9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6</v>
      </c>
      <c r="E66" s="95">
        <v>7</v>
      </c>
      <c r="F66" s="32"/>
    </row>
    <row r="67" spans="1:6" ht="15" customHeight="1" x14ac:dyDescent="0.15">
      <c r="A67" s="12"/>
      <c r="B67" s="35">
        <v>54</v>
      </c>
      <c r="C67" s="94">
        <v>6</v>
      </c>
      <c r="D67" s="94">
        <v>4</v>
      </c>
      <c r="E67" s="95">
        <v>10</v>
      </c>
      <c r="F67" s="32"/>
    </row>
    <row r="68" spans="1:6" ht="15" customHeight="1" x14ac:dyDescent="0.15">
      <c r="A68" s="12"/>
      <c r="B68" s="40" t="s">
        <v>37</v>
      </c>
      <c r="C68" s="49">
        <v>21</v>
      </c>
      <c r="D68" s="49">
        <v>18</v>
      </c>
      <c r="E68" s="41">
        <v>39</v>
      </c>
      <c r="F68" s="42">
        <v>7.5144508670520235E-2</v>
      </c>
    </row>
    <row r="69" spans="1:6" ht="15" customHeight="1" x14ac:dyDescent="0.15">
      <c r="A69" s="12"/>
      <c r="B69" s="35">
        <v>55</v>
      </c>
      <c r="C69" s="94">
        <v>7</v>
      </c>
      <c r="D69" s="94">
        <v>3</v>
      </c>
      <c r="E69" s="95">
        <v>10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6</v>
      </c>
      <c r="E70" s="95">
        <v>8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15">
      <c r="A72" s="12"/>
      <c r="B72" s="35">
        <v>58</v>
      </c>
      <c r="C72" s="94">
        <v>6</v>
      </c>
      <c r="D72" s="94">
        <v>2</v>
      </c>
      <c r="E72" s="95">
        <v>8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5</v>
      </c>
      <c r="E73" s="95">
        <v>9</v>
      </c>
      <c r="F73" s="32"/>
    </row>
    <row r="74" spans="1:6" ht="15" customHeight="1" x14ac:dyDescent="0.15">
      <c r="A74" s="12"/>
      <c r="B74" s="40" t="s">
        <v>38</v>
      </c>
      <c r="C74" s="49">
        <v>22</v>
      </c>
      <c r="D74" s="49">
        <v>18</v>
      </c>
      <c r="E74" s="41">
        <v>40</v>
      </c>
      <c r="F74" s="42">
        <v>7.7071290944123308E-2</v>
      </c>
    </row>
    <row r="75" spans="1:6" ht="15" customHeight="1" x14ac:dyDescent="0.15">
      <c r="A75" s="12"/>
      <c r="B75" s="35">
        <v>60</v>
      </c>
      <c r="C75" s="94">
        <v>3</v>
      </c>
      <c r="D75" s="94">
        <v>0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4</v>
      </c>
      <c r="E79" s="95">
        <v>8</v>
      </c>
      <c r="F79" s="32"/>
    </row>
    <row r="80" spans="1:6" ht="15" customHeight="1" x14ac:dyDescent="0.15">
      <c r="A80" s="12"/>
      <c r="B80" s="40" t="s">
        <v>39</v>
      </c>
      <c r="C80" s="49">
        <v>14</v>
      </c>
      <c r="D80" s="49">
        <v>13</v>
      </c>
      <c r="E80" s="41">
        <v>27</v>
      </c>
      <c r="F80" s="42">
        <v>5.2023121387283239E-2</v>
      </c>
    </row>
    <row r="81" spans="1:6" ht="15" customHeight="1" x14ac:dyDescent="0.15">
      <c r="A81" s="12"/>
      <c r="B81" s="35">
        <v>65</v>
      </c>
      <c r="C81" s="94">
        <v>4</v>
      </c>
      <c r="D81" s="94">
        <v>5</v>
      </c>
      <c r="E81" s="95">
        <v>9</v>
      </c>
      <c r="F81" s="32"/>
    </row>
    <row r="82" spans="1:6" ht="15" customHeight="1" x14ac:dyDescent="0.15">
      <c r="A82" s="12"/>
      <c r="B82" s="35">
        <v>66</v>
      </c>
      <c r="C82" s="94">
        <v>5</v>
      </c>
      <c r="D82" s="94">
        <v>5</v>
      </c>
      <c r="E82" s="95">
        <v>10</v>
      </c>
      <c r="F82" s="32"/>
    </row>
    <row r="83" spans="1:6" ht="15" customHeight="1" x14ac:dyDescent="0.15">
      <c r="A83" s="12"/>
      <c r="B83" s="35">
        <v>67</v>
      </c>
      <c r="C83" s="94">
        <v>5</v>
      </c>
      <c r="D83" s="94">
        <v>2</v>
      </c>
      <c r="E83" s="95">
        <v>7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5</v>
      </c>
      <c r="E84" s="95">
        <v>9</v>
      </c>
      <c r="F84" s="32"/>
    </row>
    <row r="85" spans="1:6" ht="15" customHeight="1" x14ac:dyDescent="0.15">
      <c r="A85" s="12"/>
      <c r="B85" s="35">
        <v>69</v>
      </c>
      <c r="C85" s="94">
        <v>6</v>
      </c>
      <c r="D85" s="94">
        <v>1</v>
      </c>
      <c r="E85" s="95">
        <v>7</v>
      </c>
      <c r="F85" s="32"/>
    </row>
    <row r="86" spans="1:6" ht="15" customHeight="1" x14ac:dyDescent="0.15">
      <c r="A86" s="12"/>
      <c r="B86" s="43" t="s">
        <v>40</v>
      </c>
      <c r="C86" s="71">
        <v>24</v>
      </c>
      <c r="D86" s="71">
        <v>18</v>
      </c>
      <c r="E86" s="44">
        <v>42</v>
      </c>
      <c r="F86" s="45">
        <v>8.0924855491329481E-2</v>
      </c>
    </row>
    <row r="87" spans="1:6" ht="15" customHeight="1" x14ac:dyDescent="0.15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7</v>
      </c>
      <c r="E88" s="95">
        <v>10</v>
      </c>
      <c r="F88" s="32"/>
    </row>
    <row r="89" spans="1:6" ht="15" customHeight="1" x14ac:dyDescent="0.15">
      <c r="A89" s="12"/>
      <c r="B89" s="35">
        <v>72</v>
      </c>
      <c r="C89" s="94">
        <v>8</v>
      </c>
      <c r="D89" s="94">
        <v>9</v>
      </c>
      <c r="E89" s="95">
        <v>17</v>
      </c>
      <c r="F89" s="32"/>
    </row>
    <row r="90" spans="1:6" ht="15" customHeight="1" x14ac:dyDescent="0.15">
      <c r="A90" s="12"/>
      <c r="B90" s="35">
        <v>73</v>
      </c>
      <c r="C90" s="94">
        <v>10</v>
      </c>
      <c r="D90" s="94">
        <v>8</v>
      </c>
      <c r="E90" s="95">
        <v>18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9</v>
      </c>
      <c r="E91" s="95">
        <v>12</v>
      </c>
      <c r="F91" s="32"/>
    </row>
    <row r="92" spans="1:6" ht="15" customHeight="1" x14ac:dyDescent="0.15">
      <c r="A92" s="12"/>
      <c r="B92" s="43" t="s">
        <v>41</v>
      </c>
      <c r="C92" s="71">
        <v>26</v>
      </c>
      <c r="D92" s="71">
        <v>36</v>
      </c>
      <c r="E92" s="44">
        <v>62</v>
      </c>
      <c r="F92" s="45">
        <v>0.11946050096339114</v>
      </c>
    </row>
    <row r="93" spans="1:6" ht="15" customHeight="1" x14ac:dyDescent="0.15">
      <c r="A93" s="12"/>
      <c r="B93" s="35">
        <v>75</v>
      </c>
      <c r="C93" s="94">
        <v>2</v>
      </c>
      <c r="D93" s="94">
        <v>5</v>
      </c>
      <c r="E93" s="95">
        <v>7</v>
      </c>
      <c r="F93" s="32"/>
    </row>
    <row r="94" spans="1:6" ht="15" customHeight="1" x14ac:dyDescent="0.15">
      <c r="A94" s="12"/>
      <c r="B94" s="35">
        <v>76</v>
      </c>
      <c r="C94" s="94">
        <v>6</v>
      </c>
      <c r="D94" s="94">
        <v>6</v>
      </c>
      <c r="E94" s="95">
        <v>12</v>
      </c>
      <c r="F94" s="32"/>
    </row>
    <row r="95" spans="1:6" ht="15" customHeight="1" x14ac:dyDescent="0.15">
      <c r="A95" s="12"/>
      <c r="B95" s="35">
        <v>77</v>
      </c>
      <c r="C95" s="94">
        <v>8</v>
      </c>
      <c r="D95" s="94">
        <v>3</v>
      </c>
      <c r="E95" s="95">
        <v>11</v>
      </c>
      <c r="F95" s="32"/>
    </row>
    <row r="96" spans="1:6" ht="15" customHeight="1" x14ac:dyDescent="0.15">
      <c r="A96" s="12"/>
      <c r="B96" s="35">
        <v>78</v>
      </c>
      <c r="C96" s="94">
        <v>4</v>
      </c>
      <c r="D96" s="94">
        <v>3</v>
      </c>
      <c r="E96" s="95">
        <v>7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6</v>
      </c>
      <c r="E97" s="95">
        <v>7</v>
      </c>
      <c r="F97" s="32"/>
    </row>
    <row r="98" spans="1:6" ht="15" customHeight="1" x14ac:dyDescent="0.15">
      <c r="A98" s="12"/>
      <c r="B98" s="43" t="s">
        <v>42</v>
      </c>
      <c r="C98" s="71">
        <v>21</v>
      </c>
      <c r="D98" s="71">
        <v>23</v>
      </c>
      <c r="E98" s="44">
        <v>44</v>
      </c>
      <c r="F98" s="45">
        <v>8.477842003853564E-2</v>
      </c>
    </row>
    <row r="99" spans="1:6" ht="15" customHeight="1" x14ac:dyDescent="0.15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15">
      <c r="A100" s="12"/>
      <c r="B100" s="35">
        <v>81</v>
      </c>
      <c r="C100" s="94">
        <v>4</v>
      </c>
      <c r="D100" s="94">
        <v>3</v>
      </c>
      <c r="E100" s="95">
        <v>7</v>
      </c>
      <c r="F100" s="32"/>
    </row>
    <row r="101" spans="1:6" ht="15" customHeight="1" x14ac:dyDescent="0.15">
      <c r="A101" s="12"/>
      <c r="B101" s="35">
        <v>82</v>
      </c>
      <c r="C101" s="94">
        <v>4</v>
      </c>
      <c r="D101" s="94">
        <v>3</v>
      </c>
      <c r="E101" s="95">
        <v>7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3</v>
      </c>
      <c r="E102" s="95">
        <v>6</v>
      </c>
      <c r="F102" s="32"/>
    </row>
    <row r="103" spans="1:6" ht="15" customHeight="1" x14ac:dyDescent="0.15">
      <c r="A103" s="12"/>
      <c r="B103" s="35">
        <v>84</v>
      </c>
      <c r="C103" s="94">
        <v>4</v>
      </c>
      <c r="D103" s="94">
        <v>2</v>
      </c>
      <c r="E103" s="95">
        <v>6</v>
      </c>
      <c r="F103" s="32"/>
    </row>
    <row r="104" spans="1:6" ht="15" customHeight="1" x14ac:dyDescent="0.15">
      <c r="A104" s="12"/>
      <c r="B104" s="43" t="s">
        <v>43</v>
      </c>
      <c r="C104" s="71">
        <v>18</v>
      </c>
      <c r="D104" s="71">
        <v>14</v>
      </c>
      <c r="E104" s="44">
        <v>32</v>
      </c>
      <c r="F104" s="45">
        <v>6.1657032755298651E-2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6</v>
      </c>
      <c r="D110" s="71">
        <v>7</v>
      </c>
      <c r="E110" s="44">
        <v>13</v>
      </c>
      <c r="F110" s="45">
        <v>2.5048169556840076E-2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10</v>
      </c>
      <c r="E116" s="44">
        <v>13</v>
      </c>
      <c r="F116" s="45">
        <v>2.5048169556840076E-2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2</v>
      </c>
      <c r="E119" s="95">
        <v>3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6</v>
      </c>
      <c r="E122" s="44">
        <v>8</v>
      </c>
      <c r="F122" s="45">
        <v>1.5414258188824663E-2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263</v>
      </c>
      <c r="D147" s="77">
        <v>256</v>
      </c>
      <c r="E147" s="77">
        <v>519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26</v>
      </c>
      <c r="D150" s="17">
        <v>20</v>
      </c>
      <c r="E150" s="17">
        <v>46</v>
      </c>
      <c r="F150" s="32">
        <v>8.8631984585741813E-2</v>
      </c>
    </row>
    <row r="151" spans="1:6" ht="15" customHeight="1" x14ac:dyDescent="0.15">
      <c r="A151" s="18"/>
      <c r="B151" s="18" t="s">
        <v>49</v>
      </c>
      <c r="C151" s="19">
        <v>137</v>
      </c>
      <c r="D151" s="19">
        <v>122</v>
      </c>
      <c r="E151" s="19">
        <v>259</v>
      </c>
      <c r="F151" s="32">
        <v>0.49903660886319845</v>
      </c>
    </row>
    <row r="152" spans="1:6" ht="15" customHeight="1" x14ac:dyDescent="0.15">
      <c r="A152" s="33"/>
      <c r="B152" s="20" t="s">
        <v>6</v>
      </c>
      <c r="C152" s="21">
        <v>100</v>
      </c>
      <c r="D152" s="21">
        <v>114</v>
      </c>
      <c r="E152" s="21">
        <v>214</v>
      </c>
      <c r="F152" s="32">
        <v>0.41233140655105971</v>
      </c>
    </row>
    <row r="153" spans="1:6" ht="15" customHeight="1" x14ac:dyDescent="0.15">
      <c r="B153" s="2" t="s">
        <v>8</v>
      </c>
      <c r="C153" s="1">
        <v>263</v>
      </c>
      <c r="D153" s="1">
        <v>256</v>
      </c>
      <c r="E153" s="1">
        <v>519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26</v>
      </c>
      <c r="D155" s="17">
        <v>20</v>
      </c>
      <c r="E155" s="17">
        <v>46</v>
      </c>
      <c r="F155" s="32">
        <v>8.8631984585741813E-2</v>
      </c>
    </row>
    <row r="156" spans="1:6" ht="15" customHeight="1" x14ac:dyDescent="0.15">
      <c r="A156" s="28"/>
      <c r="B156" s="18" t="s">
        <v>49</v>
      </c>
      <c r="C156" s="19">
        <v>137</v>
      </c>
      <c r="D156" s="19">
        <v>122</v>
      </c>
      <c r="E156" s="19">
        <v>259</v>
      </c>
      <c r="F156" s="32">
        <v>0.49903660886319845</v>
      </c>
    </row>
    <row r="157" spans="1:6" ht="15" customHeight="1" x14ac:dyDescent="0.15">
      <c r="A157" s="25"/>
      <c r="B157" s="20" t="s">
        <v>10</v>
      </c>
      <c r="C157" s="21">
        <v>50</v>
      </c>
      <c r="D157" s="21">
        <v>54</v>
      </c>
      <c r="E157" s="21">
        <v>104</v>
      </c>
      <c r="F157" s="32">
        <v>0.20038535645472061</v>
      </c>
    </row>
    <row r="158" spans="1:6" ht="15" customHeight="1" x14ac:dyDescent="0.15">
      <c r="A158" s="26"/>
      <c r="B158" s="29" t="s">
        <v>11</v>
      </c>
      <c r="C158" s="27">
        <v>50</v>
      </c>
      <c r="D158" s="27">
        <v>60</v>
      </c>
      <c r="E158" s="27">
        <v>110</v>
      </c>
      <c r="F158" s="32">
        <v>0.2119460500963391</v>
      </c>
    </row>
    <row r="159" spans="1:6" ht="15" customHeight="1" x14ac:dyDescent="0.15">
      <c r="B159" s="2" t="s">
        <v>8</v>
      </c>
      <c r="C159" s="1">
        <v>263</v>
      </c>
      <c r="D159" s="1">
        <v>256</v>
      </c>
      <c r="E159" s="1">
        <v>519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11</v>
      </c>
      <c r="D161" s="31">
        <v>23</v>
      </c>
      <c r="E161" s="31">
        <v>34</v>
      </c>
      <c r="F161" s="32">
        <v>6.5510597302504817E-2</v>
      </c>
    </row>
    <row r="162" spans="1:6" ht="15" customHeight="1" x14ac:dyDescent="0.15">
      <c r="A162" s="30"/>
      <c r="B162" s="23" t="s">
        <v>15</v>
      </c>
      <c r="C162" s="31">
        <v>5</v>
      </c>
      <c r="D162" s="31">
        <v>16</v>
      </c>
      <c r="E162" s="31">
        <v>21</v>
      </c>
      <c r="F162" s="32">
        <v>4.046242774566474E-2</v>
      </c>
    </row>
    <row r="163" spans="1:6" ht="15" customHeight="1" x14ac:dyDescent="0.15">
      <c r="A163" s="30"/>
      <c r="B163" s="23" t="s">
        <v>13</v>
      </c>
      <c r="C163" s="31">
        <v>2</v>
      </c>
      <c r="D163" s="31">
        <v>6</v>
      </c>
      <c r="E163" s="31">
        <v>8</v>
      </c>
      <c r="F163" s="32">
        <v>1.5414258188824663E-2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69">
    <tabColor rgb="FF99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186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2</v>
      </c>
      <c r="E8" s="38">
        <v>5</v>
      </c>
      <c r="F8" s="39">
        <v>1.7123287671232876E-2</v>
      </c>
    </row>
    <row r="9" spans="1:6" ht="15" customHeight="1" x14ac:dyDescent="0.15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4</v>
      </c>
      <c r="E14" s="48">
        <v>4</v>
      </c>
      <c r="F14" s="39">
        <v>1.3698630136986301E-2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5</v>
      </c>
      <c r="D20" s="70">
        <v>6</v>
      </c>
      <c r="E20" s="48">
        <v>11</v>
      </c>
      <c r="F20" s="39">
        <v>3.7671232876712327E-2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5</v>
      </c>
      <c r="D26" s="49">
        <v>3</v>
      </c>
      <c r="E26" s="41">
        <v>8</v>
      </c>
      <c r="F26" s="42">
        <v>2.7397260273972601E-2</v>
      </c>
    </row>
    <row r="27" spans="1:6" ht="15" customHeight="1" x14ac:dyDescent="0.15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5</v>
      </c>
      <c r="E32" s="41">
        <v>8</v>
      </c>
      <c r="F32" s="42">
        <v>2.7397260273972601E-2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0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9</v>
      </c>
      <c r="D38" s="49">
        <v>1</v>
      </c>
      <c r="E38" s="41">
        <v>10</v>
      </c>
      <c r="F38" s="42">
        <v>3.4246575342465752E-2</v>
      </c>
    </row>
    <row r="39" spans="1:6" ht="15" customHeight="1" x14ac:dyDescent="0.15">
      <c r="A39" s="12"/>
      <c r="B39" s="35">
        <v>30</v>
      </c>
      <c r="C39" s="94">
        <v>1</v>
      </c>
      <c r="D39" s="94">
        <v>3</v>
      </c>
      <c r="E39" s="95">
        <v>4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3</v>
      </c>
      <c r="D44" s="49">
        <v>5</v>
      </c>
      <c r="E44" s="41">
        <v>8</v>
      </c>
      <c r="F44" s="42">
        <v>2.7397260273972601E-2</v>
      </c>
    </row>
    <row r="45" spans="1:6" ht="15" customHeight="1" x14ac:dyDescent="0.15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6</v>
      </c>
      <c r="D50" s="49">
        <v>3</v>
      </c>
      <c r="E50" s="41">
        <v>9</v>
      </c>
      <c r="F50" s="42">
        <v>3.0821917808219176E-2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0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3</v>
      </c>
      <c r="E55" s="95">
        <v>7</v>
      </c>
      <c r="F55" s="32"/>
    </row>
    <row r="56" spans="1:6" ht="15" customHeight="1" x14ac:dyDescent="0.15">
      <c r="A56" s="12"/>
      <c r="B56" s="40" t="s">
        <v>35</v>
      </c>
      <c r="C56" s="49">
        <v>11</v>
      </c>
      <c r="D56" s="49">
        <v>5</v>
      </c>
      <c r="E56" s="41">
        <v>16</v>
      </c>
      <c r="F56" s="42">
        <v>5.4794520547945202E-2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3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5</v>
      </c>
      <c r="D62" s="49">
        <v>4</v>
      </c>
      <c r="E62" s="41">
        <v>9</v>
      </c>
      <c r="F62" s="42">
        <v>3.0821917808219176E-2</v>
      </c>
    </row>
    <row r="63" spans="1:6" ht="15" customHeight="1" x14ac:dyDescent="0.15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5</v>
      </c>
      <c r="D65" s="94">
        <v>1</v>
      </c>
      <c r="E65" s="95">
        <v>6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4</v>
      </c>
      <c r="E66" s="95">
        <v>5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11</v>
      </c>
      <c r="D68" s="49">
        <v>10</v>
      </c>
      <c r="E68" s="41">
        <v>21</v>
      </c>
      <c r="F68" s="42">
        <v>7.1917808219178078E-2</v>
      </c>
    </row>
    <row r="69" spans="1:6" ht="15" customHeight="1" x14ac:dyDescent="0.15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8</v>
      </c>
      <c r="D74" s="49">
        <v>6</v>
      </c>
      <c r="E74" s="41">
        <v>14</v>
      </c>
      <c r="F74" s="42">
        <v>4.7945205479452052E-2</v>
      </c>
    </row>
    <row r="75" spans="1:6" ht="15" customHeight="1" x14ac:dyDescent="0.15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7</v>
      </c>
      <c r="D80" s="49">
        <v>7</v>
      </c>
      <c r="E80" s="41">
        <v>14</v>
      </c>
      <c r="F80" s="42">
        <v>4.7945205479452052E-2</v>
      </c>
    </row>
    <row r="81" spans="1:6" ht="15" customHeight="1" x14ac:dyDescent="0.15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v>10</v>
      </c>
      <c r="D86" s="71">
        <v>7</v>
      </c>
      <c r="E86" s="44">
        <v>17</v>
      </c>
      <c r="F86" s="45">
        <v>5.8219178082191778E-2</v>
      </c>
    </row>
    <row r="87" spans="1:6" ht="15" customHeight="1" x14ac:dyDescent="0.15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5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3</v>
      </c>
      <c r="E89" s="95">
        <v>7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10</v>
      </c>
      <c r="D92" s="71">
        <v>18</v>
      </c>
      <c r="E92" s="44">
        <v>28</v>
      </c>
      <c r="F92" s="45">
        <v>9.5890410958904104E-2</v>
      </c>
    </row>
    <row r="93" spans="1:6" ht="15" customHeight="1" x14ac:dyDescent="0.15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15">
      <c r="A95" s="12"/>
      <c r="B95" s="35">
        <v>77</v>
      </c>
      <c r="C95" s="94">
        <v>6</v>
      </c>
      <c r="D95" s="94">
        <v>3</v>
      </c>
      <c r="E95" s="95">
        <v>9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13</v>
      </c>
      <c r="D98" s="71">
        <v>10</v>
      </c>
      <c r="E98" s="44">
        <v>23</v>
      </c>
      <c r="F98" s="45">
        <v>7.8767123287671229E-2</v>
      </c>
    </row>
    <row r="99" spans="1:6" ht="15" customHeight="1" x14ac:dyDescent="0.15">
      <c r="A99" s="12"/>
      <c r="B99" s="35">
        <v>80</v>
      </c>
      <c r="C99" s="94">
        <v>6</v>
      </c>
      <c r="D99" s="94">
        <v>6</v>
      </c>
      <c r="E99" s="95">
        <v>12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4</v>
      </c>
      <c r="D101" s="94">
        <v>1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11</v>
      </c>
      <c r="D104" s="71">
        <v>12</v>
      </c>
      <c r="E104" s="44">
        <v>23</v>
      </c>
      <c r="F104" s="45">
        <v>7.8767123287671229E-2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4</v>
      </c>
      <c r="D106" s="94">
        <v>2</v>
      </c>
      <c r="E106" s="95">
        <v>6</v>
      </c>
      <c r="F106" s="32"/>
    </row>
    <row r="107" spans="1:6" ht="15" customHeight="1" x14ac:dyDescent="0.15">
      <c r="A107" s="12"/>
      <c r="B107" s="35">
        <v>87</v>
      </c>
      <c r="C107" s="94">
        <v>3</v>
      </c>
      <c r="D107" s="94">
        <v>6</v>
      </c>
      <c r="E107" s="95">
        <v>9</v>
      </c>
      <c r="F107" s="32"/>
    </row>
    <row r="108" spans="1:6" ht="15" customHeight="1" x14ac:dyDescent="0.15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15">
      <c r="A110" s="12"/>
      <c r="B110" s="43" t="s">
        <v>44</v>
      </c>
      <c r="C110" s="71">
        <v>11</v>
      </c>
      <c r="D110" s="71">
        <v>17</v>
      </c>
      <c r="E110" s="44">
        <v>28</v>
      </c>
      <c r="F110" s="45">
        <v>9.5890410958904104E-2</v>
      </c>
    </row>
    <row r="111" spans="1:6" ht="15" customHeight="1" x14ac:dyDescent="0.15">
      <c r="A111" s="12"/>
      <c r="B111" s="35">
        <v>90</v>
      </c>
      <c r="C111" s="94">
        <v>4</v>
      </c>
      <c r="D111" s="94">
        <v>4</v>
      </c>
      <c r="E111" s="95">
        <v>8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6</v>
      </c>
      <c r="E114" s="95">
        <v>7</v>
      </c>
      <c r="F114" s="32"/>
    </row>
    <row r="115" spans="1:6" ht="15" customHeight="1" x14ac:dyDescent="0.15">
      <c r="A115" s="12"/>
      <c r="B115" s="35">
        <v>94</v>
      </c>
      <c r="C115" s="94">
        <v>3</v>
      </c>
      <c r="D115" s="94">
        <v>1</v>
      </c>
      <c r="E115" s="95">
        <v>4</v>
      </c>
      <c r="F115" s="32"/>
    </row>
    <row r="116" spans="1:6" ht="15" customHeight="1" x14ac:dyDescent="0.15">
      <c r="A116" s="12"/>
      <c r="B116" s="43" t="s">
        <v>45</v>
      </c>
      <c r="C116" s="71">
        <v>9</v>
      </c>
      <c r="D116" s="71">
        <v>15</v>
      </c>
      <c r="E116" s="44">
        <v>24</v>
      </c>
      <c r="F116" s="45">
        <v>8.2191780821917804E-2</v>
      </c>
    </row>
    <row r="117" spans="1:6" ht="15" customHeight="1" x14ac:dyDescent="0.15">
      <c r="A117" s="12"/>
      <c r="B117" s="35">
        <v>95</v>
      </c>
      <c r="C117" s="94">
        <v>2</v>
      </c>
      <c r="D117" s="94">
        <v>3</v>
      </c>
      <c r="E117" s="95">
        <v>5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3</v>
      </c>
      <c r="D122" s="71">
        <v>6</v>
      </c>
      <c r="E122" s="44">
        <v>9</v>
      </c>
      <c r="F122" s="45">
        <v>3.0821917808219176E-2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3</v>
      </c>
      <c r="E123" s="95">
        <v>3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1.0273972602739725E-2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143</v>
      </c>
      <c r="D147" s="77">
        <v>149</v>
      </c>
      <c r="E147" s="77">
        <v>292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8</v>
      </c>
      <c r="D150" s="17">
        <v>12</v>
      </c>
      <c r="E150" s="17">
        <v>20</v>
      </c>
      <c r="F150" s="32">
        <v>6.8493150684931503E-2</v>
      </c>
    </row>
    <row r="151" spans="1:6" ht="15" customHeight="1" x14ac:dyDescent="0.15">
      <c r="A151" s="18"/>
      <c r="B151" s="18" t="s">
        <v>49</v>
      </c>
      <c r="C151" s="19">
        <v>68</v>
      </c>
      <c r="D151" s="19">
        <v>49</v>
      </c>
      <c r="E151" s="19">
        <v>117</v>
      </c>
      <c r="F151" s="32">
        <v>0.40068493150684931</v>
      </c>
    </row>
    <row r="152" spans="1:6" ht="15" customHeight="1" x14ac:dyDescent="0.15">
      <c r="A152" s="33"/>
      <c r="B152" s="20" t="s">
        <v>6</v>
      </c>
      <c r="C152" s="21">
        <v>67</v>
      </c>
      <c r="D152" s="21">
        <v>88</v>
      </c>
      <c r="E152" s="21">
        <v>155</v>
      </c>
      <c r="F152" s="32">
        <v>0.53082191780821919</v>
      </c>
    </row>
    <row r="153" spans="1:6" ht="15" customHeight="1" x14ac:dyDescent="0.15">
      <c r="B153" s="2" t="s">
        <v>8</v>
      </c>
      <c r="C153" s="1">
        <v>143</v>
      </c>
      <c r="D153" s="1">
        <v>149</v>
      </c>
      <c r="E153" s="1">
        <v>292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8</v>
      </c>
      <c r="D155" s="17">
        <v>12</v>
      </c>
      <c r="E155" s="17">
        <v>20</v>
      </c>
      <c r="F155" s="32">
        <v>6.8493150684931503E-2</v>
      </c>
    </row>
    <row r="156" spans="1:6" ht="15" customHeight="1" x14ac:dyDescent="0.15">
      <c r="A156" s="28"/>
      <c r="B156" s="18" t="s">
        <v>49</v>
      </c>
      <c r="C156" s="19">
        <v>68</v>
      </c>
      <c r="D156" s="19">
        <v>49</v>
      </c>
      <c r="E156" s="19">
        <v>117</v>
      </c>
      <c r="F156" s="32">
        <v>0.40068493150684931</v>
      </c>
    </row>
    <row r="157" spans="1:6" ht="15" customHeight="1" x14ac:dyDescent="0.15">
      <c r="A157" s="25"/>
      <c r="B157" s="20" t="s">
        <v>10</v>
      </c>
      <c r="C157" s="21">
        <v>20</v>
      </c>
      <c r="D157" s="21">
        <v>25</v>
      </c>
      <c r="E157" s="21">
        <v>45</v>
      </c>
      <c r="F157" s="32">
        <v>0.1541095890410959</v>
      </c>
    </row>
    <row r="158" spans="1:6" ht="15" customHeight="1" x14ac:dyDescent="0.15">
      <c r="A158" s="26"/>
      <c r="B158" s="29" t="s">
        <v>11</v>
      </c>
      <c r="C158" s="27">
        <v>47</v>
      </c>
      <c r="D158" s="27">
        <v>63</v>
      </c>
      <c r="E158" s="27">
        <v>110</v>
      </c>
      <c r="F158" s="32">
        <v>0.37671232876712329</v>
      </c>
    </row>
    <row r="159" spans="1:6" ht="15" customHeight="1" x14ac:dyDescent="0.15">
      <c r="B159" s="2" t="s">
        <v>8</v>
      </c>
      <c r="C159" s="1">
        <v>143</v>
      </c>
      <c r="D159" s="1">
        <v>149</v>
      </c>
      <c r="E159" s="1">
        <v>292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23</v>
      </c>
      <c r="D161" s="31">
        <v>41</v>
      </c>
      <c r="E161" s="31">
        <v>64</v>
      </c>
      <c r="F161" s="32">
        <v>0.21917808219178081</v>
      </c>
    </row>
    <row r="162" spans="1:6" ht="15" customHeight="1" x14ac:dyDescent="0.15">
      <c r="A162" s="30"/>
      <c r="B162" s="23" t="s">
        <v>15</v>
      </c>
      <c r="C162" s="31">
        <v>12</v>
      </c>
      <c r="D162" s="31">
        <v>24</v>
      </c>
      <c r="E162" s="31">
        <v>36</v>
      </c>
      <c r="F162" s="32">
        <v>0.12328767123287671</v>
      </c>
    </row>
    <row r="163" spans="1:6" ht="15" customHeight="1" x14ac:dyDescent="0.15">
      <c r="A163" s="30"/>
      <c r="B163" s="23" t="s">
        <v>13</v>
      </c>
      <c r="C163" s="31">
        <v>3</v>
      </c>
      <c r="D163" s="31">
        <v>9</v>
      </c>
      <c r="E163" s="31">
        <v>12</v>
      </c>
      <c r="F163" s="32">
        <v>4.1095890410958902E-2</v>
      </c>
    </row>
    <row r="164" spans="1:6" ht="15" customHeight="1" x14ac:dyDescent="0.15">
      <c r="B164" s="4" t="s">
        <v>14</v>
      </c>
      <c r="C164" s="1">
        <v>0</v>
      </c>
      <c r="D164" s="1">
        <v>3</v>
      </c>
      <c r="E164" s="1">
        <v>3</v>
      </c>
      <c r="F164" s="32">
        <v>1.0273972602739725E-2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70">
    <tabColor rgb="FF99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187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1.1764705882352941E-2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4</v>
      </c>
      <c r="D14" s="70">
        <v>1</v>
      </c>
      <c r="E14" s="48">
        <v>5</v>
      </c>
      <c r="F14" s="39">
        <v>2.9411764705882353E-2</v>
      </c>
    </row>
    <row r="15" spans="1:6" ht="15" customHeight="1" x14ac:dyDescent="0.15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0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7</v>
      </c>
      <c r="D20" s="70">
        <v>4</v>
      </c>
      <c r="E20" s="48">
        <v>11</v>
      </c>
      <c r="F20" s="39">
        <v>6.4705882352941183E-2</v>
      </c>
    </row>
    <row r="21" spans="1:6" ht="15" customHeight="1" x14ac:dyDescent="0.15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v>6</v>
      </c>
      <c r="D26" s="49">
        <v>5</v>
      </c>
      <c r="E26" s="41">
        <v>11</v>
      </c>
      <c r="F26" s="42">
        <v>6.4705882352941183E-2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3</v>
      </c>
      <c r="E32" s="41">
        <v>5</v>
      </c>
      <c r="F32" s="42">
        <v>2.9411764705882353E-2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2.3529411764705882E-2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5.8823529411764705E-3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3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v>7</v>
      </c>
      <c r="D50" s="49">
        <v>7</v>
      </c>
      <c r="E50" s="41">
        <v>14</v>
      </c>
      <c r="F50" s="42">
        <v>8.2352941176470587E-2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2.9411764705882353E-2</v>
      </c>
    </row>
    <row r="57" spans="1:6" ht="15" customHeight="1" x14ac:dyDescent="0.15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9</v>
      </c>
      <c r="D62" s="49">
        <v>4</v>
      </c>
      <c r="E62" s="41">
        <v>13</v>
      </c>
      <c r="F62" s="42">
        <v>7.6470588235294124E-2</v>
      </c>
    </row>
    <row r="63" spans="1:6" ht="15" customHeight="1" x14ac:dyDescent="0.15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3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7</v>
      </c>
      <c r="D68" s="49">
        <v>6</v>
      </c>
      <c r="E68" s="41">
        <v>13</v>
      </c>
      <c r="F68" s="42">
        <v>7.6470588235294124E-2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5</v>
      </c>
      <c r="D74" s="49">
        <v>4</v>
      </c>
      <c r="E74" s="41">
        <v>9</v>
      </c>
      <c r="F74" s="42">
        <v>5.2941176470588235E-2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2</v>
      </c>
      <c r="E80" s="41">
        <v>6</v>
      </c>
      <c r="F80" s="42">
        <v>3.5294117647058823E-2</v>
      </c>
    </row>
    <row r="81" spans="1:6" ht="15" customHeight="1" x14ac:dyDescent="0.15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3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v>6</v>
      </c>
      <c r="D86" s="71">
        <v>11</v>
      </c>
      <c r="E86" s="44">
        <v>17</v>
      </c>
      <c r="F86" s="45">
        <v>0.1</v>
      </c>
    </row>
    <row r="87" spans="1:6" ht="15" customHeight="1" x14ac:dyDescent="0.15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6</v>
      </c>
      <c r="E90" s="95">
        <v>8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10</v>
      </c>
      <c r="D92" s="71">
        <v>13</v>
      </c>
      <c r="E92" s="44">
        <v>23</v>
      </c>
      <c r="F92" s="45">
        <v>0.13529411764705881</v>
      </c>
    </row>
    <row r="93" spans="1:6" ht="15" customHeight="1" x14ac:dyDescent="0.15">
      <c r="A93" s="12"/>
      <c r="B93" s="35">
        <v>75</v>
      </c>
      <c r="C93" s="94">
        <v>3</v>
      </c>
      <c r="D93" s="94">
        <v>0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10</v>
      </c>
      <c r="D98" s="71">
        <v>3</v>
      </c>
      <c r="E98" s="44">
        <v>13</v>
      </c>
      <c r="F98" s="45">
        <v>7.6470588235294124E-2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4</v>
      </c>
      <c r="D104" s="71">
        <v>5</v>
      </c>
      <c r="E104" s="44">
        <v>9</v>
      </c>
      <c r="F104" s="45">
        <v>5.2941176470588235E-2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3.5294117647058823E-2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1.1764705882352941E-2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5.8823529411764705E-3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92</v>
      </c>
      <c r="D147" s="77">
        <v>78</v>
      </c>
      <c r="E147" s="77">
        <v>170</v>
      </c>
      <c r="F147" s="97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12</v>
      </c>
      <c r="D150" s="17">
        <v>6</v>
      </c>
      <c r="E150" s="17">
        <v>18</v>
      </c>
      <c r="F150" s="32">
        <v>0.10588235294117647</v>
      </c>
    </row>
    <row r="151" spans="1:6" ht="15" customHeight="1" x14ac:dyDescent="0.15">
      <c r="A151" s="18"/>
      <c r="B151" s="18" t="s">
        <v>49</v>
      </c>
      <c r="C151" s="19">
        <v>46</v>
      </c>
      <c r="D151" s="19">
        <v>35</v>
      </c>
      <c r="E151" s="19">
        <v>81</v>
      </c>
      <c r="F151" s="32">
        <v>0.47647058823529409</v>
      </c>
    </row>
    <row r="152" spans="1:6" ht="15" customHeight="1" x14ac:dyDescent="0.15">
      <c r="A152" s="33"/>
      <c r="B152" s="20" t="s">
        <v>6</v>
      </c>
      <c r="C152" s="21">
        <v>34</v>
      </c>
      <c r="D152" s="21">
        <v>37</v>
      </c>
      <c r="E152" s="21">
        <v>71</v>
      </c>
      <c r="F152" s="32">
        <v>0.41764705882352943</v>
      </c>
    </row>
    <row r="153" spans="1:6" ht="15" customHeight="1" x14ac:dyDescent="0.15">
      <c r="B153" s="2" t="s">
        <v>8</v>
      </c>
      <c r="C153" s="1">
        <v>92</v>
      </c>
      <c r="D153" s="1">
        <v>78</v>
      </c>
      <c r="E153" s="1">
        <v>170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12</v>
      </c>
      <c r="D155" s="17">
        <v>6</v>
      </c>
      <c r="E155" s="17">
        <v>18</v>
      </c>
      <c r="F155" s="32">
        <v>0.10588235294117647</v>
      </c>
    </row>
    <row r="156" spans="1:6" ht="15" customHeight="1" x14ac:dyDescent="0.15">
      <c r="A156" s="28"/>
      <c r="B156" s="18" t="s">
        <v>49</v>
      </c>
      <c r="C156" s="19">
        <v>46</v>
      </c>
      <c r="D156" s="19">
        <v>35</v>
      </c>
      <c r="E156" s="19">
        <v>81</v>
      </c>
      <c r="F156" s="32">
        <v>0.47647058823529409</v>
      </c>
    </row>
    <row r="157" spans="1:6" ht="15" customHeight="1" x14ac:dyDescent="0.15">
      <c r="A157" s="25"/>
      <c r="B157" s="20" t="s">
        <v>10</v>
      </c>
      <c r="C157" s="21">
        <v>16</v>
      </c>
      <c r="D157" s="21">
        <v>24</v>
      </c>
      <c r="E157" s="21">
        <v>40</v>
      </c>
      <c r="F157" s="32">
        <v>0.23529411764705882</v>
      </c>
    </row>
    <row r="158" spans="1:6" ht="15" customHeight="1" x14ac:dyDescent="0.15">
      <c r="A158" s="26"/>
      <c r="B158" s="29" t="s">
        <v>11</v>
      </c>
      <c r="C158" s="27">
        <v>18</v>
      </c>
      <c r="D158" s="27">
        <v>13</v>
      </c>
      <c r="E158" s="27">
        <v>31</v>
      </c>
      <c r="F158" s="32">
        <v>0.18235294117647058</v>
      </c>
    </row>
    <row r="159" spans="1:6" ht="15" customHeight="1" x14ac:dyDescent="0.15">
      <c r="B159" s="2" t="s">
        <v>8</v>
      </c>
      <c r="C159" s="1">
        <v>92</v>
      </c>
      <c r="D159" s="1">
        <v>78</v>
      </c>
      <c r="E159" s="1">
        <v>170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4</v>
      </c>
      <c r="D161" s="31">
        <v>5</v>
      </c>
      <c r="E161" s="31">
        <v>9</v>
      </c>
      <c r="F161" s="32">
        <v>5.2941176470588235E-2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2</v>
      </c>
      <c r="E162" s="31">
        <v>3</v>
      </c>
      <c r="F162" s="32">
        <v>1.7647058823529412E-2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5.8823529411764705E-3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71">
    <tabColor rgb="FF99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188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3</v>
      </c>
      <c r="E8" s="38">
        <v>4</v>
      </c>
      <c r="F8" s="39">
        <v>2.5477707006369428E-2</v>
      </c>
    </row>
    <row r="9" spans="1:6" ht="15" customHeight="1" x14ac:dyDescent="0.15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3</v>
      </c>
      <c r="D14" s="70">
        <v>1</v>
      </c>
      <c r="E14" s="48">
        <v>4</v>
      </c>
      <c r="F14" s="39">
        <v>2.5477707006369428E-2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3.1847133757961783E-2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5</v>
      </c>
      <c r="E26" s="41">
        <v>6</v>
      </c>
      <c r="F26" s="42">
        <v>3.8216560509554139E-2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1.9108280254777069E-2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2.5477707006369428E-2</v>
      </c>
    </row>
    <row r="39" spans="1:6" ht="15" customHeight="1" x14ac:dyDescent="0.15">
      <c r="A39" s="12"/>
      <c r="B39" s="35">
        <v>30</v>
      </c>
      <c r="C39" s="94">
        <v>3</v>
      </c>
      <c r="D39" s="94">
        <v>1</v>
      </c>
      <c r="E39" s="95">
        <v>4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5</v>
      </c>
      <c r="D44" s="49">
        <v>3</v>
      </c>
      <c r="E44" s="41">
        <v>8</v>
      </c>
      <c r="F44" s="42">
        <v>5.0955414012738856E-2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3</v>
      </c>
      <c r="D50" s="49">
        <v>2</v>
      </c>
      <c r="E50" s="41">
        <v>5</v>
      </c>
      <c r="F50" s="42">
        <v>3.1847133757961783E-2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4</v>
      </c>
      <c r="E56" s="41">
        <v>5</v>
      </c>
      <c r="F56" s="42">
        <v>3.1847133757961783E-2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4</v>
      </c>
      <c r="D62" s="49">
        <v>5</v>
      </c>
      <c r="E62" s="41">
        <v>9</v>
      </c>
      <c r="F62" s="42">
        <v>5.7324840764331211E-2</v>
      </c>
    </row>
    <row r="63" spans="1:6" ht="15" customHeight="1" x14ac:dyDescent="0.15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7</v>
      </c>
      <c r="D68" s="49">
        <v>4</v>
      </c>
      <c r="E68" s="41">
        <v>11</v>
      </c>
      <c r="F68" s="42">
        <v>7.0063694267515922E-2</v>
      </c>
    </row>
    <row r="69" spans="1:6" ht="15" customHeight="1" x14ac:dyDescent="0.15">
      <c r="A69" s="12"/>
      <c r="B69" s="35">
        <v>55</v>
      </c>
      <c r="C69" s="94">
        <v>1</v>
      </c>
      <c r="D69" s="94">
        <v>3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3</v>
      </c>
      <c r="D74" s="49">
        <v>6</v>
      </c>
      <c r="E74" s="41">
        <v>9</v>
      </c>
      <c r="F74" s="42">
        <v>5.7324840764331211E-2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5</v>
      </c>
      <c r="E80" s="41">
        <v>9</v>
      </c>
      <c r="F80" s="42">
        <v>5.7324840764331211E-2</v>
      </c>
    </row>
    <row r="81" spans="1:6" ht="15" customHeight="1" x14ac:dyDescent="0.15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9</v>
      </c>
      <c r="D86" s="71">
        <v>8</v>
      </c>
      <c r="E86" s="44">
        <v>17</v>
      </c>
      <c r="F86" s="45">
        <v>0.10828025477707007</v>
      </c>
    </row>
    <row r="87" spans="1:6" ht="15" customHeight="1" x14ac:dyDescent="0.15">
      <c r="A87" s="12"/>
      <c r="B87" s="35">
        <v>70</v>
      </c>
      <c r="C87" s="94">
        <v>3</v>
      </c>
      <c r="D87" s="94">
        <v>0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8</v>
      </c>
      <c r="D92" s="71">
        <v>6</v>
      </c>
      <c r="E92" s="44">
        <v>14</v>
      </c>
      <c r="F92" s="45">
        <v>8.9171974522292988E-2</v>
      </c>
    </row>
    <row r="93" spans="1:6" ht="15" customHeight="1" x14ac:dyDescent="0.15">
      <c r="A93" s="12"/>
      <c r="B93" s="35">
        <v>75</v>
      </c>
      <c r="C93" s="94">
        <v>4</v>
      </c>
      <c r="D93" s="94">
        <v>2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11</v>
      </c>
      <c r="D98" s="71">
        <v>10</v>
      </c>
      <c r="E98" s="44">
        <v>21</v>
      </c>
      <c r="F98" s="45">
        <v>0.13375796178343949</v>
      </c>
    </row>
    <row r="99" spans="1:6" ht="15" customHeight="1" x14ac:dyDescent="0.15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8</v>
      </c>
      <c r="D104" s="71">
        <v>4</v>
      </c>
      <c r="E104" s="44">
        <v>12</v>
      </c>
      <c r="F104" s="45">
        <v>7.6433121019108277E-2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5</v>
      </c>
      <c r="E110" s="44">
        <v>6</v>
      </c>
      <c r="F110" s="45">
        <v>3.8216560509554139E-2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2.5477707006369428E-2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1</v>
      </c>
      <c r="D127" s="94">
        <v>0</v>
      </c>
      <c r="E127" s="95">
        <v>1</v>
      </c>
      <c r="F127" s="32"/>
    </row>
    <row r="128" spans="1:6" ht="15" customHeight="1" x14ac:dyDescent="0.15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6.369426751592357E-3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80</v>
      </c>
      <c r="D147" s="77">
        <v>77</v>
      </c>
      <c r="E147" s="77">
        <v>157</v>
      </c>
      <c r="F147" s="97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7</v>
      </c>
      <c r="D150" s="17">
        <v>6</v>
      </c>
      <c r="E150" s="17">
        <v>13</v>
      </c>
      <c r="F150" s="32">
        <v>8.2802547770700632E-2</v>
      </c>
    </row>
    <row r="151" spans="1:6" ht="15" customHeight="1" x14ac:dyDescent="0.15">
      <c r="A151" s="18"/>
      <c r="B151" s="18" t="s">
        <v>49</v>
      </c>
      <c r="C151" s="19">
        <v>33</v>
      </c>
      <c r="D151" s="19">
        <v>36</v>
      </c>
      <c r="E151" s="19">
        <v>69</v>
      </c>
      <c r="F151" s="32">
        <v>0.43949044585987262</v>
      </c>
    </row>
    <row r="152" spans="1:6" ht="15" customHeight="1" x14ac:dyDescent="0.15">
      <c r="A152" s="33"/>
      <c r="B152" s="20" t="s">
        <v>6</v>
      </c>
      <c r="C152" s="21">
        <v>40</v>
      </c>
      <c r="D152" s="21">
        <v>35</v>
      </c>
      <c r="E152" s="21">
        <v>75</v>
      </c>
      <c r="F152" s="32">
        <v>0.47770700636942676</v>
      </c>
    </row>
    <row r="153" spans="1:6" ht="15" customHeight="1" x14ac:dyDescent="0.15">
      <c r="B153" s="2" t="s">
        <v>8</v>
      </c>
      <c r="C153" s="1">
        <v>80</v>
      </c>
      <c r="D153" s="1">
        <v>77</v>
      </c>
      <c r="E153" s="1">
        <v>157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7</v>
      </c>
      <c r="D155" s="17">
        <v>6</v>
      </c>
      <c r="E155" s="17">
        <v>13</v>
      </c>
      <c r="F155" s="32">
        <v>8.2802547770700632E-2</v>
      </c>
    </row>
    <row r="156" spans="1:6" ht="15" customHeight="1" x14ac:dyDescent="0.15">
      <c r="A156" s="28"/>
      <c r="B156" s="18" t="s">
        <v>49</v>
      </c>
      <c r="C156" s="19">
        <v>33</v>
      </c>
      <c r="D156" s="19">
        <v>36</v>
      </c>
      <c r="E156" s="19">
        <v>69</v>
      </c>
      <c r="F156" s="32">
        <v>0.43949044585987262</v>
      </c>
    </row>
    <row r="157" spans="1:6" ht="15" customHeight="1" x14ac:dyDescent="0.15">
      <c r="A157" s="25"/>
      <c r="B157" s="20" t="s">
        <v>10</v>
      </c>
      <c r="C157" s="21">
        <v>17</v>
      </c>
      <c r="D157" s="21">
        <v>14</v>
      </c>
      <c r="E157" s="21">
        <v>31</v>
      </c>
      <c r="F157" s="32">
        <v>0.19745222929936307</v>
      </c>
    </row>
    <row r="158" spans="1:6" ht="15" customHeight="1" x14ac:dyDescent="0.15">
      <c r="A158" s="26"/>
      <c r="B158" s="29" t="s">
        <v>11</v>
      </c>
      <c r="C158" s="27">
        <v>23</v>
      </c>
      <c r="D158" s="27">
        <v>21</v>
      </c>
      <c r="E158" s="27">
        <v>44</v>
      </c>
      <c r="F158" s="32">
        <v>0.28025477707006369</v>
      </c>
    </row>
    <row r="159" spans="1:6" ht="15" customHeight="1" x14ac:dyDescent="0.15">
      <c r="B159" s="2" t="s">
        <v>8</v>
      </c>
      <c r="C159" s="1">
        <v>80</v>
      </c>
      <c r="D159" s="1">
        <v>77</v>
      </c>
      <c r="E159" s="1">
        <v>157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4</v>
      </c>
      <c r="D161" s="31">
        <v>7</v>
      </c>
      <c r="E161" s="31">
        <v>11</v>
      </c>
      <c r="F161" s="32">
        <v>7.0063694267515922E-2</v>
      </c>
    </row>
    <row r="162" spans="1:6" ht="15" customHeight="1" x14ac:dyDescent="0.15">
      <c r="A162" s="30"/>
      <c r="B162" s="23" t="s">
        <v>15</v>
      </c>
      <c r="C162" s="31">
        <v>3</v>
      </c>
      <c r="D162" s="31">
        <v>2</v>
      </c>
      <c r="E162" s="31">
        <v>5</v>
      </c>
      <c r="F162" s="32">
        <v>3.1847133757961783E-2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6.369426751592357E-3</v>
      </c>
    </row>
    <row r="164" spans="1:6" ht="15" customHeight="1" x14ac:dyDescent="0.15">
      <c r="B164" s="4" t="s">
        <v>14</v>
      </c>
      <c r="C164" s="1">
        <v>1</v>
      </c>
      <c r="D164" s="1">
        <v>0</v>
      </c>
      <c r="E164" s="1">
        <v>1</v>
      </c>
      <c r="F164" s="32">
        <v>6.369426751592357E-3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">
    <tabColor indexed="45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5</v>
      </c>
      <c r="E3" s="95">
        <v>6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4</v>
      </c>
      <c r="E4" s="95">
        <v>5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5</v>
      </c>
      <c r="E5" s="95">
        <v>7</v>
      </c>
      <c r="F5" s="32"/>
    </row>
    <row r="6" spans="1:6" ht="15" customHeight="1" x14ac:dyDescent="0.15">
      <c r="A6" s="12"/>
      <c r="B6" s="35">
        <v>3</v>
      </c>
      <c r="C6" s="94">
        <v>6</v>
      </c>
      <c r="D6" s="94">
        <v>1</v>
      </c>
      <c r="E6" s="95">
        <v>7</v>
      </c>
      <c r="F6" s="32"/>
    </row>
    <row r="7" spans="1:6" ht="15" customHeight="1" x14ac:dyDescent="0.15">
      <c r="A7" s="12"/>
      <c r="B7" s="35">
        <v>4</v>
      </c>
      <c r="C7" s="94">
        <v>5</v>
      </c>
      <c r="D7" s="94">
        <v>5</v>
      </c>
      <c r="E7" s="95">
        <v>10</v>
      </c>
      <c r="F7" s="32"/>
    </row>
    <row r="8" spans="1:6" ht="15" customHeight="1" x14ac:dyDescent="0.15">
      <c r="A8" s="12"/>
      <c r="B8" s="37" t="s">
        <v>27</v>
      </c>
      <c r="C8" s="70">
        <v>15</v>
      </c>
      <c r="D8" s="70">
        <v>20</v>
      </c>
      <c r="E8" s="38">
        <v>35</v>
      </c>
      <c r="F8" s="39">
        <v>3.6649214659685861E-2</v>
      </c>
    </row>
    <row r="9" spans="1:6" ht="15" customHeight="1" x14ac:dyDescent="0.15">
      <c r="A9" s="12"/>
      <c r="B9" s="35">
        <v>5</v>
      </c>
      <c r="C9" s="94">
        <v>5</v>
      </c>
      <c r="D9" s="94">
        <v>4</v>
      </c>
      <c r="E9" s="95">
        <v>9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3</v>
      </c>
      <c r="E10" s="95">
        <v>6</v>
      </c>
      <c r="F10" s="32"/>
    </row>
    <row r="11" spans="1:6" ht="15" customHeight="1" x14ac:dyDescent="0.15">
      <c r="A11" s="12"/>
      <c r="B11" s="35">
        <v>7</v>
      </c>
      <c r="C11" s="94">
        <v>4</v>
      </c>
      <c r="D11" s="94">
        <v>3</v>
      </c>
      <c r="E11" s="95">
        <v>7</v>
      </c>
      <c r="F11" s="32"/>
    </row>
    <row r="12" spans="1:6" ht="15" customHeight="1" x14ac:dyDescent="0.15">
      <c r="A12" s="12"/>
      <c r="B12" s="35">
        <v>8</v>
      </c>
      <c r="C12" s="94">
        <v>4</v>
      </c>
      <c r="D12" s="94">
        <v>1</v>
      </c>
      <c r="E12" s="95">
        <v>5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5</v>
      </c>
      <c r="E13" s="95">
        <v>7</v>
      </c>
      <c r="F13" s="32"/>
    </row>
    <row r="14" spans="1:6" ht="15" customHeight="1" x14ac:dyDescent="0.15">
      <c r="A14" s="12"/>
      <c r="B14" s="37" t="s">
        <v>28</v>
      </c>
      <c r="C14" s="70">
        <v>18</v>
      </c>
      <c r="D14" s="70">
        <v>16</v>
      </c>
      <c r="E14" s="48">
        <v>34</v>
      </c>
      <c r="F14" s="39">
        <v>3.5602094240837698E-2</v>
      </c>
    </row>
    <row r="15" spans="1:6" ht="15" customHeight="1" x14ac:dyDescent="0.15">
      <c r="A15" s="12"/>
      <c r="B15" s="35">
        <v>10</v>
      </c>
      <c r="C15" s="94">
        <v>7</v>
      </c>
      <c r="D15" s="94">
        <v>9</v>
      </c>
      <c r="E15" s="95">
        <v>16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7</v>
      </c>
      <c r="E16" s="95">
        <v>9</v>
      </c>
      <c r="F16" s="32"/>
    </row>
    <row r="17" spans="1:6" ht="15" customHeight="1" x14ac:dyDescent="0.15">
      <c r="A17" s="12"/>
      <c r="B17" s="35">
        <v>12</v>
      </c>
      <c r="C17" s="94">
        <v>5</v>
      </c>
      <c r="D17" s="94">
        <v>7</v>
      </c>
      <c r="E17" s="95">
        <v>12</v>
      </c>
      <c r="F17" s="32"/>
    </row>
    <row r="18" spans="1:6" ht="15" customHeight="1" x14ac:dyDescent="0.15">
      <c r="A18" s="12"/>
      <c r="B18" s="35">
        <v>13</v>
      </c>
      <c r="C18" s="94">
        <v>4</v>
      </c>
      <c r="D18" s="94">
        <v>7</v>
      </c>
      <c r="E18" s="95">
        <v>11</v>
      </c>
      <c r="F18" s="32"/>
    </row>
    <row r="19" spans="1:6" ht="15" customHeight="1" x14ac:dyDescent="0.15">
      <c r="A19" s="12"/>
      <c r="B19" s="35">
        <v>14</v>
      </c>
      <c r="C19" s="94">
        <v>5</v>
      </c>
      <c r="D19" s="94">
        <v>4</v>
      </c>
      <c r="E19" s="95">
        <v>9</v>
      </c>
      <c r="F19" s="32"/>
    </row>
    <row r="20" spans="1:6" ht="15" customHeight="1" x14ac:dyDescent="0.15">
      <c r="A20" s="12"/>
      <c r="B20" s="37" t="s">
        <v>29</v>
      </c>
      <c r="C20" s="70">
        <v>23</v>
      </c>
      <c r="D20" s="70">
        <v>34</v>
      </c>
      <c r="E20" s="48">
        <v>57</v>
      </c>
      <c r="F20" s="39">
        <v>5.9685863874345553E-2</v>
      </c>
    </row>
    <row r="21" spans="1:6" ht="15" customHeight="1" x14ac:dyDescent="0.15">
      <c r="A21" s="12"/>
      <c r="B21" s="35">
        <v>15</v>
      </c>
      <c r="C21" s="94">
        <v>2</v>
      </c>
      <c r="D21" s="94">
        <v>4</v>
      </c>
      <c r="E21" s="95">
        <v>6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5</v>
      </c>
      <c r="D23" s="94">
        <v>8</v>
      </c>
      <c r="E23" s="95">
        <v>13</v>
      </c>
      <c r="F23" s="32"/>
    </row>
    <row r="24" spans="1:6" ht="15" customHeight="1" x14ac:dyDescent="0.15">
      <c r="A24" s="12"/>
      <c r="B24" s="35">
        <v>18</v>
      </c>
      <c r="C24" s="94">
        <v>13</v>
      </c>
      <c r="D24" s="94">
        <v>4</v>
      </c>
      <c r="E24" s="95">
        <v>17</v>
      </c>
      <c r="F24" s="32"/>
    </row>
    <row r="25" spans="1:6" ht="15" customHeight="1" x14ac:dyDescent="0.15">
      <c r="A25" s="12"/>
      <c r="B25" s="35">
        <v>19</v>
      </c>
      <c r="C25" s="94">
        <v>4</v>
      </c>
      <c r="D25" s="94">
        <v>3</v>
      </c>
      <c r="E25" s="95">
        <v>7</v>
      </c>
      <c r="F25" s="32"/>
    </row>
    <row r="26" spans="1:6" ht="15" customHeight="1" x14ac:dyDescent="0.15">
      <c r="A26" s="12"/>
      <c r="B26" s="40" t="s">
        <v>30</v>
      </c>
      <c r="C26" s="49">
        <v>25</v>
      </c>
      <c r="D26" s="49">
        <v>22</v>
      </c>
      <c r="E26" s="41">
        <v>47</v>
      </c>
      <c r="F26" s="42">
        <v>4.9214659685863874E-2</v>
      </c>
    </row>
    <row r="27" spans="1:6" ht="15" customHeight="1" x14ac:dyDescent="0.15">
      <c r="A27" s="12"/>
      <c r="B27" s="35">
        <v>20</v>
      </c>
      <c r="C27" s="94">
        <v>8</v>
      </c>
      <c r="D27" s="94">
        <v>4</v>
      </c>
      <c r="E27" s="95">
        <v>12</v>
      </c>
      <c r="F27" s="32"/>
    </row>
    <row r="28" spans="1:6" ht="15" customHeight="1" x14ac:dyDescent="0.15">
      <c r="A28" s="12"/>
      <c r="B28" s="35">
        <v>21</v>
      </c>
      <c r="C28" s="94">
        <v>5</v>
      </c>
      <c r="D28" s="94">
        <v>6</v>
      </c>
      <c r="E28" s="95">
        <v>11</v>
      </c>
      <c r="F28" s="32"/>
    </row>
    <row r="29" spans="1:6" ht="15" customHeight="1" x14ac:dyDescent="0.15">
      <c r="A29" s="12"/>
      <c r="B29" s="35">
        <v>22</v>
      </c>
      <c r="C29" s="94">
        <v>7</v>
      </c>
      <c r="D29" s="94">
        <v>4</v>
      </c>
      <c r="E29" s="95">
        <v>11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6</v>
      </c>
      <c r="E31" s="95">
        <v>9</v>
      </c>
      <c r="F31" s="32"/>
    </row>
    <row r="32" spans="1:6" ht="15" customHeight="1" x14ac:dyDescent="0.15">
      <c r="A32" s="12"/>
      <c r="B32" s="40" t="s">
        <v>31</v>
      </c>
      <c r="C32" s="49">
        <v>26</v>
      </c>
      <c r="D32" s="49">
        <v>22</v>
      </c>
      <c r="E32" s="41">
        <v>48</v>
      </c>
      <c r="F32" s="42">
        <v>5.0261780104712044E-2</v>
      </c>
    </row>
    <row r="33" spans="1:6" ht="15" customHeight="1" x14ac:dyDescent="0.15">
      <c r="A33" s="12"/>
      <c r="B33" s="35">
        <v>25</v>
      </c>
      <c r="C33" s="94">
        <v>5</v>
      </c>
      <c r="D33" s="94">
        <v>4</v>
      </c>
      <c r="E33" s="95">
        <v>9</v>
      </c>
      <c r="F33" s="32"/>
    </row>
    <row r="34" spans="1:6" ht="15" customHeight="1" x14ac:dyDescent="0.15">
      <c r="A34" s="12"/>
      <c r="B34" s="35">
        <v>26</v>
      </c>
      <c r="C34" s="94">
        <v>5</v>
      </c>
      <c r="D34" s="94">
        <v>4</v>
      </c>
      <c r="E34" s="95">
        <v>9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4</v>
      </c>
      <c r="E35" s="95">
        <v>7</v>
      </c>
      <c r="F35" s="32"/>
    </row>
    <row r="36" spans="1:6" ht="15" customHeight="1" x14ac:dyDescent="0.15">
      <c r="A36" s="12"/>
      <c r="B36" s="35">
        <v>28</v>
      </c>
      <c r="C36" s="94">
        <v>5</v>
      </c>
      <c r="D36" s="94">
        <v>6</v>
      </c>
      <c r="E36" s="95">
        <v>11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3</v>
      </c>
      <c r="E37" s="95">
        <v>6</v>
      </c>
      <c r="F37" s="32"/>
    </row>
    <row r="38" spans="1:6" ht="15" customHeight="1" x14ac:dyDescent="0.15">
      <c r="A38" s="12"/>
      <c r="B38" s="40" t="s">
        <v>32</v>
      </c>
      <c r="C38" s="49">
        <v>21</v>
      </c>
      <c r="D38" s="49">
        <v>21</v>
      </c>
      <c r="E38" s="41">
        <v>42</v>
      </c>
      <c r="F38" s="42">
        <v>4.3979057591623037E-2</v>
      </c>
    </row>
    <row r="39" spans="1:6" ht="15" customHeight="1" x14ac:dyDescent="0.15">
      <c r="A39" s="12"/>
      <c r="B39" s="35">
        <v>30</v>
      </c>
      <c r="C39" s="94">
        <v>2</v>
      </c>
      <c r="D39" s="94">
        <v>5</v>
      </c>
      <c r="E39" s="95">
        <v>7</v>
      </c>
      <c r="F39" s="32"/>
    </row>
    <row r="40" spans="1:6" ht="15" customHeight="1" x14ac:dyDescent="0.15">
      <c r="A40" s="12"/>
      <c r="B40" s="35">
        <v>31</v>
      </c>
      <c r="C40" s="94">
        <v>4</v>
      </c>
      <c r="D40" s="94">
        <v>3</v>
      </c>
      <c r="E40" s="95">
        <v>7</v>
      </c>
      <c r="F40" s="32"/>
    </row>
    <row r="41" spans="1:6" ht="15" customHeight="1" x14ac:dyDescent="0.15">
      <c r="A41" s="12"/>
      <c r="B41" s="35">
        <v>32</v>
      </c>
      <c r="C41" s="94">
        <v>7</v>
      </c>
      <c r="D41" s="94">
        <v>2</v>
      </c>
      <c r="E41" s="95">
        <v>9</v>
      </c>
      <c r="F41" s="32"/>
    </row>
    <row r="42" spans="1:6" ht="15" customHeight="1" x14ac:dyDescent="0.15">
      <c r="A42" s="12"/>
      <c r="B42" s="35">
        <v>33</v>
      </c>
      <c r="C42" s="94">
        <v>5</v>
      </c>
      <c r="D42" s="94">
        <v>7</v>
      </c>
      <c r="E42" s="95">
        <v>12</v>
      </c>
      <c r="F42" s="32"/>
    </row>
    <row r="43" spans="1:6" ht="15" customHeight="1" x14ac:dyDescent="0.15">
      <c r="A43" s="12"/>
      <c r="B43" s="35">
        <v>34</v>
      </c>
      <c r="C43" s="94">
        <v>10</v>
      </c>
      <c r="D43" s="94">
        <v>4</v>
      </c>
      <c r="E43" s="95">
        <v>14</v>
      </c>
      <c r="F43" s="32"/>
    </row>
    <row r="44" spans="1:6" ht="15" customHeight="1" x14ac:dyDescent="0.15">
      <c r="A44" s="12"/>
      <c r="B44" s="40" t="s">
        <v>33</v>
      </c>
      <c r="C44" s="49">
        <v>28</v>
      </c>
      <c r="D44" s="49">
        <v>21</v>
      </c>
      <c r="E44" s="41">
        <v>49</v>
      </c>
      <c r="F44" s="42">
        <v>5.1308900523560207E-2</v>
      </c>
    </row>
    <row r="45" spans="1:6" ht="15" customHeight="1" x14ac:dyDescent="0.15">
      <c r="A45" s="12"/>
      <c r="B45" s="35">
        <v>35</v>
      </c>
      <c r="C45" s="94">
        <v>3</v>
      </c>
      <c r="D45" s="94">
        <v>0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4</v>
      </c>
      <c r="D46" s="94">
        <v>16</v>
      </c>
      <c r="E46" s="95">
        <v>20</v>
      </c>
      <c r="F46" s="32"/>
    </row>
    <row r="47" spans="1:6" ht="15" customHeight="1" x14ac:dyDescent="0.15">
      <c r="A47" s="12"/>
      <c r="B47" s="35">
        <v>37</v>
      </c>
      <c r="C47" s="94">
        <v>6</v>
      </c>
      <c r="D47" s="94">
        <v>7</v>
      </c>
      <c r="E47" s="95">
        <v>13</v>
      </c>
      <c r="F47" s="32"/>
    </row>
    <row r="48" spans="1:6" ht="15" customHeight="1" x14ac:dyDescent="0.15">
      <c r="A48" s="12"/>
      <c r="B48" s="35">
        <v>38</v>
      </c>
      <c r="C48" s="94">
        <v>9</v>
      </c>
      <c r="D48" s="94">
        <v>2</v>
      </c>
      <c r="E48" s="95">
        <v>11</v>
      </c>
      <c r="F48" s="32"/>
    </row>
    <row r="49" spans="1:6" ht="15" customHeight="1" x14ac:dyDescent="0.15">
      <c r="A49" s="12"/>
      <c r="B49" s="35">
        <v>39</v>
      </c>
      <c r="C49" s="94">
        <v>7</v>
      </c>
      <c r="D49" s="94">
        <v>3</v>
      </c>
      <c r="E49" s="95">
        <v>10</v>
      </c>
      <c r="F49" s="32"/>
    </row>
    <row r="50" spans="1:6" ht="15" customHeight="1" x14ac:dyDescent="0.15">
      <c r="A50" s="12"/>
      <c r="B50" s="40" t="s">
        <v>34</v>
      </c>
      <c r="C50" s="49">
        <v>29</v>
      </c>
      <c r="D50" s="49">
        <v>28</v>
      </c>
      <c r="E50" s="41">
        <v>57</v>
      </c>
      <c r="F50" s="42">
        <v>5.9685863874345553E-2</v>
      </c>
    </row>
    <row r="51" spans="1:6" ht="15" customHeight="1" x14ac:dyDescent="0.15">
      <c r="A51" s="12"/>
      <c r="B51" s="35">
        <v>40</v>
      </c>
      <c r="C51" s="94">
        <v>4</v>
      </c>
      <c r="D51" s="94">
        <v>5</v>
      </c>
      <c r="E51" s="95">
        <v>9</v>
      </c>
      <c r="F51" s="32"/>
    </row>
    <row r="52" spans="1:6" ht="15" customHeight="1" x14ac:dyDescent="0.15">
      <c r="A52" s="12"/>
      <c r="B52" s="35">
        <v>41</v>
      </c>
      <c r="C52" s="94">
        <v>5</v>
      </c>
      <c r="D52" s="94">
        <v>7</v>
      </c>
      <c r="E52" s="95">
        <v>12</v>
      </c>
      <c r="F52" s="32"/>
    </row>
    <row r="53" spans="1:6" ht="15" customHeight="1" x14ac:dyDescent="0.15">
      <c r="A53" s="12"/>
      <c r="B53" s="35">
        <v>42</v>
      </c>
      <c r="C53" s="94">
        <v>6</v>
      </c>
      <c r="D53" s="94">
        <v>11</v>
      </c>
      <c r="E53" s="95">
        <v>17</v>
      </c>
      <c r="F53" s="32"/>
    </row>
    <row r="54" spans="1:6" ht="15" customHeight="1" x14ac:dyDescent="0.15">
      <c r="A54" s="12"/>
      <c r="B54" s="35">
        <v>43</v>
      </c>
      <c r="C54" s="94">
        <v>4</v>
      </c>
      <c r="D54" s="94">
        <v>6</v>
      </c>
      <c r="E54" s="95">
        <v>10</v>
      </c>
      <c r="F54" s="32"/>
    </row>
    <row r="55" spans="1:6" ht="15" customHeight="1" x14ac:dyDescent="0.15">
      <c r="A55" s="12"/>
      <c r="B55" s="35">
        <v>44</v>
      </c>
      <c r="C55" s="94">
        <v>11</v>
      </c>
      <c r="D55" s="94">
        <v>6</v>
      </c>
      <c r="E55" s="95">
        <v>17</v>
      </c>
      <c r="F55" s="32"/>
    </row>
    <row r="56" spans="1:6" ht="15" customHeight="1" x14ac:dyDescent="0.15">
      <c r="A56" s="12"/>
      <c r="B56" s="40" t="s">
        <v>35</v>
      </c>
      <c r="C56" s="49">
        <v>30</v>
      </c>
      <c r="D56" s="49">
        <v>35</v>
      </c>
      <c r="E56" s="41">
        <v>65</v>
      </c>
      <c r="F56" s="42">
        <v>6.8062827225130892E-2</v>
      </c>
    </row>
    <row r="57" spans="1:6" ht="15" customHeight="1" x14ac:dyDescent="0.15">
      <c r="A57" s="12"/>
      <c r="B57" s="35">
        <v>45</v>
      </c>
      <c r="C57" s="94">
        <v>4</v>
      </c>
      <c r="D57" s="94">
        <v>5</v>
      </c>
      <c r="E57" s="95">
        <v>9</v>
      </c>
      <c r="F57" s="32"/>
    </row>
    <row r="58" spans="1:6" ht="15" customHeight="1" x14ac:dyDescent="0.15">
      <c r="A58" s="12"/>
      <c r="B58" s="35">
        <v>46</v>
      </c>
      <c r="C58" s="94">
        <v>5</v>
      </c>
      <c r="D58" s="94">
        <v>7</v>
      </c>
      <c r="E58" s="95">
        <v>12</v>
      </c>
      <c r="F58" s="32"/>
    </row>
    <row r="59" spans="1:6" ht="15" customHeight="1" x14ac:dyDescent="0.15">
      <c r="A59" s="12"/>
      <c r="B59" s="35">
        <v>47</v>
      </c>
      <c r="C59" s="94">
        <v>7</v>
      </c>
      <c r="D59" s="94">
        <v>3</v>
      </c>
      <c r="E59" s="95">
        <v>10</v>
      </c>
      <c r="F59" s="32"/>
    </row>
    <row r="60" spans="1:6" ht="15" customHeight="1" x14ac:dyDescent="0.15">
      <c r="A60" s="12"/>
      <c r="B60" s="35">
        <v>48</v>
      </c>
      <c r="C60" s="94">
        <v>4</v>
      </c>
      <c r="D60" s="94">
        <v>9</v>
      </c>
      <c r="E60" s="95">
        <v>13</v>
      </c>
      <c r="F60" s="32"/>
    </row>
    <row r="61" spans="1:6" ht="15" customHeight="1" x14ac:dyDescent="0.15">
      <c r="A61" s="12"/>
      <c r="B61" s="35">
        <v>49</v>
      </c>
      <c r="C61" s="94">
        <v>10</v>
      </c>
      <c r="D61" s="94">
        <v>7</v>
      </c>
      <c r="E61" s="95">
        <v>17</v>
      </c>
      <c r="F61" s="32"/>
    </row>
    <row r="62" spans="1:6" ht="15" customHeight="1" x14ac:dyDescent="0.15">
      <c r="A62" s="12"/>
      <c r="B62" s="40" t="s">
        <v>36</v>
      </c>
      <c r="C62" s="49">
        <v>30</v>
      </c>
      <c r="D62" s="49">
        <v>31</v>
      </c>
      <c r="E62" s="41">
        <v>61</v>
      </c>
      <c r="F62" s="42">
        <v>6.3874345549738226E-2</v>
      </c>
    </row>
    <row r="63" spans="1:6" ht="15" customHeight="1" x14ac:dyDescent="0.15">
      <c r="A63" s="12"/>
      <c r="B63" s="35">
        <v>50</v>
      </c>
      <c r="C63" s="94">
        <v>7</v>
      </c>
      <c r="D63" s="94">
        <v>9</v>
      </c>
      <c r="E63" s="95">
        <v>16</v>
      </c>
      <c r="F63" s="32"/>
    </row>
    <row r="64" spans="1:6" ht="15" customHeight="1" x14ac:dyDescent="0.15">
      <c r="A64" s="12"/>
      <c r="B64" s="35">
        <v>51</v>
      </c>
      <c r="C64" s="94">
        <v>6</v>
      </c>
      <c r="D64" s="94">
        <v>13</v>
      </c>
      <c r="E64" s="95">
        <v>19</v>
      </c>
      <c r="F64" s="32"/>
    </row>
    <row r="65" spans="1:6" ht="15" customHeight="1" x14ac:dyDescent="0.15">
      <c r="A65" s="12"/>
      <c r="B65" s="35">
        <v>52</v>
      </c>
      <c r="C65" s="94">
        <v>16</v>
      </c>
      <c r="D65" s="94">
        <v>11</v>
      </c>
      <c r="E65" s="95">
        <v>27</v>
      </c>
      <c r="F65" s="32"/>
    </row>
    <row r="66" spans="1:6" ht="15" customHeight="1" x14ac:dyDescent="0.15">
      <c r="A66" s="12"/>
      <c r="B66" s="35">
        <v>53</v>
      </c>
      <c r="C66" s="94">
        <v>6</v>
      </c>
      <c r="D66" s="94">
        <v>9</v>
      </c>
      <c r="E66" s="95">
        <v>15</v>
      </c>
      <c r="F66" s="32"/>
    </row>
    <row r="67" spans="1:6" ht="15" customHeight="1" x14ac:dyDescent="0.15">
      <c r="A67" s="12"/>
      <c r="B67" s="35">
        <v>54</v>
      </c>
      <c r="C67" s="94">
        <v>8</v>
      </c>
      <c r="D67" s="94">
        <v>5</v>
      </c>
      <c r="E67" s="95">
        <v>13</v>
      </c>
      <c r="F67" s="32"/>
    </row>
    <row r="68" spans="1:6" ht="15" customHeight="1" x14ac:dyDescent="0.15">
      <c r="A68" s="12"/>
      <c r="B68" s="40" t="s">
        <v>37</v>
      </c>
      <c r="C68" s="49">
        <v>43</v>
      </c>
      <c r="D68" s="49">
        <v>47</v>
      </c>
      <c r="E68" s="41">
        <v>90</v>
      </c>
      <c r="F68" s="42">
        <v>9.4240837696335081E-2</v>
      </c>
    </row>
    <row r="69" spans="1:6" ht="15" customHeight="1" x14ac:dyDescent="0.15">
      <c r="A69" s="12"/>
      <c r="B69" s="35">
        <v>55</v>
      </c>
      <c r="C69" s="94">
        <v>10</v>
      </c>
      <c r="D69" s="94">
        <v>9</v>
      </c>
      <c r="E69" s="95">
        <v>19</v>
      </c>
      <c r="F69" s="32"/>
    </row>
    <row r="70" spans="1:6" ht="15" customHeight="1" x14ac:dyDescent="0.15">
      <c r="A70" s="12"/>
      <c r="B70" s="35">
        <v>56</v>
      </c>
      <c r="C70" s="94">
        <v>8</v>
      </c>
      <c r="D70" s="94">
        <v>5</v>
      </c>
      <c r="E70" s="95">
        <v>13</v>
      </c>
      <c r="F70" s="32"/>
    </row>
    <row r="71" spans="1:6" ht="15" customHeight="1" x14ac:dyDescent="0.15">
      <c r="A71" s="12"/>
      <c r="B71" s="35">
        <v>57</v>
      </c>
      <c r="C71" s="94">
        <v>7</v>
      </c>
      <c r="D71" s="94">
        <v>7</v>
      </c>
      <c r="E71" s="95">
        <v>14</v>
      </c>
      <c r="F71" s="32"/>
    </row>
    <row r="72" spans="1:6" ht="15" customHeight="1" x14ac:dyDescent="0.15">
      <c r="A72" s="12"/>
      <c r="B72" s="35">
        <v>58</v>
      </c>
      <c r="C72" s="94">
        <v>11</v>
      </c>
      <c r="D72" s="94">
        <v>5</v>
      </c>
      <c r="E72" s="95">
        <v>16</v>
      </c>
      <c r="F72" s="32"/>
    </row>
    <row r="73" spans="1:6" ht="15" customHeight="1" x14ac:dyDescent="0.15">
      <c r="A73" s="12"/>
      <c r="B73" s="35">
        <v>59</v>
      </c>
      <c r="C73" s="94">
        <v>7</v>
      </c>
      <c r="D73" s="94">
        <v>5</v>
      </c>
      <c r="E73" s="95">
        <v>12</v>
      </c>
      <c r="F73" s="32"/>
    </row>
    <row r="74" spans="1:6" ht="15" customHeight="1" x14ac:dyDescent="0.15">
      <c r="A74" s="12"/>
      <c r="B74" s="40" t="s">
        <v>38</v>
      </c>
      <c r="C74" s="49">
        <v>43</v>
      </c>
      <c r="D74" s="49">
        <v>31</v>
      </c>
      <c r="E74" s="41">
        <v>74</v>
      </c>
      <c r="F74" s="42">
        <v>7.7486910994764402E-2</v>
      </c>
    </row>
    <row r="75" spans="1:6" ht="15" customHeight="1" x14ac:dyDescent="0.15">
      <c r="A75" s="12"/>
      <c r="B75" s="35">
        <v>60</v>
      </c>
      <c r="C75" s="94">
        <v>7</v>
      </c>
      <c r="D75" s="94">
        <v>5</v>
      </c>
      <c r="E75" s="95">
        <v>12</v>
      </c>
      <c r="F75" s="32"/>
    </row>
    <row r="76" spans="1:6" ht="15" customHeight="1" x14ac:dyDescent="0.15">
      <c r="A76" s="12"/>
      <c r="B76" s="35">
        <v>61</v>
      </c>
      <c r="C76" s="94">
        <v>8</v>
      </c>
      <c r="D76" s="94">
        <v>7</v>
      </c>
      <c r="E76" s="95">
        <v>15</v>
      </c>
      <c r="F76" s="32"/>
    </row>
    <row r="77" spans="1:6" ht="15" customHeight="1" x14ac:dyDescent="0.15">
      <c r="A77" s="12"/>
      <c r="B77" s="35">
        <v>62</v>
      </c>
      <c r="C77" s="94">
        <v>7</v>
      </c>
      <c r="D77" s="94">
        <v>4</v>
      </c>
      <c r="E77" s="95">
        <v>11</v>
      </c>
      <c r="F77" s="32"/>
    </row>
    <row r="78" spans="1:6" ht="15" customHeight="1" x14ac:dyDescent="0.15">
      <c r="A78" s="12"/>
      <c r="B78" s="35">
        <v>63</v>
      </c>
      <c r="C78" s="94">
        <v>5</v>
      </c>
      <c r="D78" s="94">
        <v>4</v>
      </c>
      <c r="E78" s="95">
        <v>9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5</v>
      </c>
      <c r="E79" s="95">
        <v>8</v>
      </c>
      <c r="F79" s="32"/>
    </row>
    <row r="80" spans="1:6" ht="15" customHeight="1" x14ac:dyDescent="0.15">
      <c r="A80" s="12"/>
      <c r="B80" s="40" t="s">
        <v>39</v>
      </c>
      <c r="C80" s="49">
        <v>30</v>
      </c>
      <c r="D80" s="49">
        <v>25</v>
      </c>
      <c r="E80" s="41">
        <v>55</v>
      </c>
      <c r="F80" s="42">
        <v>5.7591623036649213E-2</v>
      </c>
    </row>
    <row r="81" spans="1:6" ht="15" customHeight="1" x14ac:dyDescent="0.15">
      <c r="A81" s="12"/>
      <c r="B81" s="35">
        <v>65</v>
      </c>
      <c r="C81" s="94">
        <v>4</v>
      </c>
      <c r="D81" s="94">
        <v>3</v>
      </c>
      <c r="E81" s="95">
        <v>7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4</v>
      </c>
      <c r="E82" s="95">
        <v>8</v>
      </c>
      <c r="F82" s="32"/>
    </row>
    <row r="83" spans="1:6" ht="15" customHeight="1" x14ac:dyDescent="0.15">
      <c r="A83" s="12"/>
      <c r="B83" s="35">
        <v>67</v>
      </c>
      <c r="C83" s="94">
        <v>6</v>
      </c>
      <c r="D83" s="94">
        <v>6</v>
      </c>
      <c r="E83" s="95">
        <v>12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6</v>
      </c>
      <c r="E84" s="95">
        <v>10</v>
      </c>
      <c r="F84" s="32"/>
    </row>
    <row r="85" spans="1:6" ht="15" customHeight="1" x14ac:dyDescent="0.15">
      <c r="A85" s="12"/>
      <c r="B85" s="35">
        <v>69</v>
      </c>
      <c r="C85" s="94">
        <v>7</v>
      </c>
      <c r="D85" s="94">
        <v>7</v>
      </c>
      <c r="E85" s="95">
        <v>14</v>
      </c>
      <c r="F85" s="32"/>
    </row>
    <row r="86" spans="1:6" ht="15" customHeight="1" x14ac:dyDescent="0.15">
      <c r="A86" s="12"/>
      <c r="B86" s="43" t="s">
        <v>40</v>
      </c>
      <c r="C86" s="71">
        <v>25</v>
      </c>
      <c r="D86" s="71">
        <v>26</v>
      </c>
      <c r="E86" s="44">
        <v>51</v>
      </c>
      <c r="F86" s="45">
        <v>5.3403141361256547E-2</v>
      </c>
    </row>
    <row r="87" spans="1:6" ht="15" customHeight="1" x14ac:dyDescent="0.15">
      <c r="A87" s="12"/>
      <c r="B87" s="35">
        <v>70</v>
      </c>
      <c r="C87" s="94">
        <v>8</v>
      </c>
      <c r="D87" s="94">
        <v>4</v>
      </c>
      <c r="E87" s="95">
        <v>12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5</v>
      </c>
      <c r="E88" s="95">
        <v>9</v>
      </c>
      <c r="F88" s="32"/>
    </row>
    <row r="89" spans="1:6" ht="15" customHeight="1" x14ac:dyDescent="0.15">
      <c r="A89" s="12"/>
      <c r="B89" s="35">
        <v>72</v>
      </c>
      <c r="C89" s="94">
        <v>9</v>
      </c>
      <c r="D89" s="94">
        <v>1</v>
      </c>
      <c r="E89" s="95">
        <v>10</v>
      </c>
      <c r="F89" s="32"/>
    </row>
    <row r="90" spans="1:6" ht="15" customHeight="1" x14ac:dyDescent="0.15">
      <c r="A90" s="12"/>
      <c r="B90" s="35">
        <v>73</v>
      </c>
      <c r="C90" s="94">
        <v>5</v>
      </c>
      <c r="D90" s="94">
        <v>3</v>
      </c>
      <c r="E90" s="95">
        <v>8</v>
      </c>
      <c r="F90" s="32"/>
    </row>
    <row r="91" spans="1:6" ht="15" customHeight="1" x14ac:dyDescent="0.15">
      <c r="A91" s="12"/>
      <c r="B91" s="35">
        <v>74</v>
      </c>
      <c r="C91" s="94">
        <v>5</v>
      </c>
      <c r="D91" s="94">
        <v>5</v>
      </c>
      <c r="E91" s="95">
        <v>10</v>
      </c>
      <c r="F91" s="32"/>
    </row>
    <row r="92" spans="1:6" ht="15" customHeight="1" x14ac:dyDescent="0.15">
      <c r="A92" s="12"/>
      <c r="B92" s="43" t="s">
        <v>41</v>
      </c>
      <c r="C92" s="71">
        <v>31</v>
      </c>
      <c r="D92" s="71">
        <v>18</v>
      </c>
      <c r="E92" s="44">
        <v>49</v>
      </c>
      <c r="F92" s="45">
        <v>5.1308900523560207E-2</v>
      </c>
    </row>
    <row r="93" spans="1:6" ht="15" customHeight="1" x14ac:dyDescent="0.15">
      <c r="A93" s="12"/>
      <c r="B93" s="35">
        <v>75</v>
      </c>
      <c r="C93" s="94">
        <v>8</v>
      </c>
      <c r="D93" s="94">
        <v>9</v>
      </c>
      <c r="E93" s="95">
        <v>17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5</v>
      </c>
      <c r="D95" s="94">
        <v>4</v>
      </c>
      <c r="E95" s="95">
        <v>9</v>
      </c>
      <c r="F95" s="32"/>
    </row>
    <row r="96" spans="1:6" ht="15" customHeight="1" x14ac:dyDescent="0.15">
      <c r="A96" s="12"/>
      <c r="B96" s="35">
        <v>78</v>
      </c>
      <c r="C96" s="94">
        <v>4</v>
      </c>
      <c r="D96" s="94">
        <v>5</v>
      </c>
      <c r="E96" s="95">
        <v>9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8</v>
      </c>
      <c r="E97" s="95">
        <v>9</v>
      </c>
      <c r="F97" s="32"/>
    </row>
    <row r="98" spans="1:6" ht="15" customHeight="1" x14ac:dyDescent="0.15">
      <c r="A98" s="12"/>
      <c r="B98" s="43" t="s">
        <v>42</v>
      </c>
      <c r="C98" s="71">
        <v>20</v>
      </c>
      <c r="D98" s="71">
        <v>29</v>
      </c>
      <c r="E98" s="44">
        <v>49</v>
      </c>
      <c r="F98" s="45">
        <v>5.1308900523560207E-2</v>
      </c>
    </row>
    <row r="99" spans="1:6" ht="15" customHeight="1" x14ac:dyDescent="0.15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5</v>
      </c>
      <c r="D100" s="94">
        <v>4</v>
      </c>
      <c r="E100" s="95">
        <v>9</v>
      </c>
      <c r="F100" s="32"/>
    </row>
    <row r="101" spans="1:6" ht="15" customHeight="1" x14ac:dyDescent="0.15">
      <c r="A101" s="12"/>
      <c r="B101" s="35">
        <v>82</v>
      </c>
      <c r="C101" s="94">
        <v>7</v>
      </c>
      <c r="D101" s="94">
        <v>5</v>
      </c>
      <c r="E101" s="95">
        <v>12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4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12</v>
      </c>
      <c r="D104" s="71">
        <v>16</v>
      </c>
      <c r="E104" s="44">
        <v>28</v>
      </c>
      <c r="F104" s="45">
        <v>2.9319371727748691E-2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7</v>
      </c>
      <c r="E106" s="95">
        <v>9</v>
      </c>
      <c r="F106" s="32"/>
    </row>
    <row r="107" spans="1:6" ht="15" customHeight="1" x14ac:dyDescent="0.15">
      <c r="A107" s="12"/>
      <c r="B107" s="35">
        <v>87</v>
      </c>
      <c r="C107" s="94">
        <v>3</v>
      </c>
      <c r="D107" s="94">
        <v>6</v>
      </c>
      <c r="E107" s="95">
        <v>9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8</v>
      </c>
      <c r="E108" s="95">
        <v>10</v>
      </c>
      <c r="F108" s="32"/>
    </row>
    <row r="109" spans="1:6" ht="15" customHeight="1" x14ac:dyDescent="0.15">
      <c r="A109" s="12"/>
      <c r="B109" s="35">
        <v>89</v>
      </c>
      <c r="C109" s="94">
        <v>4</v>
      </c>
      <c r="D109" s="94">
        <v>3</v>
      </c>
      <c r="E109" s="95">
        <v>7</v>
      </c>
      <c r="F109" s="32"/>
    </row>
    <row r="110" spans="1:6" ht="15" customHeight="1" x14ac:dyDescent="0.15">
      <c r="A110" s="12"/>
      <c r="B110" s="43" t="s">
        <v>44</v>
      </c>
      <c r="C110" s="71">
        <v>12</v>
      </c>
      <c r="D110" s="71">
        <v>28</v>
      </c>
      <c r="E110" s="44">
        <v>40</v>
      </c>
      <c r="F110" s="45">
        <v>4.1884816753926704E-2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4</v>
      </c>
      <c r="E111" s="95">
        <v>6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4</v>
      </c>
      <c r="E112" s="95">
        <v>5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5</v>
      </c>
      <c r="D116" s="71">
        <v>14</v>
      </c>
      <c r="E116" s="44">
        <v>19</v>
      </c>
      <c r="F116" s="45">
        <v>1.9895287958115182E-2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4.1884816753926706E-3</v>
      </c>
    </row>
    <row r="123" spans="1:6" ht="15" customHeight="1" x14ac:dyDescent="0.15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1.0471204188481676E-3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468</v>
      </c>
      <c r="D147" s="77">
        <v>487</v>
      </c>
      <c r="E147" s="77">
        <v>955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18</v>
      </c>
    </row>
    <row r="150" spans="1:6" ht="15" customHeight="1" x14ac:dyDescent="0.15">
      <c r="A150" s="16"/>
      <c r="B150" s="16" t="s">
        <v>7</v>
      </c>
      <c r="C150" s="17">
        <v>56</v>
      </c>
      <c r="D150" s="17">
        <v>70</v>
      </c>
      <c r="E150" s="17">
        <v>126</v>
      </c>
      <c r="F150" s="32">
        <v>0.1319371727748691</v>
      </c>
    </row>
    <row r="151" spans="1:6" ht="15" customHeight="1" x14ac:dyDescent="0.15">
      <c r="A151" s="18"/>
      <c r="B151" s="18" t="s">
        <v>49</v>
      </c>
      <c r="C151" s="19">
        <v>305</v>
      </c>
      <c r="D151" s="19">
        <v>283</v>
      </c>
      <c r="E151" s="19">
        <v>588</v>
      </c>
      <c r="F151" s="32">
        <v>0.61570680628272256</v>
      </c>
    </row>
    <row r="152" spans="1:6" ht="15" customHeight="1" x14ac:dyDescent="0.15">
      <c r="A152" s="33"/>
      <c r="B152" s="20" t="s">
        <v>6</v>
      </c>
      <c r="C152" s="21">
        <v>107</v>
      </c>
      <c r="D152" s="21">
        <v>134</v>
      </c>
      <c r="E152" s="21">
        <v>241</v>
      </c>
      <c r="F152" s="32">
        <v>0.25235602094240839</v>
      </c>
    </row>
    <row r="153" spans="1:6" ht="15" customHeight="1" x14ac:dyDescent="0.15">
      <c r="B153" s="2" t="s">
        <v>8</v>
      </c>
      <c r="C153" s="1">
        <v>468</v>
      </c>
      <c r="D153" s="1">
        <v>487</v>
      </c>
      <c r="E153" s="1">
        <v>955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56</v>
      </c>
      <c r="D155" s="17">
        <v>70</v>
      </c>
      <c r="E155" s="17">
        <v>126</v>
      </c>
      <c r="F155" s="32">
        <v>0.1319371727748691</v>
      </c>
    </row>
    <row r="156" spans="1:6" ht="15" customHeight="1" x14ac:dyDescent="0.15">
      <c r="A156" s="28"/>
      <c r="B156" s="18" t="s">
        <v>49</v>
      </c>
      <c r="C156" s="19">
        <v>305</v>
      </c>
      <c r="D156" s="19">
        <v>283</v>
      </c>
      <c r="E156" s="19">
        <v>588</v>
      </c>
      <c r="F156" s="32">
        <v>0.61570680628272256</v>
      </c>
    </row>
    <row r="157" spans="1:6" ht="15" customHeight="1" x14ac:dyDescent="0.15">
      <c r="A157" s="25"/>
      <c r="B157" s="20" t="s">
        <v>10</v>
      </c>
      <c r="C157" s="21">
        <v>56</v>
      </c>
      <c r="D157" s="21">
        <v>44</v>
      </c>
      <c r="E157" s="21">
        <v>100</v>
      </c>
      <c r="F157" s="32">
        <v>0.10471204188481675</v>
      </c>
    </row>
    <row r="158" spans="1:6" ht="15" customHeight="1" x14ac:dyDescent="0.15">
      <c r="A158" s="26"/>
      <c r="B158" s="29" t="s">
        <v>11</v>
      </c>
      <c r="C158" s="27">
        <v>51</v>
      </c>
      <c r="D158" s="27">
        <v>90</v>
      </c>
      <c r="E158" s="27">
        <v>141</v>
      </c>
      <c r="F158" s="32">
        <v>0.14764397905759163</v>
      </c>
    </row>
    <row r="159" spans="1:6" ht="15" customHeight="1" x14ac:dyDescent="0.15">
      <c r="B159" s="2" t="s">
        <v>8</v>
      </c>
      <c r="C159" s="1">
        <v>468</v>
      </c>
      <c r="D159" s="1">
        <v>487</v>
      </c>
      <c r="E159" s="1">
        <v>955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19</v>
      </c>
      <c r="D161" s="31">
        <v>45</v>
      </c>
      <c r="E161" s="31">
        <v>64</v>
      </c>
      <c r="F161" s="32">
        <v>6.7015706806282729E-2</v>
      </c>
    </row>
    <row r="162" spans="1:6" ht="15" customHeight="1" x14ac:dyDescent="0.15">
      <c r="A162" s="30"/>
      <c r="B162" s="23" t="s">
        <v>15</v>
      </c>
      <c r="C162" s="31">
        <v>7</v>
      </c>
      <c r="D162" s="31">
        <v>17</v>
      </c>
      <c r="E162" s="31">
        <v>24</v>
      </c>
      <c r="F162" s="32">
        <v>2.5130890052356022E-2</v>
      </c>
    </row>
    <row r="163" spans="1:6" ht="15" customHeight="1" x14ac:dyDescent="0.15">
      <c r="A163" s="30"/>
      <c r="B163" s="23" t="s">
        <v>13</v>
      </c>
      <c r="C163" s="31">
        <v>2</v>
      </c>
      <c r="D163" s="31">
        <v>3</v>
      </c>
      <c r="E163" s="31">
        <v>5</v>
      </c>
      <c r="F163" s="32">
        <v>5.235602094240838E-3</v>
      </c>
    </row>
    <row r="164" spans="1:6" ht="15" customHeight="1" x14ac:dyDescent="0.15">
      <c r="B164" s="4" t="s">
        <v>14</v>
      </c>
      <c r="C164" s="1">
        <v>1</v>
      </c>
      <c r="D164" s="1">
        <v>0</v>
      </c>
      <c r="E164" s="1">
        <v>1</v>
      </c>
      <c r="F164" s="32">
        <v>1.0471204188481676E-3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72">
    <tabColor rgb="FF99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189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5</v>
      </c>
      <c r="D8" s="70">
        <v>3</v>
      </c>
      <c r="E8" s="38">
        <v>8</v>
      </c>
      <c r="F8" s="39">
        <v>2.4390243902439025E-2</v>
      </c>
    </row>
    <row r="9" spans="1:6" ht="15" customHeight="1" x14ac:dyDescent="0.15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0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15">
      <c r="A14" s="12"/>
      <c r="B14" s="37" t="s">
        <v>28</v>
      </c>
      <c r="C14" s="70">
        <v>10</v>
      </c>
      <c r="D14" s="70">
        <v>5</v>
      </c>
      <c r="E14" s="48">
        <v>15</v>
      </c>
      <c r="F14" s="39">
        <v>4.573170731707317E-2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4</v>
      </c>
      <c r="D20" s="70">
        <v>7</v>
      </c>
      <c r="E20" s="48">
        <v>11</v>
      </c>
      <c r="F20" s="39">
        <v>3.3536585365853661E-2</v>
      </c>
    </row>
    <row r="21" spans="1:6" ht="15" customHeight="1" x14ac:dyDescent="0.15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8</v>
      </c>
      <c r="D26" s="49">
        <v>7</v>
      </c>
      <c r="E26" s="41">
        <v>15</v>
      </c>
      <c r="F26" s="42">
        <v>4.573170731707317E-2</v>
      </c>
    </row>
    <row r="27" spans="1:6" ht="15" customHeight="1" x14ac:dyDescent="0.15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4</v>
      </c>
      <c r="E28" s="95">
        <v>6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3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7</v>
      </c>
      <c r="D32" s="49">
        <v>11</v>
      </c>
      <c r="E32" s="41">
        <v>18</v>
      </c>
      <c r="F32" s="42">
        <v>5.4878048780487805E-2</v>
      </c>
    </row>
    <row r="33" spans="1:6" ht="15" customHeight="1" x14ac:dyDescent="0.15">
      <c r="A33" s="12"/>
      <c r="B33" s="35">
        <v>25</v>
      </c>
      <c r="C33" s="94">
        <v>1</v>
      </c>
      <c r="D33" s="94">
        <v>3</v>
      </c>
      <c r="E33" s="95">
        <v>4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4</v>
      </c>
      <c r="D38" s="49">
        <v>4</v>
      </c>
      <c r="E38" s="41">
        <v>8</v>
      </c>
      <c r="F38" s="42">
        <v>2.4390243902439025E-2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3</v>
      </c>
      <c r="D44" s="49">
        <v>5</v>
      </c>
      <c r="E44" s="41">
        <v>8</v>
      </c>
      <c r="F44" s="42">
        <v>2.4390243902439025E-2</v>
      </c>
    </row>
    <row r="45" spans="1:6" ht="15" customHeight="1" x14ac:dyDescent="0.15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6</v>
      </c>
      <c r="D50" s="49">
        <v>4</v>
      </c>
      <c r="E50" s="41">
        <v>10</v>
      </c>
      <c r="F50" s="42">
        <v>3.048780487804878E-2</v>
      </c>
    </row>
    <row r="51" spans="1:6" ht="15" customHeight="1" x14ac:dyDescent="0.15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4</v>
      </c>
      <c r="D53" s="94">
        <v>1</v>
      </c>
      <c r="E53" s="95">
        <v>5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10</v>
      </c>
      <c r="D56" s="49">
        <v>6</v>
      </c>
      <c r="E56" s="41">
        <v>16</v>
      </c>
      <c r="F56" s="42">
        <v>4.878048780487805E-2</v>
      </c>
    </row>
    <row r="57" spans="1:6" ht="15" customHeight="1" x14ac:dyDescent="0.15">
      <c r="A57" s="12"/>
      <c r="B57" s="35">
        <v>45</v>
      </c>
      <c r="C57" s="94">
        <v>4</v>
      </c>
      <c r="D57" s="94">
        <v>2</v>
      </c>
      <c r="E57" s="95">
        <v>6</v>
      </c>
      <c r="F57" s="32"/>
    </row>
    <row r="58" spans="1:6" ht="15" customHeight="1" x14ac:dyDescent="0.15">
      <c r="A58" s="12"/>
      <c r="B58" s="35">
        <v>46</v>
      </c>
      <c r="C58" s="94">
        <v>4</v>
      </c>
      <c r="D58" s="94">
        <v>3</v>
      </c>
      <c r="E58" s="95">
        <v>7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5</v>
      </c>
      <c r="E60" s="95">
        <v>8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14</v>
      </c>
      <c r="D62" s="49">
        <v>12</v>
      </c>
      <c r="E62" s="41">
        <v>26</v>
      </c>
      <c r="F62" s="42">
        <v>7.926829268292683E-2</v>
      </c>
    </row>
    <row r="63" spans="1:6" ht="15" customHeight="1" x14ac:dyDescent="0.15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4</v>
      </c>
      <c r="D65" s="94">
        <v>4</v>
      </c>
      <c r="E65" s="95">
        <v>8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8</v>
      </c>
      <c r="D68" s="49">
        <v>10</v>
      </c>
      <c r="E68" s="41">
        <v>18</v>
      </c>
      <c r="F68" s="42">
        <v>5.4878048780487805E-2</v>
      </c>
    </row>
    <row r="69" spans="1:6" ht="15" customHeight="1" x14ac:dyDescent="0.15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3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3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9</v>
      </c>
      <c r="D74" s="49">
        <v>11</v>
      </c>
      <c r="E74" s="41">
        <v>20</v>
      </c>
      <c r="F74" s="42">
        <v>6.097560975609756E-2</v>
      </c>
    </row>
    <row r="75" spans="1:6" ht="15" customHeight="1" x14ac:dyDescent="0.15">
      <c r="A75" s="12"/>
      <c r="B75" s="35">
        <v>60</v>
      </c>
      <c r="C75" s="94">
        <v>4</v>
      </c>
      <c r="D75" s="94">
        <v>2</v>
      </c>
      <c r="E75" s="95">
        <v>6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0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5</v>
      </c>
      <c r="D78" s="94">
        <v>3</v>
      </c>
      <c r="E78" s="95">
        <v>8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v>14</v>
      </c>
      <c r="D80" s="49">
        <v>8</v>
      </c>
      <c r="E80" s="41">
        <v>22</v>
      </c>
      <c r="F80" s="42">
        <v>6.7073170731707321E-2</v>
      </c>
    </row>
    <row r="81" spans="1:6" ht="15" customHeight="1" x14ac:dyDescent="0.15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3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3</v>
      </c>
      <c r="E85" s="95">
        <v>7</v>
      </c>
      <c r="F85" s="32"/>
    </row>
    <row r="86" spans="1:6" ht="15" customHeight="1" x14ac:dyDescent="0.15">
      <c r="A86" s="12"/>
      <c r="B86" s="43" t="s">
        <v>40</v>
      </c>
      <c r="C86" s="71">
        <v>7</v>
      </c>
      <c r="D86" s="71">
        <v>12</v>
      </c>
      <c r="E86" s="44">
        <v>19</v>
      </c>
      <c r="F86" s="45">
        <v>5.7926829268292686E-2</v>
      </c>
    </row>
    <row r="87" spans="1:6" ht="15" customHeight="1" x14ac:dyDescent="0.15">
      <c r="A87" s="12"/>
      <c r="B87" s="35">
        <v>70</v>
      </c>
      <c r="C87" s="94">
        <v>4</v>
      </c>
      <c r="D87" s="94">
        <v>1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5</v>
      </c>
      <c r="D88" s="94">
        <v>4</v>
      </c>
      <c r="E88" s="95">
        <v>9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5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5</v>
      </c>
      <c r="D90" s="94">
        <v>3</v>
      </c>
      <c r="E90" s="95">
        <v>8</v>
      </c>
      <c r="F90" s="32"/>
    </row>
    <row r="91" spans="1:6" ht="15" customHeight="1" x14ac:dyDescent="0.15">
      <c r="A91" s="12"/>
      <c r="B91" s="35">
        <v>74</v>
      </c>
      <c r="C91" s="94">
        <v>6</v>
      </c>
      <c r="D91" s="94">
        <v>2</v>
      </c>
      <c r="E91" s="95">
        <v>8</v>
      </c>
      <c r="F91" s="32"/>
    </row>
    <row r="92" spans="1:6" ht="15" customHeight="1" x14ac:dyDescent="0.15">
      <c r="A92" s="12"/>
      <c r="B92" s="43" t="s">
        <v>41</v>
      </c>
      <c r="C92" s="71">
        <v>20</v>
      </c>
      <c r="D92" s="71">
        <v>15</v>
      </c>
      <c r="E92" s="44">
        <v>35</v>
      </c>
      <c r="F92" s="45">
        <v>0.10670731707317073</v>
      </c>
    </row>
    <row r="93" spans="1:6" ht="15" customHeight="1" x14ac:dyDescent="0.15">
      <c r="A93" s="12"/>
      <c r="B93" s="35">
        <v>75</v>
      </c>
      <c r="C93" s="94">
        <v>5</v>
      </c>
      <c r="D93" s="94">
        <v>6</v>
      </c>
      <c r="E93" s="95">
        <v>11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5</v>
      </c>
      <c r="D96" s="94">
        <v>0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16</v>
      </c>
      <c r="D98" s="71">
        <v>13</v>
      </c>
      <c r="E98" s="44">
        <v>29</v>
      </c>
      <c r="F98" s="45">
        <v>8.8414634146341459E-2</v>
      </c>
    </row>
    <row r="99" spans="1:6" ht="15" customHeight="1" x14ac:dyDescent="0.15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4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6</v>
      </c>
      <c r="D104" s="71">
        <v>7</v>
      </c>
      <c r="E104" s="44">
        <v>13</v>
      </c>
      <c r="F104" s="45">
        <v>3.9634146341463415E-2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6</v>
      </c>
      <c r="D110" s="71">
        <v>7</v>
      </c>
      <c r="E110" s="44">
        <v>13</v>
      </c>
      <c r="F110" s="45">
        <v>3.9634146341463415E-2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6</v>
      </c>
      <c r="E112" s="95">
        <v>7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11</v>
      </c>
      <c r="E116" s="44">
        <v>14</v>
      </c>
      <c r="F116" s="45">
        <v>4.2682926829268296E-2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4</v>
      </c>
      <c r="E117" s="95">
        <v>4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9</v>
      </c>
      <c r="E122" s="44">
        <v>10</v>
      </c>
      <c r="F122" s="45">
        <v>3.048780487804878E-2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161</v>
      </c>
      <c r="D147" s="77">
        <v>167</v>
      </c>
      <c r="E147" s="77">
        <v>328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19</v>
      </c>
      <c r="D150" s="17">
        <v>15</v>
      </c>
      <c r="E150" s="17">
        <v>34</v>
      </c>
      <c r="F150" s="32">
        <v>0.10365853658536585</v>
      </c>
    </row>
    <row r="151" spans="1:6" ht="15" customHeight="1" x14ac:dyDescent="0.15">
      <c r="A151" s="18"/>
      <c r="B151" s="18" t="s">
        <v>49</v>
      </c>
      <c r="C151" s="19">
        <v>83</v>
      </c>
      <c r="D151" s="19">
        <v>78</v>
      </c>
      <c r="E151" s="19">
        <v>161</v>
      </c>
      <c r="F151" s="32">
        <v>0.49085365853658536</v>
      </c>
    </row>
    <row r="152" spans="1:6" ht="15" customHeight="1" x14ac:dyDescent="0.15">
      <c r="A152" s="33"/>
      <c r="B152" s="20" t="s">
        <v>6</v>
      </c>
      <c r="C152" s="21">
        <v>59</v>
      </c>
      <c r="D152" s="21">
        <v>74</v>
      </c>
      <c r="E152" s="21">
        <v>133</v>
      </c>
      <c r="F152" s="32">
        <v>0.40548780487804881</v>
      </c>
    </row>
    <row r="153" spans="1:6" ht="15" customHeight="1" x14ac:dyDescent="0.15">
      <c r="B153" s="2" t="s">
        <v>8</v>
      </c>
      <c r="C153" s="1">
        <v>161</v>
      </c>
      <c r="D153" s="1">
        <v>167</v>
      </c>
      <c r="E153" s="1">
        <v>328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19</v>
      </c>
      <c r="D155" s="17">
        <v>15</v>
      </c>
      <c r="E155" s="17">
        <v>34</v>
      </c>
      <c r="F155" s="32">
        <v>0.10365853658536585</v>
      </c>
    </row>
    <row r="156" spans="1:6" ht="15" customHeight="1" x14ac:dyDescent="0.15">
      <c r="A156" s="28"/>
      <c r="B156" s="18" t="s">
        <v>49</v>
      </c>
      <c r="C156" s="19">
        <v>83</v>
      </c>
      <c r="D156" s="19">
        <v>78</v>
      </c>
      <c r="E156" s="19">
        <v>161</v>
      </c>
      <c r="F156" s="32">
        <v>0.49085365853658536</v>
      </c>
    </row>
    <row r="157" spans="1:6" ht="15" customHeight="1" x14ac:dyDescent="0.15">
      <c r="A157" s="25"/>
      <c r="B157" s="20" t="s">
        <v>10</v>
      </c>
      <c r="C157" s="21">
        <v>27</v>
      </c>
      <c r="D157" s="21">
        <v>27</v>
      </c>
      <c r="E157" s="21">
        <v>54</v>
      </c>
      <c r="F157" s="32">
        <v>0.16463414634146342</v>
      </c>
    </row>
    <row r="158" spans="1:6" ht="15" customHeight="1" x14ac:dyDescent="0.15">
      <c r="A158" s="26"/>
      <c r="B158" s="29" t="s">
        <v>11</v>
      </c>
      <c r="C158" s="27">
        <v>32</v>
      </c>
      <c r="D158" s="27">
        <v>47</v>
      </c>
      <c r="E158" s="27">
        <v>79</v>
      </c>
      <c r="F158" s="32">
        <v>0.24085365853658536</v>
      </c>
    </row>
    <row r="159" spans="1:6" ht="15" customHeight="1" x14ac:dyDescent="0.15">
      <c r="B159" s="2" t="s">
        <v>8</v>
      </c>
      <c r="C159" s="1">
        <v>161</v>
      </c>
      <c r="D159" s="1">
        <v>167</v>
      </c>
      <c r="E159" s="1">
        <v>328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10</v>
      </c>
      <c r="D161" s="31">
        <v>27</v>
      </c>
      <c r="E161" s="31">
        <v>37</v>
      </c>
      <c r="F161" s="32">
        <v>0.11280487804878049</v>
      </c>
    </row>
    <row r="162" spans="1:6" ht="15" customHeight="1" x14ac:dyDescent="0.15">
      <c r="A162" s="30"/>
      <c r="B162" s="23" t="s">
        <v>15</v>
      </c>
      <c r="C162" s="31">
        <v>4</v>
      </c>
      <c r="D162" s="31">
        <v>20</v>
      </c>
      <c r="E162" s="31">
        <v>24</v>
      </c>
      <c r="F162" s="32">
        <v>7.3170731707317069E-2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9</v>
      </c>
      <c r="E163" s="31">
        <v>10</v>
      </c>
      <c r="F163" s="32">
        <v>3.048780487804878E-2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73">
    <tabColor rgb="FF99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190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v>4</v>
      </c>
      <c r="D8" s="70">
        <v>3</v>
      </c>
      <c r="E8" s="38">
        <v>7</v>
      </c>
      <c r="F8" s="39">
        <v>3.608247422680412E-2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5</v>
      </c>
      <c r="D14" s="70">
        <v>1</v>
      </c>
      <c r="E14" s="48">
        <v>6</v>
      </c>
      <c r="F14" s="39">
        <v>3.0927835051546393E-2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15">
      <c r="A20" s="12"/>
      <c r="B20" s="37" t="s">
        <v>29</v>
      </c>
      <c r="C20" s="70">
        <v>9</v>
      </c>
      <c r="D20" s="70">
        <v>2</v>
      </c>
      <c r="E20" s="48">
        <v>11</v>
      </c>
      <c r="F20" s="39">
        <v>5.6701030927835051E-2</v>
      </c>
    </row>
    <row r="21" spans="1:6" ht="15" customHeight="1" x14ac:dyDescent="0.15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v>8</v>
      </c>
      <c r="D26" s="49">
        <v>4</v>
      </c>
      <c r="E26" s="41">
        <v>12</v>
      </c>
      <c r="F26" s="42">
        <v>6.1855670103092786E-2</v>
      </c>
    </row>
    <row r="27" spans="1:6" ht="15" customHeight="1" x14ac:dyDescent="0.15">
      <c r="A27" s="12"/>
      <c r="B27" s="35">
        <v>20</v>
      </c>
      <c r="C27" s="94">
        <v>3</v>
      </c>
      <c r="D27" s="94">
        <v>0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4</v>
      </c>
      <c r="D32" s="49">
        <v>2</v>
      </c>
      <c r="E32" s="41">
        <v>6</v>
      </c>
      <c r="F32" s="42">
        <v>3.0927835051546393E-2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15">
      <c r="A38" s="12"/>
      <c r="B38" s="40" t="s">
        <v>32</v>
      </c>
      <c r="C38" s="49">
        <v>4</v>
      </c>
      <c r="D38" s="49">
        <v>5</v>
      </c>
      <c r="E38" s="41">
        <v>9</v>
      </c>
      <c r="F38" s="42">
        <v>4.6391752577319589E-2</v>
      </c>
    </row>
    <row r="39" spans="1:6" ht="15" customHeight="1" x14ac:dyDescent="0.15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v>5</v>
      </c>
      <c r="D44" s="49">
        <v>3</v>
      </c>
      <c r="E44" s="41">
        <v>8</v>
      </c>
      <c r="F44" s="42">
        <v>4.1237113402061855E-2</v>
      </c>
    </row>
    <row r="45" spans="1:6" ht="15" customHeight="1" x14ac:dyDescent="0.15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5</v>
      </c>
      <c r="D50" s="49">
        <v>4</v>
      </c>
      <c r="E50" s="41">
        <v>9</v>
      </c>
      <c r="F50" s="42">
        <v>4.6391752577319589E-2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15">
      <c r="A56" s="12"/>
      <c r="B56" s="40" t="s">
        <v>35</v>
      </c>
      <c r="C56" s="49">
        <v>8</v>
      </c>
      <c r="D56" s="49">
        <v>5</v>
      </c>
      <c r="E56" s="41">
        <v>13</v>
      </c>
      <c r="F56" s="42">
        <v>6.7010309278350513E-2</v>
      </c>
    </row>
    <row r="57" spans="1:6" ht="15" customHeight="1" x14ac:dyDescent="0.15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0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15">
      <c r="A62" s="12"/>
      <c r="B62" s="40" t="s">
        <v>36</v>
      </c>
      <c r="C62" s="49">
        <v>9</v>
      </c>
      <c r="D62" s="49">
        <v>3</v>
      </c>
      <c r="E62" s="41">
        <v>12</v>
      </c>
      <c r="F62" s="42">
        <v>6.1855670103092786E-2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5</v>
      </c>
      <c r="D68" s="49">
        <v>4</v>
      </c>
      <c r="E68" s="41">
        <v>9</v>
      </c>
      <c r="F68" s="42">
        <v>4.6391752577319589E-2</v>
      </c>
    </row>
    <row r="69" spans="1:6" ht="15" customHeight="1" x14ac:dyDescent="0.15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8</v>
      </c>
      <c r="D74" s="49">
        <v>7</v>
      </c>
      <c r="E74" s="41">
        <v>15</v>
      </c>
      <c r="F74" s="42">
        <v>7.7319587628865982E-2</v>
      </c>
    </row>
    <row r="75" spans="1:6" ht="15" customHeight="1" x14ac:dyDescent="0.15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v>7</v>
      </c>
      <c r="D80" s="49">
        <v>6</v>
      </c>
      <c r="E80" s="41">
        <v>13</v>
      </c>
      <c r="F80" s="42">
        <v>6.7010309278350513E-2</v>
      </c>
    </row>
    <row r="81" spans="1:6" ht="15" customHeight="1" x14ac:dyDescent="0.15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4</v>
      </c>
      <c r="E83" s="95">
        <v>8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10</v>
      </c>
      <c r="D86" s="71">
        <v>8</v>
      </c>
      <c r="E86" s="44">
        <v>18</v>
      </c>
      <c r="F86" s="45">
        <v>9.2783505154639179E-2</v>
      </c>
    </row>
    <row r="87" spans="1:6" ht="15" customHeight="1" x14ac:dyDescent="0.15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0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10</v>
      </c>
      <c r="D92" s="71">
        <v>10</v>
      </c>
      <c r="E92" s="44">
        <v>20</v>
      </c>
      <c r="F92" s="45">
        <v>0.10309278350515463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1</v>
      </c>
      <c r="D98" s="71">
        <v>3</v>
      </c>
      <c r="E98" s="44">
        <v>4</v>
      </c>
      <c r="F98" s="45">
        <v>2.0618556701030927E-2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4</v>
      </c>
      <c r="D104" s="71">
        <v>5</v>
      </c>
      <c r="E104" s="44">
        <v>9</v>
      </c>
      <c r="F104" s="45">
        <v>4.6391752577319589E-2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5</v>
      </c>
      <c r="E110" s="44">
        <v>6</v>
      </c>
      <c r="F110" s="45">
        <v>3.0927835051546393E-2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2.5773195876288658E-2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1.0309278350515464E-2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108</v>
      </c>
      <c r="D147" s="77">
        <v>86</v>
      </c>
      <c r="E147" s="77">
        <v>194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18</v>
      </c>
      <c r="D150" s="17">
        <v>6</v>
      </c>
      <c r="E150" s="17">
        <v>24</v>
      </c>
      <c r="F150" s="32">
        <v>0.12371134020618557</v>
      </c>
    </row>
    <row r="151" spans="1:6" ht="15" customHeight="1" x14ac:dyDescent="0.15">
      <c r="A151" s="18"/>
      <c r="B151" s="18" t="s">
        <v>49</v>
      </c>
      <c r="C151" s="19">
        <v>63</v>
      </c>
      <c r="D151" s="19">
        <v>43</v>
      </c>
      <c r="E151" s="19">
        <v>106</v>
      </c>
      <c r="F151" s="32">
        <v>0.54639175257731953</v>
      </c>
    </row>
    <row r="152" spans="1:6" ht="15" customHeight="1" x14ac:dyDescent="0.15">
      <c r="A152" s="33"/>
      <c r="B152" s="20" t="s">
        <v>6</v>
      </c>
      <c r="C152" s="21">
        <v>27</v>
      </c>
      <c r="D152" s="21">
        <v>37</v>
      </c>
      <c r="E152" s="21">
        <v>64</v>
      </c>
      <c r="F152" s="32">
        <v>0.32989690721649484</v>
      </c>
    </row>
    <row r="153" spans="1:6" ht="15" customHeight="1" x14ac:dyDescent="0.15">
      <c r="B153" s="2" t="s">
        <v>8</v>
      </c>
      <c r="C153" s="1">
        <v>108</v>
      </c>
      <c r="D153" s="1">
        <v>86</v>
      </c>
      <c r="E153" s="1">
        <v>194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18</v>
      </c>
      <c r="D155" s="17">
        <v>6</v>
      </c>
      <c r="E155" s="17">
        <v>24</v>
      </c>
      <c r="F155" s="32">
        <v>0.12371134020618557</v>
      </c>
    </row>
    <row r="156" spans="1:6" ht="15" customHeight="1" x14ac:dyDescent="0.15">
      <c r="A156" s="28"/>
      <c r="B156" s="18" t="s">
        <v>49</v>
      </c>
      <c r="C156" s="19">
        <v>63</v>
      </c>
      <c r="D156" s="19">
        <v>43</v>
      </c>
      <c r="E156" s="19">
        <v>106</v>
      </c>
      <c r="F156" s="32">
        <v>0.54639175257731953</v>
      </c>
    </row>
    <row r="157" spans="1:6" ht="15" customHeight="1" x14ac:dyDescent="0.15">
      <c r="A157" s="25"/>
      <c r="B157" s="20" t="s">
        <v>10</v>
      </c>
      <c r="C157" s="21">
        <v>20</v>
      </c>
      <c r="D157" s="21">
        <v>18</v>
      </c>
      <c r="E157" s="21">
        <v>38</v>
      </c>
      <c r="F157" s="32">
        <v>0.19587628865979381</v>
      </c>
    </row>
    <row r="158" spans="1:6" ht="15" customHeight="1" x14ac:dyDescent="0.15">
      <c r="A158" s="26"/>
      <c r="B158" s="29" t="s">
        <v>11</v>
      </c>
      <c r="C158" s="27">
        <v>7</v>
      </c>
      <c r="D158" s="27">
        <v>19</v>
      </c>
      <c r="E158" s="27">
        <v>26</v>
      </c>
      <c r="F158" s="32">
        <v>0.13402061855670103</v>
      </c>
    </row>
    <row r="159" spans="1:6" ht="15" customHeight="1" x14ac:dyDescent="0.15">
      <c r="B159" s="2" t="s">
        <v>8</v>
      </c>
      <c r="C159" s="1">
        <v>108</v>
      </c>
      <c r="D159" s="1">
        <v>86</v>
      </c>
      <c r="E159" s="1">
        <v>194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</v>
      </c>
      <c r="D161" s="31">
        <v>11</v>
      </c>
      <c r="E161" s="31">
        <v>13</v>
      </c>
      <c r="F161" s="32">
        <v>6.7010309278350513E-2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6</v>
      </c>
      <c r="E162" s="31">
        <v>7</v>
      </c>
      <c r="F162" s="32">
        <v>3.608247422680412E-2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1.0309278350515464E-2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74">
    <tabColor rgb="FF99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191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3.5714285714285712E-2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2</v>
      </c>
      <c r="E32" s="41">
        <v>2</v>
      </c>
      <c r="F32" s="42">
        <v>3.5714285714285712E-2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3.5714285714285712E-2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3.5714285714285712E-2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1.7857142857142856E-2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1.7857142857142856E-2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5.3571428571428568E-2</v>
      </c>
    </row>
    <row r="63" spans="1:6" ht="15" customHeight="1" x14ac:dyDescent="0.15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1</v>
      </c>
      <c r="D68" s="49">
        <v>3</v>
      </c>
      <c r="E68" s="41">
        <v>4</v>
      </c>
      <c r="F68" s="42">
        <v>7.1428571428571425E-2</v>
      </c>
    </row>
    <row r="69" spans="1:6" ht="15" customHeight="1" x14ac:dyDescent="0.15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4</v>
      </c>
      <c r="D74" s="49">
        <v>2</v>
      </c>
      <c r="E74" s="41">
        <v>6</v>
      </c>
      <c r="F74" s="42">
        <v>0.10714285714285714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5</v>
      </c>
      <c r="D80" s="49">
        <v>4</v>
      </c>
      <c r="E80" s="41">
        <v>9</v>
      </c>
      <c r="F80" s="42">
        <v>0.16071428571428573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0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4</v>
      </c>
      <c r="D86" s="71">
        <v>1</v>
      </c>
      <c r="E86" s="44">
        <v>5</v>
      </c>
      <c r="F86" s="45">
        <v>8.9285714285714288E-2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v>1</v>
      </c>
      <c r="D92" s="71">
        <v>3</v>
      </c>
      <c r="E92" s="44">
        <v>4</v>
      </c>
      <c r="F92" s="45">
        <v>7.1428571428571425E-2</v>
      </c>
    </row>
    <row r="93" spans="1:6" ht="15" customHeight="1" x14ac:dyDescent="0.15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v>3</v>
      </c>
      <c r="D98" s="71">
        <v>2</v>
      </c>
      <c r="E98" s="44">
        <v>5</v>
      </c>
      <c r="F98" s="45">
        <v>8.9285714285714288E-2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1</v>
      </c>
      <c r="E104" s="44">
        <v>4</v>
      </c>
      <c r="F104" s="45">
        <v>7.1428571428571425E-2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5.3571428571428568E-2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3.5714285714285712E-2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1.7857142857142856E-2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30</v>
      </c>
      <c r="D147" s="77">
        <v>26</v>
      </c>
      <c r="E147" s="77">
        <v>56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15">
      <c r="A151" s="18"/>
      <c r="B151" s="18" t="s">
        <v>49</v>
      </c>
      <c r="C151" s="19">
        <v>17</v>
      </c>
      <c r="D151" s="19">
        <v>15</v>
      </c>
      <c r="E151" s="19">
        <v>32</v>
      </c>
      <c r="F151" s="32">
        <v>0.5714285714285714</v>
      </c>
    </row>
    <row r="152" spans="1:6" ht="15" customHeight="1" x14ac:dyDescent="0.15">
      <c r="A152" s="33"/>
      <c r="B152" s="20" t="s">
        <v>6</v>
      </c>
      <c r="C152" s="21">
        <v>13</v>
      </c>
      <c r="D152" s="21">
        <v>11</v>
      </c>
      <c r="E152" s="21">
        <v>24</v>
      </c>
      <c r="F152" s="32">
        <v>0.42857142857142855</v>
      </c>
    </row>
    <row r="153" spans="1:6" ht="15" customHeight="1" x14ac:dyDescent="0.15">
      <c r="B153" s="2" t="s">
        <v>8</v>
      </c>
      <c r="C153" s="1">
        <v>30</v>
      </c>
      <c r="D153" s="1">
        <v>26</v>
      </c>
      <c r="E153" s="1">
        <v>56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15">
      <c r="A156" s="28"/>
      <c r="B156" s="18" t="s">
        <v>49</v>
      </c>
      <c r="C156" s="19">
        <v>17</v>
      </c>
      <c r="D156" s="19">
        <v>15</v>
      </c>
      <c r="E156" s="19">
        <v>32</v>
      </c>
      <c r="F156" s="32">
        <v>0.5714285714285714</v>
      </c>
    </row>
    <row r="157" spans="1:6" ht="15" customHeight="1" x14ac:dyDescent="0.15">
      <c r="A157" s="25"/>
      <c r="B157" s="20" t="s">
        <v>10</v>
      </c>
      <c r="C157" s="21">
        <v>5</v>
      </c>
      <c r="D157" s="21">
        <v>4</v>
      </c>
      <c r="E157" s="21">
        <v>9</v>
      </c>
      <c r="F157" s="32">
        <v>0.16071428571428573</v>
      </c>
    </row>
    <row r="158" spans="1:6" ht="15" customHeight="1" x14ac:dyDescent="0.15">
      <c r="A158" s="26"/>
      <c r="B158" s="29" t="s">
        <v>11</v>
      </c>
      <c r="C158" s="27">
        <v>8</v>
      </c>
      <c r="D158" s="27">
        <v>7</v>
      </c>
      <c r="E158" s="27">
        <v>15</v>
      </c>
      <c r="F158" s="32">
        <v>0.26785714285714285</v>
      </c>
    </row>
    <row r="159" spans="1:6" ht="15" customHeight="1" x14ac:dyDescent="0.15">
      <c r="B159" s="2" t="s">
        <v>8</v>
      </c>
      <c r="C159" s="1">
        <v>30</v>
      </c>
      <c r="D159" s="1">
        <v>26</v>
      </c>
      <c r="E159" s="1">
        <v>56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</v>
      </c>
      <c r="D161" s="31">
        <v>4</v>
      </c>
      <c r="E161" s="31">
        <v>6</v>
      </c>
      <c r="F161" s="32">
        <v>0.10714285714285714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2</v>
      </c>
      <c r="E162" s="31">
        <v>3</v>
      </c>
      <c r="F162" s="32">
        <v>5.3571428571428568E-2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1.7857142857142856E-2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75">
    <tabColor rgb="FF99CC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192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2</v>
      </c>
      <c r="E8" s="38">
        <v>2</v>
      </c>
      <c r="F8" s="39">
        <v>2.1505376344086023E-2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0</v>
      </c>
      <c r="E14" s="48">
        <v>2</v>
      </c>
      <c r="F14" s="39">
        <v>2.1505376344086023E-2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v>5</v>
      </c>
      <c r="D20" s="70">
        <v>1</v>
      </c>
      <c r="E20" s="48">
        <v>6</v>
      </c>
      <c r="F20" s="39">
        <v>6.4516129032258063E-2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v>3</v>
      </c>
      <c r="D26" s="49">
        <v>0</v>
      </c>
      <c r="E26" s="41">
        <v>3</v>
      </c>
      <c r="F26" s="42">
        <v>3.2258064516129031E-2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4</v>
      </c>
      <c r="D32" s="49">
        <v>2</v>
      </c>
      <c r="E32" s="41">
        <v>6</v>
      </c>
      <c r="F32" s="42">
        <v>6.4516129032258063E-2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1.0752688172043012E-2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3.2258064516129031E-2</v>
      </c>
    </row>
    <row r="45" spans="1:6" ht="15" customHeight="1" x14ac:dyDescent="0.15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4</v>
      </c>
      <c r="E50" s="41">
        <v>5</v>
      </c>
      <c r="F50" s="42">
        <v>5.3763440860215055E-2</v>
      </c>
    </row>
    <row r="51" spans="1:6" ht="15" customHeight="1" x14ac:dyDescent="0.15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v>8</v>
      </c>
      <c r="D56" s="49">
        <v>4</v>
      </c>
      <c r="E56" s="41">
        <v>12</v>
      </c>
      <c r="F56" s="42">
        <v>0.12903225806451613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3.2258064516129031E-2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3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0</v>
      </c>
      <c r="D68" s="49">
        <v>3</v>
      </c>
      <c r="E68" s="41">
        <v>3</v>
      </c>
      <c r="F68" s="42">
        <v>3.2258064516129031E-2</v>
      </c>
    </row>
    <row r="69" spans="1:6" ht="15" customHeight="1" x14ac:dyDescent="0.15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v>2</v>
      </c>
      <c r="D74" s="49">
        <v>0</v>
      </c>
      <c r="E74" s="41">
        <v>2</v>
      </c>
      <c r="F74" s="42">
        <v>2.1505376344086023E-2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5</v>
      </c>
      <c r="D80" s="49">
        <v>5</v>
      </c>
      <c r="E80" s="41">
        <v>10</v>
      </c>
      <c r="F80" s="42">
        <v>0.10752688172043011</v>
      </c>
    </row>
    <row r="81" spans="1:6" ht="15" customHeight="1" x14ac:dyDescent="0.15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v>5</v>
      </c>
      <c r="D86" s="71">
        <v>4</v>
      </c>
      <c r="E86" s="44">
        <v>9</v>
      </c>
      <c r="F86" s="45">
        <v>9.6774193548387094E-2</v>
      </c>
    </row>
    <row r="87" spans="1:6" ht="15" customHeight="1" x14ac:dyDescent="0.15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3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5</v>
      </c>
      <c r="D92" s="71">
        <v>8</v>
      </c>
      <c r="E92" s="44">
        <v>13</v>
      </c>
      <c r="F92" s="45">
        <v>0.13978494623655913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3</v>
      </c>
      <c r="D98" s="71">
        <v>2</v>
      </c>
      <c r="E98" s="44">
        <v>5</v>
      </c>
      <c r="F98" s="45">
        <v>5.3763440860215055E-2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4.3010752688172046E-2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1.0752688172043012E-2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1.0752688172043012E-2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2.1505376344086023E-2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49</v>
      </c>
      <c r="D147" s="77">
        <v>44</v>
      </c>
      <c r="E147" s="77">
        <v>93</v>
      </c>
      <c r="F147" s="97">
        <v>0.99999999999999978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7</v>
      </c>
      <c r="D150" s="17">
        <v>3</v>
      </c>
      <c r="E150" s="17">
        <v>10</v>
      </c>
      <c r="F150" s="32">
        <v>0.10752688172043011</v>
      </c>
    </row>
    <row r="151" spans="1:6" ht="15" customHeight="1" x14ac:dyDescent="0.15">
      <c r="A151" s="18"/>
      <c r="B151" s="18" t="s">
        <v>49</v>
      </c>
      <c r="C151" s="19">
        <v>27</v>
      </c>
      <c r="D151" s="19">
        <v>21</v>
      </c>
      <c r="E151" s="19">
        <v>48</v>
      </c>
      <c r="F151" s="32">
        <v>0.5161290322580645</v>
      </c>
    </row>
    <row r="152" spans="1:6" ht="15" customHeight="1" x14ac:dyDescent="0.15">
      <c r="A152" s="33"/>
      <c r="B152" s="20" t="s">
        <v>6</v>
      </c>
      <c r="C152" s="21">
        <v>15</v>
      </c>
      <c r="D152" s="21">
        <v>20</v>
      </c>
      <c r="E152" s="21">
        <v>35</v>
      </c>
      <c r="F152" s="32">
        <v>0.37634408602150538</v>
      </c>
    </row>
    <row r="153" spans="1:6" ht="15" customHeight="1" x14ac:dyDescent="0.15">
      <c r="B153" s="2" t="s">
        <v>8</v>
      </c>
      <c r="C153" s="1">
        <v>49</v>
      </c>
      <c r="D153" s="1">
        <v>44</v>
      </c>
      <c r="E153" s="1">
        <v>93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7</v>
      </c>
      <c r="D155" s="17">
        <v>3</v>
      </c>
      <c r="E155" s="17">
        <v>10</v>
      </c>
      <c r="F155" s="32">
        <v>0.10752688172043011</v>
      </c>
    </row>
    <row r="156" spans="1:6" ht="15" customHeight="1" x14ac:dyDescent="0.15">
      <c r="A156" s="28"/>
      <c r="B156" s="18" t="s">
        <v>49</v>
      </c>
      <c r="C156" s="19">
        <v>27</v>
      </c>
      <c r="D156" s="19">
        <v>21</v>
      </c>
      <c r="E156" s="19">
        <v>48</v>
      </c>
      <c r="F156" s="32">
        <v>0.5161290322580645</v>
      </c>
    </row>
    <row r="157" spans="1:6" ht="15" customHeight="1" x14ac:dyDescent="0.15">
      <c r="A157" s="25"/>
      <c r="B157" s="20" t="s">
        <v>10</v>
      </c>
      <c r="C157" s="21">
        <v>10</v>
      </c>
      <c r="D157" s="21">
        <v>12</v>
      </c>
      <c r="E157" s="21">
        <v>22</v>
      </c>
      <c r="F157" s="32">
        <v>0.23655913978494625</v>
      </c>
    </row>
    <row r="158" spans="1:6" ht="15" customHeight="1" x14ac:dyDescent="0.15">
      <c r="A158" s="26"/>
      <c r="B158" s="29" t="s">
        <v>11</v>
      </c>
      <c r="C158" s="27">
        <v>5</v>
      </c>
      <c r="D158" s="27">
        <v>8</v>
      </c>
      <c r="E158" s="27">
        <v>13</v>
      </c>
      <c r="F158" s="32">
        <v>0.13978494623655913</v>
      </c>
    </row>
    <row r="159" spans="1:6" ht="15" customHeight="1" x14ac:dyDescent="0.15">
      <c r="B159" s="2" t="s">
        <v>8</v>
      </c>
      <c r="C159" s="1">
        <v>49</v>
      </c>
      <c r="D159" s="1">
        <v>44</v>
      </c>
      <c r="E159" s="1">
        <v>93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0</v>
      </c>
      <c r="D161" s="31">
        <v>4</v>
      </c>
      <c r="E161" s="31">
        <v>4</v>
      </c>
      <c r="F161" s="32">
        <v>4.3010752688172046E-2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3</v>
      </c>
      <c r="E162" s="31">
        <v>3</v>
      </c>
      <c r="F162" s="32">
        <v>3.2258064516129031E-2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2.1505376344086023E-2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266">
    <tabColor indexed="52"/>
  </sheetPr>
  <dimension ref="A1:F167"/>
  <sheetViews>
    <sheetView zoomScaleNormal="100" workbookViewId="0">
      <selection activeCell="B2" sqref="B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">
      <c r="A2" s="66" t="s">
        <v>109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小宮山!C3+弥生が丘!C3+前山北中!C3+前山南!C3+洞源!C3+美笹!C3+泉!C3</f>
        <v>10</v>
      </c>
      <c r="D3" s="74">
        <f>小宮山!D3+弥生が丘!D3+前山北中!D3+前山南!D3+洞源!D3+美笹!D3+泉!D3</f>
        <v>4</v>
      </c>
      <c r="E3" s="9">
        <f>小宮山!E3+弥生が丘!E3+前山北中!E3+前山南!E3+洞源!E3+美笹!E3+泉!E3</f>
        <v>14</v>
      </c>
      <c r="F3" s="32"/>
    </row>
    <row r="4" spans="1:6" ht="15" customHeight="1" x14ac:dyDescent="0.15">
      <c r="A4" s="12"/>
      <c r="B4" s="35">
        <v>1</v>
      </c>
      <c r="C4" s="75">
        <f>小宮山!C4+弥生が丘!C4+前山北中!C4+前山南!C4+洞源!C4+美笹!C4+泉!C4</f>
        <v>9</v>
      </c>
      <c r="D4" s="75">
        <f>小宮山!D4+弥生が丘!D4+前山北中!D4+前山南!D4+洞源!D4+美笹!D4+泉!D4</f>
        <v>8</v>
      </c>
      <c r="E4" s="10">
        <f>小宮山!E4+弥生が丘!E4+前山北中!E4+前山南!E4+洞源!E4+美笹!E4+泉!E4</f>
        <v>17</v>
      </c>
      <c r="F4" s="32"/>
    </row>
    <row r="5" spans="1:6" ht="15" customHeight="1" x14ac:dyDescent="0.15">
      <c r="A5" s="12"/>
      <c r="B5" s="35">
        <v>2</v>
      </c>
      <c r="C5" s="75">
        <f>小宮山!C5+弥生が丘!C5+前山北中!C5+前山南!C5+洞源!C5+美笹!C5+泉!C5</f>
        <v>9</v>
      </c>
      <c r="D5" s="75">
        <f>小宮山!D5+弥生が丘!D5+前山北中!D5+前山南!D5+洞源!D5+美笹!D5+泉!D5</f>
        <v>11</v>
      </c>
      <c r="E5" s="10">
        <f>小宮山!E5+弥生が丘!E5+前山北中!E5+前山南!E5+洞源!E5+美笹!E5+泉!E5</f>
        <v>20</v>
      </c>
      <c r="F5" s="32"/>
    </row>
    <row r="6" spans="1:6" ht="15" customHeight="1" x14ac:dyDescent="0.15">
      <c r="A6" s="12"/>
      <c r="B6" s="35">
        <v>3</v>
      </c>
      <c r="C6" s="75">
        <f>小宮山!C6+弥生が丘!C6+前山北中!C6+前山南!C6+洞源!C6+美笹!C6+泉!C6</f>
        <v>12</v>
      </c>
      <c r="D6" s="75">
        <f>小宮山!D6+弥生が丘!D6+前山北中!D6+前山南!D6+洞源!D6+美笹!D6+泉!D6</f>
        <v>13</v>
      </c>
      <c r="E6" s="10">
        <f>小宮山!E6+弥生が丘!E6+前山北中!E6+前山南!E6+洞源!E6+美笹!E6+泉!E6</f>
        <v>25</v>
      </c>
      <c r="F6" s="32"/>
    </row>
    <row r="7" spans="1:6" ht="15" customHeight="1" x14ac:dyDescent="0.15">
      <c r="A7" s="12"/>
      <c r="B7" s="35">
        <v>4</v>
      </c>
      <c r="C7" s="75">
        <f>小宮山!C7+弥生が丘!C7+前山北中!C7+前山南!C7+洞源!C7+美笹!C7+泉!C7</f>
        <v>9</v>
      </c>
      <c r="D7" s="75">
        <f>小宮山!D7+弥生が丘!D7+前山北中!D7+前山南!D7+洞源!D7+美笹!D7+泉!D7</f>
        <v>7</v>
      </c>
      <c r="E7" s="10">
        <f>小宮山!E7+弥生が丘!E7+前山北中!E7+前山南!E7+洞源!E7+美笹!E7+泉!E7</f>
        <v>16</v>
      </c>
      <c r="F7" s="32"/>
    </row>
    <row r="8" spans="1:6" ht="15" customHeight="1" x14ac:dyDescent="0.15">
      <c r="A8" s="12"/>
      <c r="B8" s="37" t="s">
        <v>50</v>
      </c>
      <c r="C8" s="70">
        <f>小宮山!C8+弥生が丘!C8+前山北中!C8+前山南!C8+洞源!C8+美笹!C8+泉!C8</f>
        <v>49</v>
      </c>
      <c r="D8" s="70">
        <f>小宮山!D8+弥生が丘!D8+前山北中!D8+前山南!D8+洞源!D8+美笹!D8+泉!D8</f>
        <v>43</v>
      </c>
      <c r="E8" s="38">
        <f>小宮山!E8+弥生が丘!E8+前山北中!E8+前山南!E8+洞源!E8+美笹!E8+泉!E8</f>
        <v>92</v>
      </c>
      <c r="F8" s="39">
        <f>E8/E147</f>
        <v>3.6220472440944881E-2</v>
      </c>
    </row>
    <row r="9" spans="1:6" ht="15" customHeight="1" x14ac:dyDescent="0.15">
      <c r="A9" s="12"/>
      <c r="B9" s="35">
        <v>5</v>
      </c>
      <c r="C9" s="75">
        <f>小宮山!C9+弥生が丘!C9+前山北中!C9+前山南!C9+洞源!C9+美笹!C9+泉!C9</f>
        <v>12</v>
      </c>
      <c r="D9" s="75">
        <f>小宮山!D9+弥生が丘!D9+前山北中!D9+前山南!D9+洞源!D9+美笹!D9+泉!D9</f>
        <v>8</v>
      </c>
      <c r="E9" s="10">
        <f>小宮山!E9+弥生が丘!E9+前山北中!E9+前山南!E9+洞源!E9+美笹!E9+泉!E9</f>
        <v>20</v>
      </c>
      <c r="F9" s="32"/>
    </row>
    <row r="10" spans="1:6" ht="15" customHeight="1" x14ac:dyDescent="0.15">
      <c r="A10" s="12"/>
      <c r="B10" s="35">
        <v>6</v>
      </c>
      <c r="C10" s="75">
        <f>小宮山!C10+弥生が丘!C10+前山北中!C10+前山南!C10+洞源!C10+美笹!C10+泉!C10</f>
        <v>17</v>
      </c>
      <c r="D10" s="75">
        <f>小宮山!D10+弥生が丘!D10+前山北中!D10+前山南!D10+洞源!D10+美笹!D10+泉!D10</f>
        <v>12</v>
      </c>
      <c r="E10" s="10">
        <f>小宮山!E10+弥生が丘!E10+前山北中!E10+前山南!E10+洞源!E10+美笹!E10+泉!E10</f>
        <v>29</v>
      </c>
      <c r="F10" s="32"/>
    </row>
    <row r="11" spans="1:6" ht="15" customHeight="1" x14ac:dyDescent="0.15">
      <c r="A11" s="12"/>
      <c r="B11" s="35">
        <v>7</v>
      </c>
      <c r="C11" s="75">
        <f>小宮山!C11+弥生が丘!C11+前山北中!C11+前山南!C11+洞源!C11+美笹!C11+泉!C11</f>
        <v>10</v>
      </c>
      <c r="D11" s="75">
        <f>小宮山!D11+弥生が丘!D11+前山北中!D11+前山南!D11+洞源!D11+美笹!D11+泉!D11</f>
        <v>11</v>
      </c>
      <c r="E11" s="10">
        <f>小宮山!E11+弥生が丘!E11+前山北中!E11+前山南!E11+洞源!E11+美笹!E11+泉!E11</f>
        <v>21</v>
      </c>
      <c r="F11" s="32"/>
    </row>
    <row r="12" spans="1:6" ht="15" customHeight="1" x14ac:dyDescent="0.15">
      <c r="A12" s="12"/>
      <c r="B12" s="35">
        <v>8</v>
      </c>
      <c r="C12" s="75">
        <f>小宮山!C12+弥生が丘!C12+前山北中!C12+前山南!C12+洞源!C12+美笹!C12+泉!C12</f>
        <v>12</v>
      </c>
      <c r="D12" s="75">
        <f>小宮山!D12+弥生が丘!D12+前山北中!D12+前山南!D12+洞源!D12+美笹!D12+泉!D12</f>
        <v>13</v>
      </c>
      <c r="E12" s="10">
        <f>小宮山!E12+弥生が丘!E12+前山北中!E12+前山南!E12+洞源!E12+美笹!E12+泉!E12</f>
        <v>25</v>
      </c>
      <c r="F12" s="32"/>
    </row>
    <row r="13" spans="1:6" ht="15" customHeight="1" x14ac:dyDescent="0.15">
      <c r="A13" s="12"/>
      <c r="B13" s="35">
        <v>9</v>
      </c>
      <c r="C13" s="75">
        <f>小宮山!C13+弥生が丘!C13+前山北中!C13+前山南!C13+洞源!C13+美笹!C13+泉!C13</f>
        <v>12</v>
      </c>
      <c r="D13" s="75">
        <f>小宮山!D13+弥生が丘!D13+前山北中!D13+前山南!D13+洞源!D13+美笹!D13+泉!D13</f>
        <v>9</v>
      </c>
      <c r="E13" s="10">
        <f>小宮山!E13+弥生が丘!E13+前山北中!E13+前山南!E13+洞源!E13+美笹!E13+泉!E13</f>
        <v>21</v>
      </c>
      <c r="F13" s="32"/>
    </row>
    <row r="14" spans="1:6" ht="15" customHeight="1" x14ac:dyDescent="0.15">
      <c r="A14" s="12"/>
      <c r="B14" s="37" t="s">
        <v>51</v>
      </c>
      <c r="C14" s="70">
        <f>小宮山!C14+弥生が丘!C14+前山北中!C14+前山南!C14+洞源!C14+美笹!C14+泉!C14</f>
        <v>63</v>
      </c>
      <c r="D14" s="70">
        <f>小宮山!D14+弥生が丘!D14+前山北中!D14+前山南!D14+洞源!D14+美笹!D14+泉!D14</f>
        <v>53</v>
      </c>
      <c r="E14" s="48">
        <f>小宮山!E14+弥生が丘!E14+前山北中!E14+前山南!E14+洞源!E14+美笹!E14+泉!E14</f>
        <v>116</v>
      </c>
      <c r="F14" s="39">
        <f>E14/E147</f>
        <v>4.5669291338582677E-2</v>
      </c>
    </row>
    <row r="15" spans="1:6" ht="15" customHeight="1" x14ac:dyDescent="0.15">
      <c r="A15" s="12"/>
      <c r="B15" s="35">
        <v>10</v>
      </c>
      <c r="C15" s="75">
        <f>小宮山!C15+弥生が丘!C15+前山北中!C15+前山南!C15+洞源!C15+美笹!C15+泉!C15</f>
        <v>23</v>
      </c>
      <c r="D15" s="75">
        <f>小宮山!D15+弥生が丘!D15+前山北中!D15+前山南!D15+洞源!D15+美笹!D15+泉!D15</f>
        <v>9</v>
      </c>
      <c r="E15" s="10">
        <f>小宮山!E15+弥生が丘!E15+前山北中!E15+前山南!E15+洞源!E15+美笹!E15+泉!E15</f>
        <v>32</v>
      </c>
      <c r="F15" s="32"/>
    </row>
    <row r="16" spans="1:6" ht="15" customHeight="1" x14ac:dyDescent="0.15">
      <c r="A16" s="12"/>
      <c r="B16" s="35">
        <v>11</v>
      </c>
      <c r="C16" s="75">
        <f>小宮山!C16+弥生が丘!C16+前山北中!C16+前山南!C16+洞源!C16+美笹!C16+泉!C16</f>
        <v>10</v>
      </c>
      <c r="D16" s="75">
        <f>小宮山!D16+弥生が丘!D16+前山北中!D16+前山南!D16+洞源!D16+美笹!D16+泉!D16</f>
        <v>12</v>
      </c>
      <c r="E16" s="10">
        <f>小宮山!E16+弥生が丘!E16+前山北中!E16+前山南!E16+洞源!E16+美笹!E16+泉!E16</f>
        <v>22</v>
      </c>
      <c r="F16" s="32"/>
    </row>
    <row r="17" spans="1:6" ht="15" customHeight="1" x14ac:dyDescent="0.15">
      <c r="A17" s="12"/>
      <c r="B17" s="35">
        <v>12</v>
      </c>
      <c r="C17" s="75">
        <f>小宮山!C17+弥生が丘!C17+前山北中!C17+前山南!C17+洞源!C17+美笹!C17+泉!C17</f>
        <v>17</v>
      </c>
      <c r="D17" s="75">
        <f>小宮山!D17+弥生が丘!D17+前山北中!D17+前山南!D17+洞源!D17+美笹!D17+泉!D17</f>
        <v>10</v>
      </c>
      <c r="E17" s="10">
        <f>小宮山!E17+弥生が丘!E17+前山北中!E17+前山南!E17+洞源!E17+美笹!E17+泉!E17</f>
        <v>27</v>
      </c>
      <c r="F17" s="32"/>
    </row>
    <row r="18" spans="1:6" ht="15" customHeight="1" x14ac:dyDescent="0.15">
      <c r="A18" s="12"/>
      <c r="B18" s="35">
        <v>13</v>
      </c>
      <c r="C18" s="75">
        <f>小宮山!C18+弥生が丘!C18+前山北中!C18+前山南!C18+洞源!C18+美笹!C18+泉!C18</f>
        <v>18</v>
      </c>
      <c r="D18" s="75">
        <f>小宮山!D18+弥生が丘!D18+前山北中!D18+前山南!D18+洞源!D18+美笹!D18+泉!D18</f>
        <v>16</v>
      </c>
      <c r="E18" s="10">
        <f>小宮山!E18+弥生が丘!E18+前山北中!E18+前山南!E18+洞源!E18+美笹!E18+泉!E18</f>
        <v>34</v>
      </c>
      <c r="F18" s="32"/>
    </row>
    <row r="19" spans="1:6" ht="15" customHeight="1" x14ac:dyDescent="0.15">
      <c r="A19" s="12"/>
      <c r="B19" s="35">
        <v>14</v>
      </c>
      <c r="C19" s="75">
        <f>小宮山!C19+弥生が丘!C19+前山北中!C19+前山南!C19+洞源!C19+美笹!C19+泉!C19</f>
        <v>18</v>
      </c>
      <c r="D19" s="75">
        <f>小宮山!D19+弥生が丘!D19+前山北中!D19+前山南!D19+洞源!D19+美笹!D19+泉!D19</f>
        <v>11</v>
      </c>
      <c r="E19" s="10">
        <f>小宮山!E19+弥生が丘!E19+前山北中!E19+前山南!E19+洞源!E19+美笹!E19+泉!E19</f>
        <v>29</v>
      </c>
      <c r="F19" s="32"/>
    </row>
    <row r="20" spans="1:6" ht="15" customHeight="1" x14ac:dyDescent="0.15">
      <c r="A20" s="12"/>
      <c r="B20" s="37" t="s">
        <v>52</v>
      </c>
      <c r="C20" s="70">
        <f>小宮山!C20+弥生が丘!C20+前山北中!C20+前山南!C20+洞源!C20+美笹!C20+泉!C20</f>
        <v>86</v>
      </c>
      <c r="D20" s="70">
        <f>小宮山!D20+弥生が丘!D20+前山北中!D20+前山南!D20+洞源!D20+美笹!D20+泉!D20</f>
        <v>58</v>
      </c>
      <c r="E20" s="48">
        <f>小宮山!E20+弥生が丘!E20+前山北中!E20+前山南!E20+洞源!E20+美笹!E20+泉!E20</f>
        <v>144</v>
      </c>
      <c r="F20" s="39">
        <f>E20/E147</f>
        <v>5.6692913385826771E-2</v>
      </c>
    </row>
    <row r="21" spans="1:6" ht="15" customHeight="1" x14ac:dyDescent="0.15">
      <c r="A21" s="12"/>
      <c r="B21" s="35">
        <v>15</v>
      </c>
      <c r="C21" s="75">
        <f>小宮山!C21+弥生が丘!C21+前山北中!C21+前山南!C21+洞源!C21+美笹!C21+泉!C21</f>
        <v>19</v>
      </c>
      <c r="D21" s="75">
        <f>小宮山!D21+弥生が丘!D21+前山北中!D21+前山南!D21+洞源!D21+美笹!D21+泉!D21</f>
        <v>15</v>
      </c>
      <c r="E21" s="10">
        <f>小宮山!E21+弥生が丘!E21+前山北中!E21+前山南!E21+洞源!E21+美笹!E21+泉!E21</f>
        <v>34</v>
      </c>
      <c r="F21" s="32"/>
    </row>
    <row r="22" spans="1:6" ht="15" customHeight="1" x14ac:dyDescent="0.15">
      <c r="A22" s="12"/>
      <c r="B22" s="35">
        <v>16</v>
      </c>
      <c r="C22" s="75">
        <f>小宮山!C22+弥生が丘!C22+前山北中!C22+前山南!C22+洞源!C22+美笹!C22+泉!C22</f>
        <v>6</v>
      </c>
      <c r="D22" s="75">
        <f>小宮山!D22+弥生が丘!D22+前山北中!D22+前山南!D22+洞源!D22+美笹!D22+泉!D22</f>
        <v>13</v>
      </c>
      <c r="E22" s="10">
        <f>小宮山!E22+弥生が丘!E22+前山北中!E22+前山南!E22+洞源!E22+美笹!E22+泉!E22</f>
        <v>19</v>
      </c>
      <c r="F22" s="32"/>
    </row>
    <row r="23" spans="1:6" ht="15" customHeight="1" x14ac:dyDescent="0.15">
      <c r="A23" s="12"/>
      <c r="B23" s="35">
        <v>17</v>
      </c>
      <c r="C23" s="75">
        <f>小宮山!C23+弥生が丘!C23+前山北中!C23+前山南!C23+洞源!C23+美笹!C23+泉!C23</f>
        <v>14</v>
      </c>
      <c r="D23" s="75">
        <f>小宮山!D23+弥生が丘!D23+前山北中!D23+前山南!D23+洞源!D23+美笹!D23+泉!D23</f>
        <v>10</v>
      </c>
      <c r="E23" s="10">
        <f>小宮山!E23+弥生が丘!E23+前山北中!E23+前山南!E23+洞源!E23+美笹!E23+泉!E23</f>
        <v>24</v>
      </c>
      <c r="F23" s="32"/>
    </row>
    <row r="24" spans="1:6" ht="15" customHeight="1" x14ac:dyDescent="0.15">
      <c r="A24" s="12"/>
      <c r="B24" s="35">
        <v>18</v>
      </c>
      <c r="C24" s="75">
        <f>小宮山!C24+弥生が丘!C24+前山北中!C24+前山南!C24+洞源!C24+美笹!C24+泉!C24</f>
        <v>13</v>
      </c>
      <c r="D24" s="75">
        <f>小宮山!D24+弥生が丘!D24+前山北中!D24+前山南!D24+洞源!D24+美笹!D24+泉!D24</f>
        <v>12</v>
      </c>
      <c r="E24" s="10">
        <f>小宮山!E24+弥生が丘!E24+前山北中!E24+前山南!E24+洞源!E24+美笹!E24+泉!E24</f>
        <v>25</v>
      </c>
      <c r="F24" s="32"/>
    </row>
    <row r="25" spans="1:6" ht="15" customHeight="1" x14ac:dyDescent="0.15">
      <c r="A25" s="12"/>
      <c r="B25" s="35">
        <v>19</v>
      </c>
      <c r="C25" s="75">
        <f>小宮山!C25+弥生が丘!C25+前山北中!C25+前山南!C25+洞源!C25+美笹!C25+泉!C25</f>
        <v>16</v>
      </c>
      <c r="D25" s="75">
        <f>小宮山!D25+弥生が丘!D25+前山北中!D25+前山南!D25+洞源!D25+美笹!D25+泉!D25</f>
        <v>10</v>
      </c>
      <c r="E25" s="10">
        <f>小宮山!E25+弥生が丘!E25+前山北中!E25+前山南!E25+洞源!E25+美笹!E25+泉!E25</f>
        <v>26</v>
      </c>
      <c r="F25" s="32"/>
    </row>
    <row r="26" spans="1:6" ht="15" customHeight="1" x14ac:dyDescent="0.15">
      <c r="A26" s="12"/>
      <c r="B26" s="40" t="s">
        <v>53</v>
      </c>
      <c r="C26" s="49">
        <f>小宮山!C26+弥生が丘!C26+前山北中!C26+前山南!C26+洞源!C26+美笹!C26+泉!C26</f>
        <v>68</v>
      </c>
      <c r="D26" s="49">
        <f>小宮山!D26+弥生が丘!D26+前山北中!D26+前山南!D26+洞源!D26+美笹!D26+泉!D26</f>
        <v>60</v>
      </c>
      <c r="E26" s="41">
        <f>小宮山!E26+弥生が丘!E26+前山北中!E26+前山南!E26+洞源!E26+美笹!E26+泉!E26</f>
        <v>128</v>
      </c>
      <c r="F26" s="42">
        <f>E26/E147</f>
        <v>5.0393700787401574E-2</v>
      </c>
    </row>
    <row r="27" spans="1:6" ht="15" customHeight="1" x14ac:dyDescent="0.15">
      <c r="A27" s="12"/>
      <c r="B27" s="35">
        <v>20</v>
      </c>
      <c r="C27" s="75">
        <f>小宮山!C27+弥生が丘!C27+前山北中!C27+前山南!C27+洞源!C27+美笹!C27+泉!C27</f>
        <v>8</v>
      </c>
      <c r="D27" s="75">
        <f>小宮山!D27+弥生が丘!D27+前山北中!D27+前山南!D27+洞源!D27+美笹!D27+泉!D27</f>
        <v>12</v>
      </c>
      <c r="E27" s="10">
        <f>小宮山!E27+弥生が丘!E27+前山北中!E27+前山南!E27+洞源!E27+美笹!E27+泉!E27</f>
        <v>20</v>
      </c>
      <c r="F27" s="32"/>
    </row>
    <row r="28" spans="1:6" ht="15" customHeight="1" x14ac:dyDescent="0.15">
      <c r="A28" s="12"/>
      <c r="B28" s="35">
        <v>21</v>
      </c>
      <c r="C28" s="75">
        <f>小宮山!C28+弥生が丘!C28+前山北中!C28+前山南!C28+洞源!C28+美笹!C28+泉!C28</f>
        <v>10</v>
      </c>
      <c r="D28" s="75">
        <f>小宮山!D28+弥生が丘!D28+前山北中!D28+前山南!D28+洞源!D28+美笹!D28+泉!D28</f>
        <v>15</v>
      </c>
      <c r="E28" s="10">
        <f>小宮山!E28+弥生が丘!E28+前山北中!E28+前山南!E28+洞源!E28+美笹!E28+泉!E28</f>
        <v>25</v>
      </c>
      <c r="F28" s="32"/>
    </row>
    <row r="29" spans="1:6" ht="15" customHeight="1" x14ac:dyDescent="0.15">
      <c r="A29" s="12"/>
      <c r="B29" s="35">
        <v>22</v>
      </c>
      <c r="C29" s="75">
        <f>小宮山!C29+弥生が丘!C29+前山北中!C29+前山南!C29+洞源!C29+美笹!C29+泉!C29</f>
        <v>9</v>
      </c>
      <c r="D29" s="75">
        <f>小宮山!D29+弥生が丘!D29+前山北中!D29+前山南!D29+洞源!D29+美笹!D29+泉!D29</f>
        <v>9</v>
      </c>
      <c r="E29" s="10">
        <f>小宮山!E29+弥生が丘!E29+前山北中!E29+前山南!E29+洞源!E29+美笹!E29+泉!E29</f>
        <v>18</v>
      </c>
      <c r="F29" s="32"/>
    </row>
    <row r="30" spans="1:6" ht="15" customHeight="1" x14ac:dyDescent="0.15">
      <c r="A30" s="12"/>
      <c r="B30" s="35">
        <v>23</v>
      </c>
      <c r="C30" s="75">
        <f>小宮山!C30+弥生が丘!C30+前山北中!C30+前山南!C30+洞源!C30+美笹!C30+泉!C30</f>
        <v>14</v>
      </c>
      <c r="D30" s="75">
        <f>小宮山!D30+弥生が丘!D30+前山北中!D30+前山南!D30+洞源!D30+美笹!D30+泉!D30</f>
        <v>9</v>
      </c>
      <c r="E30" s="10">
        <f>小宮山!E30+弥生が丘!E30+前山北中!E30+前山南!E30+洞源!E30+美笹!E30+泉!E30</f>
        <v>23</v>
      </c>
      <c r="F30" s="32"/>
    </row>
    <row r="31" spans="1:6" ht="15" customHeight="1" x14ac:dyDescent="0.15">
      <c r="A31" s="12"/>
      <c r="B31" s="35">
        <v>24</v>
      </c>
      <c r="C31" s="75">
        <f>小宮山!C31+弥生が丘!C31+前山北中!C31+前山南!C31+洞源!C31+美笹!C31+泉!C31</f>
        <v>10</v>
      </c>
      <c r="D31" s="75">
        <f>小宮山!D31+弥生が丘!D31+前山北中!D31+前山南!D31+洞源!D31+美笹!D31+泉!D31</f>
        <v>7</v>
      </c>
      <c r="E31" s="10">
        <f>小宮山!E31+弥生が丘!E31+前山北中!E31+前山南!E31+洞源!E31+美笹!E31+泉!E31</f>
        <v>17</v>
      </c>
      <c r="F31" s="32"/>
    </row>
    <row r="32" spans="1:6" ht="15" customHeight="1" x14ac:dyDescent="0.15">
      <c r="A32" s="12"/>
      <c r="B32" s="40" t="s">
        <v>54</v>
      </c>
      <c r="C32" s="49">
        <f>小宮山!C32+弥生が丘!C32+前山北中!C32+前山南!C32+洞源!C32+美笹!C32+泉!C32</f>
        <v>51</v>
      </c>
      <c r="D32" s="49">
        <f>小宮山!D32+弥生が丘!D32+前山北中!D32+前山南!D32+洞源!D32+美笹!D32+泉!D32</f>
        <v>52</v>
      </c>
      <c r="E32" s="41">
        <f>小宮山!E32+弥生が丘!E32+前山北中!E32+前山南!E32+洞源!E32+美笹!E32+泉!E32</f>
        <v>103</v>
      </c>
      <c r="F32" s="42">
        <f>E32/E147</f>
        <v>4.0551181102362208E-2</v>
      </c>
    </row>
    <row r="33" spans="1:6" ht="15" customHeight="1" x14ac:dyDescent="0.15">
      <c r="A33" s="12"/>
      <c r="B33" s="35">
        <v>25</v>
      </c>
      <c r="C33" s="75">
        <f>小宮山!C33+弥生が丘!C33+前山北中!C33+前山南!C33+洞源!C33+美笹!C33+泉!C33</f>
        <v>3</v>
      </c>
      <c r="D33" s="75">
        <f>小宮山!D33+弥生が丘!D33+前山北中!D33+前山南!D33+洞源!D33+美笹!D33+泉!D33</f>
        <v>6</v>
      </c>
      <c r="E33" s="10">
        <f>小宮山!E33+弥生が丘!E33+前山北中!E33+前山南!E33+洞源!E33+美笹!E33+泉!E33</f>
        <v>9</v>
      </c>
      <c r="F33" s="32"/>
    </row>
    <row r="34" spans="1:6" ht="15" customHeight="1" x14ac:dyDescent="0.15">
      <c r="A34" s="12"/>
      <c r="B34" s="35">
        <v>26</v>
      </c>
      <c r="C34" s="75">
        <f>小宮山!C34+弥生が丘!C34+前山北中!C34+前山南!C34+洞源!C34+美笹!C34+泉!C34</f>
        <v>11</v>
      </c>
      <c r="D34" s="75">
        <f>小宮山!D34+弥生が丘!D34+前山北中!D34+前山南!D34+洞源!D34+美笹!D34+泉!D34</f>
        <v>10</v>
      </c>
      <c r="E34" s="10">
        <f>小宮山!E34+弥生が丘!E34+前山北中!E34+前山南!E34+洞源!E34+美笹!E34+泉!E34</f>
        <v>21</v>
      </c>
      <c r="F34" s="32"/>
    </row>
    <row r="35" spans="1:6" ht="15" customHeight="1" x14ac:dyDescent="0.15">
      <c r="A35" s="12"/>
      <c r="B35" s="35">
        <v>27</v>
      </c>
      <c r="C35" s="75">
        <f>小宮山!C35+弥生が丘!C35+前山北中!C35+前山南!C35+洞源!C35+美笹!C35+泉!C35</f>
        <v>9</v>
      </c>
      <c r="D35" s="75">
        <f>小宮山!D35+弥生が丘!D35+前山北中!D35+前山南!D35+洞源!D35+美笹!D35+泉!D35</f>
        <v>10</v>
      </c>
      <c r="E35" s="10">
        <f>小宮山!E35+弥生が丘!E35+前山北中!E35+前山南!E35+洞源!E35+美笹!E35+泉!E35</f>
        <v>19</v>
      </c>
      <c r="F35" s="32"/>
    </row>
    <row r="36" spans="1:6" ht="15" customHeight="1" x14ac:dyDescent="0.15">
      <c r="A36" s="12"/>
      <c r="B36" s="35">
        <v>28</v>
      </c>
      <c r="C36" s="75">
        <f>小宮山!C36+弥生が丘!C36+前山北中!C36+前山南!C36+洞源!C36+美笹!C36+泉!C36</f>
        <v>9</v>
      </c>
      <c r="D36" s="75">
        <f>小宮山!D36+弥生が丘!D36+前山北中!D36+前山南!D36+洞源!D36+美笹!D36+泉!D36</f>
        <v>3</v>
      </c>
      <c r="E36" s="10">
        <f>小宮山!E36+弥生が丘!E36+前山北中!E36+前山南!E36+洞源!E36+美笹!E36+泉!E36</f>
        <v>12</v>
      </c>
      <c r="F36" s="32"/>
    </row>
    <row r="37" spans="1:6" ht="15" customHeight="1" x14ac:dyDescent="0.15">
      <c r="A37" s="12"/>
      <c r="B37" s="35">
        <v>29</v>
      </c>
      <c r="C37" s="75">
        <f>小宮山!C37+弥生が丘!C37+前山北中!C37+前山南!C37+洞源!C37+美笹!C37+泉!C37</f>
        <v>10</v>
      </c>
      <c r="D37" s="75">
        <f>小宮山!D37+弥生が丘!D37+前山北中!D37+前山南!D37+洞源!D37+美笹!D37+泉!D37</f>
        <v>15</v>
      </c>
      <c r="E37" s="10">
        <f>小宮山!E37+弥生が丘!E37+前山北中!E37+前山南!E37+洞源!E37+美笹!E37+泉!E37</f>
        <v>25</v>
      </c>
      <c r="F37" s="32"/>
    </row>
    <row r="38" spans="1:6" ht="15" customHeight="1" x14ac:dyDescent="0.15">
      <c r="A38" s="12"/>
      <c r="B38" s="40" t="s">
        <v>55</v>
      </c>
      <c r="C38" s="49">
        <f>小宮山!C38+弥生が丘!C38+前山北中!C38+前山南!C38+洞源!C38+美笹!C38+泉!C38</f>
        <v>42</v>
      </c>
      <c r="D38" s="49">
        <f>小宮山!D38+弥生が丘!D38+前山北中!D38+前山南!D38+洞源!D38+美笹!D38+泉!D38</f>
        <v>44</v>
      </c>
      <c r="E38" s="41">
        <f>小宮山!E38+弥生が丘!E38+前山北中!E38+前山南!E38+洞源!E38+美笹!E38+泉!E38</f>
        <v>86</v>
      </c>
      <c r="F38" s="42">
        <f>E38/E147</f>
        <v>3.3858267716535433E-2</v>
      </c>
    </row>
    <row r="39" spans="1:6" ht="15" customHeight="1" x14ac:dyDescent="0.15">
      <c r="A39" s="12"/>
      <c r="B39" s="35">
        <v>30</v>
      </c>
      <c r="C39" s="75">
        <f>小宮山!C39+弥生が丘!C39+前山北中!C39+前山南!C39+洞源!C39+美笹!C39+泉!C39</f>
        <v>4</v>
      </c>
      <c r="D39" s="75">
        <f>小宮山!D39+弥生が丘!D39+前山北中!D39+前山南!D39+洞源!D39+美笹!D39+泉!D39</f>
        <v>10</v>
      </c>
      <c r="E39" s="10">
        <f>小宮山!E39+弥生が丘!E39+前山北中!E39+前山南!E39+洞源!E39+美笹!E39+泉!E39</f>
        <v>14</v>
      </c>
      <c r="F39" s="32"/>
    </row>
    <row r="40" spans="1:6" ht="15" customHeight="1" x14ac:dyDescent="0.15">
      <c r="A40" s="12"/>
      <c r="B40" s="35">
        <v>31</v>
      </c>
      <c r="C40" s="75">
        <f>小宮山!C40+弥生が丘!C40+前山北中!C40+前山南!C40+洞源!C40+美笹!C40+泉!C40</f>
        <v>9</v>
      </c>
      <c r="D40" s="75">
        <f>小宮山!D40+弥生が丘!D40+前山北中!D40+前山南!D40+洞源!D40+美笹!D40+泉!D40</f>
        <v>11</v>
      </c>
      <c r="E40" s="10">
        <f>小宮山!E40+弥生が丘!E40+前山北中!E40+前山南!E40+洞源!E40+美笹!E40+泉!E40</f>
        <v>20</v>
      </c>
      <c r="F40" s="32"/>
    </row>
    <row r="41" spans="1:6" ht="15" customHeight="1" x14ac:dyDescent="0.15">
      <c r="A41" s="12"/>
      <c r="B41" s="35">
        <v>32</v>
      </c>
      <c r="C41" s="75">
        <f>小宮山!C41+弥生が丘!C41+前山北中!C41+前山南!C41+洞源!C41+美笹!C41+泉!C41</f>
        <v>10</v>
      </c>
      <c r="D41" s="75">
        <f>小宮山!D41+弥生が丘!D41+前山北中!D41+前山南!D41+洞源!D41+美笹!D41+泉!D41</f>
        <v>14</v>
      </c>
      <c r="E41" s="10">
        <f>小宮山!E41+弥生が丘!E41+前山北中!E41+前山南!E41+洞源!E41+美笹!E41+泉!E41</f>
        <v>24</v>
      </c>
      <c r="F41" s="32"/>
    </row>
    <row r="42" spans="1:6" ht="15" customHeight="1" x14ac:dyDescent="0.15">
      <c r="A42" s="12"/>
      <c r="B42" s="35">
        <v>33</v>
      </c>
      <c r="C42" s="75">
        <f>小宮山!C42+弥生が丘!C42+前山北中!C42+前山南!C42+洞源!C42+美笹!C42+泉!C42</f>
        <v>10</v>
      </c>
      <c r="D42" s="75">
        <f>小宮山!D42+弥生が丘!D42+前山北中!D42+前山南!D42+洞源!D42+美笹!D42+泉!D42</f>
        <v>16</v>
      </c>
      <c r="E42" s="10">
        <f>小宮山!E42+弥生が丘!E42+前山北中!E42+前山南!E42+洞源!E42+美笹!E42+泉!E42</f>
        <v>26</v>
      </c>
      <c r="F42" s="32"/>
    </row>
    <row r="43" spans="1:6" ht="15" customHeight="1" x14ac:dyDescent="0.15">
      <c r="A43" s="12"/>
      <c r="B43" s="35">
        <v>34</v>
      </c>
      <c r="C43" s="75">
        <f>小宮山!C43+弥生が丘!C43+前山北中!C43+前山南!C43+洞源!C43+美笹!C43+泉!C43</f>
        <v>12</v>
      </c>
      <c r="D43" s="75">
        <f>小宮山!D43+弥生が丘!D43+前山北中!D43+前山南!D43+洞源!D43+美笹!D43+泉!D43</f>
        <v>10</v>
      </c>
      <c r="E43" s="10">
        <f>小宮山!E43+弥生が丘!E43+前山北中!E43+前山南!E43+洞源!E43+美笹!E43+泉!E43</f>
        <v>22</v>
      </c>
      <c r="F43" s="32"/>
    </row>
    <row r="44" spans="1:6" ht="15" customHeight="1" x14ac:dyDescent="0.15">
      <c r="A44" s="12"/>
      <c r="B44" s="40" t="s">
        <v>56</v>
      </c>
      <c r="C44" s="49">
        <f>小宮山!C44+弥生が丘!C44+前山北中!C44+前山南!C44+洞源!C44+美笹!C44+泉!C44</f>
        <v>45</v>
      </c>
      <c r="D44" s="49">
        <f>小宮山!D44+弥生が丘!D44+前山北中!D44+前山南!D44+洞源!D44+美笹!D44+泉!D44</f>
        <v>61</v>
      </c>
      <c r="E44" s="41">
        <f>小宮山!E44+弥生が丘!E44+前山北中!E44+前山南!E44+洞源!E44+美笹!E44+泉!E44</f>
        <v>106</v>
      </c>
      <c r="F44" s="42">
        <f>E44/E147</f>
        <v>4.1732283464566929E-2</v>
      </c>
    </row>
    <row r="45" spans="1:6" ht="15" customHeight="1" x14ac:dyDescent="0.15">
      <c r="A45" s="12"/>
      <c r="B45" s="35">
        <v>35</v>
      </c>
      <c r="C45" s="75">
        <f>小宮山!C45+弥生が丘!C45+前山北中!C45+前山南!C45+洞源!C45+美笹!C45+泉!C45</f>
        <v>7</v>
      </c>
      <c r="D45" s="75">
        <f>小宮山!D45+弥生が丘!D45+前山北中!D45+前山南!D45+洞源!D45+美笹!D45+泉!D45</f>
        <v>13</v>
      </c>
      <c r="E45" s="10">
        <f>小宮山!E45+弥生が丘!E45+前山北中!E45+前山南!E45+洞源!E45+美笹!E45+泉!E45</f>
        <v>20</v>
      </c>
      <c r="F45" s="32"/>
    </row>
    <row r="46" spans="1:6" ht="15" customHeight="1" x14ac:dyDescent="0.15">
      <c r="A46" s="12"/>
      <c r="B46" s="35">
        <v>36</v>
      </c>
      <c r="C46" s="75">
        <f>小宮山!C46+弥生が丘!C46+前山北中!C46+前山南!C46+洞源!C46+美笹!C46+泉!C46</f>
        <v>11</v>
      </c>
      <c r="D46" s="75">
        <f>小宮山!D46+弥生が丘!D46+前山北中!D46+前山南!D46+洞源!D46+美笹!D46+泉!D46</f>
        <v>12</v>
      </c>
      <c r="E46" s="10">
        <f>小宮山!E46+弥生が丘!E46+前山北中!E46+前山南!E46+洞源!E46+美笹!E46+泉!E46</f>
        <v>23</v>
      </c>
      <c r="F46" s="32"/>
    </row>
    <row r="47" spans="1:6" ht="15" customHeight="1" x14ac:dyDescent="0.15">
      <c r="A47" s="12"/>
      <c r="B47" s="35">
        <v>37</v>
      </c>
      <c r="C47" s="75">
        <f>小宮山!C47+弥生が丘!C47+前山北中!C47+前山南!C47+洞源!C47+美笹!C47+泉!C47</f>
        <v>8</v>
      </c>
      <c r="D47" s="75">
        <f>小宮山!D47+弥生が丘!D47+前山北中!D47+前山南!D47+洞源!D47+美笹!D47+泉!D47</f>
        <v>12</v>
      </c>
      <c r="E47" s="10">
        <f>小宮山!E47+弥生が丘!E47+前山北中!E47+前山南!E47+洞源!E47+美笹!E47+泉!E47</f>
        <v>20</v>
      </c>
      <c r="F47" s="32"/>
    </row>
    <row r="48" spans="1:6" ht="15" customHeight="1" x14ac:dyDescent="0.15">
      <c r="A48" s="12"/>
      <c r="B48" s="35">
        <v>38</v>
      </c>
      <c r="C48" s="75">
        <f>小宮山!C48+弥生が丘!C48+前山北中!C48+前山南!C48+洞源!C48+美笹!C48+泉!C48</f>
        <v>21</v>
      </c>
      <c r="D48" s="75">
        <f>小宮山!D48+弥生が丘!D48+前山北中!D48+前山南!D48+洞源!D48+美笹!D48+泉!D48</f>
        <v>20</v>
      </c>
      <c r="E48" s="10">
        <f>小宮山!E48+弥生が丘!E48+前山北中!E48+前山南!E48+洞源!E48+美笹!E48+泉!E48</f>
        <v>41</v>
      </c>
      <c r="F48" s="32"/>
    </row>
    <row r="49" spans="1:6" ht="15" customHeight="1" x14ac:dyDescent="0.15">
      <c r="A49" s="12"/>
      <c r="B49" s="35">
        <v>39</v>
      </c>
      <c r="C49" s="75">
        <f>小宮山!C49+弥生が丘!C49+前山北中!C49+前山南!C49+洞源!C49+美笹!C49+泉!C49</f>
        <v>12</v>
      </c>
      <c r="D49" s="75">
        <f>小宮山!D49+弥生が丘!D49+前山北中!D49+前山南!D49+洞源!D49+美笹!D49+泉!D49</f>
        <v>14</v>
      </c>
      <c r="E49" s="10">
        <f>小宮山!E49+弥生が丘!E49+前山北中!E49+前山南!E49+洞源!E49+美笹!E49+泉!E49</f>
        <v>26</v>
      </c>
      <c r="F49" s="32"/>
    </row>
    <row r="50" spans="1:6" ht="15" customHeight="1" x14ac:dyDescent="0.15">
      <c r="A50" s="12"/>
      <c r="B50" s="40" t="s">
        <v>57</v>
      </c>
      <c r="C50" s="49">
        <f>小宮山!C50+弥生が丘!C50+前山北中!C50+前山南!C50+洞源!C50+美笹!C50+泉!C50</f>
        <v>59</v>
      </c>
      <c r="D50" s="49">
        <f>小宮山!D50+弥生が丘!D50+前山北中!D50+前山南!D50+洞源!D50+美笹!D50+泉!D50</f>
        <v>71</v>
      </c>
      <c r="E50" s="41">
        <f>小宮山!E50+弥生が丘!E50+前山北中!E50+前山南!E50+洞源!E50+美笹!E50+泉!E50</f>
        <v>130</v>
      </c>
      <c r="F50" s="42">
        <f>E50/E147</f>
        <v>5.1181102362204724E-2</v>
      </c>
    </row>
    <row r="51" spans="1:6" ht="15" customHeight="1" x14ac:dyDescent="0.15">
      <c r="A51" s="12"/>
      <c r="B51" s="35">
        <v>40</v>
      </c>
      <c r="C51" s="75">
        <f>小宮山!C51+弥生が丘!C51+前山北中!C51+前山南!C51+洞源!C51+美笹!C51+泉!C51</f>
        <v>16</v>
      </c>
      <c r="D51" s="75">
        <f>小宮山!D51+弥生が丘!D51+前山北中!D51+前山南!D51+洞源!D51+美笹!D51+泉!D51</f>
        <v>16</v>
      </c>
      <c r="E51" s="10">
        <f>小宮山!E51+弥生が丘!E51+前山北中!E51+前山南!E51+洞源!E51+美笹!E51+泉!E51</f>
        <v>32</v>
      </c>
      <c r="F51" s="32"/>
    </row>
    <row r="52" spans="1:6" ht="15" customHeight="1" x14ac:dyDescent="0.15">
      <c r="A52" s="12"/>
      <c r="B52" s="35">
        <v>41</v>
      </c>
      <c r="C52" s="75">
        <f>小宮山!C52+弥生が丘!C52+前山北中!C52+前山南!C52+洞源!C52+美笹!C52+泉!C52</f>
        <v>12</v>
      </c>
      <c r="D52" s="75">
        <f>小宮山!D52+弥生が丘!D52+前山北中!D52+前山南!D52+洞源!D52+美笹!D52+泉!D52</f>
        <v>14</v>
      </c>
      <c r="E52" s="10">
        <f>小宮山!E52+弥生が丘!E52+前山北中!E52+前山南!E52+洞源!E52+美笹!E52+泉!E52</f>
        <v>26</v>
      </c>
      <c r="F52" s="32"/>
    </row>
    <row r="53" spans="1:6" ht="15" customHeight="1" x14ac:dyDescent="0.15">
      <c r="A53" s="12"/>
      <c r="B53" s="35">
        <v>42</v>
      </c>
      <c r="C53" s="75">
        <f>小宮山!C53+弥生が丘!C53+前山北中!C53+前山南!C53+洞源!C53+美笹!C53+泉!C53</f>
        <v>12</v>
      </c>
      <c r="D53" s="75">
        <f>小宮山!D53+弥生が丘!D53+前山北中!D53+前山南!D53+洞源!D53+美笹!D53+泉!D53</f>
        <v>18</v>
      </c>
      <c r="E53" s="10">
        <f>小宮山!E53+弥生が丘!E53+前山北中!E53+前山南!E53+洞源!E53+美笹!E53+泉!E53</f>
        <v>30</v>
      </c>
      <c r="F53" s="32"/>
    </row>
    <row r="54" spans="1:6" ht="15" customHeight="1" x14ac:dyDescent="0.15">
      <c r="A54" s="12"/>
      <c r="B54" s="35">
        <v>43</v>
      </c>
      <c r="C54" s="75">
        <f>小宮山!C54+弥生が丘!C54+前山北中!C54+前山南!C54+洞源!C54+美笹!C54+泉!C54</f>
        <v>16</v>
      </c>
      <c r="D54" s="75">
        <f>小宮山!D54+弥生が丘!D54+前山北中!D54+前山南!D54+洞源!D54+美笹!D54+泉!D54</f>
        <v>15</v>
      </c>
      <c r="E54" s="10">
        <f>小宮山!E54+弥生が丘!E54+前山北中!E54+前山南!E54+洞源!E54+美笹!E54+泉!E54</f>
        <v>31</v>
      </c>
      <c r="F54" s="32"/>
    </row>
    <row r="55" spans="1:6" ht="15" customHeight="1" x14ac:dyDescent="0.15">
      <c r="A55" s="12"/>
      <c r="B55" s="35">
        <v>44</v>
      </c>
      <c r="C55" s="75">
        <f>小宮山!C55+弥生が丘!C55+前山北中!C55+前山南!C55+洞源!C55+美笹!C55+泉!C55</f>
        <v>22</v>
      </c>
      <c r="D55" s="75">
        <f>小宮山!D55+弥生が丘!D55+前山北中!D55+前山南!D55+洞源!D55+美笹!D55+泉!D55</f>
        <v>22</v>
      </c>
      <c r="E55" s="10">
        <f>小宮山!E55+弥生が丘!E55+前山北中!E55+前山南!E55+洞源!E55+美笹!E55+泉!E55</f>
        <v>44</v>
      </c>
      <c r="F55" s="32"/>
    </row>
    <row r="56" spans="1:6" ht="15" customHeight="1" x14ac:dyDescent="0.15">
      <c r="A56" s="12"/>
      <c r="B56" s="40" t="s">
        <v>58</v>
      </c>
      <c r="C56" s="49">
        <f>小宮山!C56+弥生が丘!C56+前山北中!C56+前山南!C56+洞源!C56+美笹!C56+泉!C56</f>
        <v>78</v>
      </c>
      <c r="D56" s="49">
        <f>小宮山!D56+弥生が丘!D56+前山北中!D56+前山南!D56+洞源!D56+美笹!D56+泉!D56</f>
        <v>85</v>
      </c>
      <c r="E56" s="41">
        <f>小宮山!E56+弥生が丘!E56+前山北中!E56+前山南!E56+洞源!E56+美笹!E56+泉!E56</f>
        <v>163</v>
      </c>
      <c r="F56" s="42">
        <f>E56/E147</f>
        <v>6.4173228346456695E-2</v>
      </c>
    </row>
    <row r="57" spans="1:6" ht="15" customHeight="1" x14ac:dyDescent="0.15">
      <c r="A57" s="12"/>
      <c r="B57" s="35">
        <v>45</v>
      </c>
      <c r="C57" s="75">
        <f>小宮山!C57+弥生が丘!C57+前山北中!C57+前山南!C57+洞源!C57+美笹!C57+泉!C57</f>
        <v>14</v>
      </c>
      <c r="D57" s="75">
        <f>小宮山!D57+弥生が丘!D57+前山北中!D57+前山南!D57+洞源!D57+美笹!D57+泉!D57</f>
        <v>13</v>
      </c>
      <c r="E57" s="10">
        <f>小宮山!E57+弥生が丘!E57+前山北中!E57+前山南!E57+洞源!E57+美笹!E57+泉!E57</f>
        <v>27</v>
      </c>
      <c r="F57" s="32"/>
    </row>
    <row r="58" spans="1:6" ht="15" customHeight="1" x14ac:dyDescent="0.15">
      <c r="A58" s="12"/>
      <c r="B58" s="35">
        <v>46</v>
      </c>
      <c r="C58" s="75">
        <f>小宮山!C58+弥生が丘!C58+前山北中!C58+前山南!C58+洞源!C58+美笹!C58+泉!C58</f>
        <v>18</v>
      </c>
      <c r="D58" s="75">
        <f>小宮山!D58+弥生が丘!D58+前山北中!D58+前山南!D58+洞源!D58+美笹!D58+泉!D58</f>
        <v>22</v>
      </c>
      <c r="E58" s="10">
        <f>小宮山!E58+弥生が丘!E58+前山北中!E58+前山南!E58+洞源!E58+美笹!E58+泉!E58</f>
        <v>40</v>
      </c>
      <c r="F58" s="32"/>
    </row>
    <row r="59" spans="1:6" ht="15" customHeight="1" x14ac:dyDescent="0.15">
      <c r="A59" s="12"/>
      <c r="B59" s="35">
        <v>47</v>
      </c>
      <c r="C59" s="75">
        <f>小宮山!C59+弥生が丘!C59+前山北中!C59+前山南!C59+洞源!C59+美笹!C59+泉!C59</f>
        <v>15</v>
      </c>
      <c r="D59" s="75">
        <f>小宮山!D59+弥生が丘!D59+前山北中!D59+前山南!D59+洞源!D59+美笹!D59+泉!D59</f>
        <v>8</v>
      </c>
      <c r="E59" s="10">
        <f>小宮山!E59+弥生が丘!E59+前山北中!E59+前山南!E59+洞源!E59+美笹!E59+泉!E59</f>
        <v>23</v>
      </c>
      <c r="F59" s="32"/>
    </row>
    <row r="60" spans="1:6" ht="15" customHeight="1" x14ac:dyDescent="0.15">
      <c r="A60" s="12"/>
      <c r="B60" s="35">
        <v>48</v>
      </c>
      <c r="C60" s="75">
        <f>小宮山!C60+弥生が丘!C60+前山北中!C60+前山南!C60+洞源!C60+美笹!C60+泉!C60</f>
        <v>12</v>
      </c>
      <c r="D60" s="75">
        <f>小宮山!D60+弥生が丘!D60+前山北中!D60+前山南!D60+洞源!D60+美笹!D60+泉!D60</f>
        <v>26</v>
      </c>
      <c r="E60" s="10">
        <f>小宮山!E60+弥生が丘!E60+前山北中!E60+前山南!E60+洞源!E60+美笹!E60+泉!E60</f>
        <v>38</v>
      </c>
      <c r="F60" s="32"/>
    </row>
    <row r="61" spans="1:6" ht="15" customHeight="1" x14ac:dyDescent="0.15">
      <c r="A61" s="12"/>
      <c r="B61" s="35">
        <v>49</v>
      </c>
      <c r="C61" s="75">
        <f>小宮山!C61+弥生が丘!C61+前山北中!C61+前山南!C61+洞源!C61+美笹!C61+泉!C61</f>
        <v>22</v>
      </c>
      <c r="D61" s="75">
        <f>小宮山!D61+弥生が丘!D61+前山北中!D61+前山南!D61+洞源!D61+美笹!D61+泉!D61</f>
        <v>17</v>
      </c>
      <c r="E61" s="10">
        <f>小宮山!E61+弥生が丘!E61+前山北中!E61+前山南!E61+洞源!E61+美笹!E61+泉!E61</f>
        <v>39</v>
      </c>
      <c r="F61" s="32"/>
    </row>
    <row r="62" spans="1:6" ht="15" customHeight="1" x14ac:dyDescent="0.15">
      <c r="A62" s="12"/>
      <c r="B62" s="40" t="s">
        <v>59</v>
      </c>
      <c r="C62" s="49">
        <f>小宮山!C62+弥生が丘!C62+前山北中!C62+前山南!C62+洞源!C62+美笹!C62+泉!C62</f>
        <v>81</v>
      </c>
      <c r="D62" s="49">
        <f>小宮山!D62+弥生が丘!D62+前山北中!D62+前山南!D62+洞源!D62+美笹!D62+泉!D62</f>
        <v>86</v>
      </c>
      <c r="E62" s="41">
        <f>小宮山!E62+弥生が丘!E62+前山北中!E62+前山南!E62+洞源!E62+美笹!E62+泉!E62</f>
        <v>167</v>
      </c>
      <c r="F62" s="42">
        <f>E62/E147</f>
        <v>6.5748031496062995E-2</v>
      </c>
    </row>
    <row r="63" spans="1:6" ht="15" customHeight="1" x14ac:dyDescent="0.15">
      <c r="A63" s="12"/>
      <c r="B63" s="35">
        <v>50</v>
      </c>
      <c r="C63" s="75">
        <f>小宮山!C63+弥生が丘!C63+前山北中!C63+前山南!C63+洞源!C63+美笹!C63+泉!C63</f>
        <v>18</v>
      </c>
      <c r="D63" s="75">
        <f>小宮山!D63+弥生が丘!D63+前山北中!D63+前山南!D63+洞源!D63+美笹!D63+泉!D63</f>
        <v>19</v>
      </c>
      <c r="E63" s="10">
        <f>小宮山!E63+弥生が丘!E63+前山北中!E63+前山南!E63+洞源!E63+美笹!E63+泉!E63</f>
        <v>37</v>
      </c>
      <c r="F63" s="32"/>
    </row>
    <row r="64" spans="1:6" ht="15" customHeight="1" x14ac:dyDescent="0.15">
      <c r="A64" s="12"/>
      <c r="B64" s="35">
        <v>51</v>
      </c>
      <c r="C64" s="75">
        <f>小宮山!C64+弥生が丘!C64+前山北中!C64+前山南!C64+洞源!C64+美笹!C64+泉!C64</f>
        <v>22</v>
      </c>
      <c r="D64" s="75">
        <f>小宮山!D64+弥生が丘!D64+前山北中!D64+前山南!D64+洞源!D64+美笹!D64+泉!D64</f>
        <v>12</v>
      </c>
      <c r="E64" s="10">
        <f>小宮山!E64+弥生が丘!E64+前山北中!E64+前山南!E64+洞源!E64+美笹!E64+泉!E64</f>
        <v>34</v>
      </c>
      <c r="F64" s="32"/>
    </row>
    <row r="65" spans="1:6" ht="15" customHeight="1" x14ac:dyDescent="0.15">
      <c r="A65" s="12"/>
      <c r="B65" s="35">
        <v>52</v>
      </c>
      <c r="C65" s="75">
        <f>小宮山!C65+弥生が丘!C65+前山北中!C65+前山南!C65+洞源!C65+美笹!C65+泉!C65</f>
        <v>15</v>
      </c>
      <c r="D65" s="75">
        <f>小宮山!D65+弥生が丘!D65+前山北中!D65+前山南!D65+洞源!D65+美笹!D65+泉!D65</f>
        <v>10</v>
      </c>
      <c r="E65" s="10">
        <f>小宮山!E65+弥生が丘!E65+前山北中!E65+前山南!E65+洞源!E65+美笹!E65+泉!E65</f>
        <v>25</v>
      </c>
      <c r="F65" s="32"/>
    </row>
    <row r="66" spans="1:6" ht="15" customHeight="1" x14ac:dyDescent="0.15">
      <c r="A66" s="12"/>
      <c r="B66" s="35">
        <v>53</v>
      </c>
      <c r="C66" s="75">
        <f>小宮山!C66+弥生が丘!C66+前山北中!C66+前山南!C66+洞源!C66+美笹!C66+泉!C66</f>
        <v>19</v>
      </c>
      <c r="D66" s="75">
        <f>小宮山!D66+弥生が丘!D66+前山北中!D66+前山南!D66+洞源!D66+美笹!D66+泉!D66</f>
        <v>19</v>
      </c>
      <c r="E66" s="10">
        <f>小宮山!E66+弥生が丘!E66+前山北中!E66+前山南!E66+洞源!E66+美笹!E66+泉!E66</f>
        <v>38</v>
      </c>
      <c r="F66" s="32"/>
    </row>
    <row r="67" spans="1:6" ht="15" customHeight="1" x14ac:dyDescent="0.15">
      <c r="A67" s="12"/>
      <c r="B67" s="35">
        <v>54</v>
      </c>
      <c r="C67" s="75">
        <f>小宮山!C67+弥生が丘!C67+前山北中!C67+前山南!C67+洞源!C67+美笹!C67+泉!C67</f>
        <v>21</v>
      </c>
      <c r="D67" s="75">
        <f>小宮山!D67+弥生が丘!D67+前山北中!D67+前山南!D67+洞源!D67+美笹!D67+泉!D67</f>
        <v>17</v>
      </c>
      <c r="E67" s="10">
        <f>小宮山!E67+弥生が丘!E67+前山北中!E67+前山南!E67+洞源!E67+美笹!E67+泉!E67</f>
        <v>38</v>
      </c>
      <c r="F67" s="32"/>
    </row>
    <row r="68" spans="1:6" ht="15" customHeight="1" x14ac:dyDescent="0.15">
      <c r="A68" s="12"/>
      <c r="B68" s="40" t="s">
        <v>60</v>
      </c>
      <c r="C68" s="49">
        <f>小宮山!C68+弥生が丘!C68+前山北中!C68+前山南!C68+洞源!C68+美笹!C68+泉!C68</f>
        <v>95</v>
      </c>
      <c r="D68" s="49">
        <f>小宮山!D68+弥生が丘!D68+前山北中!D68+前山南!D68+洞源!D68+美笹!D68+泉!D68</f>
        <v>77</v>
      </c>
      <c r="E68" s="41">
        <f>小宮山!E68+弥生が丘!E68+前山北中!E68+前山南!E68+洞源!E68+美笹!E68+泉!E68</f>
        <v>172</v>
      </c>
      <c r="F68" s="42">
        <f>E68/E147</f>
        <v>6.7716535433070865E-2</v>
      </c>
    </row>
    <row r="69" spans="1:6" ht="15" customHeight="1" x14ac:dyDescent="0.15">
      <c r="A69" s="12"/>
      <c r="B69" s="35">
        <v>55</v>
      </c>
      <c r="C69" s="75">
        <f>小宮山!C69+弥生が丘!C69+前山北中!C69+前山南!C69+洞源!C69+美笹!C69+泉!C69</f>
        <v>12</v>
      </c>
      <c r="D69" s="75">
        <f>小宮山!D69+弥生が丘!D69+前山北中!D69+前山南!D69+洞源!D69+美笹!D69+泉!D69</f>
        <v>14</v>
      </c>
      <c r="E69" s="10">
        <f>小宮山!E69+弥生が丘!E69+前山北中!E69+前山南!E69+洞源!E69+美笹!E69+泉!E69</f>
        <v>26</v>
      </c>
      <c r="F69" s="32"/>
    </row>
    <row r="70" spans="1:6" ht="15" customHeight="1" x14ac:dyDescent="0.15">
      <c r="A70" s="12"/>
      <c r="B70" s="35">
        <v>56</v>
      </c>
      <c r="C70" s="75">
        <f>小宮山!C70+弥生が丘!C70+前山北中!C70+前山南!C70+洞源!C70+美笹!C70+泉!C70</f>
        <v>15</v>
      </c>
      <c r="D70" s="75">
        <f>小宮山!D70+弥生が丘!D70+前山北中!D70+前山南!D70+洞源!D70+美笹!D70+泉!D70</f>
        <v>24</v>
      </c>
      <c r="E70" s="10">
        <f>小宮山!E70+弥生が丘!E70+前山北中!E70+前山南!E70+洞源!E70+美笹!E70+泉!E70</f>
        <v>39</v>
      </c>
      <c r="F70" s="32"/>
    </row>
    <row r="71" spans="1:6" ht="15" customHeight="1" x14ac:dyDescent="0.15">
      <c r="A71" s="12"/>
      <c r="B71" s="35">
        <v>57</v>
      </c>
      <c r="C71" s="75">
        <f>小宮山!C71+弥生が丘!C71+前山北中!C71+前山南!C71+洞源!C71+美笹!C71+泉!C71</f>
        <v>13</v>
      </c>
      <c r="D71" s="75">
        <f>小宮山!D71+弥生が丘!D71+前山北中!D71+前山南!D71+洞源!D71+美笹!D71+泉!D71</f>
        <v>12</v>
      </c>
      <c r="E71" s="10">
        <f>小宮山!E71+弥生が丘!E71+前山北中!E71+前山南!E71+洞源!E71+美笹!E71+泉!E71</f>
        <v>25</v>
      </c>
      <c r="F71" s="32"/>
    </row>
    <row r="72" spans="1:6" ht="15" customHeight="1" x14ac:dyDescent="0.15">
      <c r="A72" s="12"/>
      <c r="B72" s="35">
        <v>58</v>
      </c>
      <c r="C72" s="75">
        <f>小宮山!C72+弥生が丘!C72+前山北中!C72+前山南!C72+洞源!C72+美笹!C72+泉!C72</f>
        <v>22</v>
      </c>
      <c r="D72" s="75">
        <f>小宮山!D72+弥生が丘!D72+前山北中!D72+前山南!D72+洞源!D72+美笹!D72+泉!D72</f>
        <v>13</v>
      </c>
      <c r="E72" s="10">
        <f>小宮山!E72+弥生が丘!E72+前山北中!E72+前山南!E72+洞源!E72+美笹!E72+泉!E72</f>
        <v>35</v>
      </c>
      <c r="F72" s="32"/>
    </row>
    <row r="73" spans="1:6" ht="15" customHeight="1" x14ac:dyDescent="0.15">
      <c r="A73" s="12"/>
      <c r="B73" s="35">
        <v>59</v>
      </c>
      <c r="C73" s="75">
        <f>小宮山!C73+弥生が丘!C73+前山北中!C73+前山南!C73+洞源!C73+美笹!C73+泉!C73</f>
        <v>15</v>
      </c>
      <c r="D73" s="75">
        <f>小宮山!D73+弥生が丘!D73+前山北中!D73+前山南!D73+洞源!D73+美笹!D73+泉!D73</f>
        <v>12</v>
      </c>
      <c r="E73" s="10">
        <f>小宮山!E73+弥生が丘!E73+前山北中!E73+前山南!E73+洞源!E73+美笹!E73+泉!E73</f>
        <v>27</v>
      </c>
      <c r="F73" s="32"/>
    </row>
    <row r="74" spans="1:6" ht="15" customHeight="1" x14ac:dyDescent="0.15">
      <c r="A74" s="12"/>
      <c r="B74" s="40" t="s">
        <v>61</v>
      </c>
      <c r="C74" s="49">
        <f>小宮山!C74+弥生が丘!C74+前山北中!C74+前山南!C74+洞源!C74+美笹!C74+泉!C74</f>
        <v>77</v>
      </c>
      <c r="D74" s="49">
        <f>小宮山!D74+弥生が丘!D74+前山北中!D74+前山南!D74+洞源!D74+美笹!D74+泉!D74</f>
        <v>75</v>
      </c>
      <c r="E74" s="41">
        <f>小宮山!E74+弥生が丘!E74+前山北中!E74+前山南!E74+洞源!E74+美笹!E74+泉!E74</f>
        <v>152</v>
      </c>
      <c r="F74" s="42">
        <f>E74/E147</f>
        <v>5.9842519685039369E-2</v>
      </c>
    </row>
    <row r="75" spans="1:6" ht="15" customHeight="1" x14ac:dyDescent="0.15">
      <c r="A75" s="12"/>
      <c r="B75" s="35">
        <v>60</v>
      </c>
      <c r="C75" s="75">
        <f>小宮山!C75+弥生が丘!C75+前山北中!C75+前山南!C75+洞源!C75+美笹!C75+泉!C75</f>
        <v>20</v>
      </c>
      <c r="D75" s="75">
        <f>小宮山!D75+弥生が丘!D75+前山北中!D75+前山南!D75+洞源!D75+美笹!D75+泉!D75</f>
        <v>11</v>
      </c>
      <c r="E75" s="10">
        <f>小宮山!E75+弥生が丘!E75+前山北中!E75+前山南!E75+洞源!E75+美笹!E75+泉!E75</f>
        <v>31</v>
      </c>
      <c r="F75" s="32"/>
    </row>
    <row r="76" spans="1:6" ht="15" customHeight="1" x14ac:dyDescent="0.15">
      <c r="A76" s="12"/>
      <c r="B76" s="35">
        <v>61</v>
      </c>
      <c r="C76" s="75">
        <f>小宮山!C76+弥生が丘!C76+前山北中!C76+前山南!C76+洞源!C76+美笹!C76+泉!C76</f>
        <v>14</v>
      </c>
      <c r="D76" s="75">
        <f>小宮山!D76+弥生が丘!D76+前山北中!D76+前山南!D76+洞源!D76+美笹!D76+泉!D76</f>
        <v>11</v>
      </c>
      <c r="E76" s="10">
        <f>小宮山!E76+弥生が丘!E76+前山北中!E76+前山南!E76+洞源!E76+美笹!E76+泉!E76</f>
        <v>25</v>
      </c>
      <c r="F76" s="32"/>
    </row>
    <row r="77" spans="1:6" ht="15" customHeight="1" x14ac:dyDescent="0.15">
      <c r="A77" s="12"/>
      <c r="B77" s="35">
        <v>62</v>
      </c>
      <c r="C77" s="75">
        <f>小宮山!C77+弥生が丘!C77+前山北中!C77+前山南!C77+洞源!C77+美笹!C77+泉!C77</f>
        <v>12</v>
      </c>
      <c r="D77" s="75">
        <f>小宮山!D77+弥生が丘!D77+前山北中!D77+前山南!D77+洞源!D77+美笹!D77+泉!D77</f>
        <v>20</v>
      </c>
      <c r="E77" s="10">
        <f>小宮山!E77+弥生が丘!E77+前山北中!E77+前山南!E77+洞源!E77+美笹!E77+泉!E77</f>
        <v>32</v>
      </c>
      <c r="F77" s="32"/>
    </row>
    <row r="78" spans="1:6" ht="15" customHeight="1" x14ac:dyDescent="0.15">
      <c r="A78" s="12"/>
      <c r="B78" s="35">
        <v>63</v>
      </c>
      <c r="C78" s="75">
        <f>小宮山!C78+弥生が丘!C78+前山北中!C78+前山南!C78+洞源!C78+美笹!C78+泉!C78</f>
        <v>18</v>
      </c>
      <c r="D78" s="75">
        <f>小宮山!D78+弥生が丘!D78+前山北中!D78+前山南!D78+洞源!D78+美笹!D78+泉!D78</f>
        <v>27</v>
      </c>
      <c r="E78" s="10">
        <f>小宮山!E78+弥生が丘!E78+前山北中!E78+前山南!E78+洞源!E78+美笹!E78+泉!E78</f>
        <v>45</v>
      </c>
      <c r="F78" s="32"/>
    </row>
    <row r="79" spans="1:6" ht="15" customHeight="1" x14ac:dyDescent="0.15">
      <c r="A79" s="12"/>
      <c r="B79" s="35">
        <v>64</v>
      </c>
      <c r="C79" s="75">
        <f>小宮山!C79+弥生が丘!C79+前山北中!C79+前山南!C79+洞源!C79+美笹!C79+泉!C79</f>
        <v>17</v>
      </c>
      <c r="D79" s="75">
        <f>小宮山!D79+弥生が丘!D79+前山北中!D79+前山南!D79+洞源!D79+美笹!D79+泉!D79</f>
        <v>11</v>
      </c>
      <c r="E79" s="10">
        <f>小宮山!E79+弥生が丘!E79+前山北中!E79+前山南!E79+洞源!E79+美笹!E79+泉!E79</f>
        <v>28</v>
      </c>
      <c r="F79" s="32"/>
    </row>
    <row r="80" spans="1:6" ht="15" customHeight="1" x14ac:dyDescent="0.15">
      <c r="A80" s="12"/>
      <c r="B80" s="40" t="s">
        <v>62</v>
      </c>
      <c r="C80" s="49">
        <f>小宮山!C80+弥生が丘!C80+前山北中!C80+前山南!C80+洞源!C80+美笹!C80+泉!C80</f>
        <v>81</v>
      </c>
      <c r="D80" s="49">
        <f>小宮山!D80+弥生が丘!D80+前山北中!D80+前山南!D80+洞源!D80+美笹!D80+泉!D80</f>
        <v>80</v>
      </c>
      <c r="E80" s="41">
        <f>小宮山!E80+弥生が丘!E80+前山北中!E80+前山南!E80+洞源!E80+美笹!E80+泉!E80</f>
        <v>161</v>
      </c>
      <c r="F80" s="42">
        <f>E80/E147</f>
        <v>6.3385826771653539E-2</v>
      </c>
    </row>
    <row r="81" spans="1:6" ht="15" customHeight="1" x14ac:dyDescent="0.15">
      <c r="A81" s="12"/>
      <c r="B81" s="35">
        <v>65</v>
      </c>
      <c r="C81" s="75">
        <f>小宮山!C81+弥生が丘!C81+前山北中!C81+前山南!C81+洞源!C81+美笹!C81+泉!C81</f>
        <v>15</v>
      </c>
      <c r="D81" s="75">
        <f>小宮山!D81+弥生が丘!D81+前山北中!D81+前山南!D81+洞源!D81+美笹!D81+泉!D81</f>
        <v>18</v>
      </c>
      <c r="E81" s="10">
        <f>小宮山!E81+弥生が丘!E81+前山北中!E81+前山南!E81+洞源!E81+美笹!E81+泉!E81</f>
        <v>33</v>
      </c>
      <c r="F81" s="32"/>
    </row>
    <row r="82" spans="1:6" ht="15" customHeight="1" x14ac:dyDescent="0.15">
      <c r="A82" s="12"/>
      <c r="B82" s="35">
        <v>66</v>
      </c>
      <c r="C82" s="75">
        <f>小宮山!C82+弥生が丘!C82+前山北中!C82+前山南!C82+洞源!C82+美笹!C82+泉!C82</f>
        <v>13</v>
      </c>
      <c r="D82" s="75">
        <f>小宮山!D82+弥生が丘!D82+前山北中!D82+前山南!D82+洞源!D82+美笹!D82+泉!D82</f>
        <v>16</v>
      </c>
      <c r="E82" s="10">
        <f>小宮山!E82+弥生が丘!E82+前山北中!E82+前山南!E82+洞源!E82+美笹!E82+泉!E82</f>
        <v>29</v>
      </c>
      <c r="F82" s="32"/>
    </row>
    <row r="83" spans="1:6" ht="15" customHeight="1" x14ac:dyDescent="0.15">
      <c r="A83" s="12"/>
      <c r="B83" s="35">
        <v>67</v>
      </c>
      <c r="C83" s="75">
        <f>小宮山!C83+弥生が丘!C83+前山北中!C83+前山南!C83+洞源!C83+美笹!C83+泉!C83</f>
        <v>19</v>
      </c>
      <c r="D83" s="75">
        <f>小宮山!D83+弥生が丘!D83+前山北中!D83+前山南!D83+洞源!D83+美笹!D83+泉!D83</f>
        <v>12</v>
      </c>
      <c r="E83" s="10">
        <f>小宮山!E83+弥生が丘!E83+前山北中!E83+前山南!E83+洞源!E83+美笹!E83+泉!E83</f>
        <v>31</v>
      </c>
      <c r="F83" s="32"/>
    </row>
    <row r="84" spans="1:6" ht="15" customHeight="1" x14ac:dyDescent="0.15">
      <c r="A84" s="12"/>
      <c r="B84" s="35">
        <v>68</v>
      </c>
      <c r="C84" s="75">
        <f>小宮山!C84+弥生が丘!C84+前山北中!C84+前山南!C84+洞源!C84+美笹!C84+泉!C84</f>
        <v>19</v>
      </c>
      <c r="D84" s="75">
        <f>小宮山!D84+弥生が丘!D84+前山北中!D84+前山南!D84+洞源!D84+美笹!D84+泉!D84</f>
        <v>17</v>
      </c>
      <c r="E84" s="10">
        <f>小宮山!E84+弥生が丘!E84+前山北中!E84+前山南!E84+洞源!E84+美笹!E84+泉!E84</f>
        <v>36</v>
      </c>
      <c r="F84" s="32"/>
    </row>
    <row r="85" spans="1:6" ht="15" customHeight="1" x14ac:dyDescent="0.15">
      <c r="A85" s="12"/>
      <c r="B85" s="35">
        <v>69</v>
      </c>
      <c r="C85" s="75">
        <f>小宮山!C85+弥生が丘!C85+前山北中!C85+前山南!C85+洞源!C85+美笹!C85+泉!C85</f>
        <v>14</v>
      </c>
      <c r="D85" s="75">
        <f>小宮山!D85+弥生が丘!D85+前山北中!D85+前山南!D85+洞源!D85+美笹!D85+泉!D85</f>
        <v>22</v>
      </c>
      <c r="E85" s="10">
        <f>小宮山!E85+弥生が丘!E85+前山北中!E85+前山南!E85+洞源!E85+美笹!E85+泉!E85</f>
        <v>36</v>
      </c>
      <c r="F85" s="32"/>
    </row>
    <row r="86" spans="1:6" ht="15" customHeight="1" x14ac:dyDescent="0.15">
      <c r="A86" s="12"/>
      <c r="B86" s="43" t="s">
        <v>63</v>
      </c>
      <c r="C86" s="71">
        <f>小宮山!C86+弥生が丘!C86+前山北中!C86+前山南!C86+洞源!C86+美笹!C86+泉!C86</f>
        <v>80</v>
      </c>
      <c r="D86" s="71">
        <f>小宮山!D86+弥生が丘!D86+前山北中!D86+前山南!D86+洞源!D86+美笹!D86+泉!D86</f>
        <v>85</v>
      </c>
      <c r="E86" s="44">
        <f>小宮山!E86+弥生が丘!E86+前山北中!E86+前山南!E86+洞源!E86+美笹!E86+泉!E86</f>
        <v>165</v>
      </c>
      <c r="F86" s="45">
        <f>E86/E147</f>
        <v>6.4960629921259838E-2</v>
      </c>
    </row>
    <row r="87" spans="1:6" ht="15" customHeight="1" x14ac:dyDescent="0.15">
      <c r="A87" s="12"/>
      <c r="B87" s="35">
        <v>70</v>
      </c>
      <c r="C87" s="75">
        <f>小宮山!C87+弥生が丘!C87+前山北中!C87+前山南!C87+洞源!C87+美笹!C87+泉!C87</f>
        <v>21</v>
      </c>
      <c r="D87" s="75">
        <f>小宮山!D87+弥生が丘!D87+前山北中!D87+前山南!D87+洞源!D87+美笹!D87+泉!D87</f>
        <v>18</v>
      </c>
      <c r="E87" s="10">
        <f>小宮山!E87+弥生が丘!E87+前山北中!E87+前山南!E87+洞源!E87+美笹!E87+泉!E87</f>
        <v>39</v>
      </c>
      <c r="F87" s="32"/>
    </row>
    <row r="88" spans="1:6" ht="15" customHeight="1" x14ac:dyDescent="0.15">
      <c r="A88" s="12"/>
      <c r="B88" s="35">
        <v>71</v>
      </c>
      <c r="C88" s="75">
        <f>小宮山!C88+弥生が丘!C88+前山北中!C88+前山南!C88+洞源!C88+美笹!C88+泉!C88</f>
        <v>20</v>
      </c>
      <c r="D88" s="75">
        <f>小宮山!D88+弥生が丘!D88+前山北中!D88+前山南!D88+洞源!D88+美笹!D88+泉!D88</f>
        <v>18</v>
      </c>
      <c r="E88" s="10">
        <f>小宮山!E88+弥生が丘!E88+前山北中!E88+前山南!E88+洞源!E88+美笹!E88+泉!E88</f>
        <v>38</v>
      </c>
      <c r="F88" s="32"/>
    </row>
    <row r="89" spans="1:6" ht="15" customHeight="1" x14ac:dyDescent="0.15">
      <c r="A89" s="12"/>
      <c r="B89" s="35">
        <v>72</v>
      </c>
      <c r="C89" s="75">
        <f>小宮山!C89+弥生が丘!C89+前山北中!C89+前山南!C89+洞源!C89+美笹!C89+泉!C89</f>
        <v>26</v>
      </c>
      <c r="D89" s="75">
        <f>小宮山!D89+弥生が丘!D89+前山北中!D89+前山南!D89+洞源!D89+美笹!D89+泉!D89</f>
        <v>20</v>
      </c>
      <c r="E89" s="10">
        <f>小宮山!E89+弥生が丘!E89+前山北中!E89+前山南!E89+洞源!E89+美笹!E89+泉!E89</f>
        <v>46</v>
      </c>
      <c r="F89" s="32"/>
    </row>
    <row r="90" spans="1:6" ht="15" customHeight="1" x14ac:dyDescent="0.15">
      <c r="A90" s="12"/>
      <c r="B90" s="35">
        <v>73</v>
      </c>
      <c r="C90" s="75">
        <f>小宮山!C90+弥生が丘!C90+前山北中!C90+前山南!C90+洞源!C90+美笹!C90+泉!C90</f>
        <v>27</v>
      </c>
      <c r="D90" s="75">
        <f>小宮山!D90+弥生が丘!D90+前山北中!D90+前山南!D90+洞源!D90+美笹!D90+泉!D90</f>
        <v>25</v>
      </c>
      <c r="E90" s="10">
        <f>小宮山!E90+弥生が丘!E90+前山北中!E90+前山南!E90+洞源!E90+美笹!E90+泉!E90</f>
        <v>52</v>
      </c>
      <c r="F90" s="32"/>
    </row>
    <row r="91" spans="1:6" ht="15" customHeight="1" x14ac:dyDescent="0.15">
      <c r="A91" s="12"/>
      <c r="B91" s="35">
        <v>74</v>
      </c>
      <c r="C91" s="75">
        <f>小宮山!C91+弥生が丘!C91+前山北中!C91+前山南!C91+洞源!C91+美笹!C91+泉!C91</f>
        <v>18</v>
      </c>
      <c r="D91" s="75">
        <f>小宮山!D91+弥生が丘!D91+前山北中!D91+前山南!D91+洞源!D91+美笹!D91+泉!D91</f>
        <v>23</v>
      </c>
      <c r="E91" s="10">
        <f>小宮山!E91+弥生が丘!E91+前山北中!E91+前山南!E91+洞源!E91+美笹!E91+泉!E91</f>
        <v>41</v>
      </c>
      <c r="F91" s="32"/>
    </row>
    <row r="92" spans="1:6" ht="15" customHeight="1" x14ac:dyDescent="0.15">
      <c r="A92" s="12"/>
      <c r="B92" s="43" t="s">
        <v>64</v>
      </c>
      <c r="C92" s="71">
        <f>小宮山!C92+弥生が丘!C92+前山北中!C92+前山南!C92+洞源!C92+美笹!C92+泉!C92</f>
        <v>112</v>
      </c>
      <c r="D92" s="71">
        <f>小宮山!D92+弥生が丘!D92+前山北中!D92+前山南!D92+洞源!D92+美笹!D92+泉!D92</f>
        <v>104</v>
      </c>
      <c r="E92" s="44">
        <f>小宮山!E92+弥生が丘!E92+前山北中!E92+前山南!E92+洞源!E92+美笹!E92+泉!E92</f>
        <v>216</v>
      </c>
      <c r="F92" s="45">
        <f>E92/E147</f>
        <v>8.5039370078740156E-2</v>
      </c>
    </row>
    <row r="93" spans="1:6" ht="15" customHeight="1" x14ac:dyDescent="0.15">
      <c r="A93" s="12"/>
      <c r="B93" s="35">
        <v>75</v>
      </c>
      <c r="C93" s="75">
        <f>小宮山!C93+弥生が丘!C93+前山北中!C93+前山南!C93+洞源!C93+美笹!C93+泉!C93</f>
        <v>25</v>
      </c>
      <c r="D93" s="75">
        <f>小宮山!D93+弥生が丘!D93+前山北中!D93+前山南!D93+洞源!D93+美笹!D93+泉!D93</f>
        <v>27</v>
      </c>
      <c r="E93" s="10">
        <f>小宮山!E93+弥生が丘!E93+前山北中!E93+前山南!E93+洞源!E93+美笹!E93+泉!E93</f>
        <v>52</v>
      </c>
      <c r="F93" s="32"/>
    </row>
    <row r="94" spans="1:6" ht="15" customHeight="1" x14ac:dyDescent="0.15">
      <c r="A94" s="12"/>
      <c r="B94" s="35">
        <v>76</v>
      </c>
      <c r="C94" s="75">
        <f>小宮山!C94+弥生が丘!C94+前山北中!C94+前山南!C94+洞源!C94+美笹!C94+泉!C94</f>
        <v>17</v>
      </c>
      <c r="D94" s="75">
        <f>小宮山!D94+弥生が丘!D94+前山北中!D94+前山南!D94+洞源!D94+美笹!D94+泉!D94</f>
        <v>23</v>
      </c>
      <c r="E94" s="10">
        <f>小宮山!E94+弥生が丘!E94+前山北中!E94+前山南!E94+洞源!E94+美笹!E94+泉!E94</f>
        <v>40</v>
      </c>
      <c r="F94" s="32"/>
    </row>
    <row r="95" spans="1:6" ht="15" customHeight="1" x14ac:dyDescent="0.15">
      <c r="A95" s="12"/>
      <c r="B95" s="35">
        <v>77</v>
      </c>
      <c r="C95" s="75">
        <f>小宮山!C95+弥生が丘!C95+前山北中!C95+前山南!C95+洞源!C95+美笹!C95+泉!C95</f>
        <v>18</v>
      </c>
      <c r="D95" s="75">
        <f>小宮山!D95+弥生が丘!D95+前山北中!D95+前山南!D95+洞源!D95+美笹!D95+泉!D95</f>
        <v>19</v>
      </c>
      <c r="E95" s="10">
        <f>小宮山!E95+弥生が丘!E95+前山北中!E95+前山南!E95+洞源!E95+美笹!E95+泉!E95</f>
        <v>37</v>
      </c>
      <c r="F95" s="32"/>
    </row>
    <row r="96" spans="1:6" ht="15" customHeight="1" x14ac:dyDescent="0.15">
      <c r="A96" s="12"/>
      <c r="B96" s="35">
        <v>78</v>
      </c>
      <c r="C96" s="75">
        <f>小宮山!C96+弥生が丘!C96+前山北中!C96+前山南!C96+洞源!C96+美笹!C96+泉!C96</f>
        <v>12</v>
      </c>
      <c r="D96" s="75">
        <f>小宮山!D96+弥生が丘!D96+前山北中!D96+前山南!D96+洞源!D96+美笹!D96+泉!D96</f>
        <v>11</v>
      </c>
      <c r="E96" s="10">
        <f>小宮山!E96+弥生が丘!E96+前山北中!E96+前山南!E96+洞源!E96+美笹!E96+泉!E96</f>
        <v>23</v>
      </c>
      <c r="F96" s="32"/>
    </row>
    <row r="97" spans="1:6" ht="15" customHeight="1" x14ac:dyDescent="0.15">
      <c r="A97" s="12"/>
      <c r="B97" s="35">
        <v>79</v>
      </c>
      <c r="C97" s="75">
        <f>小宮山!C97+弥生が丘!C97+前山北中!C97+前山南!C97+洞源!C97+美笹!C97+泉!C97</f>
        <v>14</v>
      </c>
      <c r="D97" s="75">
        <f>小宮山!D97+弥生が丘!D97+前山北中!D97+前山南!D97+洞源!D97+美笹!D97+泉!D97</f>
        <v>11</v>
      </c>
      <c r="E97" s="10">
        <f>小宮山!E97+弥生が丘!E97+前山北中!E97+前山南!E97+洞源!E97+美笹!E97+泉!E97</f>
        <v>25</v>
      </c>
      <c r="F97" s="32"/>
    </row>
    <row r="98" spans="1:6" ht="15" customHeight="1" x14ac:dyDescent="0.15">
      <c r="A98" s="12"/>
      <c r="B98" s="43" t="s">
        <v>65</v>
      </c>
      <c r="C98" s="71">
        <f>小宮山!C98+弥生が丘!C98+前山北中!C98+前山南!C98+洞源!C98+美笹!C98+泉!C98</f>
        <v>86</v>
      </c>
      <c r="D98" s="71">
        <f>小宮山!D98+弥生が丘!D98+前山北中!D98+前山南!D98+洞源!D98+美笹!D98+泉!D98</f>
        <v>91</v>
      </c>
      <c r="E98" s="44">
        <f>小宮山!E98+弥生が丘!E98+前山北中!E98+前山南!E98+洞源!E98+美笹!E98+泉!E98</f>
        <v>177</v>
      </c>
      <c r="F98" s="45">
        <f>E98/E147</f>
        <v>6.9685039370078736E-2</v>
      </c>
    </row>
    <row r="99" spans="1:6" ht="15" customHeight="1" x14ac:dyDescent="0.15">
      <c r="A99" s="12"/>
      <c r="B99" s="35">
        <v>80</v>
      </c>
      <c r="C99" s="75">
        <f>小宮山!C99+弥生が丘!C99+前山北中!C99+前山南!C99+洞源!C99+美笹!C99+泉!C99</f>
        <v>17</v>
      </c>
      <c r="D99" s="75">
        <f>小宮山!D99+弥生が丘!D99+前山北中!D99+前山南!D99+洞源!D99+美笹!D99+泉!D99</f>
        <v>8</v>
      </c>
      <c r="E99" s="10">
        <f>小宮山!E99+弥生が丘!E99+前山北中!E99+前山南!E99+洞源!E99+美笹!E99+泉!E99</f>
        <v>25</v>
      </c>
      <c r="F99" s="32"/>
    </row>
    <row r="100" spans="1:6" ht="15" customHeight="1" x14ac:dyDescent="0.15">
      <c r="A100" s="12"/>
      <c r="B100" s="35">
        <v>81</v>
      </c>
      <c r="C100" s="75">
        <f>小宮山!C100+弥生が丘!C100+前山北中!C100+前山南!C100+洞源!C100+美笹!C100+泉!C100</f>
        <v>9</v>
      </c>
      <c r="D100" s="75">
        <f>小宮山!D100+弥生が丘!D100+前山北中!D100+前山南!D100+洞源!D100+美笹!D100+泉!D100</f>
        <v>7</v>
      </c>
      <c r="E100" s="10">
        <f>小宮山!E100+弥生が丘!E100+前山北中!E100+前山南!E100+洞源!E100+美笹!E100+泉!E100</f>
        <v>16</v>
      </c>
      <c r="F100" s="32"/>
    </row>
    <row r="101" spans="1:6" ht="15" customHeight="1" x14ac:dyDescent="0.15">
      <c r="A101" s="12"/>
      <c r="B101" s="35">
        <v>82</v>
      </c>
      <c r="C101" s="75">
        <f>小宮山!C101+弥生が丘!C101+前山北中!C101+前山南!C101+洞源!C101+美笹!C101+泉!C101</f>
        <v>12</v>
      </c>
      <c r="D101" s="75">
        <f>小宮山!D101+弥生が丘!D101+前山北中!D101+前山南!D101+洞源!D101+美笹!D101+泉!D101</f>
        <v>20</v>
      </c>
      <c r="E101" s="10">
        <f>小宮山!E101+弥生が丘!E101+前山北中!E101+前山南!E101+洞源!E101+美笹!E101+泉!E101</f>
        <v>32</v>
      </c>
      <c r="F101" s="32"/>
    </row>
    <row r="102" spans="1:6" ht="15" customHeight="1" x14ac:dyDescent="0.15">
      <c r="A102" s="12"/>
      <c r="B102" s="35">
        <v>83</v>
      </c>
      <c r="C102" s="75">
        <f>小宮山!C102+弥生が丘!C102+前山北中!C102+前山南!C102+洞源!C102+美笹!C102+泉!C102</f>
        <v>13</v>
      </c>
      <c r="D102" s="75">
        <f>小宮山!D102+弥生が丘!D102+前山北中!D102+前山南!D102+洞源!D102+美笹!D102+泉!D102</f>
        <v>7</v>
      </c>
      <c r="E102" s="10">
        <f>小宮山!E102+弥生が丘!E102+前山北中!E102+前山南!E102+洞源!E102+美笹!E102+泉!E102</f>
        <v>20</v>
      </c>
      <c r="F102" s="32"/>
    </row>
    <row r="103" spans="1:6" ht="15" customHeight="1" x14ac:dyDescent="0.15">
      <c r="A103" s="12"/>
      <c r="B103" s="35">
        <v>84</v>
      </c>
      <c r="C103" s="75">
        <f>小宮山!C103+弥生が丘!C103+前山北中!C103+前山南!C103+洞源!C103+美笹!C103+泉!C103</f>
        <v>6</v>
      </c>
      <c r="D103" s="75">
        <f>小宮山!D103+弥生が丘!D103+前山北中!D103+前山南!D103+洞源!D103+美笹!D103+泉!D103</f>
        <v>10</v>
      </c>
      <c r="E103" s="10">
        <f>小宮山!E103+弥生が丘!E103+前山北中!E103+前山南!E103+洞源!E103+美笹!E103+泉!E103</f>
        <v>16</v>
      </c>
      <c r="F103" s="32"/>
    </row>
    <row r="104" spans="1:6" ht="15" customHeight="1" x14ac:dyDescent="0.15">
      <c r="A104" s="12"/>
      <c r="B104" s="43" t="s">
        <v>66</v>
      </c>
      <c r="C104" s="71">
        <f>小宮山!C104+弥生が丘!C104+前山北中!C104+前山南!C104+洞源!C104+美笹!C104+泉!C104</f>
        <v>57</v>
      </c>
      <c r="D104" s="71">
        <f>小宮山!D104+弥生が丘!D104+前山北中!D104+前山南!D104+洞源!D104+美笹!D104+泉!D104</f>
        <v>52</v>
      </c>
      <c r="E104" s="44">
        <f>小宮山!E104+弥生が丘!E104+前山北中!E104+前山南!E104+洞源!E104+美笹!E104+泉!E104</f>
        <v>109</v>
      </c>
      <c r="F104" s="45">
        <f>E104/E147</f>
        <v>4.2913385826771656E-2</v>
      </c>
    </row>
    <row r="105" spans="1:6" ht="15" customHeight="1" x14ac:dyDescent="0.15">
      <c r="A105" s="12"/>
      <c r="B105" s="35">
        <v>85</v>
      </c>
      <c r="C105" s="75">
        <f>小宮山!C105+弥生が丘!C105+前山北中!C105+前山南!C105+洞源!C105+美笹!C105+泉!C105</f>
        <v>0</v>
      </c>
      <c r="D105" s="75">
        <f>小宮山!D105+弥生が丘!D105+前山北中!D105+前山南!D105+洞源!D105+美笹!D105+泉!D105</f>
        <v>7</v>
      </c>
      <c r="E105" s="10">
        <f>小宮山!E105+弥生が丘!E105+前山北中!E105+前山南!E105+洞源!E105+美笹!E105+泉!E105</f>
        <v>7</v>
      </c>
      <c r="F105" s="32"/>
    </row>
    <row r="106" spans="1:6" ht="15" customHeight="1" x14ac:dyDescent="0.15">
      <c r="A106" s="12"/>
      <c r="B106" s="35">
        <v>86</v>
      </c>
      <c r="C106" s="75">
        <f>小宮山!C106+弥生が丘!C106+前山北中!C106+前山南!C106+洞源!C106+美笹!C106+泉!C106</f>
        <v>6</v>
      </c>
      <c r="D106" s="75">
        <f>小宮山!D106+弥生が丘!D106+前山北中!D106+前山南!D106+洞源!D106+美笹!D106+泉!D106</f>
        <v>14</v>
      </c>
      <c r="E106" s="10">
        <f>小宮山!E106+弥生が丘!E106+前山北中!E106+前山南!E106+洞源!E106+美笹!E106+泉!E106</f>
        <v>20</v>
      </c>
      <c r="F106" s="32"/>
    </row>
    <row r="107" spans="1:6" ht="15" customHeight="1" x14ac:dyDescent="0.15">
      <c r="A107" s="12"/>
      <c r="B107" s="35">
        <v>87</v>
      </c>
      <c r="C107" s="75">
        <f>小宮山!C107+弥生が丘!C107+前山北中!C107+前山南!C107+洞源!C107+美笹!C107+泉!C107</f>
        <v>10</v>
      </c>
      <c r="D107" s="75">
        <f>小宮山!D107+弥生が丘!D107+前山北中!D107+前山南!D107+洞源!D107+美笹!D107+泉!D107</f>
        <v>8</v>
      </c>
      <c r="E107" s="10">
        <f>小宮山!E107+弥生が丘!E107+前山北中!E107+前山南!E107+洞源!E107+美笹!E107+泉!E107</f>
        <v>18</v>
      </c>
      <c r="F107" s="32"/>
    </row>
    <row r="108" spans="1:6" ht="15" customHeight="1" x14ac:dyDescent="0.15">
      <c r="A108" s="12"/>
      <c r="B108" s="35">
        <v>88</v>
      </c>
      <c r="C108" s="75">
        <f>小宮山!C108+弥生が丘!C108+前山北中!C108+前山南!C108+洞源!C108+美笹!C108+泉!C108</f>
        <v>6</v>
      </c>
      <c r="D108" s="75">
        <f>小宮山!D108+弥生が丘!D108+前山北中!D108+前山南!D108+洞源!D108+美笹!D108+泉!D108</f>
        <v>10</v>
      </c>
      <c r="E108" s="10">
        <f>小宮山!E108+弥生が丘!E108+前山北中!E108+前山南!E108+洞源!E108+美笹!E108+泉!E108</f>
        <v>16</v>
      </c>
      <c r="F108" s="32"/>
    </row>
    <row r="109" spans="1:6" ht="15" customHeight="1" x14ac:dyDescent="0.15">
      <c r="A109" s="12"/>
      <c r="B109" s="35">
        <v>89</v>
      </c>
      <c r="C109" s="75">
        <f>小宮山!C109+弥生が丘!C109+前山北中!C109+前山南!C109+洞源!C109+美笹!C109+泉!C109</f>
        <v>8</v>
      </c>
      <c r="D109" s="75">
        <f>小宮山!D109+弥生が丘!D109+前山北中!D109+前山南!D109+洞源!D109+美笹!D109+泉!D109</f>
        <v>8</v>
      </c>
      <c r="E109" s="10">
        <f>小宮山!E109+弥生が丘!E109+前山北中!E109+前山南!E109+洞源!E109+美笹!E109+泉!E109</f>
        <v>16</v>
      </c>
      <c r="F109" s="32"/>
    </row>
    <row r="110" spans="1:6" ht="15" customHeight="1" x14ac:dyDescent="0.15">
      <c r="A110" s="12"/>
      <c r="B110" s="43" t="s">
        <v>67</v>
      </c>
      <c r="C110" s="71">
        <f>小宮山!C110+弥生が丘!C110+前山北中!C110+前山南!C110+洞源!C110+美笹!C110+泉!C110</f>
        <v>30</v>
      </c>
      <c r="D110" s="71">
        <f>小宮山!D110+弥生が丘!D110+前山北中!D110+前山南!D110+洞源!D110+美笹!D110+泉!D110</f>
        <v>47</v>
      </c>
      <c r="E110" s="44">
        <f>小宮山!E110+弥生が丘!E110+前山北中!E110+前山南!E110+洞源!E110+美笹!E110+泉!E110</f>
        <v>77</v>
      </c>
      <c r="F110" s="45">
        <f>E110/E147</f>
        <v>3.0314960629921259E-2</v>
      </c>
    </row>
    <row r="111" spans="1:6" ht="15" customHeight="1" x14ac:dyDescent="0.15">
      <c r="A111" s="12"/>
      <c r="B111" s="35">
        <v>90</v>
      </c>
      <c r="C111" s="75">
        <f>小宮山!C111+弥生が丘!C111+前山北中!C111+前山南!C111+洞源!C111+美笹!C111+泉!C111</f>
        <v>8</v>
      </c>
      <c r="D111" s="75">
        <f>小宮山!D111+弥生が丘!D111+前山北中!D111+前山南!D111+洞源!D111+美笹!D111+泉!D111</f>
        <v>14</v>
      </c>
      <c r="E111" s="10">
        <f>小宮山!E111+弥生が丘!E111+前山北中!E111+前山南!E111+洞源!E111+美笹!E111+泉!E111</f>
        <v>22</v>
      </c>
      <c r="F111" s="32"/>
    </row>
    <row r="112" spans="1:6" ht="15" customHeight="1" x14ac:dyDescent="0.15">
      <c r="A112" s="12"/>
      <c r="B112" s="35">
        <v>91</v>
      </c>
      <c r="C112" s="75">
        <f>小宮山!C112+弥生が丘!C112+前山北中!C112+前山南!C112+洞源!C112+美笹!C112+泉!C112</f>
        <v>3</v>
      </c>
      <c r="D112" s="75">
        <f>小宮山!D112+弥生が丘!D112+前山北中!D112+前山南!D112+洞源!D112+美笹!D112+泉!D112</f>
        <v>5</v>
      </c>
      <c r="E112" s="10">
        <f>小宮山!E112+弥生が丘!E112+前山北中!E112+前山南!E112+洞源!E112+美笹!E112+泉!E112</f>
        <v>8</v>
      </c>
      <c r="F112" s="32"/>
    </row>
    <row r="113" spans="1:6" ht="15" customHeight="1" x14ac:dyDescent="0.15">
      <c r="A113" s="12"/>
      <c r="B113" s="35">
        <v>92</v>
      </c>
      <c r="C113" s="75">
        <f>小宮山!C113+弥生が丘!C113+前山北中!C113+前山南!C113+洞源!C113+美笹!C113+泉!C113</f>
        <v>2</v>
      </c>
      <c r="D113" s="75">
        <f>小宮山!D113+弥生が丘!D113+前山北中!D113+前山南!D113+洞源!D113+美笹!D113+泉!D113</f>
        <v>5</v>
      </c>
      <c r="E113" s="10">
        <f>小宮山!E113+弥生が丘!E113+前山北中!E113+前山南!E113+洞源!E113+美笹!E113+泉!E113</f>
        <v>7</v>
      </c>
      <c r="F113" s="32"/>
    </row>
    <row r="114" spans="1:6" ht="15" customHeight="1" x14ac:dyDescent="0.15">
      <c r="A114" s="12"/>
      <c r="B114" s="35">
        <v>93</v>
      </c>
      <c r="C114" s="75">
        <f>小宮山!C114+弥生が丘!C114+前山北中!C114+前山南!C114+洞源!C114+美笹!C114+泉!C114</f>
        <v>1</v>
      </c>
      <c r="D114" s="75">
        <f>小宮山!D114+弥生が丘!D114+前山北中!D114+前山南!D114+洞源!D114+美笹!D114+泉!D114</f>
        <v>6</v>
      </c>
      <c r="E114" s="10">
        <f>小宮山!E114+弥生が丘!E114+前山北中!E114+前山南!E114+洞源!E114+美笹!E114+泉!E114</f>
        <v>7</v>
      </c>
      <c r="F114" s="32"/>
    </row>
    <row r="115" spans="1:6" ht="15" customHeight="1" x14ac:dyDescent="0.15">
      <c r="A115" s="12"/>
      <c r="B115" s="35">
        <v>94</v>
      </c>
      <c r="C115" s="75">
        <f>小宮山!C115+弥生が丘!C115+前山北中!C115+前山南!C115+洞源!C115+美笹!C115+泉!C115</f>
        <v>2</v>
      </c>
      <c r="D115" s="75">
        <f>小宮山!D115+弥生が丘!D115+前山北中!D115+前山南!D115+洞源!D115+美笹!D115+泉!D115</f>
        <v>4</v>
      </c>
      <c r="E115" s="10">
        <f>小宮山!E115+弥生が丘!E115+前山北中!E115+前山南!E115+洞源!E115+美笹!E115+泉!E115</f>
        <v>6</v>
      </c>
      <c r="F115" s="32"/>
    </row>
    <row r="116" spans="1:6" ht="15" customHeight="1" x14ac:dyDescent="0.15">
      <c r="A116" s="12"/>
      <c r="B116" s="43" t="s">
        <v>68</v>
      </c>
      <c r="C116" s="71">
        <f>小宮山!C116+弥生が丘!C116+前山北中!C116+前山南!C116+洞源!C116+美笹!C116+泉!C116</f>
        <v>16</v>
      </c>
      <c r="D116" s="71">
        <f>小宮山!D116+弥生が丘!D116+前山北中!D116+前山南!D116+洞源!D116+美笹!D116+泉!D116</f>
        <v>34</v>
      </c>
      <c r="E116" s="44">
        <f>小宮山!E116+弥生が丘!E116+前山北中!E116+前山南!E116+洞源!E116+美笹!E116+泉!E116</f>
        <v>50</v>
      </c>
      <c r="F116" s="45">
        <f>E116/E147</f>
        <v>1.968503937007874E-2</v>
      </c>
    </row>
    <row r="117" spans="1:6" ht="15" customHeight="1" x14ac:dyDescent="0.15">
      <c r="A117" s="12"/>
      <c r="B117" s="35">
        <v>95</v>
      </c>
      <c r="C117" s="75">
        <f>小宮山!C117+弥生が丘!C117+前山北中!C117+前山南!C117+洞源!C117+美笹!C117+泉!C117</f>
        <v>2</v>
      </c>
      <c r="D117" s="75">
        <f>小宮山!D117+弥生が丘!D117+前山北中!D117+前山南!D117+洞源!D117+美笹!D117+泉!D117</f>
        <v>9</v>
      </c>
      <c r="E117" s="10">
        <f>小宮山!E117+弥生が丘!E117+前山北中!E117+前山南!E117+洞源!E117+美笹!E117+泉!E117</f>
        <v>11</v>
      </c>
      <c r="F117" s="32"/>
    </row>
    <row r="118" spans="1:6" ht="15" customHeight="1" x14ac:dyDescent="0.15">
      <c r="A118" s="12"/>
      <c r="B118" s="35">
        <v>96</v>
      </c>
      <c r="C118" s="75">
        <f>小宮山!C118+弥生が丘!C118+前山北中!C118+前山南!C118+洞源!C118+美笹!C118+泉!C118</f>
        <v>1</v>
      </c>
      <c r="D118" s="75">
        <f>小宮山!D118+弥生が丘!D118+前山北中!D118+前山南!D118+洞源!D118+美笹!D118+泉!D118</f>
        <v>4</v>
      </c>
      <c r="E118" s="10">
        <f>小宮山!E118+弥生が丘!E118+前山北中!E118+前山南!E118+洞源!E118+美笹!E118+泉!E118</f>
        <v>5</v>
      </c>
      <c r="F118" s="32"/>
    </row>
    <row r="119" spans="1:6" ht="15" customHeight="1" x14ac:dyDescent="0.15">
      <c r="A119" s="12"/>
      <c r="B119" s="35">
        <v>97</v>
      </c>
      <c r="C119" s="75">
        <f>小宮山!C119+弥生が丘!C119+前山北中!C119+前山南!C119+洞源!C119+美笹!C119+泉!C119</f>
        <v>0</v>
      </c>
      <c r="D119" s="75">
        <f>小宮山!D119+弥生が丘!D119+前山北中!D119+前山南!D119+洞源!D119+美笹!D119+泉!D119</f>
        <v>2</v>
      </c>
      <c r="E119" s="10">
        <f>小宮山!E119+弥生が丘!E119+前山北中!E119+前山南!E119+洞源!E119+美笹!E119+泉!E119</f>
        <v>2</v>
      </c>
      <c r="F119" s="32"/>
    </row>
    <row r="120" spans="1:6" ht="15" customHeight="1" x14ac:dyDescent="0.15">
      <c r="A120" s="12"/>
      <c r="B120" s="35">
        <v>98</v>
      </c>
      <c r="C120" s="75">
        <f>小宮山!C120+弥生が丘!C120+前山北中!C120+前山南!C120+洞源!C120+美笹!C120+泉!C120</f>
        <v>0</v>
      </c>
      <c r="D120" s="75">
        <f>小宮山!D120+弥生が丘!D120+前山北中!D120+前山南!D120+洞源!D120+美笹!D120+泉!D120</f>
        <v>1</v>
      </c>
      <c r="E120" s="10">
        <f>小宮山!E120+弥生が丘!E120+前山北中!E120+前山南!E120+洞源!E120+美笹!E120+泉!E120</f>
        <v>1</v>
      </c>
      <c r="F120" s="32"/>
    </row>
    <row r="121" spans="1:6" ht="15" customHeight="1" x14ac:dyDescent="0.15">
      <c r="A121" s="12"/>
      <c r="B121" s="35">
        <v>99</v>
      </c>
      <c r="C121" s="75">
        <f>小宮山!C121+弥生が丘!C121+前山北中!C121+前山南!C121+洞源!C121+美笹!C121+泉!C121</f>
        <v>0</v>
      </c>
      <c r="D121" s="75">
        <f>小宮山!D121+弥生が丘!D121+前山北中!D121+前山南!D121+洞源!D121+美笹!D121+泉!D121</f>
        <v>1</v>
      </c>
      <c r="E121" s="10">
        <f>小宮山!E121+弥生が丘!E121+前山北中!E121+前山南!E121+洞源!E121+美笹!E121+泉!E121</f>
        <v>1</v>
      </c>
      <c r="F121" s="32"/>
    </row>
    <row r="122" spans="1:6" ht="15" customHeight="1" x14ac:dyDescent="0.15">
      <c r="A122" s="12"/>
      <c r="B122" s="43" t="s">
        <v>69</v>
      </c>
      <c r="C122" s="71">
        <f>小宮山!C122+弥生が丘!C122+前山北中!C122+前山南!C122+洞源!C122+美笹!C122+泉!C122</f>
        <v>3</v>
      </c>
      <c r="D122" s="71">
        <f>小宮山!D122+弥生が丘!D122+前山北中!D122+前山南!D122+洞源!D122+美笹!D122+泉!D122</f>
        <v>17</v>
      </c>
      <c r="E122" s="44">
        <f>小宮山!E122+弥生が丘!E122+前山北中!E122+前山南!E122+洞源!E122+美笹!E122+泉!E122</f>
        <v>20</v>
      </c>
      <c r="F122" s="45">
        <f>E122/E147</f>
        <v>7.874015748031496E-3</v>
      </c>
    </row>
    <row r="123" spans="1:6" ht="15" customHeight="1" x14ac:dyDescent="0.15">
      <c r="A123" s="12"/>
      <c r="B123" s="35">
        <v>100</v>
      </c>
      <c r="C123" s="75">
        <f>小宮山!C123+弥生が丘!C123+前山北中!C123+前山南!C123+洞源!C123+美笹!C123+泉!C123</f>
        <v>1</v>
      </c>
      <c r="D123" s="75">
        <f>小宮山!D123+弥生が丘!D123+前山北中!D123+前山南!D123+洞源!D123+美笹!D123+泉!D123</f>
        <v>2</v>
      </c>
      <c r="E123" s="10">
        <f>小宮山!E123+弥生が丘!E123+前山北中!E123+前山南!E123+洞源!E123+美笹!E123+泉!E123</f>
        <v>3</v>
      </c>
      <c r="F123" s="32"/>
    </row>
    <row r="124" spans="1:6" ht="15" customHeight="1" x14ac:dyDescent="0.15">
      <c r="A124" s="12"/>
      <c r="B124" s="35">
        <v>101</v>
      </c>
      <c r="C124" s="75">
        <f>小宮山!C124+弥生が丘!C124+前山北中!C124+前山南!C124+洞源!C124+美笹!C124+泉!C124</f>
        <v>0</v>
      </c>
      <c r="D124" s="75">
        <f>小宮山!D124+弥生が丘!D124+前山北中!D124+前山南!D124+洞源!D124+美笹!D124+泉!D124</f>
        <v>1</v>
      </c>
      <c r="E124" s="10">
        <f>小宮山!E124+弥生が丘!E124+前山北中!E124+前山南!E124+洞源!E124+美笹!E124+泉!E124</f>
        <v>1</v>
      </c>
      <c r="F124" s="32"/>
    </row>
    <row r="125" spans="1:6" ht="15" customHeight="1" x14ac:dyDescent="0.15">
      <c r="A125" s="12"/>
      <c r="B125" s="35">
        <v>102</v>
      </c>
      <c r="C125" s="75">
        <f>小宮山!C125+弥生が丘!C125+前山北中!C125+前山南!C125+洞源!C125+美笹!C125+泉!C125</f>
        <v>0</v>
      </c>
      <c r="D125" s="75">
        <f>小宮山!D125+弥生が丘!D125+前山北中!D125+前山南!D125+洞源!D125+美笹!D125+泉!D125</f>
        <v>1</v>
      </c>
      <c r="E125" s="10">
        <f>小宮山!E125+弥生が丘!E125+前山北中!E125+前山南!E125+洞源!E125+美笹!E125+泉!E125</f>
        <v>1</v>
      </c>
      <c r="F125" s="32"/>
    </row>
    <row r="126" spans="1:6" ht="15" customHeight="1" x14ac:dyDescent="0.15">
      <c r="A126" s="12"/>
      <c r="B126" s="35">
        <v>103</v>
      </c>
      <c r="C126" s="75">
        <f>小宮山!C126+弥生が丘!C126+前山北中!C126+前山南!C126+洞源!C126+美笹!C126+泉!C126</f>
        <v>0</v>
      </c>
      <c r="D126" s="75">
        <f>小宮山!D126+弥生が丘!D126+前山北中!D126+前山南!D126+洞源!D126+美笹!D126+泉!D126</f>
        <v>0</v>
      </c>
      <c r="E126" s="10">
        <f>小宮山!E126+弥生が丘!E126+前山北中!E126+前山南!E126+洞源!E126+美笹!E126+泉!E126</f>
        <v>0</v>
      </c>
      <c r="F126" s="32"/>
    </row>
    <row r="127" spans="1:6" ht="15" customHeight="1" x14ac:dyDescent="0.15">
      <c r="A127" s="12"/>
      <c r="B127" s="35">
        <v>104</v>
      </c>
      <c r="C127" s="75">
        <f>小宮山!C127+弥生が丘!C127+前山北中!C127+前山南!C127+洞源!C127+美笹!C127+泉!C127</f>
        <v>1</v>
      </c>
      <c r="D127" s="75">
        <f>小宮山!D127+弥生が丘!D127+前山北中!D127+前山南!D127+洞源!D127+美笹!D127+泉!D127</f>
        <v>0</v>
      </c>
      <c r="E127" s="10">
        <f>小宮山!E127+弥生が丘!E127+前山北中!E127+前山南!E127+洞源!E127+美笹!E127+泉!E127</f>
        <v>1</v>
      </c>
      <c r="F127" s="32"/>
    </row>
    <row r="128" spans="1:6" ht="15" customHeight="1" x14ac:dyDescent="0.15">
      <c r="A128" s="12"/>
      <c r="B128" s="43" t="s">
        <v>70</v>
      </c>
      <c r="C128" s="71">
        <f>小宮山!C128+弥生が丘!C128+前山北中!C128+前山南!C128+洞源!C128+美笹!C128+泉!C128</f>
        <v>2</v>
      </c>
      <c r="D128" s="71">
        <f>小宮山!D128+弥生が丘!D128+前山北中!D128+前山南!D128+洞源!D128+美笹!D128+泉!D128</f>
        <v>4</v>
      </c>
      <c r="E128" s="44">
        <f>小宮山!E128+弥生が丘!E128+前山北中!E128+前山南!E128+洞源!E128+美笹!E128+泉!E128</f>
        <v>6</v>
      </c>
      <c r="F128" s="45">
        <f>E128/E147</f>
        <v>2.3622047244094488E-3</v>
      </c>
    </row>
    <row r="129" spans="1:6" ht="15" customHeight="1" x14ac:dyDescent="0.15">
      <c r="A129" s="12"/>
      <c r="B129" s="35">
        <v>105</v>
      </c>
      <c r="C129" s="75">
        <f>小宮山!C129+弥生が丘!C129+前山北中!C129+前山南!C129+洞源!C129+美笹!C129+泉!C129</f>
        <v>0</v>
      </c>
      <c r="D129" s="75">
        <f>小宮山!D129+弥生が丘!D129+前山北中!D129+前山南!D129+洞源!D129+美笹!D129+泉!D129</f>
        <v>0</v>
      </c>
      <c r="E129" s="10">
        <f>小宮山!E129+弥生が丘!E129+前山北中!E129+前山南!E129+洞源!E129+美笹!E129+泉!E129</f>
        <v>0</v>
      </c>
      <c r="F129" s="32"/>
    </row>
    <row r="130" spans="1:6" ht="15" customHeight="1" x14ac:dyDescent="0.15">
      <c r="A130" s="12"/>
      <c r="B130" s="35">
        <v>106</v>
      </c>
      <c r="C130" s="75">
        <f>小宮山!C130+弥生が丘!C130+前山北中!C130+前山南!C130+洞源!C130+美笹!C130+泉!C130</f>
        <v>0</v>
      </c>
      <c r="D130" s="75">
        <f>小宮山!D130+弥生が丘!D130+前山北中!D130+前山南!D130+洞源!D130+美笹!D130+泉!D130</f>
        <v>0</v>
      </c>
      <c r="E130" s="10">
        <f>小宮山!E130+弥生が丘!E130+前山北中!E130+前山南!E130+洞源!E130+美笹!E130+泉!E130</f>
        <v>0</v>
      </c>
      <c r="F130" s="32"/>
    </row>
    <row r="131" spans="1:6" ht="15" customHeight="1" x14ac:dyDescent="0.15">
      <c r="A131" s="12"/>
      <c r="B131" s="35">
        <v>107</v>
      </c>
      <c r="C131" s="75">
        <f>小宮山!C131+弥生が丘!C131+前山北中!C131+前山南!C131+洞源!C131+美笹!C131+泉!C131</f>
        <v>0</v>
      </c>
      <c r="D131" s="75">
        <f>小宮山!D131+弥生が丘!D131+前山北中!D131+前山南!D131+洞源!D131+美笹!D131+泉!D131</f>
        <v>0</v>
      </c>
      <c r="E131" s="10">
        <f>小宮山!E131+弥生が丘!E131+前山北中!E131+前山南!E131+洞源!E131+美笹!E131+泉!E131</f>
        <v>0</v>
      </c>
      <c r="F131" s="32"/>
    </row>
    <row r="132" spans="1:6" ht="15" customHeight="1" x14ac:dyDescent="0.15">
      <c r="A132" s="12"/>
      <c r="B132" s="35">
        <v>108</v>
      </c>
      <c r="C132" s="75">
        <f>小宮山!C132+弥生が丘!C132+前山北中!C132+前山南!C132+洞源!C132+美笹!C132+泉!C132</f>
        <v>0</v>
      </c>
      <c r="D132" s="75">
        <f>小宮山!D132+弥生が丘!D132+前山北中!D132+前山南!D132+洞源!D132+美笹!D132+泉!D132</f>
        <v>0</v>
      </c>
      <c r="E132" s="10">
        <f>小宮山!E132+弥生が丘!E132+前山北中!E132+前山南!E132+洞源!E132+美笹!E132+泉!E132</f>
        <v>0</v>
      </c>
      <c r="F132" s="32"/>
    </row>
    <row r="133" spans="1:6" ht="15" customHeight="1" x14ac:dyDescent="0.15">
      <c r="A133" s="12"/>
      <c r="B133" s="35">
        <v>109</v>
      </c>
      <c r="C133" s="75">
        <f>小宮山!C133+弥生が丘!C133+前山北中!C133+前山南!C133+洞源!C133+美笹!C133+泉!C133</f>
        <v>0</v>
      </c>
      <c r="D133" s="75">
        <f>小宮山!D133+弥生が丘!D133+前山北中!D133+前山南!D133+洞源!D133+美笹!D133+泉!D133</f>
        <v>0</v>
      </c>
      <c r="E133" s="10">
        <f>小宮山!E133+弥生が丘!E133+前山北中!E133+前山南!E133+洞源!E133+美笹!E133+泉!E133</f>
        <v>0</v>
      </c>
      <c r="F133" s="32"/>
    </row>
    <row r="134" spans="1:6" ht="15" customHeight="1" x14ac:dyDescent="0.15">
      <c r="A134" s="36"/>
      <c r="B134" s="46" t="s">
        <v>71</v>
      </c>
      <c r="C134" s="76">
        <f>小宮山!C134+弥生が丘!C134+前山北中!C134+前山南!C134+洞源!C134+美笹!C134+泉!C134</f>
        <v>0</v>
      </c>
      <c r="D134" s="76">
        <f>小宮山!D134+弥生が丘!D134+前山北中!D134+前山南!D134+洞源!D134+美笹!D134+泉!D134</f>
        <v>0</v>
      </c>
      <c r="E134" s="47">
        <f>小宮山!E134+弥生が丘!E134+前山北中!E134+前山南!E134+洞源!E134+美笹!E134+泉!E134</f>
        <v>0</v>
      </c>
      <c r="F134" s="45">
        <f>E134/E147</f>
        <v>0</v>
      </c>
    </row>
    <row r="135" spans="1:6" ht="15" customHeight="1" x14ac:dyDescent="0.15">
      <c r="A135" s="36"/>
      <c r="B135" s="35">
        <v>110</v>
      </c>
      <c r="C135" s="75">
        <f>小宮山!C135+弥生が丘!C135+前山北中!C135+前山南!C135+洞源!C135+美笹!C135+泉!C135</f>
        <v>0</v>
      </c>
      <c r="D135" s="75">
        <f>小宮山!D135+弥生が丘!D135+前山北中!D135+前山南!D135+洞源!D135+美笹!D135+泉!D135</f>
        <v>0</v>
      </c>
      <c r="E135" s="10">
        <f>小宮山!E135+弥生が丘!E135+前山北中!E135+前山南!E135+洞源!E135+美笹!E135+泉!E135</f>
        <v>0</v>
      </c>
      <c r="F135" s="32"/>
    </row>
    <row r="136" spans="1:6" ht="15" customHeight="1" x14ac:dyDescent="0.15">
      <c r="A136" s="36"/>
      <c r="B136" s="35">
        <v>111</v>
      </c>
      <c r="C136" s="75">
        <f>小宮山!C136+弥生が丘!C136+前山北中!C136+前山南!C136+洞源!C136+美笹!C136+泉!C136</f>
        <v>0</v>
      </c>
      <c r="D136" s="75">
        <f>小宮山!D136+弥生が丘!D136+前山北中!D136+前山南!D136+洞源!D136+美笹!D136+泉!D136</f>
        <v>0</v>
      </c>
      <c r="E136" s="10">
        <f>小宮山!E136+弥生が丘!E136+前山北中!E136+前山南!E136+洞源!E136+美笹!E136+泉!E136</f>
        <v>0</v>
      </c>
      <c r="F136" s="32"/>
    </row>
    <row r="137" spans="1:6" ht="15" customHeight="1" x14ac:dyDescent="0.15">
      <c r="A137" s="36"/>
      <c r="B137" s="35">
        <v>112</v>
      </c>
      <c r="C137" s="75">
        <f>小宮山!C137+弥生が丘!C137+前山北中!C137+前山南!C137+洞源!C137+美笹!C137+泉!C137</f>
        <v>0</v>
      </c>
      <c r="D137" s="75">
        <f>小宮山!D137+弥生が丘!D137+前山北中!D137+前山南!D137+洞源!D137+美笹!D137+泉!D137</f>
        <v>0</v>
      </c>
      <c r="E137" s="10">
        <f>小宮山!E137+弥生が丘!E137+前山北中!E137+前山南!E137+洞源!E137+美笹!E137+泉!E137</f>
        <v>0</v>
      </c>
      <c r="F137" s="32"/>
    </row>
    <row r="138" spans="1:6" ht="15" customHeight="1" x14ac:dyDescent="0.15">
      <c r="A138" s="36"/>
      <c r="B138" s="35">
        <v>113</v>
      </c>
      <c r="C138" s="75">
        <f>小宮山!C138+弥生が丘!C138+前山北中!C138+前山南!C138+洞源!C138+美笹!C138+泉!C138</f>
        <v>0</v>
      </c>
      <c r="D138" s="75">
        <f>小宮山!D138+弥生が丘!D138+前山北中!D138+前山南!D138+洞源!D138+美笹!D138+泉!D138</f>
        <v>0</v>
      </c>
      <c r="E138" s="10">
        <f>小宮山!E138+弥生が丘!E138+前山北中!E138+前山南!E138+洞源!E138+美笹!E138+泉!E138</f>
        <v>0</v>
      </c>
      <c r="F138" s="32"/>
    </row>
    <row r="139" spans="1:6" ht="15" customHeight="1" x14ac:dyDescent="0.15">
      <c r="A139" s="36"/>
      <c r="B139" s="35">
        <v>114</v>
      </c>
      <c r="C139" s="75">
        <f>小宮山!C139+弥生が丘!C139+前山北中!C139+前山南!C139+洞源!C139+美笹!C139+泉!C139</f>
        <v>0</v>
      </c>
      <c r="D139" s="75">
        <f>小宮山!D139+弥生が丘!D139+前山北中!D139+前山南!D139+洞源!D139+美笹!D139+泉!D139</f>
        <v>0</v>
      </c>
      <c r="E139" s="10">
        <f>小宮山!E139+弥生が丘!E139+前山北中!E139+前山南!E139+洞源!E139+美笹!E139+泉!E139</f>
        <v>0</v>
      </c>
      <c r="F139" s="32"/>
    </row>
    <row r="140" spans="1:6" ht="15" customHeight="1" x14ac:dyDescent="0.15">
      <c r="A140" s="36"/>
      <c r="B140" s="43" t="s">
        <v>378</v>
      </c>
      <c r="C140" s="71">
        <f>小宮山!C140+弥生が丘!C140+前山北中!C140+前山南!C140+洞源!C140+美笹!C140+泉!C140</f>
        <v>0</v>
      </c>
      <c r="D140" s="71">
        <f>小宮山!D140+弥生が丘!D140+前山北中!D140+前山南!D140+洞源!D140+美笹!D140+泉!D140</f>
        <v>0</v>
      </c>
      <c r="E140" s="44">
        <f>小宮山!E140+弥生が丘!E140+前山北中!E140+前山南!E140+洞源!E140+美笹!E140+泉!E140</f>
        <v>0</v>
      </c>
      <c r="F140" s="45">
        <f>E140/E147</f>
        <v>0</v>
      </c>
    </row>
    <row r="141" spans="1:6" ht="15" customHeight="1" x14ac:dyDescent="0.15">
      <c r="A141" s="36"/>
      <c r="B141" s="35">
        <v>115</v>
      </c>
      <c r="C141" s="75">
        <f>小宮山!C141+弥生が丘!C141+前山北中!C141+前山南!C141+洞源!C141+美笹!C141+泉!C141</f>
        <v>0</v>
      </c>
      <c r="D141" s="75">
        <f>小宮山!D141+弥生が丘!D141+前山北中!D141+前山南!D141+洞源!D141+美笹!D141+泉!D141</f>
        <v>0</v>
      </c>
      <c r="E141" s="10">
        <f>小宮山!E141+弥生が丘!E141+前山北中!E141+前山南!E141+洞源!E141+美笹!E141+泉!E141</f>
        <v>0</v>
      </c>
      <c r="F141" s="32"/>
    </row>
    <row r="142" spans="1:6" ht="15" customHeight="1" x14ac:dyDescent="0.15">
      <c r="A142" s="36"/>
      <c r="B142" s="35">
        <v>116</v>
      </c>
      <c r="C142" s="75">
        <f>小宮山!C142+弥生が丘!C142+前山北中!C142+前山南!C142+洞源!C142+美笹!C142+泉!C142</f>
        <v>0</v>
      </c>
      <c r="D142" s="75">
        <f>小宮山!D142+弥生が丘!D142+前山北中!D142+前山南!D142+洞源!D142+美笹!D142+泉!D142</f>
        <v>0</v>
      </c>
      <c r="E142" s="10">
        <f>小宮山!E142+弥生が丘!E142+前山北中!E142+前山南!E142+洞源!E142+美笹!E142+泉!E142</f>
        <v>0</v>
      </c>
      <c r="F142" s="32"/>
    </row>
    <row r="143" spans="1:6" ht="15" customHeight="1" x14ac:dyDescent="0.15">
      <c r="A143" s="36"/>
      <c r="B143" s="35">
        <v>117</v>
      </c>
      <c r="C143" s="75">
        <f>小宮山!C143+弥生が丘!C143+前山北中!C143+前山南!C143+洞源!C143+美笹!C143+泉!C143</f>
        <v>0</v>
      </c>
      <c r="D143" s="75">
        <f>小宮山!D143+弥生が丘!D143+前山北中!D143+前山南!D143+洞源!D143+美笹!D143+泉!D143</f>
        <v>0</v>
      </c>
      <c r="E143" s="10">
        <f>小宮山!E143+弥生が丘!E143+前山北中!E143+前山南!E143+洞源!E143+美笹!E143+泉!E143</f>
        <v>0</v>
      </c>
      <c r="F143" s="32"/>
    </row>
    <row r="144" spans="1:6" ht="15" customHeight="1" x14ac:dyDescent="0.15">
      <c r="A144" s="36"/>
      <c r="B144" s="35">
        <v>118</v>
      </c>
      <c r="C144" s="75">
        <f>小宮山!C144+弥生が丘!C144+前山北中!C144+前山南!C144+洞源!C144+美笹!C144+泉!C144</f>
        <v>0</v>
      </c>
      <c r="D144" s="75">
        <f>小宮山!D144+弥生が丘!D144+前山北中!D144+前山南!D144+洞源!D144+美笹!D144+泉!D144</f>
        <v>0</v>
      </c>
      <c r="E144" s="10">
        <f>小宮山!E144+弥生が丘!E144+前山北中!E144+前山南!E144+洞源!E144+美笹!E144+泉!E144</f>
        <v>0</v>
      </c>
      <c r="F144" s="32"/>
    </row>
    <row r="145" spans="1:6" ht="15" customHeight="1" x14ac:dyDescent="0.15">
      <c r="A145" s="36"/>
      <c r="B145" s="35">
        <v>119</v>
      </c>
      <c r="C145" s="75">
        <f>小宮山!C145+弥生が丘!C145+前山北中!C145+前山南!C145+洞源!C145+美笹!C145+泉!C145</f>
        <v>0</v>
      </c>
      <c r="D145" s="75">
        <f>小宮山!D145+弥生が丘!D145+前山北中!D145+前山南!D145+洞源!D145+美笹!D145+泉!D145</f>
        <v>0</v>
      </c>
      <c r="E145" s="10">
        <f>小宮山!E145+弥生が丘!E145+前山北中!E145+前山南!E145+洞源!E145+美笹!E145+泉!E145</f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f>小宮山!C146+弥生が丘!C146+前山北中!C146+前山南!C146+洞源!C146+美笹!C146+泉!C146</f>
        <v>0</v>
      </c>
      <c r="D146" s="76">
        <f>小宮山!D146+弥生が丘!D146+前山北中!D146+前山南!D146+洞源!D146+美笹!D146+泉!D146</f>
        <v>0</v>
      </c>
      <c r="E146" s="47">
        <f>小宮山!E146+弥生が丘!E146+前山北中!E146+前山南!E146+洞源!E146+美笹!E146+泉!E146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7">
        <f>小宮山!C147+弥生が丘!C147+前山北中!C147+前山南!C147+洞源!C147+美笹!C147+泉!C147</f>
        <v>1261</v>
      </c>
      <c r="D147" s="77">
        <f>小宮山!D147+弥生が丘!D147+前山北中!D147+前山南!D147+洞源!D147+美笹!D147+泉!D147</f>
        <v>1279</v>
      </c>
      <c r="E147" s="8">
        <f>小宮山!E147+弥生が丘!E147+前山北中!E147+前山南!E147+洞源!E147+美笹!E147+泉!E147</f>
        <v>2540</v>
      </c>
      <c r="F147" s="32">
        <f>SUM(F3:F134)</f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15">
      <c r="A150" s="16"/>
      <c r="B150" s="16" t="s">
        <v>7</v>
      </c>
      <c r="C150" s="17">
        <f>C8+C14+C20</f>
        <v>198</v>
      </c>
      <c r="D150" s="17">
        <f>D8+D14+D20</f>
        <v>154</v>
      </c>
      <c r="E150" s="17">
        <f>E8+E14+E20</f>
        <v>352</v>
      </c>
      <c r="F150" s="32">
        <f>E150/E153</f>
        <v>0.13858267716535433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677</v>
      </c>
      <c r="D151" s="19">
        <f>D26+D32+D38+D44+D50+D56+D62+D68+D74+D80</f>
        <v>691</v>
      </c>
      <c r="E151" s="19">
        <f>E26+E32+E38+E44+E50+E56+E62+E68+E74+E80</f>
        <v>1368</v>
      </c>
      <c r="F151" s="32">
        <f>E151/E153</f>
        <v>0.53858267716535435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386</v>
      </c>
      <c r="D152" s="21">
        <f t="shared" ref="D152:E152" si="0">D86+D92+D98+D104+D110+D116+D122+D128+D134+D140+D146</f>
        <v>434</v>
      </c>
      <c r="E152" s="21">
        <f t="shared" si="0"/>
        <v>820</v>
      </c>
      <c r="F152" s="32">
        <f>E152/E153</f>
        <v>0.32283464566929132</v>
      </c>
    </row>
    <row r="153" spans="1:6" ht="15" customHeight="1" x14ac:dyDescent="0.15">
      <c r="B153" s="2" t="s">
        <v>8</v>
      </c>
      <c r="C153" s="1">
        <f>SUM(C150:C152)</f>
        <v>1261</v>
      </c>
      <c r="D153" s="1">
        <f>SUM(D150:D152)</f>
        <v>1279</v>
      </c>
      <c r="E153" s="1">
        <f>SUM(E150:E152)</f>
        <v>2540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198</v>
      </c>
      <c r="D155" s="17">
        <f>D8+D14+D20</f>
        <v>154</v>
      </c>
      <c r="E155" s="17">
        <f>E8+E14+E20</f>
        <v>352</v>
      </c>
      <c r="F155" s="32">
        <f>E155/E159</f>
        <v>0.13858267716535433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677</v>
      </c>
      <c r="D156" s="19">
        <f>D26+D32+D38+D44+D50+D56+D62+D68+D74+D80</f>
        <v>691</v>
      </c>
      <c r="E156" s="19">
        <f>E26+E32+E38+E44+E50+E56+E62+E68+E74+E80</f>
        <v>1368</v>
      </c>
      <c r="F156" s="32">
        <f>E156/E159</f>
        <v>0.53858267716535435</v>
      </c>
    </row>
    <row r="157" spans="1:6" ht="15" customHeight="1" x14ac:dyDescent="0.15">
      <c r="A157" s="25"/>
      <c r="B157" s="20" t="s">
        <v>10</v>
      </c>
      <c r="C157" s="21">
        <f>C86+C92</f>
        <v>192</v>
      </c>
      <c r="D157" s="21">
        <f>D86+D92</f>
        <v>189</v>
      </c>
      <c r="E157" s="21">
        <f>E86+E92</f>
        <v>381</v>
      </c>
      <c r="F157" s="32">
        <f>E157/E159</f>
        <v>0.15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194</v>
      </c>
      <c r="D158" s="27">
        <f t="shared" ref="D158:E158" si="1">D98+D104+D110+D116+D122+D128+D134+D140+D146</f>
        <v>245</v>
      </c>
      <c r="E158" s="27">
        <f t="shared" si="1"/>
        <v>439</v>
      </c>
      <c r="F158" s="32">
        <f>E158/E159</f>
        <v>0.17283464566929133</v>
      </c>
    </row>
    <row r="159" spans="1:6" ht="15" customHeight="1" x14ac:dyDescent="0.15">
      <c r="B159" s="2" t="s">
        <v>8</v>
      </c>
      <c r="C159" s="1">
        <f>SUM(C155:C158)</f>
        <v>1261</v>
      </c>
      <c r="D159" s="1">
        <f>SUM(D155:D158)</f>
        <v>1279</v>
      </c>
      <c r="E159" s="1">
        <f>SUM(E155:E158)</f>
        <v>2540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51</v>
      </c>
      <c r="D161" s="31">
        <f t="shared" ref="D161:E161" si="2">D110+D116+D122+D128+D134+D140+D146</f>
        <v>102</v>
      </c>
      <c r="E161" s="31">
        <f t="shared" si="2"/>
        <v>153</v>
      </c>
      <c r="F161" s="32">
        <f>E161/E159</f>
        <v>6.0236220472440948E-2</v>
      </c>
    </row>
    <row r="162" spans="1:6" ht="15" customHeight="1" x14ac:dyDescent="0.15">
      <c r="A162" s="30"/>
      <c r="B162" s="23" t="s">
        <v>15</v>
      </c>
      <c r="C162" s="31">
        <f>C116+C122+C128+C134+C140+C146</f>
        <v>21</v>
      </c>
      <c r="D162" s="31">
        <f t="shared" ref="D162:E162" si="3">D116+D122+D128+D134+D140+D146</f>
        <v>55</v>
      </c>
      <c r="E162" s="31">
        <f t="shared" si="3"/>
        <v>76</v>
      </c>
      <c r="F162" s="32">
        <f>E162/E159</f>
        <v>2.9921259842519685E-2</v>
      </c>
    </row>
    <row r="163" spans="1:6" ht="15" customHeight="1" x14ac:dyDescent="0.15">
      <c r="A163" s="30"/>
      <c r="B163" s="23" t="s">
        <v>13</v>
      </c>
      <c r="C163" s="31">
        <f>C122+C128+C134+C140+C146</f>
        <v>5</v>
      </c>
      <c r="D163" s="31">
        <f t="shared" ref="D163:E163" si="4">D122+D128+D134+D140+D146</f>
        <v>21</v>
      </c>
      <c r="E163" s="31">
        <f t="shared" si="4"/>
        <v>26</v>
      </c>
      <c r="F163" s="32">
        <f>E163/E159</f>
        <v>1.0236220472440945E-2</v>
      </c>
    </row>
    <row r="164" spans="1:6" ht="15" customHeight="1" x14ac:dyDescent="0.15">
      <c r="B164" s="4" t="s">
        <v>14</v>
      </c>
      <c r="C164" s="1">
        <f>C128+C134+C140+C146</f>
        <v>2</v>
      </c>
      <c r="D164" s="1">
        <f t="shared" ref="D164:E164" si="5">D128+D134+D140+D146</f>
        <v>4</v>
      </c>
      <c r="E164" s="1">
        <f t="shared" si="5"/>
        <v>6</v>
      </c>
      <c r="F164" s="32">
        <f>E164/E159</f>
        <v>2.3622047244094488E-3</v>
      </c>
    </row>
    <row r="165" spans="1:6" ht="15" customHeight="1" x14ac:dyDescent="0.15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15">
      <c r="B166" s="4" t="s">
        <v>393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394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76">
    <tabColor rgb="FFFF99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193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4</v>
      </c>
      <c r="D8" s="70">
        <v>3</v>
      </c>
      <c r="E8" s="38">
        <v>7</v>
      </c>
      <c r="F8" s="39">
        <v>2.2151898734177215E-2</v>
      </c>
    </row>
    <row r="9" spans="1:6" ht="15" customHeight="1" x14ac:dyDescent="0.15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0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4</v>
      </c>
      <c r="D13" s="94">
        <v>1</v>
      </c>
      <c r="E13" s="95">
        <v>5</v>
      </c>
      <c r="F13" s="32"/>
    </row>
    <row r="14" spans="1:6" ht="15" customHeight="1" x14ac:dyDescent="0.15">
      <c r="A14" s="12"/>
      <c r="B14" s="37" t="s">
        <v>28</v>
      </c>
      <c r="C14" s="70">
        <v>10</v>
      </c>
      <c r="D14" s="70">
        <v>3</v>
      </c>
      <c r="E14" s="48">
        <v>13</v>
      </c>
      <c r="F14" s="39">
        <v>4.1139240506329111E-2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6</v>
      </c>
      <c r="D20" s="70">
        <v>7</v>
      </c>
      <c r="E20" s="48">
        <v>13</v>
      </c>
      <c r="F20" s="39">
        <v>4.1139240506329111E-2</v>
      </c>
    </row>
    <row r="21" spans="1:6" ht="15" customHeight="1" x14ac:dyDescent="0.15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v>6</v>
      </c>
      <c r="D26" s="49">
        <v>5</v>
      </c>
      <c r="E26" s="41">
        <v>11</v>
      </c>
      <c r="F26" s="42">
        <v>3.4810126582278479E-2</v>
      </c>
    </row>
    <row r="27" spans="1:6" ht="15" customHeight="1" x14ac:dyDescent="0.15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8</v>
      </c>
      <c r="D32" s="49">
        <v>3</v>
      </c>
      <c r="E32" s="41">
        <v>11</v>
      </c>
      <c r="F32" s="42">
        <v>3.4810126582278479E-2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4</v>
      </c>
      <c r="D34" s="94">
        <v>0</v>
      </c>
      <c r="E34" s="95">
        <v>4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0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v>9</v>
      </c>
      <c r="D38" s="49">
        <v>3</v>
      </c>
      <c r="E38" s="41">
        <v>12</v>
      </c>
      <c r="F38" s="42">
        <v>3.7974683544303799E-2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6</v>
      </c>
      <c r="D44" s="49">
        <v>9</v>
      </c>
      <c r="E44" s="41">
        <v>15</v>
      </c>
      <c r="F44" s="42">
        <v>4.746835443037975E-2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4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v>6</v>
      </c>
      <c r="D50" s="49">
        <v>8</v>
      </c>
      <c r="E50" s="41">
        <v>14</v>
      </c>
      <c r="F50" s="42">
        <v>4.4303797468354431E-2</v>
      </c>
    </row>
    <row r="51" spans="1:6" ht="15" customHeight="1" x14ac:dyDescent="0.15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3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v>6</v>
      </c>
      <c r="D56" s="49">
        <v>9</v>
      </c>
      <c r="E56" s="41">
        <v>15</v>
      </c>
      <c r="F56" s="42">
        <v>4.746835443037975E-2</v>
      </c>
    </row>
    <row r="57" spans="1:6" ht="15" customHeight="1" x14ac:dyDescent="0.15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4</v>
      </c>
      <c r="E60" s="95">
        <v>6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v>10</v>
      </c>
      <c r="D62" s="49">
        <v>8</v>
      </c>
      <c r="E62" s="41">
        <v>18</v>
      </c>
      <c r="F62" s="42">
        <v>5.6962025316455694E-2</v>
      </c>
    </row>
    <row r="63" spans="1:6" ht="15" customHeight="1" x14ac:dyDescent="0.15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4</v>
      </c>
      <c r="D67" s="94">
        <v>0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v>10</v>
      </c>
      <c r="D68" s="49">
        <v>6</v>
      </c>
      <c r="E68" s="41">
        <v>16</v>
      </c>
      <c r="F68" s="42">
        <v>5.0632911392405063E-2</v>
      </c>
    </row>
    <row r="69" spans="1:6" ht="15" customHeight="1" x14ac:dyDescent="0.15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4</v>
      </c>
      <c r="D72" s="94">
        <v>2</v>
      </c>
      <c r="E72" s="95">
        <v>6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12</v>
      </c>
      <c r="D74" s="49">
        <v>8</v>
      </c>
      <c r="E74" s="41">
        <v>20</v>
      </c>
      <c r="F74" s="42">
        <v>6.3291139240506333E-2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1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6</v>
      </c>
      <c r="E77" s="95">
        <v>8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11</v>
      </c>
      <c r="D80" s="49">
        <v>12</v>
      </c>
      <c r="E80" s="41">
        <v>23</v>
      </c>
      <c r="F80" s="42">
        <v>7.2784810126582278E-2</v>
      </c>
    </row>
    <row r="81" spans="1:6" ht="15" customHeight="1" x14ac:dyDescent="0.15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3</v>
      </c>
      <c r="E84" s="95">
        <v>7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v>13</v>
      </c>
      <c r="D86" s="71">
        <v>9</v>
      </c>
      <c r="E86" s="44">
        <v>22</v>
      </c>
      <c r="F86" s="45">
        <v>6.9620253164556958E-2</v>
      </c>
    </row>
    <row r="87" spans="1:6" ht="15" customHeight="1" x14ac:dyDescent="0.15">
      <c r="A87" s="12"/>
      <c r="B87" s="35">
        <v>70</v>
      </c>
      <c r="C87" s="94">
        <v>4</v>
      </c>
      <c r="D87" s="94">
        <v>4</v>
      </c>
      <c r="E87" s="95">
        <v>8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6</v>
      </c>
      <c r="D89" s="94">
        <v>3</v>
      </c>
      <c r="E89" s="95">
        <v>9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3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15</v>
      </c>
      <c r="D92" s="71">
        <v>16</v>
      </c>
      <c r="E92" s="44">
        <v>31</v>
      </c>
      <c r="F92" s="45">
        <v>9.8101265822784806E-2</v>
      </c>
    </row>
    <row r="93" spans="1:6" ht="15" customHeight="1" x14ac:dyDescent="0.15">
      <c r="A93" s="12"/>
      <c r="B93" s="35">
        <v>75</v>
      </c>
      <c r="C93" s="94">
        <v>6</v>
      </c>
      <c r="D93" s="94">
        <v>3</v>
      </c>
      <c r="E93" s="95">
        <v>9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7</v>
      </c>
      <c r="E94" s="95">
        <v>11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v>18</v>
      </c>
      <c r="D98" s="71">
        <v>14</v>
      </c>
      <c r="E98" s="44">
        <v>32</v>
      </c>
      <c r="F98" s="45">
        <v>0.10126582278481013</v>
      </c>
    </row>
    <row r="99" spans="1:6" ht="15" customHeight="1" x14ac:dyDescent="0.15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5</v>
      </c>
      <c r="D104" s="71">
        <v>9</v>
      </c>
      <c r="E104" s="44">
        <v>14</v>
      </c>
      <c r="F104" s="45">
        <v>4.4303797468354431E-2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4</v>
      </c>
      <c r="E106" s="95">
        <v>5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4</v>
      </c>
      <c r="D108" s="94">
        <v>3</v>
      </c>
      <c r="E108" s="95">
        <v>7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v>6</v>
      </c>
      <c r="D110" s="71">
        <v>13</v>
      </c>
      <c r="E110" s="44">
        <v>19</v>
      </c>
      <c r="F110" s="45">
        <v>6.0126582278481014E-2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2.2151898734177215E-2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6.3291139240506328E-3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3.1645569620253164E-3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164</v>
      </c>
      <c r="D147" s="77">
        <v>152</v>
      </c>
      <c r="E147" s="77">
        <v>316</v>
      </c>
      <c r="F147" s="97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20</v>
      </c>
      <c r="D150" s="17">
        <v>13</v>
      </c>
      <c r="E150" s="17">
        <v>33</v>
      </c>
      <c r="F150" s="32">
        <v>0.10443037974683544</v>
      </c>
    </row>
    <row r="151" spans="1:6" ht="15" customHeight="1" x14ac:dyDescent="0.15">
      <c r="A151" s="18"/>
      <c r="B151" s="18" t="s">
        <v>49</v>
      </c>
      <c r="C151" s="19">
        <v>84</v>
      </c>
      <c r="D151" s="19">
        <v>71</v>
      </c>
      <c r="E151" s="19">
        <v>155</v>
      </c>
      <c r="F151" s="32">
        <v>0.49050632911392406</v>
      </c>
    </row>
    <row r="152" spans="1:6" ht="15" customHeight="1" x14ac:dyDescent="0.15">
      <c r="A152" s="33"/>
      <c r="B152" s="20" t="s">
        <v>6</v>
      </c>
      <c r="C152" s="21">
        <v>60</v>
      </c>
      <c r="D152" s="21">
        <v>68</v>
      </c>
      <c r="E152" s="21">
        <v>128</v>
      </c>
      <c r="F152" s="32">
        <v>0.4050632911392405</v>
      </c>
    </row>
    <row r="153" spans="1:6" ht="15" customHeight="1" x14ac:dyDescent="0.15">
      <c r="B153" s="2" t="s">
        <v>8</v>
      </c>
      <c r="C153" s="1">
        <v>164</v>
      </c>
      <c r="D153" s="1">
        <v>152</v>
      </c>
      <c r="E153" s="1">
        <v>316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20</v>
      </c>
      <c r="D155" s="17">
        <v>13</v>
      </c>
      <c r="E155" s="17">
        <v>33</v>
      </c>
      <c r="F155" s="32">
        <v>0.10443037974683544</v>
      </c>
    </row>
    <row r="156" spans="1:6" ht="15" customHeight="1" x14ac:dyDescent="0.15">
      <c r="A156" s="28"/>
      <c r="B156" s="18" t="s">
        <v>49</v>
      </c>
      <c r="C156" s="19">
        <v>84</v>
      </c>
      <c r="D156" s="19">
        <v>71</v>
      </c>
      <c r="E156" s="19">
        <v>155</v>
      </c>
      <c r="F156" s="32">
        <v>0.49050632911392406</v>
      </c>
    </row>
    <row r="157" spans="1:6" ht="15" customHeight="1" x14ac:dyDescent="0.15">
      <c r="A157" s="25"/>
      <c r="B157" s="20" t="s">
        <v>10</v>
      </c>
      <c r="C157" s="21">
        <v>28</v>
      </c>
      <c r="D157" s="21">
        <v>25</v>
      </c>
      <c r="E157" s="21">
        <v>53</v>
      </c>
      <c r="F157" s="32">
        <v>0.16772151898734178</v>
      </c>
    </row>
    <row r="158" spans="1:6" ht="15" customHeight="1" x14ac:dyDescent="0.15">
      <c r="A158" s="26"/>
      <c r="B158" s="29" t="s">
        <v>11</v>
      </c>
      <c r="C158" s="27">
        <v>32</v>
      </c>
      <c r="D158" s="27">
        <v>43</v>
      </c>
      <c r="E158" s="27">
        <v>75</v>
      </c>
      <c r="F158" s="32">
        <v>0.23734177215189872</v>
      </c>
    </row>
    <row r="159" spans="1:6" ht="15" customHeight="1" x14ac:dyDescent="0.15">
      <c r="B159" s="2" t="s">
        <v>8</v>
      </c>
      <c r="C159" s="1">
        <v>164</v>
      </c>
      <c r="D159" s="1">
        <v>152</v>
      </c>
      <c r="E159" s="1">
        <v>316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9</v>
      </c>
      <c r="D161" s="31">
        <v>20</v>
      </c>
      <c r="E161" s="31">
        <v>29</v>
      </c>
      <c r="F161" s="32">
        <v>9.1772151898734181E-2</v>
      </c>
    </row>
    <row r="162" spans="1:6" ht="15" customHeight="1" x14ac:dyDescent="0.15">
      <c r="A162" s="30"/>
      <c r="B162" s="23" t="s">
        <v>15</v>
      </c>
      <c r="C162" s="31">
        <v>3</v>
      </c>
      <c r="D162" s="31">
        <v>7</v>
      </c>
      <c r="E162" s="31">
        <v>10</v>
      </c>
      <c r="F162" s="32">
        <v>3.1645569620253167E-2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9.4936708860759497E-3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3.1645569620253164E-3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77">
    <tabColor rgb="FFFF99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194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3</v>
      </c>
      <c r="E8" s="38">
        <v>6</v>
      </c>
      <c r="F8" s="39">
        <v>1.6759776536312849E-2</v>
      </c>
    </row>
    <row r="9" spans="1:6" ht="15" customHeight="1" x14ac:dyDescent="0.15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4</v>
      </c>
      <c r="D14" s="70">
        <v>7</v>
      </c>
      <c r="E14" s="48">
        <v>11</v>
      </c>
      <c r="F14" s="39">
        <v>3.0726256983240222E-2</v>
      </c>
    </row>
    <row r="15" spans="1:6" ht="15" customHeight="1" x14ac:dyDescent="0.15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3</v>
      </c>
      <c r="E17" s="95">
        <v>6</v>
      </c>
      <c r="F17" s="32"/>
    </row>
    <row r="18" spans="1:6" ht="15" customHeight="1" x14ac:dyDescent="0.15">
      <c r="A18" s="12"/>
      <c r="B18" s="35">
        <v>13</v>
      </c>
      <c r="C18" s="94">
        <v>4</v>
      </c>
      <c r="D18" s="94">
        <v>1</v>
      </c>
      <c r="E18" s="95">
        <v>5</v>
      </c>
      <c r="F18" s="32"/>
    </row>
    <row r="19" spans="1:6" ht="15" customHeight="1" x14ac:dyDescent="0.15">
      <c r="A19" s="12"/>
      <c r="B19" s="35">
        <v>14</v>
      </c>
      <c r="C19" s="94">
        <v>4</v>
      </c>
      <c r="D19" s="94">
        <v>1</v>
      </c>
      <c r="E19" s="95">
        <v>5</v>
      </c>
      <c r="F19" s="32"/>
    </row>
    <row r="20" spans="1:6" ht="15" customHeight="1" x14ac:dyDescent="0.15">
      <c r="A20" s="12"/>
      <c r="B20" s="37" t="s">
        <v>29</v>
      </c>
      <c r="C20" s="70">
        <v>16</v>
      </c>
      <c r="D20" s="70">
        <v>7</v>
      </c>
      <c r="E20" s="48">
        <v>23</v>
      </c>
      <c r="F20" s="39">
        <v>6.4245810055865923E-2</v>
      </c>
    </row>
    <row r="21" spans="1:6" ht="15" customHeight="1" x14ac:dyDescent="0.15">
      <c r="A21" s="12"/>
      <c r="B21" s="35">
        <v>15</v>
      </c>
      <c r="C21" s="94">
        <v>4</v>
      </c>
      <c r="D21" s="94">
        <v>1</v>
      </c>
      <c r="E21" s="95">
        <v>5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v>5</v>
      </c>
      <c r="D26" s="49">
        <v>7</v>
      </c>
      <c r="E26" s="41">
        <v>12</v>
      </c>
      <c r="F26" s="42">
        <v>3.3519553072625698E-2</v>
      </c>
    </row>
    <row r="27" spans="1:6" ht="15" customHeight="1" x14ac:dyDescent="0.15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6</v>
      </c>
      <c r="D32" s="49">
        <v>7</v>
      </c>
      <c r="E32" s="41">
        <v>13</v>
      </c>
      <c r="F32" s="42">
        <v>3.6312849162011177E-2</v>
      </c>
    </row>
    <row r="33" spans="1:6" ht="15" customHeight="1" x14ac:dyDescent="0.15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15">
      <c r="A38" s="12"/>
      <c r="B38" s="40" t="s">
        <v>32</v>
      </c>
      <c r="C38" s="49">
        <v>8</v>
      </c>
      <c r="D38" s="49">
        <v>6</v>
      </c>
      <c r="E38" s="41">
        <v>14</v>
      </c>
      <c r="F38" s="42">
        <v>3.9106145251396648E-2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4</v>
      </c>
      <c r="E44" s="41">
        <v>6</v>
      </c>
      <c r="F44" s="42">
        <v>1.6759776536312849E-2</v>
      </c>
    </row>
    <row r="45" spans="1:6" ht="15" customHeight="1" x14ac:dyDescent="0.15">
      <c r="A45" s="12"/>
      <c r="B45" s="35">
        <v>35</v>
      </c>
      <c r="C45" s="94">
        <v>3</v>
      </c>
      <c r="D45" s="94">
        <v>4</v>
      </c>
      <c r="E45" s="95">
        <v>7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4</v>
      </c>
      <c r="D48" s="94">
        <v>3</v>
      </c>
      <c r="E48" s="95">
        <v>7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12</v>
      </c>
      <c r="D50" s="49">
        <v>10</v>
      </c>
      <c r="E50" s="41">
        <v>22</v>
      </c>
      <c r="F50" s="42">
        <v>6.1452513966480445E-2</v>
      </c>
    </row>
    <row r="51" spans="1:6" ht="15" customHeight="1" x14ac:dyDescent="0.15">
      <c r="A51" s="12"/>
      <c r="B51" s="35">
        <v>40</v>
      </c>
      <c r="C51" s="94">
        <v>7</v>
      </c>
      <c r="D51" s="94">
        <v>1</v>
      </c>
      <c r="E51" s="95">
        <v>8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15">
      <c r="A53" s="12"/>
      <c r="B53" s="35">
        <v>42</v>
      </c>
      <c r="C53" s="94">
        <v>4</v>
      </c>
      <c r="D53" s="94">
        <v>3</v>
      </c>
      <c r="E53" s="95">
        <v>7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15">
      <c r="A56" s="12"/>
      <c r="B56" s="40" t="s">
        <v>35</v>
      </c>
      <c r="C56" s="49">
        <v>17</v>
      </c>
      <c r="D56" s="49">
        <v>11</v>
      </c>
      <c r="E56" s="41">
        <v>28</v>
      </c>
      <c r="F56" s="42">
        <v>7.8212290502793297E-2</v>
      </c>
    </row>
    <row r="57" spans="1:6" ht="15" customHeight="1" x14ac:dyDescent="0.15">
      <c r="A57" s="12"/>
      <c r="B57" s="35">
        <v>45</v>
      </c>
      <c r="C57" s="94">
        <v>5</v>
      </c>
      <c r="D57" s="94">
        <v>1</v>
      </c>
      <c r="E57" s="95">
        <v>6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6</v>
      </c>
      <c r="E60" s="95">
        <v>7</v>
      </c>
      <c r="F60" s="32"/>
    </row>
    <row r="61" spans="1:6" ht="15" customHeight="1" x14ac:dyDescent="0.15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15">
      <c r="A62" s="12"/>
      <c r="B62" s="40" t="s">
        <v>36</v>
      </c>
      <c r="C62" s="49">
        <v>15</v>
      </c>
      <c r="D62" s="49">
        <v>14</v>
      </c>
      <c r="E62" s="41">
        <v>29</v>
      </c>
      <c r="F62" s="42">
        <v>8.1005586592178769E-2</v>
      </c>
    </row>
    <row r="63" spans="1:6" ht="15" customHeight="1" x14ac:dyDescent="0.15">
      <c r="A63" s="12"/>
      <c r="B63" s="35">
        <v>50</v>
      </c>
      <c r="C63" s="94">
        <v>7</v>
      </c>
      <c r="D63" s="94">
        <v>3</v>
      </c>
      <c r="E63" s="95">
        <v>10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3</v>
      </c>
      <c r="E64" s="95">
        <v>6</v>
      </c>
      <c r="F64" s="32"/>
    </row>
    <row r="65" spans="1:6" ht="15" customHeight="1" x14ac:dyDescent="0.15">
      <c r="A65" s="12"/>
      <c r="B65" s="35">
        <v>52</v>
      </c>
      <c r="C65" s="94">
        <v>4</v>
      </c>
      <c r="D65" s="94">
        <v>1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6</v>
      </c>
      <c r="E66" s="95">
        <v>9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18</v>
      </c>
      <c r="D68" s="49">
        <v>15</v>
      </c>
      <c r="E68" s="41">
        <v>33</v>
      </c>
      <c r="F68" s="42">
        <v>9.217877094972067E-2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3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6</v>
      </c>
      <c r="D74" s="49">
        <v>9</v>
      </c>
      <c r="E74" s="41">
        <v>15</v>
      </c>
      <c r="F74" s="42">
        <v>4.189944134078212E-2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8</v>
      </c>
      <c r="D80" s="49">
        <v>5</v>
      </c>
      <c r="E80" s="41">
        <v>13</v>
      </c>
      <c r="F80" s="42">
        <v>3.6312849162011177E-2</v>
      </c>
    </row>
    <row r="81" spans="1:6" ht="15" customHeight="1" x14ac:dyDescent="0.15">
      <c r="A81" s="12"/>
      <c r="B81" s="35">
        <v>65</v>
      </c>
      <c r="C81" s="94">
        <v>2</v>
      </c>
      <c r="D81" s="94">
        <v>5</v>
      </c>
      <c r="E81" s="95">
        <v>7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4</v>
      </c>
      <c r="E84" s="95">
        <v>8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4</v>
      </c>
      <c r="E85" s="95">
        <v>8</v>
      </c>
      <c r="F85" s="32"/>
    </row>
    <row r="86" spans="1:6" ht="15" customHeight="1" x14ac:dyDescent="0.15">
      <c r="A86" s="12"/>
      <c r="B86" s="43" t="s">
        <v>40</v>
      </c>
      <c r="C86" s="71">
        <v>14</v>
      </c>
      <c r="D86" s="71">
        <v>17</v>
      </c>
      <c r="E86" s="44">
        <v>31</v>
      </c>
      <c r="F86" s="45">
        <v>8.6592178770949726E-2</v>
      </c>
    </row>
    <row r="87" spans="1:6" ht="15" customHeight="1" x14ac:dyDescent="0.15">
      <c r="A87" s="12"/>
      <c r="B87" s="35">
        <v>70</v>
      </c>
      <c r="C87" s="94">
        <v>1</v>
      </c>
      <c r="D87" s="94">
        <v>6</v>
      </c>
      <c r="E87" s="95">
        <v>7</v>
      </c>
      <c r="F87" s="32"/>
    </row>
    <row r="88" spans="1:6" ht="15" customHeight="1" x14ac:dyDescent="0.15">
      <c r="A88" s="12"/>
      <c r="B88" s="35">
        <v>71</v>
      </c>
      <c r="C88" s="94">
        <v>6</v>
      </c>
      <c r="D88" s="94">
        <v>3</v>
      </c>
      <c r="E88" s="95">
        <v>9</v>
      </c>
      <c r="F88" s="32"/>
    </row>
    <row r="89" spans="1:6" ht="15" customHeight="1" x14ac:dyDescent="0.15">
      <c r="A89" s="12"/>
      <c r="B89" s="35">
        <v>72</v>
      </c>
      <c r="C89" s="94">
        <v>8</v>
      </c>
      <c r="D89" s="94">
        <v>3</v>
      </c>
      <c r="E89" s="95">
        <v>11</v>
      </c>
      <c r="F89" s="32"/>
    </row>
    <row r="90" spans="1:6" ht="15" customHeight="1" x14ac:dyDescent="0.15">
      <c r="A90" s="12"/>
      <c r="B90" s="35">
        <v>73</v>
      </c>
      <c r="C90" s="94">
        <v>5</v>
      </c>
      <c r="D90" s="94">
        <v>5</v>
      </c>
      <c r="E90" s="95">
        <v>10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6</v>
      </c>
      <c r="E91" s="95">
        <v>8</v>
      </c>
      <c r="F91" s="32"/>
    </row>
    <row r="92" spans="1:6" ht="15" customHeight="1" x14ac:dyDescent="0.15">
      <c r="A92" s="12"/>
      <c r="B92" s="43" t="s">
        <v>41</v>
      </c>
      <c r="C92" s="71">
        <v>22</v>
      </c>
      <c r="D92" s="71">
        <v>23</v>
      </c>
      <c r="E92" s="44">
        <v>45</v>
      </c>
      <c r="F92" s="45">
        <v>0.12569832402234637</v>
      </c>
    </row>
    <row r="93" spans="1:6" ht="15" customHeight="1" x14ac:dyDescent="0.15">
      <c r="A93" s="12"/>
      <c r="B93" s="35">
        <v>75</v>
      </c>
      <c r="C93" s="94">
        <v>4</v>
      </c>
      <c r="D93" s="94">
        <v>6</v>
      </c>
      <c r="E93" s="95">
        <v>10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6</v>
      </c>
      <c r="E94" s="95">
        <v>7</v>
      </c>
      <c r="F94" s="32"/>
    </row>
    <row r="95" spans="1:6" ht="15" customHeight="1" x14ac:dyDescent="0.15">
      <c r="A95" s="12"/>
      <c r="B95" s="35">
        <v>77</v>
      </c>
      <c r="C95" s="94">
        <v>4</v>
      </c>
      <c r="D95" s="94">
        <v>5</v>
      </c>
      <c r="E95" s="95">
        <v>9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v>12</v>
      </c>
      <c r="D98" s="71">
        <v>22</v>
      </c>
      <c r="E98" s="44">
        <v>34</v>
      </c>
      <c r="F98" s="45">
        <v>9.4972067039106142E-2</v>
      </c>
    </row>
    <row r="99" spans="1:6" ht="15" customHeight="1" x14ac:dyDescent="0.15">
      <c r="A99" s="12"/>
      <c r="B99" s="35">
        <v>80</v>
      </c>
      <c r="C99" s="94">
        <v>5</v>
      </c>
      <c r="D99" s="94">
        <v>1</v>
      </c>
      <c r="E99" s="95">
        <v>6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11</v>
      </c>
      <c r="D104" s="71">
        <v>3</v>
      </c>
      <c r="E104" s="44">
        <v>14</v>
      </c>
      <c r="F104" s="45">
        <v>3.9106145251396648E-2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0</v>
      </c>
      <c r="E110" s="44">
        <v>3</v>
      </c>
      <c r="F110" s="45">
        <v>8.3798882681564244E-3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8.3798882681564244E-3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2.7932960893854749E-3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1</v>
      </c>
      <c r="D127" s="94">
        <v>0</v>
      </c>
      <c r="E127" s="95">
        <v>1</v>
      </c>
      <c r="F127" s="32"/>
    </row>
    <row r="128" spans="1:6" ht="15" customHeight="1" x14ac:dyDescent="0.15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5.5865921787709499E-3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183</v>
      </c>
      <c r="D147" s="77">
        <v>175</v>
      </c>
      <c r="E147" s="77">
        <v>358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23</v>
      </c>
      <c r="D150" s="17">
        <v>17</v>
      </c>
      <c r="E150" s="17">
        <v>40</v>
      </c>
      <c r="F150" s="32">
        <v>0.11173184357541899</v>
      </c>
    </row>
    <row r="151" spans="1:6" ht="15" customHeight="1" x14ac:dyDescent="0.15">
      <c r="A151" s="18"/>
      <c r="B151" s="18" t="s">
        <v>49</v>
      </c>
      <c r="C151" s="19">
        <v>97</v>
      </c>
      <c r="D151" s="19">
        <v>88</v>
      </c>
      <c r="E151" s="19">
        <v>185</v>
      </c>
      <c r="F151" s="32">
        <v>0.51675977653631289</v>
      </c>
    </row>
    <row r="152" spans="1:6" ht="15" customHeight="1" x14ac:dyDescent="0.15">
      <c r="A152" s="33"/>
      <c r="B152" s="20" t="s">
        <v>6</v>
      </c>
      <c r="C152" s="21">
        <v>63</v>
      </c>
      <c r="D152" s="21">
        <v>70</v>
      </c>
      <c r="E152" s="21">
        <v>133</v>
      </c>
      <c r="F152" s="32">
        <v>0.37150837988826818</v>
      </c>
    </row>
    <row r="153" spans="1:6" ht="15" customHeight="1" x14ac:dyDescent="0.15">
      <c r="B153" s="2" t="s">
        <v>8</v>
      </c>
      <c r="C153" s="1">
        <v>183</v>
      </c>
      <c r="D153" s="1">
        <v>175</v>
      </c>
      <c r="E153" s="1">
        <v>358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23</v>
      </c>
      <c r="D155" s="17">
        <v>17</v>
      </c>
      <c r="E155" s="17">
        <v>40</v>
      </c>
      <c r="F155" s="32">
        <v>0.11173184357541899</v>
      </c>
    </row>
    <row r="156" spans="1:6" ht="15" customHeight="1" x14ac:dyDescent="0.15">
      <c r="A156" s="28"/>
      <c r="B156" s="18" t="s">
        <v>49</v>
      </c>
      <c r="C156" s="19">
        <v>97</v>
      </c>
      <c r="D156" s="19">
        <v>88</v>
      </c>
      <c r="E156" s="19">
        <v>185</v>
      </c>
      <c r="F156" s="32">
        <v>0.51675977653631289</v>
      </c>
    </row>
    <row r="157" spans="1:6" ht="15" customHeight="1" x14ac:dyDescent="0.15">
      <c r="A157" s="25"/>
      <c r="B157" s="20" t="s">
        <v>10</v>
      </c>
      <c r="C157" s="21">
        <v>36</v>
      </c>
      <c r="D157" s="21">
        <v>40</v>
      </c>
      <c r="E157" s="21">
        <v>76</v>
      </c>
      <c r="F157" s="32">
        <v>0.21229050279329609</v>
      </c>
    </row>
    <row r="158" spans="1:6" ht="15" customHeight="1" x14ac:dyDescent="0.15">
      <c r="A158" s="26"/>
      <c r="B158" s="29" t="s">
        <v>11</v>
      </c>
      <c r="C158" s="27">
        <v>27</v>
      </c>
      <c r="D158" s="27">
        <v>30</v>
      </c>
      <c r="E158" s="27">
        <v>57</v>
      </c>
      <c r="F158" s="32">
        <v>0.15921787709497207</v>
      </c>
    </row>
    <row r="159" spans="1:6" ht="15" customHeight="1" x14ac:dyDescent="0.15">
      <c r="B159" s="2" t="s">
        <v>8</v>
      </c>
      <c r="C159" s="1">
        <v>183</v>
      </c>
      <c r="D159" s="1">
        <v>175</v>
      </c>
      <c r="E159" s="1">
        <v>358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4</v>
      </c>
      <c r="D161" s="31">
        <v>5</v>
      </c>
      <c r="E161" s="31">
        <v>9</v>
      </c>
      <c r="F161" s="32">
        <v>2.5139664804469275E-2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5</v>
      </c>
      <c r="E162" s="31">
        <v>6</v>
      </c>
      <c r="F162" s="32">
        <v>1.6759776536312849E-2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8.3798882681564244E-3</v>
      </c>
    </row>
    <row r="164" spans="1:6" ht="15" customHeight="1" x14ac:dyDescent="0.15">
      <c r="B164" s="4" t="s">
        <v>14</v>
      </c>
      <c r="C164" s="1">
        <v>1</v>
      </c>
      <c r="D164" s="1">
        <v>1</v>
      </c>
      <c r="E164" s="1">
        <v>2</v>
      </c>
      <c r="F164" s="32">
        <v>5.5865921787709499E-3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78">
    <tabColor rgb="FFFF99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195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5</v>
      </c>
      <c r="D3" s="94">
        <v>3</v>
      </c>
      <c r="E3" s="95">
        <v>8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2</v>
      </c>
      <c r="E4" s="95">
        <v>4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4</v>
      </c>
      <c r="E5" s="95">
        <v>6</v>
      </c>
      <c r="F5" s="32"/>
    </row>
    <row r="6" spans="1:6" ht="15" customHeight="1" x14ac:dyDescent="0.15">
      <c r="A6" s="12"/>
      <c r="B6" s="35">
        <v>3</v>
      </c>
      <c r="C6" s="94">
        <v>5</v>
      </c>
      <c r="D6" s="94">
        <v>4</v>
      </c>
      <c r="E6" s="95">
        <v>9</v>
      </c>
      <c r="F6" s="32"/>
    </row>
    <row r="7" spans="1:6" ht="15" customHeight="1" x14ac:dyDescent="0.15">
      <c r="A7" s="12"/>
      <c r="B7" s="35">
        <v>4</v>
      </c>
      <c r="C7" s="94">
        <v>3</v>
      </c>
      <c r="D7" s="94">
        <v>3</v>
      </c>
      <c r="E7" s="95">
        <v>6</v>
      </c>
      <c r="F7" s="32"/>
    </row>
    <row r="8" spans="1:6" ht="15" customHeight="1" x14ac:dyDescent="0.15">
      <c r="A8" s="12"/>
      <c r="B8" s="37" t="s">
        <v>27</v>
      </c>
      <c r="C8" s="70">
        <v>17</v>
      </c>
      <c r="D8" s="70">
        <v>16</v>
      </c>
      <c r="E8" s="38">
        <v>33</v>
      </c>
      <c r="F8" s="39">
        <v>4.4594594594594597E-2</v>
      </c>
    </row>
    <row r="9" spans="1:6" ht="15" customHeight="1" x14ac:dyDescent="0.15">
      <c r="A9" s="12"/>
      <c r="B9" s="35">
        <v>5</v>
      </c>
      <c r="C9" s="94">
        <v>4</v>
      </c>
      <c r="D9" s="94">
        <v>2</v>
      </c>
      <c r="E9" s="95">
        <v>6</v>
      </c>
      <c r="F9" s="32"/>
    </row>
    <row r="10" spans="1:6" ht="15" customHeight="1" x14ac:dyDescent="0.15">
      <c r="A10" s="12"/>
      <c r="B10" s="35">
        <v>6</v>
      </c>
      <c r="C10" s="94">
        <v>6</v>
      </c>
      <c r="D10" s="94">
        <v>2</v>
      </c>
      <c r="E10" s="95">
        <v>8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5</v>
      </c>
      <c r="E11" s="95">
        <v>8</v>
      </c>
      <c r="F11" s="32"/>
    </row>
    <row r="12" spans="1:6" ht="15" customHeight="1" x14ac:dyDescent="0.15">
      <c r="A12" s="12"/>
      <c r="B12" s="35">
        <v>8</v>
      </c>
      <c r="C12" s="94">
        <v>4</v>
      </c>
      <c r="D12" s="94">
        <v>2</v>
      </c>
      <c r="E12" s="95">
        <v>6</v>
      </c>
      <c r="F12" s="32"/>
    </row>
    <row r="13" spans="1:6" ht="15" customHeight="1" x14ac:dyDescent="0.15">
      <c r="A13" s="12"/>
      <c r="B13" s="35">
        <v>9</v>
      </c>
      <c r="C13" s="94">
        <v>4</v>
      </c>
      <c r="D13" s="94">
        <v>5</v>
      </c>
      <c r="E13" s="95">
        <v>9</v>
      </c>
      <c r="F13" s="32"/>
    </row>
    <row r="14" spans="1:6" ht="15" customHeight="1" x14ac:dyDescent="0.15">
      <c r="A14" s="12"/>
      <c r="B14" s="37" t="s">
        <v>28</v>
      </c>
      <c r="C14" s="70">
        <v>21</v>
      </c>
      <c r="D14" s="70">
        <v>16</v>
      </c>
      <c r="E14" s="48">
        <v>37</v>
      </c>
      <c r="F14" s="39">
        <v>0.05</v>
      </c>
    </row>
    <row r="15" spans="1:6" ht="15" customHeight="1" x14ac:dyDescent="0.15">
      <c r="A15" s="12"/>
      <c r="B15" s="35">
        <v>10</v>
      </c>
      <c r="C15" s="94">
        <v>9</v>
      </c>
      <c r="D15" s="94">
        <v>2</v>
      </c>
      <c r="E15" s="95">
        <v>11</v>
      </c>
      <c r="F15" s="32"/>
    </row>
    <row r="16" spans="1:6" ht="15" customHeight="1" x14ac:dyDescent="0.15">
      <c r="A16" s="12"/>
      <c r="B16" s="35">
        <v>11</v>
      </c>
      <c r="C16" s="94">
        <v>4</v>
      </c>
      <c r="D16" s="94">
        <v>5</v>
      </c>
      <c r="E16" s="95">
        <v>9</v>
      </c>
      <c r="F16" s="32"/>
    </row>
    <row r="17" spans="1:6" ht="15" customHeight="1" x14ac:dyDescent="0.15">
      <c r="A17" s="12"/>
      <c r="B17" s="35">
        <v>12</v>
      </c>
      <c r="C17" s="94">
        <v>6</v>
      </c>
      <c r="D17" s="94">
        <v>1</v>
      </c>
      <c r="E17" s="95">
        <v>7</v>
      </c>
      <c r="F17" s="32"/>
    </row>
    <row r="18" spans="1:6" ht="15" customHeight="1" x14ac:dyDescent="0.15">
      <c r="A18" s="12"/>
      <c r="B18" s="35">
        <v>13</v>
      </c>
      <c r="C18" s="94">
        <v>8</v>
      </c>
      <c r="D18" s="94">
        <v>7</v>
      </c>
      <c r="E18" s="95">
        <v>15</v>
      </c>
      <c r="F18" s="32"/>
    </row>
    <row r="19" spans="1:6" ht="15" customHeight="1" x14ac:dyDescent="0.15">
      <c r="A19" s="12"/>
      <c r="B19" s="35">
        <v>14</v>
      </c>
      <c r="C19" s="94">
        <v>6</v>
      </c>
      <c r="D19" s="94">
        <v>2</v>
      </c>
      <c r="E19" s="95">
        <v>8</v>
      </c>
      <c r="F19" s="32"/>
    </row>
    <row r="20" spans="1:6" ht="15" customHeight="1" x14ac:dyDescent="0.15">
      <c r="A20" s="12"/>
      <c r="B20" s="37" t="s">
        <v>29</v>
      </c>
      <c r="C20" s="70">
        <v>33</v>
      </c>
      <c r="D20" s="70">
        <v>17</v>
      </c>
      <c r="E20" s="48">
        <v>50</v>
      </c>
      <c r="F20" s="39">
        <v>6.7567567567567571E-2</v>
      </c>
    </row>
    <row r="21" spans="1:6" ht="15" customHeight="1" x14ac:dyDescent="0.15">
      <c r="A21" s="12"/>
      <c r="B21" s="35">
        <v>15</v>
      </c>
      <c r="C21" s="94">
        <v>4</v>
      </c>
      <c r="D21" s="94">
        <v>1</v>
      </c>
      <c r="E21" s="95">
        <v>5</v>
      </c>
      <c r="F21" s="32"/>
    </row>
    <row r="22" spans="1:6" ht="15" customHeight="1" x14ac:dyDescent="0.15">
      <c r="A22" s="12"/>
      <c r="B22" s="35">
        <v>16</v>
      </c>
      <c r="C22" s="94">
        <v>4</v>
      </c>
      <c r="D22" s="94">
        <v>3</v>
      </c>
      <c r="E22" s="95">
        <v>7</v>
      </c>
      <c r="F22" s="32"/>
    </row>
    <row r="23" spans="1:6" ht="15" customHeight="1" x14ac:dyDescent="0.15">
      <c r="A23" s="12"/>
      <c r="B23" s="35">
        <v>17</v>
      </c>
      <c r="C23" s="94">
        <v>4</v>
      </c>
      <c r="D23" s="94">
        <v>1</v>
      </c>
      <c r="E23" s="95">
        <v>5</v>
      </c>
      <c r="F23" s="32"/>
    </row>
    <row r="24" spans="1:6" ht="15" customHeight="1" x14ac:dyDescent="0.15">
      <c r="A24" s="12"/>
      <c r="B24" s="35">
        <v>18</v>
      </c>
      <c r="C24" s="94">
        <v>6</v>
      </c>
      <c r="D24" s="94">
        <v>3</v>
      </c>
      <c r="E24" s="95">
        <v>9</v>
      </c>
      <c r="F24" s="32"/>
    </row>
    <row r="25" spans="1:6" ht="15" customHeight="1" x14ac:dyDescent="0.15">
      <c r="A25" s="12"/>
      <c r="B25" s="35">
        <v>19</v>
      </c>
      <c r="C25" s="94">
        <v>5</v>
      </c>
      <c r="D25" s="94">
        <v>2</v>
      </c>
      <c r="E25" s="95">
        <v>7</v>
      </c>
      <c r="F25" s="32"/>
    </row>
    <row r="26" spans="1:6" ht="15" customHeight="1" x14ac:dyDescent="0.15">
      <c r="A26" s="12"/>
      <c r="B26" s="40" t="s">
        <v>30</v>
      </c>
      <c r="C26" s="49">
        <v>23</v>
      </c>
      <c r="D26" s="49">
        <v>10</v>
      </c>
      <c r="E26" s="41">
        <v>33</v>
      </c>
      <c r="F26" s="42">
        <v>4.4594594594594597E-2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4</v>
      </c>
      <c r="E28" s="95">
        <v>5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3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6</v>
      </c>
      <c r="D30" s="94">
        <v>2</v>
      </c>
      <c r="E30" s="95">
        <v>8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11</v>
      </c>
      <c r="D32" s="49">
        <v>11</v>
      </c>
      <c r="E32" s="41">
        <v>22</v>
      </c>
      <c r="F32" s="42">
        <v>2.9729729729729731E-2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4</v>
      </c>
      <c r="E34" s="95">
        <v>7</v>
      </c>
      <c r="F34" s="32"/>
    </row>
    <row r="35" spans="1:6" ht="15" customHeight="1" x14ac:dyDescent="0.15">
      <c r="A35" s="12"/>
      <c r="B35" s="35">
        <v>27</v>
      </c>
      <c r="C35" s="94">
        <v>4</v>
      </c>
      <c r="D35" s="94">
        <v>1</v>
      </c>
      <c r="E35" s="95">
        <v>5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5</v>
      </c>
      <c r="E37" s="95">
        <v>7</v>
      </c>
      <c r="F37" s="32"/>
    </row>
    <row r="38" spans="1:6" ht="15" customHeight="1" x14ac:dyDescent="0.15">
      <c r="A38" s="12"/>
      <c r="B38" s="40" t="s">
        <v>32</v>
      </c>
      <c r="C38" s="49">
        <v>12</v>
      </c>
      <c r="D38" s="49">
        <v>13</v>
      </c>
      <c r="E38" s="41">
        <v>25</v>
      </c>
      <c r="F38" s="42">
        <v>3.3783783783783786E-2</v>
      </c>
    </row>
    <row r="39" spans="1:6" ht="15" customHeight="1" x14ac:dyDescent="0.15">
      <c r="A39" s="12"/>
      <c r="B39" s="35">
        <v>30</v>
      </c>
      <c r="C39" s="94">
        <v>2</v>
      </c>
      <c r="D39" s="94">
        <v>3</v>
      </c>
      <c r="E39" s="95">
        <v>5</v>
      </c>
      <c r="F39" s="32"/>
    </row>
    <row r="40" spans="1:6" ht="15" customHeight="1" x14ac:dyDescent="0.15">
      <c r="A40" s="12"/>
      <c r="B40" s="35">
        <v>31</v>
      </c>
      <c r="C40" s="94">
        <v>4</v>
      </c>
      <c r="D40" s="94">
        <v>6</v>
      </c>
      <c r="E40" s="95">
        <v>10</v>
      </c>
      <c r="F40" s="32"/>
    </row>
    <row r="41" spans="1:6" ht="15" customHeight="1" x14ac:dyDescent="0.15">
      <c r="A41" s="12"/>
      <c r="B41" s="35">
        <v>32</v>
      </c>
      <c r="C41" s="94">
        <v>7</v>
      </c>
      <c r="D41" s="94">
        <v>8</v>
      </c>
      <c r="E41" s="95">
        <v>15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3</v>
      </c>
      <c r="E42" s="95">
        <v>6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4</v>
      </c>
      <c r="E43" s="95">
        <v>7</v>
      </c>
      <c r="F43" s="32"/>
    </row>
    <row r="44" spans="1:6" ht="15" customHeight="1" x14ac:dyDescent="0.15">
      <c r="A44" s="12"/>
      <c r="B44" s="40" t="s">
        <v>33</v>
      </c>
      <c r="C44" s="49">
        <v>19</v>
      </c>
      <c r="D44" s="49">
        <v>24</v>
      </c>
      <c r="E44" s="41">
        <v>43</v>
      </c>
      <c r="F44" s="42">
        <v>5.8108108108108111E-2</v>
      </c>
    </row>
    <row r="45" spans="1:6" ht="15" customHeight="1" x14ac:dyDescent="0.15">
      <c r="A45" s="12"/>
      <c r="B45" s="35">
        <v>35</v>
      </c>
      <c r="C45" s="94">
        <v>3</v>
      </c>
      <c r="D45" s="94">
        <v>3</v>
      </c>
      <c r="E45" s="95">
        <v>6</v>
      </c>
      <c r="F45" s="32"/>
    </row>
    <row r="46" spans="1:6" ht="15" customHeight="1" x14ac:dyDescent="0.15">
      <c r="A46" s="12"/>
      <c r="B46" s="35">
        <v>36</v>
      </c>
      <c r="C46" s="94">
        <v>5</v>
      </c>
      <c r="D46" s="94">
        <v>3</v>
      </c>
      <c r="E46" s="95">
        <v>8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6</v>
      </c>
      <c r="E47" s="95">
        <v>8</v>
      </c>
      <c r="F47" s="32"/>
    </row>
    <row r="48" spans="1:6" ht="15" customHeight="1" x14ac:dyDescent="0.15">
      <c r="A48" s="12"/>
      <c r="B48" s="35">
        <v>38</v>
      </c>
      <c r="C48" s="94">
        <v>7</v>
      </c>
      <c r="D48" s="94">
        <v>5</v>
      </c>
      <c r="E48" s="95">
        <v>12</v>
      </c>
      <c r="F48" s="32"/>
    </row>
    <row r="49" spans="1:6" ht="15" customHeight="1" x14ac:dyDescent="0.15">
      <c r="A49" s="12"/>
      <c r="B49" s="35">
        <v>39</v>
      </c>
      <c r="C49" s="94">
        <v>4</v>
      </c>
      <c r="D49" s="94">
        <v>6</v>
      </c>
      <c r="E49" s="95">
        <v>10</v>
      </c>
      <c r="F49" s="32"/>
    </row>
    <row r="50" spans="1:6" ht="15" customHeight="1" x14ac:dyDescent="0.15">
      <c r="A50" s="12"/>
      <c r="B50" s="40" t="s">
        <v>34</v>
      </c>
      <c r="C50" s="49">
        <v>21</v>
      </c>
      <c r="D50" s="49">
        <v>23</v>
      </c>
      <c r="E50" s="41">
        <v>44</v>
      </c>
      <c r="F50" s="42">
        <v>5.9459459459459463E-2</v>
      </c>
    </row>
    <row r="51" spans="1:6" ht="15" customHeight="1" x14ac:dyDescent="0.15">
      <c r="A51" s="12"/>
      <c r="B51" s="35">
        <v>40</v>
      </c>
      <c r="C51" s="94">
        <v>7</v>
      </c>
      <c r="D51" s="94">
        <v>8</v>
      </c>
      <c r="E51" s="95">
        <v>15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6</v>
      </c>
      <c r="E52" s="95">
        <v>9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6</v>
      </c>
      <c r="E53" s="95">
        <v>8</v>
      </c>
      <c r="F53" s="32"/>
    </row>
    <row r="54" spans="1:6" ht="15" customHeight="1" x14ac:dyDescent="0.15">
      <c r="A54" s="12"/>
      <c r="B54" s="35">
        <v>43</v>
      </c>
      <c r="C54" s="94">
        <v>6</v>
      </c>
      <c r="D54" s="94">
        <v>7</v>
      </c>
      <c r="E54" s="95">
        <v>13</v>
      </c>
      <c r="F54" s="32"/>
    </row>
    <row r="55" spans="1:6" ht="15" customHeight="1" x14ac:dyDescent="0.15">
      <c r="A55" s="12"/>
      <c r="B55" s="35">
        <v>44</v>
      </c>
      <c r="C55" s="94">
        <v>7</v>
      </c>
      <c r="D55" s="94">
        <v>3</v>
      </c>
      <c r="E55" s="95">
        <v>10</v>
      </c>
      <c r="F55" s="32"/>
    </row>
    <row r="56" spans="1:6" ht="15" customHeight="1" x14ac:dyDescent="0.15">
      <c r="A56" s="12"/>
      <c r="B56" s="40" t="s">
        <v>35</v>
      </c>
      <c r="C56" s="49">
        <v>25</v>
      </c>
      <c r="D56" s="49">
        <v>30</v>
      </c>
      <c r="E56" s="41">
        <v>55</v>
      </c>
      <c r="F56" s="42">
        <v>7.4324324324324328E-2</v>
      </c>
    </row>
    <row r="57" spans="1:6" ht="15" customHeight="1" x14ac:dyDescent="0.15">
      <c r="A57" s="12"/>
      <c r="B57" s="35">
        <v>45</v>
      </c>
      <c r="C57" s="94">
        <v>2</v>
      </c>
      <c r="D57" s="94">
        <v>4</v>
      </c>
      <c r="E57" s="95">
        <v>6</v>
      </c>
      <c r="F57" s="32"/>
    </row>
    <row r="58" spans="1:6" ht="15" customHeight="1" x14ac:dyDescent="0.15">
      <c r="A58" s="12"/>
      <c r="B58" s="35">
        <v>46</v>
      </c>
      <c r="C58" s="94">
        <v>7</v>
      </c>
      <c r="D58" s="94">
        <v>4</v>
      </c>
      <c r="E58" s="95">
        <v>11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1</v>
      </c>
      <c r="E59" s="95">
        <v>5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15">
      <c r="A61" s="12"/>
      <c r="B61" s="35">
        <v>49</v>
      </c>
      <c r="C61" s="94">
        <v>6</v>
      </c>
      <c r="D61" s="94">
        <v>3</v>
      </c>
      <c r="E61" s="95">
        <v>9</v>
      </c>
      <c r="F61" s="32"/>
    </row>
    <row r="62" spans="1:6" ht="15" customHeight="1" x14ac:dyDescent="0.15">
      <c r="A62" s="12"/>
      <c r="B62" s="40" t="s">
        <v>36</v>
      </c>
      <c r="C62" s="49">
        <v>22</v>
      </c>
      <c r="D62" s="49">
        <v>14</v>
      </c>
      <c r="E62" s="41">
        <v>36</v>
      </c>
      <c r="F62" s="42">
        <v>4.8648648648648651E-2</v>
      </c>
    </row>
    <row r="63" spans="1:6" ht="15" customHeight="1" x14ac:dyDescent="0.15">
      <c r="A63" s="12"/>
      <c r="B63" s="35">
        <v>50</v>
      </c>
      <c r="C63" s="94">
        <v>3</v>
      </c>
      <c r="D63" s="94">
        <v>4</v>
      </c>
      <c r="E63" s="95">
        <v>7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5</v>
      </c>
      <c r="E64" s="95">
        <v>7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5</v>
      </c>
      <c r="D66" s="94">
        <v>2</v>
      </c>
      <c r="E66" s="95">
        <v>7</v>
      </c>
      <c r="F66" s="32"/>
    </row>
    <row r="67" spans="1:6" ht="15" customHeight="1" x14ac:dyDescent="0.15">
      <c r="A67" s="12"/>
      <c r="B67" s="35">
        <v>54</v>
      </c>
      <c r="C67" s="94">
        <v>8</v>
      </c>
      <c r="D67" s="94">
        <v>6</v>
      </c>
      <c r="E67" s="95">
        <v>14</v>
      </c>
      <c r="F67" s="32"/>
    </row>
    <row r="68" spans="1:6" ht="15" customHeight="1" x14ac:dyDescent="0.15">
      <c r="A68" s="12"/>
      <c r="B68" s="40" t="s">
        <v>37</v>
      </c>
      <c r="C68" s="49">
        <v>20</v>
      </c>
      <c r="D68" s="49">
        <v>20</v>
      </c>
      <c r="E68" s="41">
        <v>40</v>
      </c>
      <c r="F68" s="42">
        <v>5.4054054054054057E-2</v>
      </c>
    </row>
    <row r="69" spans="1:6" ht="15" customHeight="1" x14ac:dyDescent="0.15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6</v>
      </c>
      <c r="E70" s="95">
        <v>7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6</v>
      </c>
      <c r="D72" s="94">
        <v>3</v>
      </c>
      <c r="E72" s="95">
        <v>9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2</v>
      </c>
      <c r="E73" s="95">
        <v>6</v>
      </c>
      <c r="F73" s="32"/>
    </row>
    <row r="74" spans="1:6" ht="15" customHeight="1" x14ac:dyDescent="0.15">
      <c r="A74" s="12"/>
      <c r="B74" s="40" t="s">
        <v>38</v>
      </c>
      <c r="C74" s="49">
        <v>16</v>
      </c>
      <c r="D74" s="49">
        <v>15</v>
      </c>
      <c r="E74" s="41">
        <v>31</v>
      </c>
      <c r="F74" s="42">
        <v>4.1891891891891894E-2</v>
      </c>
    </row>
    <row r="75" spans="1:6" ht="15" customHeight="1" x14ac:dyDescent="0.15">
      <c r="A75" s="12"/>
      <c r="B75" s="35">
        <v>60</v>
      </c>
      <c r="C75" s="94">
        <v>6</v>
      </c>
      <c r="D75" s="94">
        <v>2</v>
      </c>
      <c r="E75" s="95">
        <v>8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3</v>
      </c>
      <c r="E76" s="95">
        <v>7</v>
      </c>
      <c r="F76" s="32"/>
    </row>
    <row r="77" spans="1:6" ht="15" customHeight="1" x14ac:dyDescent="0.15">
      <c r="A77" s="12"/>
      <c r="B77" s="35">
        <v>62</v>
      </c>
      <c r="C77" s="94">
        <v>6</v>
      </c>
      <c r="D77" s="94">
        <v>5</v>
      </c>
      <c r="E77" s="95">
        <v>11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8</v>
      </c>
      <c r="E78" s="95">
        <v>12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15">
      <c r="A80" s="12"/>
      <c r="B80" s="40" t="s">
        <v>39</v>
      </c>
      <c r="C80" s="49">
        <v>24</v>
      </c>
      <c r="D80" s="49">
        <v>21</v>
      </c>
      <c r="E80" s="41">
        <v>45</v>
      </c>
      <c r="F80" s="42">
        <v>6.0810810810810814E-2</v>
      </c>
    </row>
    <row r="81" spans="1:6" ht="15" customHeight="1" x14ac:dyDescent="0.15">
      <c r="A81" s="12"/>
      <c r="B81" s="35">
        <v>65</v>
      </c>
      <c r="C81" s="94">
        <v>5</v>
      </c>
      <c r="D81" s="94">
        <v>2</v>
      </c>
      <c r="E81" s="95">
        <v>7</v>
      </c>
      <c r="F81" s="32"/>
    </row>
    <row r="82" spans="1:6" ht="15" customHeight="1" x14ac:dyDescent="0.15">
      <c r="A82" s="12"/>
      <c r="B82" s="35">
        <v>66</v>
      </c>
      <c r="C82" s="94">
        <v>5</v>
      </c>
      <c r="D82" s="94">
        <v>6</v>
      </c>
      <c r="E82" s="95">
        <v>11</v>
      </c>
      <c r="F82" s="32"/>
    </row>
    <row r="83" spans="1:6" ht="15" customHeight="1" x14ac:dyDescent="0.15">
      <c r="A83" s="12"/>
      <c r="B83" s="35">
        <v>67</v>
      </c>
      <c r="C83" s="94">
        <v>5</v>
      </c>
      <c r="D83" s="94">
        <v>1</v>
      </c>
      <c r="E83" s="95">
        <v>6</v>
      </c>
      <c r="F83" s="32"/>
    </row>
    <row r="84" spans="1:6" ht="15" customHeight="1" x14ac:dyDescent="0.15">
      <c r="A84" s="12"/>
      <c r="B84" s="35">
        <v>68</v>
      </c>
      <c r="C84" s="94">
        <v>6</v>
      </c>
      <c r="D84" s="94">
        <v>6</v>
      </c>
      <c r="E84" s="95">
        <v>12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10</v>
      </c>
      <c r="E85" s="95">
        <v>12</v>
      </c>
      <c r="F85" s="32"/>
    </row>
    <row r="86" spans="1:6" ht="15" customHeight="1" x14ac:dyDescent="0.15">
      <c r="A86" s="12"/>
      <c r="B86" s="43" t="s">
        <v>40</v>
      </c>
      <c r="C86" s="71">
        <v>23</v>
      </c>
      <c r="D86" s="71">
        <v>25</v>
      </c>
      <c r="E86" s="44">
        <v>48</v>
      </c>
      <c r="F86" s="45">
        <v>6.4864864864864868E-2</v>
      </c>
    </row>
    <row r="87" spans="1:6" ht="15" customHeight="1" x14ac:dyDescent="0.15">
      <c r="A87" s="12"/>
      <c r="B87" s="35">
        <v>70</v>
      </c>
      <c r="C87" s="94">
        <v>6</v>
      </c>
      <c r="D87" s="94">
        <v>3</v>
      </c>
      <c r="E87" s="95">
        <v>9</v>
      </c>
      <c r="F87" s="32"/>
    </row>
    <row r="88" spans="1:6" ht="15" customHeight="1" x14ac:dyDescent="0.15">
      <c r="A88" s="12"/>
      <c r="B88" s="35">
        <v>71</v>
      </c>
      <c r="C88" s="94">
        <v>8</v>
      </c>
      <c r="D88" s="94">
        <v>4</v>
      </c>
      <c r="E88" s="95">
        <v>12</v>
      </c>
      <c r="F88" s="32"/>
    </row>
    <row r="89" spans="1:6" ht="15" customHeight="1" x14ac:dyDescent="0.15">
      <c r="A89" s="12"/>
      <c r="B89" s="35">
        <v>72</v>
      </c>
      <c r="C89" s="94">
        <v>5</v>
      </c>
      <c r="D89" s="94">
        <v>5</v>
      </c>
      <c r="E89" s="95">
        <v>10</v>
      </c>
      <c r="F89" s="32"/>
    </row>
    <row r="90" spans="1:6" ht="15" customHeight="1" x14ac:dyDescent="0.15">
      <c r="A90" s="12"/>
      <c r="B90" s="35">
        <v>73</v>
      </c>
      <c r="C90" s="94">
        <v>7</v>
      </c>
      <c r="D90" s="94">
        <v>4</v>
      </c>
      <c r="E90" s="95">
        <v>11</v>
      </c>
      <c r="F90" s="32"/>
    </row>
    <row r="91" spans="1:6" ht="15" customHeight="1" x14ac:dyDescent="0.15">
      <c r="A91" s="12"/>
      <c r="B91" s="35">
        <v>74</v>
      </c>
      <c r="C91" s="94">
        <v>10</v>
      </c>
      <c r="D91" s="94">
        <v>10</v>
      </c>
      <c r="E91" s="95">
        <v>20</v>
      </c>
      <c r="F91" s="32"/>
    </row>
    <row r="92" spans="1:6" ht="15" customHeight="1" x14ac:dyDescent="0.15">
      <c r="A92" s="12"/>
      <c r="B92" s="43" t="s">
        <v>41</v>
      </c>
      <c r="C92" s="71">
        <v>36</v>
      </c>
      <c r="D92" s="71">
        <v>26</v>
      </c>
      <c r="E92" s="44">
        <v>62</v>
      </c>
      <c r="F92" s="45">
        <v>8.3783783783783788E-2</v>
      </c>
    </row>
    <row r="93" spans="1:6" ht="15" customHeight="1" x14ac:dyDescent="0.15">
      <c r="A93" s="12"/>
      <c r="B93" s="35">
        <v>75</v>
      </c>
      <c r="C93" s="94">
        <v>4</v>
      </c>
      <c r="D93" s="94">
        <v>11</v>
      </c>
      <c r="E93" s="95">
        <v>15</v>
      </c>
      <c r="F93" s="32"/>
    </row>
    <row r="94" spans="1:6" ht="15" customHeight="1" x14ac:dyDescent="0.15">
      <c r="A94" s="12"/>
      <c r="B94" s="35">
        <v>76</v>
      </c>
      <c r="C94" s="94">
        <v>5</v>
      </c>
      <c r="D94" s="94">
        <v>3</v>
      </c>
      <c r="E94" s="95">
        <v>8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6</v>
      </c>
      <c r="E95" s="95">
        <v>8</v>
      </c>
      <c r="F95" s="32"/>
    </row>
    <row r="96" spans="1:6" ht="15" customHeight="1" x14ac:dyDescent="0.15">
      <c r="A96" s="12"/>
      <c r="B96" s="35">
        <v>78</v>
      </c>
      <c r="C96" s="94">
        <v>4</v>
      </c>
      <c r="D96" s="94">
        <v>5</v>
      </c>
      <c r="E96" s="95">
        <v>9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1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v>19</v>
      </c>
      <c r="D98" s="71">
        <v>26</v>
      </c>
      <c r="E98" s="44">
        <v>45</v>
      </c>
      <c r="F98" s="45">
        <v>6.0810810810810814E-2</v>
      </c>
    </row>
    <row r="99" spans="1:6" ht="15" customHeight="1" x14ac:dyDescent="0.15">
      <c r="A99" s="12"/>
      <c r="B99" s="35">
        <v>80</v>
      </c>
      <c r="C99" s="94">
        <v>6</v>
      </c>
      <c r="D99" s="94">
        <v>2</v>
      </c>
      <c r="E99" s="95">
        <v>8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4</v>
      </c>
      <c r="D101" s="94">
        <v>6</v>
      </c>
      <c r="E101" s="95">
        <v>10</v>
      </c>
      <c r="F101" s="32"/>
    </row>
    <row r="102" spans="1:6" ht="15" customHeight="1" x14ac:dyDescent="0.15">
      <c r="A102" s="12"/>
      <c r="B102" s="35">
        <v>83</v>
      </c>
      <c r="C102" s="94">
        <v>7</v>
      </c>
      <c r="D102" s="94">
        <v>2</v>
      </c>
      <c r="E102" s="95">
        <v>9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5</v>
      </c>
      <c r="E103" s="95">
        <v>6</v>
      </c>
      <c r="F103" s="32"/>
    </row>
    <row r="104" spans="1:6" ht="15" customHeight="1" x14ac:dyDescent="0.15">
      <c r="A104" s="12"/>
      <c r="B104" s="43" t="s">
        <v>43</v>
      </c>
      <c r="C104" s="71">
        <v>20</v>
      </c>
      <c r="D104" s="71">
        <v>18</v>
      </c>
      <c r="E104" s="44">
        <v>38</v>
      </c>
      <c r="F104" s="45">
        <v>5.1351351351351354E-2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4</v>
      </c>
      <c r="D109" s="94">
        <v>5</v>
      </c>
      <c r="E109" s="95">
        <v>9</v>
      </c>
      <c r="F109" s="32"/>
    </row>
    <row r="110" spans="1:6" ht="15" customHeight="1" x14ac:dyDescent="0.15">
      <c r="A110" s="12"/>
      <c r="B110" s="43" t="s">
        <v>44</v>
      </c>
      <c r="C110" s="71">
        <v>7</v>
      </c>
      <c r="D110" s="71">
        <v>15</v>
      </c>
      <c r="E110" s="44">
        <v>22</v>
      </c>
      <c r="F110" s="45">
        <v>2.9729729729729731E-2</v>
      </c>
    </row>
    <row r="111" spans="1:6" ht="15" customHeight="1" x14ac:dyDescent="0.15">
      <c r="A111" s="12"/>
      <c r="B111" s="35">
        <v>90</v>
      </c>
      <c r="C111" s="94">
        <v>4</v>
      </c>
      <c r="D111" s="94">
        <v>6</v>
      </c>
      <c r="E111" s="95">
        <v>10</v>
      </c>
      <c r="F111" s="32"/>
    </row>
    <row r="112" spans="1:6" ht="15" customHeight="1" x14ac:dyDescent="0.15">
      <c r="A112" s="12"/>
      <c r="B112" s="35">
        <v>91</v>
      </c>
      <c r="C112" s="94">
        <v>3</v>
      </c>
      <c r="D112" s="94">
        <v>1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3</v>
      </c>
      <c r="E113" s="95">
        <v>5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9</v>
      </c>
      <c r="D116" s="71">
        <v>14</v>
      </c>
      <c r="E116" s="44">
        <v>23</v>
      </c>
      <c r="F116" s="45">
        <v>3.1081081081081083E-2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3</v>
      </c>
      <c r="E117" s="95">
        <v>4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6</v>
      </c>
      <c r="E122" s="44">
        <v>7</v>
      </c>
      <c r="F122" s="45">
        <v>9.45945945945946E-3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1.3513513513513514E-3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379</v>
      </c>
      <c r="D147" s="77">
        <v>361</v>
      </c>
      <c r="E147" s="77">
        <v>740</v>
      </c>
      <c r="F147" s="97">
        <v>1.0000000000000004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71</v>
      </c>
      <c r="D150" s="17">
        <v>49</v>
      </c>
      <c r="E150" s="17">
        <v>120</v>
      </c>
      <c r="F150" s="32">
        <v>0.16216216216216217</v>
      </c>
    </row>
    <row r="151" spans="1:6" ht="15" customHeight="1" x14ac:dyDescent="0.15">
      <c r="A151" s="18"/>
      <c r="B151" s="18" t="s">
        <v>49</v>
      </c>
      <c r="C151" s="19">
        <v>193</v>
      </c>
      <c r="D151" s="19">
        <v>181</v>
      </c>
      <c r="E151" s="19">
        <v>374</v>
      </c>
      <c r="F151" s="32">
        <v>0.50540540540540535</v>
      </c>
    </row>
    <row r="152" spans="1:6" ht="15" customHeight="1" x14ac:dyDescent="0.15">
      <c r="A152" s="33"/>
      <c r="B152" s="20" t="s">
        <v>6</v>
      </c>
      <c r="C152" s="21">
        <v>115</v>
      </c>
      <c r="D152" s="21">
        <v>131</v>
      </c>
      <c r="E152" s="21">
        <v>246</v>
      </c>
      <c r="F152" s="32">
        <v>0.33243243243243242</v>
      </c>
    </row>
    <row r="153" spans="1:6" ht="15" customHeight="1" x14ac:dyDescent="0.15">
      <c r="B153" s="2" t="s">
        <v>8</v>
      </c>
      <c r="C153" s="1">
        <v>379</v>
      </c>
      <c r="D153" s="1">
        <v>361</v>
      </c>
      <c r="E153" s="1">
        <v>740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71</v>
      </c>
      <c r="D155" s="17">
        <v>49</v>
      </c>
      <c r="E155" s="17">
        <v>120</v>
      </c>
      <c r="F155" s="32">
        <v>0.16216216216216217</v>
      </c>
    </row>
    <row r="156" spans="1:6" ht="15" customHeight="1" x14ac:dyDescent="0.15">
      <c r="A156" s="28"/>
      <c r="B156" s="18" t="s">
        <v>49</v>
      </c>
      <c r="C156" s="19">
        <v>193</v>
      </c>
      <c r="D156" s="19">
        <v>181</v>
      </c>
      <c r="E156" s="19">
        <v>374</v>
      </c>
      <c r="F156" s="32">
        <v>0.50540540540540535</v>
      </c>
    </row>
    <row r="157" spans="1:6" ht="15" customHeight="1" x14ac:dyDescent="0.15">
      <c r="A157" s="25"/>
      <c r="B157" s="20" t="s">
        <v>10</v>
      </c>
      <c r="C157" s="21">
        <v>59</v>
      </c>
      <c r="D157" s="21">
        <v>51</v>
      </c>
      <c r="E157" s="21">
        <v>110</v>
      </c>
      <c r="F157" s="32">
        <v>0.14864864864864866</v>
      </c>
    </row>
    <row r="158" spans="1:6" ht="15" customHeight="1" x14ac:dyDescent="0.15">
      <c r="A158" s="26"/>
      <c r="B158" s="29" t="s">
        <v>11</v>
      </c>
      <c r="C158" s="27">
        <v>56</v>
      </c>
      <c r="D158" s="27">
        <v>80</v>
      </c>
      <c r="E158" s="27">
        <v>136</v>
      </c>
      <c r="F158" s="32">
        <v>0.18378378378378379</v>
      </c>
    </row>
    <row r="159" spans="1:6" ht="15" customHeight="1" x14ac:dyDescent="0.15">
      <c r="B159" s="2" t="s">
        <v>8</v>
      </c>
      <c r="C159" s="1">
        <v>379</v>
      </c>
      <c r="D159" s="1">
        <v>361</v>
      </c>
      <c r="E159" s="1">
        <v>740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17</v>
      </c>
      <c r="D161" s="31">
        <v>36</v>
      </c>
      <c r="E161" s="31">
        <v>53</v>
      </c>
      <c r="F161" s="32">
        <v>7.1621621621621626E-2</v>
      </c>
    </row>
    <row r="162" spans="1:6" ht="15" customHeight="1" x14ac:dyDescent="0.15">
      <c r="A162" s="30"/>
      <c r="B162" s="23" t="s">
        <v>15</v>
      </c>
      <c r="C162" s="31">
        <v>10</v>
      </c>
      <c r="D162" s="31">
        <v>21</v>
      </c>
      <c r="E162" s="31">
        <v>31</v>
      </c>
      <c r="F162" s="32">
        <v>4.1891891891891894E-2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7</v>
      </c>
      <c r="E163" s="31">
        <v>8</v>
      </c>
      <c r="F163" s="32">
        <v>1.0810810810810811E-2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1.3513513513513514E-3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79">
    <tabColor rgb="FFFF99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196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2</v>
      </c>
      <c r="E4" s="95">
        <v>4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4</v>
      </c>
      <c r="E6" s="95">
        <v>5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v>7</v>
      </c>
      <c r="D8" s="70">
        <v>8</v>
      </c>
      <c r="E8" s="38">
        <v>15</v>
      </c>
      <c r="F8" s="39">
        <v>3.4722222222222224E-2</v>
      </c>
    </row>
    <row r="9" spans="1:6" ht="15" customHeight="1" x14ac:dyDescent="0.15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4</v>
      </c>
      <c r="E10" s="95">
        <v>7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4</v>
      </c>
      <c r="E12" s="95">
        <v>6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v>10</v>
      </c>
      <c r="D14" s="70">
        <v>14</v>
      </c>
      <c r="E14" s="48">
        <v>24</v>
      </c>
      <c r="F14" s="39">
        <v>5.5555555555555552E-2</v>
      </c>
    </row>
    <row r="15" spans="1:6" ht="15" customHeight="1" x14ac:dyDescent="0.15">
      <c r="A15" s="12"/>
      <c r="B15" s="35">
        <v>10</v>
      </c>
      <c r="C15" s="94">
        <v>4</v>
      </c>
      <c r="D15" s="94">
        <v>2</v>
      </c>
      <c r="E15" s="95">
        <v>6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5</v>
      </c>
      <c r="E19" s="95">
        <v>7</v>
      </c>
      <c r="F19" s="32"/>
    </row>
    <row r="20" spans="1:6" ht="15" customHeight="1" x14ac:dyDescent="0.15">
      <c r="A20" s="12"/>
      <c r="B20" s="37" t="s">
        <v>29</v>
      </c>
      <c r="C20" s="70">
        <v>9</v>
      </c>
      <c r="D20" s="70">
        <v>12</v>
      </c>
      <c r="E20" s="48">
        <v>21</v>
      </c>
      <c r="F20" s="39">
        <v>4.8611111111111112E-2</v>
      </c>
    </row>
    <row r="21" spans="1:6" ht="15" customHeight="1" x14ac:dyDescent="0.15">
      <c r="A21" s="12"/>
      <c r="B21" s="35">
        <v>15</v>
      </c>
      <c r="C21" s="94">
        <v>3</v>
      </c>
      <c r="D21" s="94">
        <v>4</v>
      </c>
      <c r="E21" s="95">
        <v>7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4</v>
      </c>
      <c r="D25" s="94">
        <v>2</v>
      </c>
      <c r="E25" s="95">
        <v>6</v>
      </c>
      <c r="F25" s="32"/>
    </row>
    <row r="26" spans="1:6" ht="15" customHeight="1" x14ac:dyDescent="0.15">
      <c r="A26" s="12"/>
      <c r="B26" s="40" t="s">
        <v>30</v>
      </c>
      <c r="C26" s="49">
        <v>9</v>
      </c>
      <c r="D26" s="49">
        <v>12</v>
      </c>
      <c r="E26" s="41">
        <v>21</v>
      </c>
      <c r="F26" s="42">
        <v>4.8611111111111112E-2</v>
      </c>
    </row>
    <row r="27" spans="1:6" ht="15" customHeight="1" x14ac:dyDescent="0.15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3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3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0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v>7</v>
      </c>
      <c r="D32" s="49">
        <v>10</v>
      </c>
      <c r="E32" s="41">
        <v>17</v>
      </c>
      <c r="F32" s="42">
        <v>3.9351851851851853E-2</v>
      </c>
    </row>
    <row r="33" spans="1:6" ht="15" customHeight="1" x14ac:dyDescent="0.15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15">
      <c r="A38" s="12"/>
      <c r="B38" s="40" t="s">
        <v>32</v>
      </c>
      <c r="C38" s="49">
        <v>9</v>
      </c>
      <c r="D38" s="49">
        <v>5</v>
      </c>
      <c r="E38" s="41">
        <v>14</v>
      </c>
      <c r="F38" s="42">
        <v>3.2407407407407406E-2</v>
      </c>
    </row>
    <row r="39" spans="1:6" ht="15" customHeight="1" x14ac:dyDescent="0.15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4</v>
      </c>
      <c r="D43" s="94">
        <v>2</v>
      </c>
      <c r="E43" s="95">
        <v>6</v>
      </c>
      <c r="F43" s="32"/>
    </row>
    <row r="44" spans="1:6" ht="15" customHeight="1" x14ac:dyDescent="0.15">
      <c r="A44" s="12"/>
      <c r="B44" s="40" t="s">
        <v>33</v>
      </c>
      <c r="C44" s="49">
        <v>8</v>
      </c>
      <c r="D44" s="49">
        <v>6</v>
      </c>
      <c r="E44" s="41">
        <v>14</v>
      </c>
      <c r="F44" s="42">
        <v>3.2407407407407406E-2</v>
      </c>
    </row>
    <row r="45" spans="1:6" ht="15" customHeight="1" x14ac:dyDescent="0.15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5</v>
      </c>
      <c r="D48" s="94">
        <v>4</v>
      </c>
      <c r="E48" s="95">
        <v>9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8</v>
      </c>
      <c r="D50" s="49">
        <v>9</v>
      </c>
      <c r="E50" s="41">
        <v>17</v>
      </c>
      <c r="F50" s="42">
        <v>3.9351851851851853E-2</v>
      </c>
    </row>
    <row r="51" spans="1:6" ht="15" customHeight="1" x14ac:dyDescent="0.15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3</v>
      </c>
      <c r="E54" s="95">
        <v>6</v>
      </c>
      <c r="F54" s="32"/>
    </row>
    <row r="55" spans="1:6" ht="15" customHeight="1" x14ac:dyDescent="0.15">
      <c r="A55" s="12"/>
      <c r="B55" s="35">
        <v>44</v>
      </c>
      <c r="C55" s="94">
        <v>7</v>
      </c>
      <c r="D55" s="94">
        <v>8</v>
      </c>
      <c r="E55" s="95">
        <v>15</v>
      </c>
      <c r="F55" s="32"/>
    </row>
    <row r="56" spans="1:6" ht="15" customHeight="1" x14ac:dyDescent="0.15">
      <c r="A56" s="12"/>
      <c r="B56" s="40" t="s">
        <v>35</v>
      </c>
      <c r="C56" s="49">
        <v>13</v>
      </c>
      <c r="D56" s="49">
        <v>17</v>
      </c>
      <c r="E56" s="41">
        <v>30</v>
      </c>
      <c r="F56" s="42">
        <v>6.9444444444444448E-2</v>
      </c>
    </row>
    <row r="57" spans="1:6" ht="15" customHeight="1" x14ac:dyDescent="0.15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15">
      <c r="A58" s="12"/>
      <c r="B58" s="35">
        <v>46</v>
      </c>
      <c r="C58" s="94">
        <v>4</v>
      </c>
      <c r="D58" s="94">
        <v>5</v>
      </c>
      <c r="E58" s="95">
        <v>9</v>
      </c>
      <c r="F58" s="32"/>
    </row>
    <row r="59" spans="1:6" ht="15" customHeight="1" x14ac:dyDescent="0.15">
      <c r="A59" s="12"/>
      <c r="B59" s="35">
        <v>47</v>
      </c>
      <c r="C59" s="94">
        <v>5</v>
      </c>
      <c r="D59" s="94">
        <v>2</v>
      </c>
      <c r="E59" s="95">
        <v>7</v>
      </c>
      <c r="F59" s="32"/>
    </row>
    <row r="60" spans="1:6" ht="15" customHeight="1" x14ac:dyDescent="0.15">
      <c r="A60" s="12"/>
      <c r="B60" s="35">
        <v>48</v>
      </c>
      <c r="C60" s="94">
        <v>5</v>
      </c>
      <c r="D60" s="94">
        <v>6</v>
      </c>
      <c r="E60" s="95">
        <v>11</v>
      </c>
      <c r="F60" s="32"/>
    </row>
    <row r="61" spans="1:6" ht="15" customHeight="1" x14ac:dyDescent="0.15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15">
      <c r="A62" s="12"/>
      <c r="B62" s="40" t="s">
        <v>36</v>
      </c>
      <c r="C62" s="49">
        <v>20</v>
      </c>
      <c r="D62" s="49">
        <v>17</v>
      </c>
      <c r="E62" s="41">
        <v>37</v>
      </c>
      <c r="F62" s="42">
        <v>8.5648148148148154E-2</v>
      </c>
    </row>
    <row r="63" spans="1:6" ht="15" customHeight="1" x14ac:dyDescent="0.15">
      <c r="A63" s="12"/>
      <c r="B63" s="35">
        <v>50</v>
      </c>
      <c r="C63" s="94">
        <v>4</v>
      </c>
      <c r="D63" s="94">
        <v>4</v>
      </c>
      <c r="E63" s="95">
        <v>8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4</v>
      </c>
      <c r="D65" s="94">
        <v>1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15</v>
      </c>
      <c r="D68" s="49">
        <v>10</v>
      </c>
      <c r="E68" s="41">
        <v>25</v>
      </c>
      <c r="F68" s="42">
        <v>5.7870370370370371E-2</v>
      </c>
    </row>
    <row r="69" spans="1:6" ht="15" customHeight="1" x14ac:dyDescent="0.15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0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5</v>
      </c>
      <c r="D72" s="94">
        <v>3</v>
      </c>
      <c r="E72" s="95">
        <v>8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3</v>
      </c>
      <c r="E73" s="95">
        <v>7</v>
      </c>
      <c r="F73" s="32"/>
    </row>
    <row r="74" spans="1:6" ht="15" customHeight="1" x14ac:dyDescent="0.15">
      <c r="A74" s="12"/>
      <c r="B74" s="40" t="s">
        <v>38</v>
      </c>
      <c r="C74" s="49">
        <v>17</v>
      </c>
      <c r="D74" s="49">
        <v>11</v>
      </c>
      <c r="E74" s="41">
        <v>28</v>
      </c>
      <c r="F74" s="42">
        <v>6.4814814814814811E-2</v>
      </c>
    </row>
    <row r="75" spans="1:6" ht="15" customHeight="1" x14ac:dyDescent="0.15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0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7</v>
      </c>
      <c r="E78" s="95">
        <v>9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15">
      <c r="A80" s="12"/>
      <c r="B80" s="40" t="s">
        <v>39</v>
      </c>
      <c r="C80" s="49">
        <v>13</v>
      </c>
      <c r="D80" s="49">
        <v>12</v>
      </c>
      <c r="E80" s="41">
        <v>25</v>
      </c>
      <c r="F80" s="42">
        <v>5.7870370370370371E-2</v>
      </c>
    </row>
    <row r="81" spans="1:6" ht="15" customHeight="1" x14ac:dyDescent="0.15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5</v>
      </c>
      <c r="E82" s="95">
        <v>7</v>
      </c>
      <c r="F82" s="32"/>
    </row>
    <row r="83" spans="1:6" ht="15" customHeight="1" x14ac:dyDescent="0.15">
      <c r="A83" s="12"/>
      <c r="B83" s="35">
        <v>67</v>
      </c>
      <c r="C83" s="94">
        <v>7</v>
      </c>
      <c r="D83" s="94">
        <v>4</v>
      </c>
      <c r="E83" s="95">
        <v>11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4</v>
      </c>
      <c r="E84" s="95">
        <v>7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15</v>
      </c>
      <c r="D86" s="71">
        <v>19</v>
      </c>
      <c r="E86" s="44">
        <v>34</v>
      </c>
      <c r="F86" s="45">
        <v>7.8703703703703706E-2</v>
      </c>
    </row>
    <row r="87" spans="1:6" ht="15" customHeight="1" x14ac:dyDescent="0.15">
      <c r="A87" s="12"/>
      <c r="B87" s="35">
        <v>70</v>
      </c>
      <c r="C87" s="94">
        <v>6</v>
      </c>
      <c r="D87" s="94">
        <v>0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6</v>
      </c>
      <c r="E90" s="95">
        <v>10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v>17</v>
      </c>
      <c r="D92" s="71">
        <v>13</v>
      </c>
      <c r="E92" s="44">
        <v>30</v>
      </c>
      <c r="F92" s="45">
        <v>6.9444444444444448E-2</v>
      </c>
    </row>
    <row r="93" spans="1:6" ht="15" customHeight="1" x14ac:dyDescent="0.15">
      <c r="A93" s="12"/>
      <c r="B93" s="35">
        <v>75</v>
      </c>
      <c r="C93" s="94">
        <v>4</v>
      </c>
      <c r="D93" s="94">
        <v>1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15">
      <c r="A95" s="12"/>
      <c r="B95" s="35">
        <v>77</v>
      </c>
      <c r="C95" s="94">
        <v>5</v>
      </c>
      <c r="D95" s="94">
        <v>2</v>
      </c>
      <c r="E95" s="95">
        <v>7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2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v>19</v>
      </c>
      <c r="D98" s="71">
        <v>10</v>
      </c>
      <c r="E98" s="44">
        <v>29</v>
      </c>
      <c r="F98" s="45">
        <v>6.7129629629629636E-2</v>
      </c>
    </row>
    <row r="99" spans="1:6" ht="15" customHeight="1" x14ac:dyDescent="0.15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8</v>
      </c>
      <c r="D104" s="71">
        <v>9</v>
      </c>
      <c r="E104" s="44">
        <v>17</v>
      </c>
      <c r="F104" s="45">
        <v>3.9351851851851853E-2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11</v>
      </c>
      <c r="E110" s="44">
        <v>16</v>
      </c>
      <c r="F110" s="45">
        <v>3.7037037037037035E-2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v>3</v>
      </c>
      <c r="D116" s="71">
        <v>7</v>
      </c>
      <c r="E116" s="44">
        <v>10</v>
      </c>
      <c r="F116" s="45">
        <v>2.3148148148148147E-2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6</v>
      </c>
      <c r="E122" s="44">
        <v>6</v>
      </c>
      <c r="F122" s="45">
        <v>1.3888888888888888E-2</v>
      </c>
    </row>
    <row r="123" spans="1:6" ht="15" customHeight="1" x14ac:dyDescent="0.15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4.6296296296296294E-3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213</v>
      </c>
      <c r="D147" s="77">
        <v>219</v>
      </c>
      <c r="E147" s="77">
        <v>432</v>
      </c>
      <c r="F147" s="97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26</v>
      </c>
      <c r="D150" s="17">
        <v>34</v>
      </c>
      <c r="E150" s="17">
        <v>60</v>
      </c>
      <c r="F150" s="32">
        <v>0.1388888888888889</v>
      </c>
    </row>
    <row r="151" spans="1:6" ht="15" customHeight="1" x14ac:dyDescent="0.15">
      <c r="A151" s="18"/>
      <c r="B151" s="18" t="s">
        <v>49</v>
      </c>
      <c r="C151" s="19">
        <v>119</v>
      </c>
      <c r="D151" s="19">
        <v>109</v>
      </c>
      <c r="E151" s="19">
        <v>228</v>
      </c>
      <c r="F151" s="32">
        <v>0.52777777777777779</v>
      </c>
    </row>
    <row r="152" spans="1:6" ht="15" customHeight="1" x14ac:dyDescent="0.15">
      <c r="A152" s="33"/>
      <c r="B152" s="20" t="s">
        <v>6</v>
      </c>
      <c r="C152" s="21">
        <v>68</v>
      </c>
      <c r="D152" s="21">
        <v>76</v>
      </c>
      <c r="E152" s="21">
        <v>144</v>
      </c>
      <c r="F152" s="32">
        <v>0.33333333333333331</v>
      </c>
    </row>
    <row r="153" spans="1:6" ht="15" customHeight="1" x14ac:dyDescent="0.15">
      <c r="B153" s="2" t="s">
        <v>8</v>
      </c>
      <c r="C153" s="1">
        <v>213</v>
      </c>
      <c r="D153" s="1">
        <v>219</v>
      </c>
      <c r="E153" s="1">
        <v>432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26</v>
      </c>
      <c r="D155" s="17">
        <v>34</v>
      </c>
      <c r="E155" s="17">
        <v>60</v>
      </c>
      <c r="F155" s="32">
        <v>0.1388888888888889</v>
      </c>
    </row>
    <row r="156" spans="1:6" ht="15" customHeight="1" x14ac:dyDescent="0.15">
      <c r="A156" s="28"/>
      <c r="B156" s="18" t="s">
        <v>49</v>
      </c>
      <c r="C156" s="19">
        <v>119</v>
      </c>
      <c r="D156" s="19">
        <v>109</v>
      </c>
      <c r="E156" s="19">
        <v>228</v>
      </c>
      <c r="F156" s="32">
        <v>0.52777777777777779</v>
      </c>
    </row>
    <row r="157" spans="1:6" ht="15" customHeight="1" x14ac:dyDescent="0.15">
      <c r="A157" s="25"/>
      <c r="B157" s="20" t="s">
        <v>10</v>
      </c>
      <c r="C157" s="21">
        <v>32</v>
      </c>
      <c r="D157" s="21">
        <v>32</v>
      </c>
      <c r="E157" s="21">
        <v>64</v>
      </c>
      <c r="F157" s="32">
        <v>0.14814814814814814</v>
      </c>
    </row>
    <row r="158" spans="1:6" ht="15" customHeight="1" x14ac:dyDescent="0.15">
      <c r="A158" s="26"/>
      <c r="B158" s="29" t="s">
        <v>11</v>
      </c>
      <c r="C158" s="27">
        <v>36</v>
      </c>
      <c r="D158" s="27">
        <v>44</v>
      </c>
      <c r="E158" s="27">
        <v>80</v>
      </c>
      <c r="F158" s="32">
        <v>0.18518518518518517</v>
      </c>
    </row>
    <row r="159" spans="1:6" ht="15" customHeight="1" x14ac:dyDescent="0.15">
      <c r="B159" s="2" t="s">
        <v>8</v>
      </c>
      <c r="C159" s="1">
        <v>213</v>
      </c>
      <c r="D159" s="1">
        <v>219</v>
      </c>
      <c r="E159" s="1">
        <v>432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9</v>
      </c>
      <c r="D161" s="31">
        <v>25</v>
      </c>
      <c r="E161" s="31">
        <v>34</v>
      </c>
      <c r="F161" s="32">
        <v>7.8703703703703706E-2</v>
      </c>
    </row>
    <row r="162" spans="1:6" ht="15" customHeight="1" x14ac:dyDescent="0.15">
      <c r="A162" s="30"/>
      <c r="B162" s="23" t="s">
        <v>15</v>
      </c>
      <c r="C162" s="31">
        <v>4</v>
      </c>
      <c r="D162" s="31">
        <v>14</v>
      </c>
      <c r="E162" s="31">
        <v>18</v>
      </c>
      <c r="F162" s="32">
        <v>4.1666666666666664E-2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7</v>
      </c>
      <c r="E163" s="31">
        <v>8</v>
      </c>
      <c r="F163" s="32">
        <v>1.8518518518518517E-2</v>
      </c>
    </row>
    <row r="164" spans="1:6" ht="15" customHeight="1" x14ac:dyDescent="0.15">
      <c r="B164" s="4" t="s">
        <v>14</v>
      </c>
      <c r="C164" s="1">
        <v>1</v>
      </c>
      <c r="D164" s="1">
        <v>1</v>
      </c>
      <c r="E164" s="1">
        <v>2</v>
      </c>
      <c r="F164" s="32">
        <v>4.6296296296296294E-3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80">
    <tabColor rgb="FFFF99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197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2</v>
      </c>
      <c r="E8" s="38">
        <v>5</v>
      </c>
      <c r="F8" s="39">
        <v>2.032520325203252E-2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1.6260162601626018E-2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6</v>
      </c>
      <c r="D20" s="70">
        <v>4</v>
      </c>
      <c r="E20" s="48">
        <v>10</v>
      </c>
      <c r="F20" s="39">
        <v>4.065040650406504E-2</v>
      </c>
    </row>
    <row r="21" spans="1:6" ht="15" customHeight="1" x14ac:dyDescent="0.15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5</v>
      </c>
      <c r="D26" s="49">
        <v>6</v>
      </c>
      <c r="E26" s="41">
        <v>11</v>
      </c>
      <c r="F26" s="42">
        <v>4.4715447154471545E-2</v>
      </c>
    </row>
    <row r="27" spans="1:6" ht="15" customHeight="1" x14ac:dyDescent="0.15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5</v>
      </c>
      <c r="D28" s="94">
        <v>3</v>
      </c>
      <c r="E28" s="95">
        <v>8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7</v>
      </c>
      <c r="D32" s="49">
        <v>9</v>
      </c>
      <c r="E32" s="41">
        <v>16</v>
      </c>
      <c r="F32" s="42">
        <v>6.5040650406504072E-2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3</v>
      </c>
      <c r="E38" s="41">
        <v>5</v>
      </c>
      <c r="F38" s="42">
        <v>2.032520325203252E-2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4</v>
      </c>
      <c r="E44" s="41">
        <v>6</v>
      </c>
      <c r="F44" s="42">
        <v>2.4390243902439025E-2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v>5</v>
      </c>
      <c r="D50" s="49">
        <v>4</v>
      </c>
      <c r="E50" s="41">
        <v>9</v>
      </c>
      <c r="F50" s="42">
        <v>3.6585365853658534E-2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4</v>
      </c>
      <c r="E56" s="41">
        <v>5</v>
      </c>
      <c r="F56" s="42">
        <v>2.032520325203252E-2</v>
      </c>
    </row>
    <row r="57" spans="1:6" ht="15" customHeight="1" x14ac:dyDescent="0.15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5</v>
      </c>
      <c r="E60" s="95">
        <v>5</v>
      </c>
      <c r="F60" s="32"/>
    </row>
    <row r="61" spans="1:6" ht="15" customHeight="1" x14ac:dyDescent="0.15">
      <c r="A61" s="12"/>
      <c r="B61" s="35">
        <v>49</v>
      </c>
      <c r="C61" s="94">
        <v>5</v>
      </c>
      <c r="D61" s="94">
        <v>3</v>
      </c>
      <c r="E61" s="95">
        <v>8</v>
      </c>
      <c r="F61" s="32"/>
    </row>
    <row r="62" spans="1:6" ht="15" customHeight="1" x14ac:dyDescent="0.15">
      <c r="A62" s="12"/>
      <c r="B62" s="40" t="s">
        <v>36</v>
      </c>
      <c r="C62" s="49">
        <v>8</v>
      </c>
      <c r="D62" s="49">
        <v>11</v>
      </c>
      <c r="E62" s="41">
        <v>19</v>
      </c>
      <c r="F62" s="42">
        <v>7.7235772357723581E-2</v>
      </c>
    </row>
    <row r="63" spans="1:6" ht="15" customHeight="1" x14ac:dyDescent="0.15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6</v>
      </c>
      <c r="D64" s="94">
        <v>1</v>
      </c>
      <c r="E64" s="95">
        <v>7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5</v>
      </c>
      <c r="D66" s="94">
        <v>4</v>
      </c>
      <c r="E66" s="95">
        <v>9</v>
      </c>
      <c r="F66" s="32"/>
    </row>
    <row r="67" spans="1:6" ht="15" customHeight="1" x14ac:dyDescent="0.15">
      <c r="A67" s="12"/>
      <c r="B67" s="35">
        <v>54</v>
      </c>
      <c r="C67" s="94">
        <v>4</v>
      </c>
      <c r="D67" s="94">
        <v>2</v>
      </c>
      <c r="E67" s="95">
        <v>6</v>
      </c>
      <c r="F67" s="32"/>
    </row>
    <row r="68" spans="1:6" ht="15" customHeight="1" x14ac:dyDescent="0.15">
      <c r="A68" s="12"/>
      <c r="B68" s="40" t="s">
        <v>37</v>
      </c>
      <c r="C68" s="49">
        <v>18</v>
      </c>
      <c r="D68" s="49">
        <v>11</v>
      </c>
      <c r="E68" s="41">
        <v>29</v>
      </c>
      <c r="F68" s="42">
        <v>0.11788617886178862</v>
      </c>
    </row>
    <row r="69" spans="1:6" ht="15" customHeight="1" x14ac:dyDescent="0.15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15">
      <c r="A70" s="12"/>
      <c r="B70" s="35">
        <v>56</v>
      </c>
      <c r="C70" s="94">
        <v>4</v>
      </c>
      <c r="D70" s="94">
        <v>4</v>
      </c>
      <c r="E70" s="95">
        <v>8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0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v>14</v>
      </c>
      <c r="D74" s="49">
        <v>10</v>
      </c>
      <c r="E74" s="41">
        <v>24</v>
      </c>
      <c r="F74" s="42">
        <v>9.7560975609756101E-2</v>
      </c>
    </row>
    <row r="75" spans="1:6" ht="15" customHeight="1" x14ac:dyDescent="0.15">
      <c r="A75" s="12"/>
      <c r="B75" s="35">
        <v>60</v>
      </c>
      <c r="C75" s="94">
        <v>6</v>
      </c>
      <c r="D75" s="94">
        <v>2</v>
      </c>
      <c r="E75" s="95">
        <v>8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5</v>
      </c>
      <c r="E78" s="95">
        <v>9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2</v>
      </c>
      <c r="E79" s="95">
        <v>6</v>
      </c>
      <c r="F79" s="32"/>
    </row>
    <row r="80" spans="1:6" ht="15" customHeight="1" x14ac:dyDescent="0.15">
      <c r="A80" s="12"/>
      <c r="B80" s="40" t="s">
        <v>39</v>
      </c>
      <c r="C80" s="49">
        <v>15</v>
      </c>
      <c r="D80" s="49">
        <v>13</v>
      </c>
      <c r="E80" s="41">
        <v>28</v>
      </c>
      <c r="F80" s="42">
        <v>0.11382113821138211</v>
      </c>
    </row>
    <row r="81" spans="1:6" ht="15" customHeight="1" x14ac:dyDescent="0.15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7</v>
      </c>
      <c r="D86" s="71">
        <v>7</v>
      </c>
      <c r="E86" s="44">
        <v>14</v>
      </c>
      <c r="F86" s="45">
        <v>5.6910569105691054E-2</v>
      </c>
    </row>
    <row r="87" spans="1:6" ht="15" customHeight="1" x14ac:dyDescent="0.15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3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5</v>
      </c>
      <c r="D90" s="94">
        <v>4</v>
      </c>
      <c r="E90" s="95">
        <v>9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9</v>
      </c>
      <c r="D92" s="71">
        <v>13</v>
      </c>
      <c r="E92" s="44">
        <v>22</v>
      </c>
      <c r="F92" s="45">
        <v>8.943089430894309E-2</v>
      </c>
    </row>
    <row r="93" spans="1:6" ht="15" customHeight="1" x14ac:dyDescent="0.15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9</v>
      </c>
      <c r="D98" s="71">
        <v>5</v>
      </c>
      <c r="E98" s="44">
        <v>14</v>
      </c>
      <c r="F98" s="45">
        <v>5.6910569105691054E-2</v>
      </c>
    </row>
    <row r="99" spans="1:6" ht="15" customHeight="1" x14ac:dyDescent="0.15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4</v>
      </c>
      <c r="E101" s="95">
        <v>6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9</v>
      </c>
      <c r="D104" s="71">
        <v>6</v>
      </c>
      <c r="E104" s="44">
        <v>15</v>
      </c>
      <c r="F104" s="45">
        <v>6.097560975609756E-2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2.8455284552845527E-2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8.130081300813009E-3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4.0650406504065045E-3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124</v>
      </c>
      <c r="D147" s="77">
        <v>122</v>
      </c>
      <c r="E147" s="77">
        <v>246</v>
      </c>
      <c r="F147" s="97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10</v>
      </c>
      <c r="D150" s="17">
        <v>9</v>
      </c>
      <c r="E150" s="17">
        <v>19</v>
      </c>
      <c r="F150" s="32">
        <v>7.7235772357723581E-2</v>
      </c>
    </row>
    <row r="151" spans="1:6" ht="15" customHeight="1" x14ac:dyDescent="0.15">
      <c r="A151" s="18"/>
      <c r="B151" s="18" t="s">
        <v>49</v>
      </c>
      <c r="C151" s="19">
        <v>77</v>
      </c>
      <c r="D151" s="19">
        <v>75</v>
      </c>
      <c r="E151" s="19">
        <v>152</v>
      </c>
      <c r="F151" s="32">
        <v>0.61788617886178865</v>
      </c>
    </row>
    <row r="152" spans="1:6" ht="15" customHeight="1" x14ac:dyDescent="0.15">
      <c r="A152" s="33"/>
      <c r="B152" s="20" t="s">
        <v>6</v>
      </c>
      <c r="C152" s="21">
        <v>37</v>
      </c>
      <c r="D152" s="21">
        <v>38</v>
      </c>
      <c r="E152" s="21">
        <v>75</v>
      </c>
      <c r="F152" s="32">
        <v>0.3048780487804878</v>
      </c>
    </row>
    <row r="153" spans="1:6" ht="15" customHeight="1" x14ac:dyDescent="0.15">
      <c r="B153" s="2" t="s">
        <v>8</v>
      </c>
      <c r="C153" s="1">
        <v>124</v>
      </c>
      <c r="D153" s="1">
        <v>122</v>
      </c>
      <c r="E153" s="1">
        <v>246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10</v>
      </c>
      <c r="D155" s="17">
        <v>9</v>
      </c>
      <c r="E155" s="17">
        <v>19</v>
      </c>
      <c r="F155" s="32">
        <v>7.7235772357723581E-2</v>
      </c>
    </row>
    <row r="156" spans="1:6" ht="15" customHeight="1" x14ac:dyDescent="0.15">
      <c r="A156" s="28"/>
      <c r="B156" s="18" t="s">
        <v>49</v>
      </c>
      <c r="C156" s="19">
        <v>77</v>
      </c>
      <c r="D156" s="19">
        <v>75</v>
      </c>
      <c r="E156" s="19">
        <v>152</v>
      </c>
      <c r="F156" s="32">
        <v>0.61788617886178865</v>
      </c>
    </row>
    <row r="157" spans="1:6" ht="15" customHeight="1" x14ac:dyDescent="0.15">
      <c r="A157" s="25"/>
      <c r="B157" s="20" t="s">
        <v>10</v>
      </c>
      <c r="C157" s="21">
        <v>16</v>
      </c>
      <c r="D157" s="21">
        <v>20</v>
      </c>
      <c r="E157" s="21">
        <v>36</v>
      </c>
      <c r="F157" s="32">
        <v>0.14634146341463414</v>
      </c>
    </row>
    <row r="158" spans="1:6" ht="15" customHeight="1" x14ac:dyDescent="0.15">
      <c r="A158" s="26"/>
      <c r="B158" s="29" t="s">
        <v>11</v>
      </c>
      <c r="C158" s="27">
        <v>21</v>
      </c>
      <c r="D158" s="27">
        <v>18</v>
      </c>
      <c r="E158" s="27">
        <v>39</v>
      </c>
      <c r="F158" s="32">
        <v>0.15853658536585366</v>
      </c>
    </row>
    <row r="159" spans="1:6" ht="15" customHeight="1" x14ac:dyDescent="0.15">
      <c r="B159" s="2" t="s">
        <v>8</v>
      </c>
      <c r="C159" s="1">
        <v>124</v>
      </c>
      <c r="D159" s="1">
        <v>122</v>
      </c>
      <c r="E159" s="1">
        <v>246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3</v>
      </c>
      <c r="D161" s="31">
        <v>7</v>
      </c>
      <c r="E161" s="31">
        <v>10</v>
      </c>
      <c r="F161" s="32">
        <v>4.065040650406504E-2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3</v>
      </c>
      <c r="E162" s="31">
        <v>3</v>
      </c>
      <c r="F162" s="32">
        <v>1.2195121951219513E-2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4.0650406504065045E-3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>
    <tabColor indexed="45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6</v>
      </c>
      <c r="D3" s="94">
        <v>1</v>
      </c>
      <c r="E3" s="95">
        <v>7</v>
      </c>
      <c r="F3" s="32"/>
    </row>
    <row r="4" spans="1:6" ht="15" customHeight="1" x14ac:dyDescent="0.15">
      <c r="A4" s="12"/>
      <c r="B4" s="35">
        <v>1</v>
      </c>
      <c r="C4" s="94">
        <v>13</v>
      </c>
      <c r="D4" s="94">
        <v>5</v>
      </c>
      <c r="E4" s="95">
        <v>18</v>
      </c>
      <c r="F4" s="32"/>
    </row>
    <row r="5" spans="1:6" ht="15" customHeight="1" x14ac:dyDescent="0.15">
      <c r="A5" s="12"/>
      <c r="B5" s="35">
        <v>2</v>
      </c>
      <c r="C5" s="94">
        <v>6</v>
      </c>
      <c r="D5" s="94">
        <v>5</v>
      </c>
      <c r="E5" s="95">
        <v>11</v>
      </c>
      <c r="F5" s="32"/>
    </row>
    <row r="6" spans="1:6" ht="15" customHeight="1" x14ac:dyDescent="0.15">
      <c r="A6" s="12"/>
      <c r="B6" s="35">
        <v>3</v>
      </c>
      <c r="C6" s="94">
        <v>8</v>
      </c>
      <c r="D6" s="94">
        <v>5</v>
      </c>
      <c r="E6" s="95">
        <v>13</v>
      </c>
      <c r="F6" s="32"/>
    </row>
    <row r="7" spans="1:6" ht="15" customHeight="1" x14ac:dyDescent="0.15">
      <c r="A7" s="12"/>
      <c r="B7" s="35">
        <v>4</v>
      </c>
      <c r="C7" s="94">
        <v>7</v>
      </c>
      <c r="D7" s="94">
        <v>2</v>
      </c>
      <c r="E7" s="95">
        <v>9</v>
      </c>
      <c r="F7" s="32"/>
    </row>
    <row r="8" spans="1:6" ht="15" customHeight="1" x14ac:dyDescent="0.15">
      <c r="A8" s="12"/>
      <c r="B8" s="37" t="s">
        <v>27</v>
      </c>
      <c r="C8" s="70">
        <v>40</v>
      </c>
      <c r="D8" s="70">
        <v>18</v>
      </c>
      <c r="E8" s="38">
        <v>58</v>
      </c>
      <c r="F8" s="39">
        <v>3.910991233985165E-2</v>
      </c>
    </row>
    <row r="9" spans="1:6" ht="15" customHeight="1" x14ac:dyDescent="0.15">
      <c r="A9" s="12"/>
      <c r="B9" s="35">
        <v>5</v>
      </c>
      <c r="C9" s="94">
        <v>6</v>
      </c>
      <c r="D9" s="94">
        <v>3</v>
      </c>
      <c r="E9" s="95">
        <v>9</v>
      </c>
      <c r="F9" s="32"/>
    </row>
    <row r="10" spans="1:6" ht="15" customHeight="1" x14ac:dyDescent="0.15">
      <c r="A10" s="12"/>
      <c r="B10" s="35">
        <v>6</v>
      </c>
      <c r="C10" s="94">
        <v>4</v>
      </c>
      <c r="D10" s="94">
        <v>6</v>
      </c>
      <c r="E10" s="95">
        <v>10</v>
      </c>
      <c r="F10" s="32"/>
    </row>
    <row r="11" spans="1:6" ht="15" customHeight="1" x14ac:dyDescent="0.15">
      <c r="A11" s="12"/>
      <c r="B11" s="35">
        <v>7</v>
      </c>
      <c r="C11" s="94">
        <v>9</v>
      </c>
      <c r="D11" s="94">
        <v>5</v>
      </c>
      <c r="E11" s="95">
        <v>14</v>
      </c>
      <c r="F11" s="32"/>
    </row>
    <row r="12" spans="1:6" ht="15" customHeight="1" x14ac:dyDescent="0.15">
      <c r="A12" s="12"/>
      <c r="B12" s="35">
        <v>8</v>
      </c>
      <c r="C12" s="94">
        <v>7</v>
      </c>
      <c r="D12" s="94">
        <v>7</v>
      </c>
      <c r="E12" s="95">
        <v>14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v>27</v>
      </c>
      <c r="D14" s="70">
        <v>22</v>
      </c>
      <c r="E14" s="48">
        <v>49</v>
      </c>
      <c r="F14" s="39">
        <v>3.3041132838840186E-2</v>
      </c>
    </row>
    <row r="15" spans="1:6" ht="15" customHeight="1" x14ac:dyDescent="0.15">
      <c r="A15" s="12"/>
      <c r="B15" s="35">
        <v>10</v>
      </c>
      <c r="C15" s="94">
        <v>5</v>
      </c>
      <c r="D15" s="94">
        <v>4</v>
      </c>
      <c r="E15" s="95">
        <v>9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5</v>
      </c>
      <c r="D17" s="94">
        <v>7</v>
      </c>
      <c r="E17" s="95">
        <v>12</v>
      </c>
      <c r="F17" s="32"/>
    </row>
    <row r="18" spans="1:6" ht="15" customHeight="1" x14ac:dyDescent="0.15">
      <c r="A18" s="12"/>
      <c r="B18" s="35">
        <v>13</v>
      </c>
      <c r="C18" s="94">
        <v>8</v>
      </c>
      <c r="D18" s="94">
        <v>4</v>
      </c>
      <c r="E18" s="95">
        <v>12</v>
      </c>
      <c r="F18" s="32"/>
    </row>
    <row r="19" spans="1:6" ht="15" customHeight="1" x14ac:dyDescent="0.15">
      <c r="A19" s="12"/>
      <c r="B19" s="35">
        <v>14</v>
      </c>
      <c r="C19" s="94">
        <v>4</v>
      </c>
      <c r="D19" s="94">
        <v>5</v>
      </c>
      <c r="E19" s="95">
        <v>9</v>
      </c>
      <c r="F19" s="32"/>
    </row>
    <row r="20" spans="1:6" ht="15" customHeight="1" x14ac:dyDescent="0.15">
      <c r="A20" s="12"/>
      <c r="B20" s="37" t="s">
        <v>29</v>
      </c>
      <c r="C20" s="70">
        <v>25</v>
      </c>
      <c r="D20" s="70">
        <v>21</v>
      </c>
      <c r="E20" s="48">
        <v>46</v>
      </c>
      <c r="F20" s="39">
        <v>3.1018206338503034E-2</v>
      </c>
    </row>
    <row r="21" spans="1:6" ht="15" customHeight="1" x14ac:dyDescent="0.15">
      <c r="A21" s="12"/>
      <c r="B21" s="35">
        <v>15</v>
      </c>
      <c r="C21" s="94">
        <v>6</v>
      </c>
      <c r="D21" s="94">
        <v>6</v>
      </c>
      <c r="E21" s="95">
        <v>12</v>
      </c>
      <c r="F21" s="32"/>
    </row>
    <row r="22" spans="1:6" ht="15" customHeight="1" x14ac:dyDescent="0.15">
      <c r="A22" s="12"/>
      <c r="B22" s="35">
        <v>16</v>
      </c>
      <c r="C22" s="94">
        <v>5</v>
      </c>
      <c r="D22" s="94">
        <v>10</v>
      </c>
      <c r="E22" s="95">
        <v>15</v>
      </c>
      <c r="F22" s="32"/>
    </row>
    <row r="23" spans="1:6" ht="15" customHeight="1" x14ac:dyDescent="0.15">
      <c r="A23" s="12"/>
      <c r="B23" s="35">
        <v>17</v>
      </c>
      <c r="C23" s="94">
        <v>11</v>
      </c>
      <c r="D23" s="94">
        <v>7</v>
      </c>
      <c r="E23" s="95">
        <v>18</v>
      </c>
      <c r="F23" s="32"/>
    </row>
    <row r="24" spans="1:6" ht="15" customHeight="1" x14ac:dyDescent="0.15">
      <c r="A24" s="12"/>
      <c r="B24" s="35">
        <v>18</v>
      </c>
      <c r="C24" s="94">
        <v>7</v>
      </c>
      <c r="D24" s="94">
        <v>7</v>
      </c>
      <c r="E24" s="95">
        <v>14</v>
      </c>
      <c r="F24" s="32"/>
    </row>
    <row r="25" spans="1:6" ht="15" customHeight="1" x14ac:dyDescent="0.15">
      <c r="A25" s="12"/>
      <c r="B25" s="35">
        <v>19</v>
      </c>
      <c r="C25" s="94">
        <v>8</v>
      </c>
      <c r="D25" s="94">
        <v>6</v>
      </c>
      <c r="E25" s="95">
        <v>14</v>
      </c>
      <c r="F25" s="32"/>
    </row>
    <row r="26" spans="1:6" ht="15" customHeight="1" x14ac:dyDescent="0.15">
      <c r="A26" s="12"/>
      <c r="B26" s="40" t="s">
        <v>30</v>
      </c>
      <c r="C26" s="49">
        <v>37</v>
      </c>
      <c r="D26" s="49">
        <v>36</v>
      </c>
      <c r="E26" s="41">
        <v>73</v>
      </c>
      <c r="F26" s="42">
        <v>4.9224544841537425E-2</v>
      </c>
    </row>
    <row r="27" spans="1:6" ht="15" customHeight="1" x14ac:dyDescent="0.15">
      <c r="A27" s="12"/>
      <c r="B27" s="35">
        <v>20</v>
      </c>
      <c r="C27" s="94">
        <v>12</v>
      </c>
      <c r="D27" s="94">
        <v>6</v>
      </c>
      <c r="E27" s="95">
        <v>18</v>
      </c>
      <c r="F27" s="32"/>
    </row>
    <row r="28" spans="1:6" ht="15" customHeight="1" x14ac:dyDescent="0.15">
      <c r="A28" s="12"/>
      <c r="B28" s="35">
        <v>21</v>
      </c>
      <c r="C28" s="94">
        <v>7</v>
      </c>
      <c r="D28" s="94">
        <v>3</v>
      </c>
      <c r="E28" s="95">
        <v>10</v>
      </c>
      <c r="F28" s="32"/>
    </row>
    <row r="29" spans="1:6" ht="15" customHeight="1" x14ac:dyDescent="0.15">
      <c r="A29" s="12"/>
      <c r="B29" s="35">
        <v>22</v>
      </c>
      <c r="C29" s="94">
        <v>7</v>
      </c>
      <c r="D29" s="94">
        <v>13</v>
      </c>
      <c r="E29" s="95">
        <v>20</v>
      </c>
      <c r="F29" s="32"/>
    </row>
    <row r="30" spans="1:6" ht="15" customHeight="1" x14ac:dyDescent="0.15">
      <c r="A30" s="12"/>
      <c r="B30" s="35">
        <v>23</v>
      </c>
      <c r="C30" s="94">
        <v>12</v>
      </c>
      <c r="D30" s="94">
        <v>7</v>
      </c>
      <c r="E30" s="95">
        <v>19</v>
      </c>
      <c r="F30" s="32"/>
    </row>
    <row r="31" spans="1:6" ht="15" customHeight="1" x14ac:dyDescent="0.15">
      <c r="A31" s="12"/>
      <c r="B31" s="35">
        <v>24</v>
      </c>
      <c r="C31" s="94">
        <v>9</v>
      </c>
      <c r="D31" s="94">
        <v>15</v>
      </c>
      <c r="E31" s="95">
        <v>24</v>
      </c>
      <c r="F31" s="32"/>
    </row>
    <row r="32" spans="1:6" ht="15" customHeight="1" x14ac:dyDescent="0.15">
      <c r="A32" s="12"/>
      <c r="B32" s="40" t="s">
        <v>31</v>
      </c>
      <c r="C32" s="49">
        <v>47</v>
      </c>
      <c r="D32" s="49">
        <v>44</v>
      </c>
      <c r="E32" s="41">
        <v>91</v>
      </c>
      <c r="F32" s="42">
        <v>6.1362103843560348E-2</v>
      </c>
    </row>
    <row r="33" spans="1:6" ht="15" customHeight="1" x14ac:dyDescent="0.15">
      <c r="A33" s="12"/>
      <c r="B33" s="35">
        <v>25</v>
      </c>
      <c r="C33" s="94">
        <v>11</v>
      </c>
      <c r="D33" s="94">
        <v>6</v>
      </c>
      <c r="E33" s="95">
        <v>17</v>
      </c>
      <c r="F33" s="32"/>
    </row>
    <row r="34" spans="1:6" ht="15" customHeight="1" x14ac:dyDescent="0.15">
      <c r="A34" s="12"/>
      <c r="B34" s="35">
        <v>26</v>
      </c>
      <c r="C34" s="94">
        <v>14</v>
      </c>
      <c r="D34" s="94">
        <v>10</v>
      </c>
      <c r="E34" s="95">
        <v>24</v>
      </c>
      <c r="F34" s="32"/>
    </row>
    <row r="35" spans="1:6" ht="15" customHeight="1" x14ac:dyDescent="0.15">
      <c r="A35" s="12"/>
      <c r="B35" s="35">
        <v>27</v>
      </c>
      <c r="C35" s="94">
        <v>10</v>
      </c>
      <c r="D35" s="94">
        <v>8</v>
      </c>
      <c r="E35" s="95">
        <v>18</v>
      </c>
      <c r="F35" s="32"/>
    </row>
    <row r="36" spans="1:6" ht="15" customHeight="1" x14ac:dyDescent="0.15">
      <c r="A36" s="12"/>
      <c r="B36" s="35">
        <v>28</v>
      </c>
      <c r="C36" s="94">
        <v>10</v>
      </c>
      <c r="D36" s="94">
        <v>13</v>
      </c>
      <c r="E36" s="95">
        <v>23</v>
      </c>
      <c r="F36" s="32"/>
    </row>
    <row r="37" spans="1:6" ht="15" customHeight="1" x14ac:dyDescent="0.15">
      <c r="A37" s="12"/>
      <c r="B37" s="35">
        <v>29</v>
      </c>
      <c r="C37" s="94">
        <v>11</v>
      </c>
      <c r="D37" s="94">
        <v>6</v>
      </c>
      <c r="E37" s="95">
        <v>17</v>
      </c>
      <c r="F37" s="32"/>
    </row>
    <row r="38" spans="1:6" ht="15" customHeight="1" x14ac:dyDescent="0.15">
      <c r="A38" s="12"/>
      <c r="B38" s="40" t="s">
        <v>32</v>
      </c>
      <c r="C38" s="49">
        <v>56</v>
      </c>
      <c r="D38" s="49">
        <v>43</v>
      </c>
      <c r="E38" s="41">
        <v>99</v>
      </c>
      <c r="F38" s="42">
        <v>6.6756574511126099E-2</v>
      </c>
    </row>
    <row r="39" spans="1:6" ht="15" customHeight="1" x14ac:dyDescent="0.15">
      <c r="A39" s="12"/>
      <c r="B39" s="35">
        <v>30</v>
      </c>
      <c r="C39" s="94">
        <v>11</v>
      </c>
      <c r="D39" s="94">
        <v>10</v>
      </c>
      <c r="E39" s="95">
        <v>21</v>
      </c>
      <c r="F39" s="32"/>
    </row>
    <row r="40" spans="1:6" ht="15" customHeight="1" x14ac:dyDescent="0.15">
      <c r="A40" s="12"/>
      <c r="B40" s="35">
        <v>31</v>
      </c>
      <c r="C40" s="94">
        <v>16</v>
      </c>
      <c r="D40" s="94">
        <v>15</v>
      </c>
      <c r="E40" s="95">
        <v>31</v>
      </c>
      <c r="F40" s="32"/>
    </row>
    <row r="41" spans="1:6" ht="15" customHeight="1" x14ac:dyDescent="0.15">
      <c r="A41" s="12"/>
      <c r="B41" s="35">
        <v>32</v>
      </c>
      <c r="C41" s="94">
        <v>13</v>
      </c>
      <c r="D41" s="94">
        <v>13</v>
      </c>
      <c r="E41" s="95">
        <v>26</v>
      </c>
      <c r="F41" s="32"/>
    </row>
    <row r="42" spans="1:6" ht="15" customHeight="1" x14ac:dyDescent="0.15">
      <c r="A42" s="12"/>
      <c r="B42" s="35">
        <v>33</v>
      </c>
      <c r="C42" s="94">
        <v>9</v>
      </c>
      <c r="D42" s="94">
        <v>6</v>
      </c>
      <c r="E42" s="95">
        <v>15</v>
      </c>
      <c r="F42" s="32"/>
    </row>
    <row r="43" spans="1:6" ht="15" customHeight="1" x14ac:dyDescent="0.15">
      <c r="A43" s="12"/>
      <c r="B43" s="35">
        <v>34</v>
      </c>
      <c r="C43" s="94">
        <v>9</v>
      </c>
      <c r="D43" s="94">
        <v>7</v>
      </c>
      <c r="E43" s="95">
        <v>16</v>
      </c>
      <c r="F43" s="32"/>
    </row>
    <row r="44" spans="1:6" ht="15" customHeight="1" x14ac:dyDescent="0.15">
      <c r="A44" s="12"/>
      <c r="B44" s="40" t="s">
        <v>33</v>
      </c>
      <c r="C44" s="49">
        <v>58</v>
      </c>
      <c r="D44" s="49">
        <v>51</v>
      </c>
      <c r="E44" s="41">
        <v>109</v>
      </c>
      <c r="F44" s="42">
        <v>7.3499662845583277E-2</v>
      </c>
    </row>
    <row r="45" spans="1:6" ht="15" customHeight="1" x14ac:dyDescent="0.15">
      <c r="A45" s="12"/>
      <c r="B45" s="35">
        <v>35</v>
      </c>
      <c r="C45" s="94">
        <v>16</v>
      </c>
      <c r="D45" s="94">
        <v>13</v>
      </c>
      <c r="E45" s="95">
        <v>29</v>
      </c>
      <c r="F45" s="32"/>
    </row>
    <row r="46" spans="1:6" ht="15" customHeight="1" x14ac:dyDescent="0.15">
      <c r="A46" s="12"/>
      <c r="B46" s="35">
        <v>36</v>
      </c>
      <c r="C46" s="94">
        <v>6</v>
      </c>
      <c r="D46" s="94">
        <v>6</v>
      </c>
      <c r="E46" s="95">
        <v>12</v>
      </c>
      <c r="F46" s="32"/>
    </row>
    <row r="47" spans="1:6" ht="15" customHeight="1" x14ac:dyDescent="0.15">
      <c r="A47" s="12"/>
      <c r="B47" s="35">
        <v>37</v>
      </c>
      <c r="C47" s="94">
        <v>13</v>
      </c>
      <c r="D47" s="94">
        <v>8</v>
      </c>
      <c r="E47" s="95">
        <v>21</v>
      </c>
      <c r="F47" s="32"/>
    </row>
    <row r="48" spans="1:6" ht="15" customHeight="1" x14ac:dyDescent="0.15">
      <c r="A48" s="12"/>
      <c r="B48" s="35">
        <v>38</v>
      </c>
      <c r="C48" s="94">
        <v>10</v>
      </c>
      <c r="D48" s="94">
        <v>10</v>
      </c>
      <c r="E48" s="95">
        <v>20</v>
      </c>
      <c r="F48" s="32"/>
    </row>
    <row r="49" spans="1:6" ht="15" customHeight="1" x14ac:dyDescent="0.15">
      <c r="A49" s="12"/>
      <c r="B49" s="35">
        <v>39</v>
      </c>
      <c r="C49" s="94">
        <v>11</v>
      </c>
      <c r="D49" s="94">
        <v>12</v>
      </c>
      <c r="E49" s="95">
        <v>23</v>
      </c>
      <c r="F49" s="32"/>
    </row>
    <row r="50" spans="1:6" ht="15" customHeight="1" x14ac:dyDescent="0.15">
      <c r="A50" s="12"/>
      <c r="B50" s="40" t="s">
        <v>34</v>
      </c>
      <c r="C50" s="49">
        <v>56</v>
      </c>
      <c r="D50" s="49">
        <v>49</v>
      </c>
      <c r="E50" s="41">
        <v>105</v>
      </c>
      <c r="F50" s="42">
        <v>7.0802427511800409E-2</v>
      </c>
    </row>
    <row r="51" spans="1:6" ht="15" customHeight="1" x14ac:dyDescent="0.15">
      <c r="A51" s="12"/>
      <c r="B51" s="35">
        <v>40</v>
      </c>
      <c r="C51" s="94">
        <v>13</v>
      </c>
      <c r="D51" s="94">
        <v>6</v>
      </c>
      <c r="E51" s="95">
        <v>19</v>
      </c>
      <c r="F51" s="32"/>
    </row>
    <row r="52" spans="1:6" ht="15" customHeight="1" x14ac:dyDescent="0.15">
      <c r="A52" s="12"/>
      <c r="B52" s="35">
        <v>41</v>
      </c>
      <c r="C52" s="94">
        <v>13</v>
      </c>
      <c r="D52" s="94">
        <v>10</v>
      </c>
      <c r="E52" s="95">
        <v>23</v>
      </c>
      <c r="F52" s="32"/>
    </row>
    <row r="53" spans="1:6" ht="15" customHeight="1" x14ac:dyDescent="0.15">
      <c r="A53" s="12"/>
      <c r="B53" s="35">
        <v>42</v>
      </c>
      <c r="C53" s="94">
        <v>8</v>
      </c>
      <c r="D53" s="94">
        <v>12</v>
      </c>
      <c r="E53" s="95">
        <v>20</v>
      </c>
      <c r="F53" s="32"/>
    </row>
    <row r="54" spans="1:6" ht="15" customHeight="1" x14ac:dyDescent="0.15">
      <c r="A54" s="12"/>
      <c r="B54" s="35">
        <v>43</v>
      </c>
      <c r="C54" s="94">
        <v>13</v>
      </c>
      <c r="D54" s="94">
        <v>3</v>
      </c>
      <c r="E54" s="95">
        <v>16</v>
      </c>
      <c r="F54" s="32"/>
    </row>
    <row r="55" spans="1:6" ht="15" customHeight="1" x14ac:dyDescent="0.15">
      <c r="A55" s="12"/>
      <c r="B55" s="35">
        <v>44</v>
      </c>
      <c r="C55" s="94">
        <v>9</v>
      </c>
      <c r="D55" s="94">
        <v>13</v>
      </c>
      <c r="E55" s="95">
        <v>22</v>
      </c>
      <c r="F55" s="32"/>
    </row>
    <row r="56" spans="1:6" ht="15" customHeight="1" x14ac:dyDescent="0.15">
      <c r="A56" s="12"/>
      <c r="B56" s="40" t="s">
        <v>35</v>
      </c>
      <c r="C56" s="49">
        <v>56</v>
      </c>
      <c r="D56" s="49">
        <v>44</v>
      </c>
      <c r="E56" s="41">
        <v>100</v>
      </c>
      <c r="F56" s="42">
        <v>6.7430883344571813E-2</v>
      </c>
    </row>
    <row r="57" spans="1:6" ht="15" customHeight="1" x14ac:dyDescent="0.15">
      <c r="A57" s="12"/>
      <c r="B57" s="35">
        <v>45</v>
      </c>
      <c r="C57" s="94">
        <v>8</v>
      </c>
      <c r="D57" s="94">
        <v>10</v>
      </c>
      <c r="E57" s="95">
        <v>18</v>
      </c>
      <c r="F57" s="32"/>
    </row>
    <row r="58" spans="1:6" ht="15" customHeight="1" x14ac:dyDescent="0.15">
      <c r="A58" s="12"/>
      <c r="B58" s="35">
        <v>46</v>
      </c>
      <c r="C58" s="94">
        <v>13</v>
      </c>
      <c r="D58" s="94">
        <v>15</v>
      </c>
      <c r="E58" s="95">
        <v>28</v>
      </c>
      <c r="F58" s="32"/>
    </row>
    <row r="59" spans="1:6" ht="15" customHeight="1" x14ac:dyDescent="0.15">
      <c r="A59" s="12"/>
      <c r="B59" s="35">
        <v>47</v>
      </c>
      <c r="C59" s="94">
        <v>12</v>
      </c>
      <c r="D59" s="94">
        <v>5</v>
      </c>
      <c r="E59" s="95">
        <v>17</v>
      </c>
      <c r="F59" s="32"/>
    </row>
    <row r="60" spans="1:6" ht="15" customHeight="1" x14ac:dyDescent="0.15">
      <c r="A60" s="12"/>
      <c r="B60" s="35">
        <v>48</v>
      </c>
      <c r="C60" s="94">
        <v>9</v>
      </c>
      <c r="D60" s="94">
        <v>10</v>
      </c>
      <c r="E60" s="95">
        <v>19</v>
      </c>
      <c r="F60" s="32"/>
    </row>
    <row r="61" spans="1:6" ht="15" customHeight="1" x14ac:dyDescent="0.15">
      <c r="A61" s="12"/>
      <c r="B61" s="35">
        <v>49</v>
      </c>
      <c r="C61" s="94">
        <v>15</v>
      </c>
      <c r="D61" s="94">
        <v>19</v>
      </c>
      <c r="E61" s="95">
        <v>34</v>
      </c>
      <c r="F61" s="32"/>
    </row>
    <row r="62" spans="1:6" ht="15" customHeight="1" x14ac:dyDescent="0.15">
      <c r="A62" s="12"/>
      <c r="B62" s="40" t="s">
        <v>36</v>
      </c>
      <c r="C62" s="49">
        <v>57</v>
      </c>
      <c r="D62" s="49">
        <v>59</v>
      </c>
      <c r="E62" s="41">
        <v>116</v>
      </c>
      <c r="F62" s="42">
        <v>7.8219824679703301E-2</v>
      </c>
    </row>
    <row r="63" spans="1:6" ht="15" customHeight="1" x14ac:dyDescent="0.15">
      <c r="A63" s="12"/>
      <c r="B63" s="35">
        <v>50</v>
      </c>
      <c r="C63" s="94">
        <v>19</v>
      </c>
      <c r="D63" s="94">
        <v>8</v>
      </c>
      <c r="E63" s="95">
        <v>27</v>
      </c>
      <c r="F63" s="32"/>
    </row>
    <row r="64" spans="1:6" ht="15" customHeight="1" x14ac:dyDescent="0.15">
      <c r="A64" s="12"/>
      <c r="B64" s="35">
        <v>51</v>
      </c>
      <c r="C64" s="94">
        <v>13</v>
      </c>
      <c r="D64" s="94">
        <v>9</v>
      </c>
      <c r="E64" s="95">
        <v>22</v>
      </c>
      <c r="F64" s="32"/>
    </row>
    <row r="65" spans="1:6" ht="15" customHeight="1" x14ac:dyDescent="0.15">
      <c r="A65" s="12"/>
      <c r="B65" s="35">
        <v>52</v>
      </c>
      <c r="C65" s="94">
        <v>8</v>
      </c>
      <c r="D65" s="94">
        <v>14</v>
      </c>
      <c r="E65" s="95">
        <v>22</v>
      </c>
      <c r="F65" s="32"/>
    </row>
    <row r="66" spans="1:6" ht="15" customHeight="1" x14ac:dyDescent="0.15">
      <c r="A66" s="12"/>
      <c r="B66" s="35">
        <v>53</v>
      </c>
      <c r="C66" s="94">
        <v>11</v>
      </c>
      <c r="D66" s="94">
        <v>10</v>
      </c>
      <c r="E66" s="95">
        <v>21</v>
      </c>
      <c r="F66" s="32"/>
    </row>
    <row r="67" spans="1:6" ht="15" customHeight="1" x14ac:dyDescent="0.15">
      <c r="A67" s="12"/>
      <c r="B67" s="35">
        <v>54</v>
      </c>
      <c r="C67" s="94">
        <v>11</v>
      </c>
      <c r="D67" s="94">
        <v>9</v>
      </c>
      <c r="E67" s="95">
        <v>20</v>
      </c>
      <c r="F67" s="32"/>
    </row>
    <row r="68" spans="1:6" ht="15" customHeight="1" x14ac:dyDescent="0.15">
      <c r="A68" s="12"/>
      <c r="B68" s="40" t="s">
        <v>37</v>
      </c>
      <c r="C68" s="49">
        <v>62</v>
      </c>
      <c r="D68" s="49">
        <v>50</v>
      </c>
      <c r="E68" s="41">
        <v>112</v>
      </c>
      <c r="F68" s="42">
        <v>7.5522589345920432E-2</v>
      </c>
    </row>
    <row r="69" spans="1:6" ht="15" customHeight="1" x14ac:dyDescent="0.15">
      <c r="A69" s="12"/>
      <c r="B69" s="35">
        <v>55</v>
      </c>
      <c r="C69" s="94">
        <v>4</v>
      </c>
      <c r="D69" s="94">
        <v>7</v>
      </c>
      <c r="E69" s="95">
        <v>11</v>
      </c>
      <c r="F69" s="32"/>
    </row>
    <row r="70" spans="1:6" ht="15" customHeight="1" x14ac:dyDescent="0.15">
      <c r="A70" s="12"/>
      <c r="B70" s="35">
        <v>56</v>
      </c>
      <c r="C70" s="94">
        <v>16</v>
      </c>
      <c r="D70" s="94">
        <v>9</v>
      </c>
      <c r="E70" s="95">
        <v>25</v>
      </c>
      <c r="F70" s="32"/>
    </row>
    <row r="71" spans="1:6" ht="15" customHeight="1" x14ac:dyDescent="0.15">
      <c r="A71" s="12"/>
      <c r="B71" s="35">
        <v>57</v>
      </c>
      <c r="C71" s="94">
        <v>9</v>
      </c>
      <c r="D71" s="94">
        <v>6</v>
      </c>
      <c r="E71" s="95">
        <v>15</v>
      </c>
      <c r="F71" s="32"/>
    </row>
    <row r="72" spans="1:6" ht="15" customHeight="1" x14ac:dyDescent="0.15">
      <c r="A72" s="12"/>
      <c r="B72" s="35">
        <v>58</v>
      </c>
      <c r="C72" s="94">
        <v>10</v>
      </c>
      <c r="D72" s="94">
        <v>12</v>
      </c>
      <c r="E72" s="95">
        <v>22</v>
      </c>
      <c r="F72" s="32"/>
    </row>
    <row r="73" spans="1:6" ht="15" customHeight="1" x14ac:dyDescent="0.15">
      <c r="A73" s="12"/>
      <c r="B73" s="35">
        <v>59</v>
      </c>
      <c r="C73" s="94">
        <v>10</v>
      </c>
      <c r="D73" s="94">
        <v>9</v>
      </c>
      <c r="E73" s="95">
        <v>19</v>
      </c>
      <c r="F73" s="32"/>
    </row>
    <row r="74" spans="1:6" ht="15" customHeight="1" x14ac:dyDescent="0.15">
      <c r="A74" s="12"/>
      <c r="B74" s="40" t="s">
        <v>38</v>
      </c>
      <c r="C74" s="49">
        <v>49</v>
      </c>
      <c r="D74" s="49">
        <v>43</v>
      </c>
      <c r="E74" s="41">
        <v>92</v>
      </c>
      <c r="F74" s="42">
        <v>6.2036412677006068E-2</v>
      </c>
    </row>
    <row r="75" spans="1:6" ht="15" customHeight="1" x14ac:dyDescent="0.15">
      <c r="A75" s="12"/>
      <c r="B75" s="35">
        <v>60</v>
      </c>
      <c r="C75" s="94">
        <v>6</v>
      </c>
      <c r="D75" s="94">
        <v>9</v>
      </c>
      <c r="E75" s="95">
        <v>15</v>
      </c>
      <c r="F75" s="32"/>
    </row>
    <row r="76" spans="1:6" ht="15" customHeight="1" x14ac:dyDescent="0.15">
      <c r="A76" s="12"/>
      <c r="B76" s="35">
        <v>61</v>
      </c>
      <c r="C76" s="94">
        <v>8</v>
      </c>
      <c r="D76" s="94">
        <v>11</v>
      </c>
      <c r="E76" s="95">
        <v>19</v>
      </c>
      <c r="F76" s="32"/>
    </row>
    <row r="77" spans="1:6" ht="15" customHeight="1" x14ac:dyDescent="0.15">
      <c r="A77" s="12"/>
      <c r="B77" s="35">
        <v>62</v>
      </c>
      <c r="C77" s="94">
        <v>9</v>
      </c>
      <c r="D77" s="94">
        <v>7</v>
      </c>
      <c r="E77" s="95">
        <v>16</v>
      </c>
      <c r="F77" s="32"/>
    </row>
    <row r="78" spans="1:6" ht="15" customHeight="1" x14ac:dyDescent="0.15">
      <c r="A78" s="12"/>
      <c r="B78" s="35">
        <v>63</v>
      </c>
      <c r="C78" s="94">
        <v>10</v>
      </c>
      <c r="D78" s="94">
        <v>10</v>
      </c>
      <c r="E78" s="95">
        <v>20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6</v>
      </c>
      <c r="E79" s="95">
        <v>10</v>
      </c>
      <c r="F79" s="32"/>
    </row>
    <row r="80" spans="1:6" ht="15" customHeight="1" x14ac:dyDescent="0.15">
      <c r="A80" s="12"/>
      <c r="B80" s="40" t="s">
        <v>39</v>
      </c>
      <c r="C80" s="49">
        <v>37</v>
      </c>
      <c r="D80" s="49">
        <v>43</v>
      </c>
      <c r="E80" s="41">
        <v>80</v>
      </c>
      <c r="F80" s="42">
        <v>5.3944706675657449E-2</v>
      </c>
    </row>
    <row r="81" spans="1:6" ht="15" customHeight="1" x14ac:dyDescent="0.15">
      <c r="A81" s="12"/>
      <c r="B81" s="35">
        <v>65</v>
      </c>
      <c r="C81" s="94">
        <v>8</v>
      </c>
      <c r="D81" s="94">
        <v>6</v>
      </c>
      <c r="E81" s="95">
        <v>14</v>
      </c>
      <c r="F81" s="32"/>
    </row>
    <row r="82" spans="1:6" ht="15" customHeight="1" x14ac:dyDescent="0.15">
      <c r="A82" s="12"/>
      <c r="B82" s="35">
        <v>66</v>
      </c>
      <c r="C82" s="94">
        <v>10</v>
      </c>
      <c r="D82" s="94">
        <v>9</v>
      </c>
      <c r="E82" s="95">
        <v>19</v>
      </c>
      <c r="F82" s="32"/>
    </row>
    <row r="83" spans="1:6" ht="15" customHeight="1" x14ac:dyDescent="0.15">
      <c r="A83" s="12"/>
      <c r="B83" s="35">
        <v>67</v>
      </c>
      <c r="C83" s="94">
        <v>5</v>
      </c>
      <c r="D83" s="94">
        <v>9</v>
      </c>
      <c r="E83" s="95">
        <v>14</v>
      </c>
      <c r="F83" s="32"/>
    </row>
    <row r="84" spans="1:6" ht="15" customHeight="1" x14ac:dyDescent="0.15">
      <c r="A84" s="12"/>
      <c r="B84" s="35">
        <v>68</v>
      </c>
      <c r="C84" s="94">
        <v>7</v>
      </c>
      <c r="D84" s="94">
        <v>13</v>
      </c>
      <c r="E84" s="95">
        <v>20</v>
      </c>
      <c r="F84" s="32"/>
    </row>
    <row r="85" spans="1:6" ht="15" customHeight="1" x14ac:dyDescent="0.15">
      <c r="A85" s="12"/>
      <c r="B85" s="35">
        <v>69</v>
      </c>
      <c r="C85" s="94">
        <v>7</v>
      </c>
      <c r="D85" s="94">
        <v>10</v>
      </c>
      <c r="E85" s="95">
        <v>17</v>
      </c>
      <c r="F85" s="32"/>
    </row>
    <row r="86" spans="1:6" ht="15" customHeight="1" x14ac:dyDescent="0.15">
      <c r="A86" s="12"/>
      <c r="B86" s="43" t="s">
        <v>40</v>
      </c>
      <c r="C86" s="71">
        <v>37</v>
      </c>
      <c r="D86" s="71">
        <v>47</v>
      </c>
      <c r="E86" s="44">
        <v>84</v>
      </c>
      <c r="F86" s="45">
        <v>5.6641942009440324E-2</v>
      </c>
    </row>
    <row r="87" spans="1:6" ht="15" customHeight="1" x14ac:dyDescent="0.15">
      <c r="A87" s="12"/>
      <c r="B87" s="35">
        <v>70</v>
      </c>
      <c r="C87" s="94">
        <v>9</v>
      </c>
      <c r="D87" s="94">
        <v>5</v>
      </c>
      <c r="E87" s="95">
        <v>14</v>
      </c>
      <c r="F87" s="32"/>
    </row>
    <row r="88" spans="1:6" ht="15" customHeight="1" x14ac:dyDescent="0.15">
      <c r="A88" s="12"/>
      <c r="B88" s="35">
        <v>71</v>
      </c>
      <c r="C88" s="94">
        <v>7</v>
      </c>
      <c r="D88" s="94">
        <v>7</v>
      </c>
      <c r="E88" s="95">
        <v>14</v>
      </c>
      <c r="F88" s="32"/>
    </row>
    <row r="89" spans="1:6" ht="15" customHeight="1" x14ac:dyDescent="0.15">
      <c r="A89" s="12"/>
      <c r="B89" s="35">
        <v>72</v>
      </c>
      <c r="C89" s="94">
        <v>6</v>
      </c>
      <c r="D89" s="94">
        <v>5</v>
      </c>
      <c r="E89" s="95">
        <v>11</v>
      </c>
      <c r="F89" s="32"/>
    </row>
    <row r="90" spans="1:6" ht="15" customHeight="1" x14ac:dyDescent="0.15">
      <c r="A90" s="12"/>
      <c r="B90" s="35">
        <v>73</v>
      </c>
      <c r="C90" s="94">
        <v>8</v>
      </c>
      <c r="D90" s="94">
        <v>9</v>
      </c>
      <c r="E90" s="95">
        <v>17</v>
      </c>
      <c r="F90" s="32"/>
    </row>
    <row r="91" spans="1:6" ht="15" customHeight="1" x14ac:dyDescent="0.15">
      <c r="A91" s="12"/>
      <c r="B91" s="35">
        <v>74</v>
      </c>
      <c r="C91" s="94">
        <v>8</v>
      </c>
      <c r="D91" s="94">
        <v>6</v>
      </c>
      <c r="E91" s="95">
        <v>14</v>
      </c>
      <c r="F91" s="32"/>
    </row>
    <row r="92" spans="1:6" ht="15" customHeight="1" x14ac:dyDescent="0.15">
      <c r="A92" s="12"/>
      <c r="B92" s="43" t="s">
        <v>41</v>
      </c>
      <c r="C92" s="71">
        <v>38</v>
      </c>
      <c r="D92" s="71">
        <v>32</v>
      </c>
      <c r="E92" s="44">
        <v>70</v>
      </c>
      <c r="F92" s="45">
        <v>4.720161834120027E-2</v>
      </c>
    </row>
    <row r="93" spans="1:6" ht="15" customHeight="1" x14ac:dyDescent="0.15">
      <c r="A93" s="12"/>
      <c r="B93" s="35">
        <v>75</v>
      </c>
      <c r="C93" s="94">
        <v>9</v>
      </c>
      <c r="D93" s="94">
        <v>6</v>
      </c>
      <c r="E93" s="95">
        <v>15</v>
      </c>
      <c r="F93" s="32"/>
    </row>
    <row r="94" spans="1:6" ht="15" customHeight="1" x14ac:dyDescent="0.15">
      <c r="A94" s="12"/>
      <c r="B94" s="35">
        <v>76</v>
      </c>
      <c r="C94" s="94">
        <v>7</v>
      </c>
      <c r="D94" s="94">
        <v>9</v>
      </c>
      <c r="E94" s="95">
        <v>16</v>
      </c>
      <c r="F94" s="32"/>
    </row>
    <row r="95" spans="1:6" ht="15" customHeight="1" x14ac:dyDescent="0.15">
      <c r="A95" s="12"/>
      <c r="B95" s="35">
        <v>77</v>
      </c>
      <c r="C95" s="94">
        <v>5</v>
      </c>
      <c r="D95" s="94">
        <v>9</v>
      </c>
      <c r="E95" s="95">
        <v>14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7</v>
      </c>
      <c r="E97" s="95">
        <v>10</v>
      </c>
      <c r="F97" s="32"/>
    </row>
    <row r="98" spans="1:6" ht="15" customHeight="1" x14ac:dyDescent="0.15">
      <c r="A98" s="12"/>
      <c r="B98" s="43" t="s">
        <v>42</v>
      </c>
      <c r="C98" s="71">
        <v>26</v>
      </c>
      <c r="D98" s="71">
        <v>33</v>
      </c>
      <c r="E98" s="44">
        <v>59</v>
      </c>
      <c r="F98" s="45">
        <v>3.9784221173297371E-2</v>
      </c>
    </row>
    <row r="99" spans="1:6" ht="15" customHeight="1" x14ac:dyDescent="0.15">
      <c r="A99" s="12"/>
      <c r="B99" s="35">
        <v>80</v>
      </c>
      <c r="C99" s="94">
        <v>6</v>
      </c>
      <c r="D99" s="94">
        <v>3</v>
      </c>
      <c r="E99" s="95">
        <v>9</v>
      </c>
      <c r="F99" s="32"/>
    </row>
    <row r="100" spans="1:6" ht="15" customHeight="1" x14ac:dyDescent="0.15">
      <c r="A100" s="12"/>
      <c r="B100" s="35">
        <v>81</v>
      </c>
      <c r="C100" s="94">
        <v>8</v>
      </c>
      <c r="D100" s="94">
        <v>3</v>
      </c>
      <c r="E100" s="95">
        <v>11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6</v>
      </c>
      <c r="E101" s="95">
        <v>8</v>
      </c>
      <c r="F101" s="32"/>
    </row>
    <row r="102" spans="1:6" ht="15" customHeight="1" x14ac:dyDescent="0.15">
      <c r="A102" s="12"/>
      <c r="B102" s="35">
        <v>83</v>
      </c>
      <c r="C102" s="94">
        <v>4</v>
      </c>
      <c r="D102" s="94">
        <v>7</v>
      </c>
      <c r="E102" s="95">
        <v>11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v>21</v>
      </c>
      <c r="D104" s="71">
        <v>22</v>
      </c>
      <c r="E104" s="44">
        <v>43</v>
      </c>
      <c r="F104" s="45">
        <v>2.8995279838165879E-2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10</v>
      </c>
      <c r="E106" s="95">
        <v>12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7</v>
      </c>
      <c r="E108" s="95">
        <v>9</v>
      </c>
      <c r="F108" s="32"/>
    </row>
    <row r="109" spans="1:6" ht="15" customHeight="1" x14ac:dyDescent="0.15">
      <c r="A109" s="12"/>
      <c r="B109" s="35">
        <v>89</v>
      </c>
      <c r="C109" s="94">
        <v>3</v>
      </c>
      <c r="D109" s="94">
        <v>3</v>
      </c>
      <c r="E109" s="95">
        <v>6</v>
      </c>
      <c r="F109" s="32"/>
    </row>
    <row r="110" spans="1:6" ht="15" customHeight="1" x14ac:dyDescent="0.15">
      <c r="A110" s="12"/>
      <c r="B110" s="43" t="s">
        <v>44</v>
      </c>
      <c r="C110" s="71">
        <v>10</v>
      </c>
      <c r="D110" s="71">
        <v>25</v>
      </c>
      <c r="E110" s="44">
        <v>35</v>
      </c>
      <c r="F110" s="45">
        <v>2.3600809170600135E-2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10</v>
      </c>
      <c r="E111" s="95">
        <v>10</v>
      </c>
      <c r="F111" s="32"/>
    </row>
    <row r="112" spans="1:6" ht="15" customHeight="1" x14ac:dyDescent="0.15">
      <c r="A112" s="12"/>
      <c r="B112" s="35">
        <v>91</v>
      </c>
      <c r="C112" s="94">
        <v>3</v>
      </c>
      <c r="D112" s="94">
        <v>8</v>
      </c>
      <c r="E112" s="95">
        <v>11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5</v>
      </c>
      <c r="E113" s="95">
        <v>6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6</v>
      </c>
      <c r="E115" s="95">
        <v>7</v>
      </c>
      <c r="F115" s="32"/>
    </row>
    <row r="116" spans="1:6" ht="15" customHeight="1" x14ac:dyDescent="0.15">
      <c r="A116" s="12"/>
      <c r="B116" s="43" t="s">
        <v>45</v>
      </c>
      <c r="C116" s="71">
        <v>7</v>
      </c>
      <c r="D116" s="71">
        <v>30</v>
      </c>
      <c r="E116" s="44">
        <v>37</v>
      </c>
      <c r="F116" s="45">
        <v>2.4949426837491573E-2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9</v>
      </c>
      <c r="E117" s="95">
        <v>9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2</v>
      </c>
      <c r="D119" s="94">
        <v>2</v>
      </c>
      <c r="E119" s="95">
        <v>4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3</v>
      </c>
      <c r="E120" s="95">
        <v>4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4</v>
      </c>
      <c r="E121" s="95">
        <v>4</v>
      </c>
      <c r="F121" s="32"/>
    </row>
    <row r="122" spans="1:6" ht="15" customHeight="1" x14ac:dyDescent="0.15">
      <c r="A122" s="12"/>
      <c r="B122" s="43" t="s">
        <v>46</v>
      </c>
      <c r="C122" s="71">
        <v>3</v>
      </c>
      <c r="D122" s="71">
        <v>19</v>
      </c>
      <c r="E122" s="44">
        <v>22</v>
      </c>
      <c r="F122" s="45">
        <v>1.4834794335805798E-2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2.0229265003371545E-3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749</v>
      </c>
      <c r="D147" s="77">
        <v>734</v>
      </c>
      <c r="E147" s="77">
        <v>1483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18</v>
      </c>
    </row>
    <row r="150" spans="1:6" ht="15" customHeight="1" x14ac:dyDescent="0.15">
      <c r="A150" s="16"/>
      <c r="B150" s="16" t="s">
        <v>7</v>
      </c>
      <c r="C150" s="17">
        <v>92</v>
      </c>
      <c r="D150" s="17">
        <v>61</v>
      </c>
      <c r="E150" s="17">
        <v>153</v>
      </c>
      <c r="F150" s="32">
        <v>0.10316925151719487</v>
      </c>
    </row>
    <row r="151" spans="1:6" ht="15" customHeight="1" x14ac:dyDescent="0.15">
      <c r="A151" s="18"/>
      <c r="B151" s="18" t="s">
        <v>49</v>
      </c>
      <c r="C151" s="19">
        <v>515</v>
      </c>
      <c r="D151" s="19">
        <v>462</v>
      </c>
      <c r="E151" s="19">
        <v>977</v>
      </c>
      <c r="F151" s="32">
        <v>0.65879973027646666</v>
      </c>
    </row>
    <row r="152" spans="1:6" ht="15" customHeight="1" x14ac:dyDescent="0.15">
      <c r="A152" s="33"/>
      <c r="B152" s="20" t="s">
        <v>6</v>
      </c>
      <c r="C152" s="21">
        <v>142</v>
      </c>
      <c r="D152" s="21">
        <v>211</v>
      </c>
      <c r="E152" s="21">
        <v>353</v>
      </c>
      <c r="F152" s="32">
        <v>0.23803101820633851</v>
      </c>
    </row>
    <row r="153" spans="1:6" ht="15" customHeight="1" x14ac:dyDescent="0.15">
      <c r="B153" s="2" t="s">
        <v>8</v>
      </c>
      <c r="C153" s="1">
        <v>749</v>
      </c>
      <c r="D153" s="1">
        <v>734</v>
      </c>
      <c r="E153" s="1">
        <v>1483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92</v>
      </c>
      <c r="D155" s="17">
        <v>61</v>
      </c>
      <c r="E155" s="17">
        <v>153</v>
      </c>
      <c r="F155" s="32">
        <v>0.10316925151719487</v>
      </c>
    </row>
    <row r="156" spans="1:6" ht="15" customHeight="1" x14ac:dyDescent="0.15">
      <c r="A156" s="28"/>
      <c r="B156" s="18" t="s">
        <v>49</v>
      </c>
      <c r="C156" s="19">
        <v>515</v>
      </c>
      <c r="D156" s="19">
        <v>462</v>
      </c>
      <c r="E156" s="19">
        <v>977</v>
      </c>
      <c r="F156" s="32">
        <v>0.65879973027646666</v>
      </c>
    </row>
    <row r="157" spans="1:6" ht="15" customHeight="1" x14ac:dyDescent="0.15">
      <c r="A157" s="25"/>
      <c r="B157" s="20" t="s">
        <v>10</v>
      </c>
      <c r="C157" s="21">
        <v>75</v>
      </c>
      <c r="D157" s="21">
        <v>79</v>
      </c>
      <c r="E157" s="21">
        <v>154</v>
      </c>
      <c r="F157" s="32">
        <v>0.10384356035064059</v>
      </c>
    </row>
    <row r="158" spans="1:6" ht="15" customHeight="1" x14ac:dyDescent="0.15">
      <c r="A158" s="26"/>
      <c r="B158" s="29" t="s">
        <v>11</v>
      </c>
      <c r="C158" s="27">
        <v>67</v>
      </c>
      <c r="D158" s="27">
        <v>132</v>
      </c>
      <c r="E158" s="27">
        <v>199</v>
      </c>
      <c r="F158" s="32">
        <v>0.13418745785569791</v>
      </c>
    </row>
    <row r="159" spans="1:6" ht="15" customHeight="1" x14ac:dyDescent="0.15">
      <c r="B159" s="2" t="s">
        <v>8</v>
      </c>
      <c r="C159" s="1">
        <v>749</v>
      </c>
      <c r="D159" s="1">
        <v>734</v>
      </c>
      <c r="E159" s="1">
        <v>1483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20</v>
      </c>
      <c r="D161" s="31">
        <v>77</v>
      </c>
      <c r="E161" s="31">
        <v>97</v>
      </c>
      <c r="F161" s="32">
        <v>6.5407956844234658E-2</v>
      </c>
    </row>
    <row r="162" spans="1:6" ht="15" customHeight="1" x14ac:dyDescent="0.15">
      <c r="A162" s="30"/>
      <c r="B162" s="23" t="s">
        <v>15</v>
      </c>
      <c r="C162" s="31">
        <v>10</v>
      </c>
      <c r="D162" s="31">
        <v>52</v>
      </c>
      <c r="E162" s="31">
        <v>62</v>
      </c>
      <c r="F162" s="32">
        <v>4.1807147673634526E-2</v>
      </c>
    </row>
    <row r="163" spans="1:6" ht="15" customHeight="1" x14ac:dyDescent="0.15">
      <c r="A163" s="30"/>
      <c r="B163" s="23" t="s">
        <v>13</v>
      </c>
      <c r="C163" s="31">
        <v>3</v>
      </c>
      <c r="D163" s="31">
        <v>22</v>
      </c>
      <c r="E163" s="31">
        <v>25</v>
      </c>
      <c r="F163" s="32">
        <v>1.6857720836142953E-2</v>
      </c>
    </row>
    <row r="164" spans="1:6" ht="15" customHeight="1" x14ac:dyDescent="0.15">
      <c r="B164" s="4" t="s">
        <v>14</v>
      </c>
      <c r="C164" s="1">
        <v>0</v>
      </c>
      <c r="D164" s="1">
        <v>3</v>
      </c>
      <c r="E164" s="1">
        <v>3</v>
      </c>
      <c r="F164" s="32">
        <v>2.0229265003371545E-3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81">
    <tabColor rgb="FFFF99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198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1.098901098901099E-2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2.197802197802198E-2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2.197802197802198E-2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2.197802197802198E-2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3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5</v>
      </c>
      <c r="E50" s="41">
        <v>6</v>
      </c>
      <c r="F50" s="42">
        <v>6.5934065934065936E-2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v>2</v>
      </c>
      <c r="D56" s="49">
        <v>3</v>
      </c>
      <c r="E56" s="41">
        <v>5</v>
      </c>
      <c r="F56" s="42">
        <v>5.4945054945054944E-2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1.098901098901099E-2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0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6</v>
      </c>
      <c r="D68" s="49">
        <v>1</v>
      </c>
      <c r="E68" s="41">
        <v>7</v>
      </c>
      <c r="F68" s="42">
        <v>7.6923076923076927E-2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5</v>
      </c>
      <c r="D74" s="49">
        <v>8</v>
      </c>
      <c r="E74" s="41">
        <v>13</v>
      </c>
      <c r="F74" s="42">
        <v>0.14285714285714285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7.6923076923076927E-2</v>
      </c>
    </row>
    <row r="81" spans="1:6" ht="15" customHeight="1" x14ac:dyDescent="0.15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5</v>
      </c>
      <c r="D86" s="71">
        <v>3</v>
      </c>
      <c r="E86" s="44">
        <v>8</v>
      </c>
      <c r="F86" s="45">
        <v>8.7912087912087919E-2</v>
      </c>
    </row>
    <row r="87" spans="1:6" ht="15" customHeight="1" x14ac:dyDescent="0.15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8</v>
      </c>
      <c r="D92" s="71">
        <v>6</v>
      </c>
      <c r="E92" s="44">
        <v>14</v>
      </c>
      <c r="F92" s="45">
        <v>0.15384615384615385</v>
      </c>
    </row>
    <row r="93" spans="1:6" ht="15" customHeight="1" x14ac:dyDescent="0.15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4</v>
      </c>
      <c r="D98" s="71">
        <v>5</v>
      </c>
      <c r="E98" s="44">
        <v>9</v>
      </c>
      <c r="F98" s="45">
        <v>9.8901098901098897E-2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3</v>
      </c>
      <c r="E104" s="44">
        <v>5</v>
      </c>
      <c r="F104" s="45">
        <v>5.4945054945054944E-2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3</v>
      </c>
      <c r="D107" s="94">
        <v>0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1</v>
      </c>
      <c r="E110" s="44">
        <v>6</v>
      </c>
      <c r="F110" s="45">
        <v>6.5934065934065936E-2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1.098901098901099E-2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2.197802197802198E-2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50</v>
      </c>
      <c r="D147" s="77">
        <v>41</v>
      </c>
      <c r="E147" s="77">
        <v>91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1</v>
      </c>
      <c r="D150" s="17">
        <v>0</v>
      </c>
      <c r="E150" s="17">
        <v>1</v>
      </c>
      <c r="F150" s="32">
        <v>1.098901098901099E-2</v>
      </c>
    </row>
    <row r="151" spans="1:6" ht="15" customHeight="1" x14ac:dyDescent="0.15">
      <c r="A151" s="18"/>
      <c r="B151" s="18" t="s">
        <v>49</v>
      </c>
      <c r="C151" s="19">
        <v>23</v>
      </c>
      <c r="D151" s="19">
        <v>22</v>
      </c>
      <c r="E151" s="19">
        <v>45</v>
      </c>
      <c r="F151" s="32">
        <v>0.49450549450549453</v>
      </c>
    </row>
    <row r="152" spans="1:6" ht="15" customHeight="1" x14ac:dyDescent="0.15">
      <c r="A152" s="33"/>
      <c r="B152" s="20" t="s">
        <v>6</v>
      </c>
      <c r="C152" s="21">
        <v>26</v>
      </c>
      <c r="D152" s="21">
        <v>19</v>
      </c>
      <c r="E152" s="21">
        <v>45</v>
      </c>
      <c r="F152" s="32">
        <v>0.49450549450549453</v>
      </c>
    </row>
    <row r="153" spans="1:6" ht="15" customHeight="1" x14ac:dyDescent="0.15">
      <c r="B153" s="2" t="s">
        <v>8</v>
      </c>
      <c r="C153" s="1">
        <v>50</v>
      </c>
      <c r="D153" s="1">
        <v>41</v>
      </c>
      <c r="E153" s="1">
        <v>91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1</v>
      </c>
      <c r="D155" s="17">
        <v>0</v>
      </c>
      <c r="E155" s="17">
        <v>1</v>
      </c>
      <c r="F155" s="32">
        <v>1.098901098901099E-2</v>
      </c>
    </row>
    <row r="156" spans="1:6" ht="15" customHeight="1" x14ac:dyDescent="0.15">
      <c r="A156" s="28"/>
      <c r="B156" s="18" t="s">
        <v>49</v>
      </c>
      <c r="C156" s="19">
        <v>23</v>
      </c>
      <c r="D156" s="19">
        <v>22</v>
      </c>
      <c r="E156" s="19">
        <v>45</v>
      </c>
      <c r="F156" s="32">
        <v>0.49450549450549453</v>
      </c>
    </row>
    <row r="157" spans="1:6" ht="15" customHeight="1" x14ac:dyDescent="0.15">
      <c r="A157" s="25"/>
      <c r="B157" s="20" t="s">
        <v>10</v>
      </c>
      <c r="C157" s="21">
        <v>13</v>
      </c>
      <c r="D157" s="21">
        <v>9</v>
      </c>
      <c r="E157" s="21">
        <v>22</v>
      </c>
      <c r="F157" s="32">
        <v>0.24175824175824176</v>
      </c>
    </row>
    <row r="158" spans="1:6" ht="15" customHeight="1" x14ac:dyDescent="0.15">
      <c r="A158" s="26"/>
      <c r="B158" s="29" t="s">
        <v>11</v>
      </c>
      <c r="C158" s="27">
        <v>13</v>
      </c>
      <c r="D158" s="27">
        <v>10</v>
      </c>
      <c r="E158" s="27">
        <v>23</v>
      </c>
      <c r="F158" s="32">
        <v>0.25274725274725274</v>
      </c>
    </row>
    <row r="159" spans="1:6" ht="15" customHeight="1" x14ac:dyDescent="0.15">
      <c r="B159" s="2" t="s">
        <v>8</v>
      </c>
      <c r="C159" s="1">
        <v>50</v>
      </c>
      <c r="D159" s="1">
        <v>41</v>
      </c>
      <c r="E159" s="1">
        <v>91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7</v>
      </c>
      <c r="D161" s="31">
        <v>2</v>
      </c>
      <c r="E161" s="31">
        <v>9</v>
      </c>
      <c r="F161" s="32">
        <v>9.8901098901098897E-2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1</v>
      </c>
      <c r="E162" s="31">
        <v>3</v>
      </c>
      <c r="F162" s="32">
        <v>3.2967032967032968E-2</v>
      </c>
    </row>
    <row r="163" spans="1:6" ht="15" customHeight="1" x14ac:dyDescent="0.15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2.197802197802198E-2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82">
    <tabColor rgb="FFFF9900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199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3</v>
      </c>
      <c r="D3" s="94">
        <v>1</v>
      </c>
      <c r="E3" s="95">
        <v>4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6</v>
      </c>
      <c r="D5" s="94">
        <v>6</v>
      </c>
      <c r="E5" s="95">
        <v>12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v>14</v>
      </c>
      <c r="D8" s="70">
        <v>11</v>
      </c>
      <c r="E8" s="38">
        <v>25</v>
      </c>
      <c r="F8" s="39">
        <v>7.0028011204481794E-2</v>
      </c>
    </row>
    <row r="9" spans="1:6" ht="15" customHeight="1" x14ac:dyDescent="0.15">
      <c r="A9" s="12"/>
      <c r="B9" s="35">
        <v>5</v>
      </c>
      <c r="C9" s="94">
        <v>4</v>
      </c>
      <c r="D9" s="94">
        <v>2</v>
      </c>
      <c r="E9" s="95">
        <v>6</v>
      </c>
      <c r="F9" s="32"/>
    </row>
    <row r="10" spans="1:6" ht="15" customHeight="1" x14ac:dyDescent="0.15">
      <c r="A10" s="12"/>
      <c r="B10" s="35">
        <v>6</v>
      </c>
      <c r="C10" s="94">
        <v>4</v>
      </c>
      <c r="D10" s="94">
        <v>3</v>
      </c>
      <c r="E10" s="95">
        <v>7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0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5</v>
      </c>
      <c r="D12" s="94">
        <v>5</v>
      </c>
      <c r="E12" s="95">
        <v>10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17</v>
      </c>
      <c r="D14" s="70">
        <v>10</v>
      </c>
      <c r="E14" s="48">
        <v>27</v>
      </c>
      <c r="F14" s="39">
        <v>7.5630252100840331E-2</v>
      </c>
    </row>
    <row r="15" spans="1:6" ht="15" customHeight="1" x14ac:dyDescent="0.15">
      <c r="A15" s="12"/>
      <c r="B15" s="35">
        <v>10</v>
      </c>
      <c r="C15" s="94">
        <v>6</v>
      </c>
      <c r="D15" s="94">
        <v>2</v>
      </c>
      <c r="E15" s="95">
        <v>8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4</v>
      </c>
      <c r="D17" s="94">
        <v>3</v>
      </c>
      <c r="E17" s="95">
        <v>7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15">
      <c r="A20" s="12"/>
      <c r="B20" s="37" t="s">
        <v>29</v>
      </c>
      <c r="C20" s="70">
        <v>16</v>
      </c>
      <c r="D20" s="70">
        <v>11</v>
      </c>
      <c r="E20" s="48">
        <v>27</v>
      </c>
      <c r="F20" s="39">
        <v>7.5630252100840331E-2</v>
      </c>
    </row>
    <row r="21" spans="1:6" ht="15" customHeight="1" x14ac:dyDescent="0.15">
      <c r="A21" s="12"/>
      <c r="B21" s="35">
        <v>15</v>
      </c>
      <c r="C21" s="94">
        <v>6</v>
      </c>
      <c r="D21" s="94">
        <v>5</v>
      </c>
      <c r="E21" s="95">
        <v>11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4</v>
      </c>
      <c r="E22" s="95">
        <v>5</v>
      </c>
      <c r="F22" s="32"/>
    </row>
    <row r="23" spans="1:6" ht="15" customHeight="1" x14ac:dyDescent="0.15">
      <c r="A23" s="12"/>
      <c r="B23" s="35">
        <v>17</v>
      </c>
      <c r="C23" s="94">
        <v>7</v>
      </c>
      <c r="D23" s="94">
        <v>5</v>
      </c>
      <c r="E23" s="95">
        <v>12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15">
      <c r="A26" s="12"/>
      <c r="B26" s="40" t="s">
        <v>30</v>
      </c>
      <c r="C26" s="49">
        <v>19</v>
      </c>
      <c r="D26" s="49">
        <v>19</v>
      </c>
      <c r="E26" s="41">
        <v>38</v>
      </c>
      <c r="F26" s="42">
        <v>0.10644257703081232</v>
      </c>
    </row>
    <row r="27" spans="1:6" ht="15" customHeight="1" x14ac:dyDescent="0.15">
      <c r="A27" s="12"/>
      <c r="B27" s="35">
        <v>20</v>
      </c>
      <c r="C27" s="94">
        <v>0</v>
      </c>
      <c r="D27" s="94">
        <v>4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5</v>
      </c>
      <c r="D30" s="94">
        <v>2</v>
      </c>
      <c r="E30" s="95">
        <v>7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3</v>
      </c>
      <c r="E31" s="95">
        <v>5</v>
      </c>
      <c r="F31" s="32"/>
    </row>
    <row r="32" spans="1:6" ht="15" customHeight="1" x14ac:dyDescent="0.15">
      <c r="A32" s="12"/>
      <c r="B32" s="40" t="s">
        <v>31</v>
      </c>
      <c r="C32" s="49">
        <v>10</v>
      </c>
      <c r="D32" s="49">
        <v>12</v>
      </c>
      <c r="E32" s="41">
        <v>22</v>
      </c>
      <c r="F32" s="42">
        <v>6.1624649859943981E-2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3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5</v>
      </c>
      <c r="E35" s="95">
        <v>6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4</v>
      </c>
      <c r="E37" s="95">
        <v>5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14</v>
      </c>
      <c r="E38" s="41">
        <v>16</v>
      </c>
      <c r="F38" s="42">
        <v>4.4817927170868348E-2</v>
      </c>
    </row>
    <row r="39" spans="1:6" ht="15" customHeight="1" x14ac:dyDescent="0.15">
      <c r="A39" s="12"/>
      <c r="B39" s="35">
        <v>30</v>
      </c>
      <c r="C39" s="94">
        <v>0</v>
      </c>
      <c r="D39" s="94">
        <v>3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4</v>
      </c>
      <c r="E42" s="95">
        <v>6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v>7</v>
      </c>
      <c r="D44" s="49">
        <v>13</v>
      </c>
      <c r="E44" s="41">
        <v>20</v>
      </c>
      <c r="F44" s="42">
        <v>5.6022408963585436E-2</v>
      </c>
    </row>
    <row r="45" spans="1:6" ht="15" customHeight="1" x14ac:dyDescent="0.15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5</v>
      </c>
      <c r="E46" s="95">
        <v>6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6</v>
      </c>
      <c r="D50" s="49">
        <v>12</v>
      </c>
      <c r="E50" s="41">
        <v>18</v>
      </c>
      <c r="F50" s="42">
        <v>5.0420168067226892E-2</v>
      </c>
    </row>
    <row r="51" spans="1:6" ht="15" customHeight="1" x14ac:dyDescent="0.15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4</v>
      </c>
      <c r="D52" s="94">
        <v>1</v>
      </c>
      <c r="E52" s="95">
        <v>5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4</v>
      </c>
      <c r="E53" s="95">
        <v>7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3</v>
      </c>
      <c r="E55" s="95">
        <v>6</v>
      </c>
      <c r="F55" s="32"/>
    </row>
    <row r="56" spans="1:6" ht="15" customHeight="1" x14ac:dyDescent="0.15">
      <c r="A56" s="12"/>
      <c r="B56" s="40" t="s">
        <v>35</v>
      </c>
      <c r="C56" s="49">
        <v>14</v>
      </c>
      <c r="D56" s="49">
        <v>11</v>
      </c>
      <c r="E56" s="41">
        <v>25</v>
      </c>
      <c r="F56" s="42">
        <v>7.0028011204481794E-2</v>
      </c>
    </row>
    <row r="57" spans="1:6" ht="15" customHeight="1" x14ac:dyDescent="0.15">
      <c r="A57" s="12"/>
      <c r="B57" s="35">
        <v>45</v>
      </c>
      <c r="C57" s="94">
        <v>2</v>
      </c>
      <c r="D57" s="94">
        <v>4</v>
      </c>
      <c r="E57" s="95">
        <v>6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7</v>
      </c>
      <c r="E58" s="95">
        <v>8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3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3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5</v>
      </c>
      <c r="E61" s="95">
        <v>7</v>
      </c>
      <c r="F61" s="32"/>
    </row>
    <row r="62" spans="1:6" ht="15" customHeight="1" x14ac:dyDescent="0.15">
      <c r="A62" s="12"/>
      <c r="B62" s="40" t="s">
        <v>36</v>
      </c>
      <c r="C62" s="49">
        <v>5</v>
      </c>
      <c r="D62" s="49">
        <v>22</v>
      </c>
      <c r="E62" s="41">
        <v>27</v>
      </c>
      <c r="F62" s="42">
        <v>7.5630252100840331E-2</v>
      </c>
    </row>
    <row r="63" spans="1:6" ht="15" customHeight="1" x14ac:dyDescent="0.15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3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5</v>
      </c>
      <c r="E67" s="95">
        <v>8</v>
      </c>
      <c r="F67" s="32"/>
    </row>
    <row r="68" spans="1:6" ht="15" customHeight="1" x14ac:dyDescent="0.15">
      <c r="A68" s="12"/>
      <c r="B68" s="40" t="s">
        <v>37</v>
      </c>
      <c r="C68" s="49">
        <v>8</v>
      </c>
      <c r="D68" s="49">
        <v>14</v>
      </c>
      <c r="E68" s="41">
        <v>22</v>
      </c>
      <c r="F68" s="42">
        <v>6.1624649859943981E-2</v>
      </c>
    </row>
    <row r="69" spans="1:6" ht="15" customHeight="1" x14ac:dyDescent="0.15">
      <c r="A69" s="12"/>
      <c r="B69" s="35">
        <v>55</v>
      </c>
      <c r="C69" s="94">
        <v>1</v>
      </c>
      <c r="D69" s="94">
        <v>6</v>
      </c>
      <c r="E69" s="95">
        <v>7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4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0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7</v>
      </c>
      <c r="D74" s="49">
        <v>14</v>
      </c>
      <c r="E74" s="41">
        <v>21</v>
      </c>
      <c r="F74" s="42">
        <v>5.8823529411764705E-2</v>
      </c>
    </row>
    <row r="75" spans="1:6" ht="15" customHeight="1" x14ac:dyDescent="0.15">
      <c r="A75" s="12"/>
      <c r="B75" s="35">
        <v>60</v>
      </c>
      <c r="C75" s="94">
        <v>3</v>
      </c>
      <c r="D75" s="94">
        <v>4</v>
      </c>
      <c r="E75" s="95">
        <v>7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4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v>6</v>
      </c>
      <c r="D80" s="49">
        <v>14</v>
      </c>
      <c r="E80" s="41">
        <v>20</v>
      </c>
      <c r="F80" s="42">
        <v>5.6022408963585436E-2</v>
      </c>
    </row>
    <row r="81" spans="1:6" ht="15" customHeight="1" x14ac:dyDescent="0.15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3</v>
      </c>
      <c r="D86" s="71">
        <v>5</v>
      </c>
      <c r="E86" s="44">
        <v>8</v>
      </c>
      <c r="F86" s="45">
        <v>2.2408963585434174E-2</v>
      </c>
    </row>
    <row r="87" spans="1:6" ht="15" customHeight="1" x14ac:dyDescent="0.15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v>5</v>
      </c>
      <c r="D92" s="71">
        <v>7</v>
      </c>
      <c r="E92" s="44">
        <v>12</v>
      </c>
      <c r="F92" s="45">
        <v>3.3613445378151259E-2</v>
      </c>
    </row>
    <row r="93" spans="1:6" ht="15" customHeight="1" x14ac:dyDescent="0.15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3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5</v>
      </c>
      <c r="D98" s="71">
        <v>9</v>
      </c>
      <c r="E98" s="44">
        <v>14</v>
      </c>
      <c r="F98" s="45">
        <v>3.9215686274509803E-2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4</v>
      </c>
      <c r="E104" s="44">
        <v>6</v>
      </c>
      <c r="F104" s="45">
        <v>1.680672268907563E-2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1.1204481792717087E-2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1.1204481792717087E-2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2.8011204481792717E-3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148</v>
      </c>
      <c r="D147" s="77">
        <v>209</v>
      </c>
      <c r="E147" s="77">
        <v>357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47</v>
      </c>
      <c r="D150" s="17">
        <v>32</v>
      </c>
      <c r="E150" s="17">
        <v>79</v>
      </c>
      <c r="F150" s="32">
        <v>0.22128851540616246</v>
      </c>
    </row>
    <row r="151" spans="1:6" ht="15" customHeight="1" x14ac:dyDescent="0.15">
      <c r="A151" s="18"/>
      <c r="B151" s="18" t="s">
        <v>49</v>
      </c>
      <c r="C151" s="19">
        <v>84</v>
      </c>
      <c r="D151" s="19">
        <v>145</v>
      </c>
      <c r="E151" s="19">
        <v>229</v>
      </c>
      <c r="F151" s="32">
        <v>0.64145658263305327</v>
      </c>
    </row>
    <row r="152" spans="1:6" ht="15" customHeight="1" x14ac:dyDescent="0.15">
      <c r="A152" s="33"/>
      <c r="B152" s="20" t="s">
        <v>6</v>
      </c>
      <c r="C152" s="21">
        <v>17</v>
      </c>
      <c r="D152" s="21">
        <v>32</v>
      </c>
      <c r="E152" s="21">
        <v>49</v>
      </c>
      <c r="F152" s="32">
        <v>0.13725490196078433</v>
      </c>
    </row>
    <row r="153" spans="1:6" ht="15" customHeight="1" x14ac:dyDescent="0.15">
      <c r="B153" s="2" t="s">
        <v>8</v>
      </c>
      <c r="C153" s="1">
        <v>148</v>
      </c>
      <c r="D153" s="1">
        <v>209</v>
      </c>
      <c r="E153" s="1">
        <v>357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47</v>
      </c>
      <c r="D155" s="17">
        <v>32</v>
      </c>
      <c r="E155" s="17">
        <v>79</v>
      </c>
      <c r="F155" s="32">
        <v>0.22128851540616246</v>
      </c>
    </row>
    <row r="156" spans="1:6" ht="15" customHeight="1" x14ac:dyDescent="0.15">
      <c r="A156" s="28"/>
      <c r="B156" s="18" t="s">
        <v>49</v>
      </c>
      <c r="C156" s="19">
        <v>84</v>
      </c>
      <c r="D156" s="19">
        <v>145</v>
      </c>
      <c r="E156" s="19">
        <v>229</v>
      </c>
      <c r="F156" s="32">
        <v>0.64145658263305327</v>
      </c>
    </row>
    <row r="157" spans="1:6" ht="15" customHeight="1" x14ac:dyDescent="0.15">
      <c r="A157" s="25"/>
      <c r="B157" s="20" t="s">
        <v>10</v>
      </c>
      <c r="C157" s="21">
        <v>8</v>
      </c>
      <c r="D157" s="21">
        <v>12</v>
      </c>
      <c r="E157" s="21">
        <v>20</v>
      </c>
      <c r="F157" s="32">
        <v>5.6022408963585436E-2</v>
      </c>
    </row>
    <row r="158" spans="1:6" ht="15" customHeight="1" x14ac:dyDescent="0.15">
      <c r="A158" s="26"/>
      <c r="B158" s="29" t="s">
        <v>11</v>
      </c>
      <c r="C158" s="27">
        <v>9</v>
      </c>
      <c r="D158" s="27">
        <v>20</v>
      </c>
      <c r="E158" s="27">
        <v>29</v>
      </c>
      <c r="F158" s="32">
        <v>8.1232492997198882E-2</v>
      </c>
    </row>
    <row r="159" spans="1:6" ht="15" customHeight="1" x14ac:dyDescent="0.15">
      <c r="B159" s="2" t="s">
        <v>8</v>
      </c>
      <c r="C159" s="1">
        <v>148</v>
      </c>
      <c r="D159" s="1">
        <v>209</v>
      </c>
      <c r="E159" s="1">
        <v>357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</v>
      </c>
      <c r="D161" s="31">
        <v>7</v>
      </c>
      <c r="E161" s="31">
        <v>9</v>
      </c>
      <c r="F161" s="32">
        <v>2.5210084033613446E-2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4</v>
      </c>
      <c r="E162" s="31">
        <v>5</v>
      </c>
      <c r="F162" s="32">
        <v>1.4005602240896359E-2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2.8011204481792717E-3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267">
    <tabColor indexed="49"/>
  </sheetPr>
  <dimension ref="A1:F167"/>
  <sheetViews>
    <sheetView zoomScaleNormal="100" workbookViewId="0">
      <selection activeCell="B2" sqref="B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">
      <c r="A2" s="66" t="s">
        <v>110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地家!C3+大沢下町!C3+大沢中町!C3+大沢上町!C3+大地堂!C3+大沢新田!C3</f>
        <v>2</v>
      </c>
      <c r="D3" s="74">
        <f>地家!D3+大沢下町!D3+大沢中町!D3+大沢上町!D3+大地堂!D3+大沢新田!D3</f>
        <v>2</v>
      </c>
      <c r="E3" s="9">
        <f>地家!E3+大沢下町!E3+大沢中町!E3+大沢上町!E3+大地堂!E3+大沢新田!E3</f>
        <v>4</v>
      </c>
      <c r="F3" s="32"/>
    </row>
    <row r="4" spans="1:6" ht="15" customHeight="1" x14ac:dyDescent="0.15">
      <c r="A4" s="12"/>
      <c r="B4" s="35">
        <v>1</v>
      </c>
      <c r="C4" s="75">
        <f>地家!C4+大沢下町!C4+大沢中町!C4+大沢上町!C4+大地堂!C4+大沢新田!C4</f>
        <v>1</v>
      </c>
      <c r="D4" s="75">
        <f>地家!D4+大沢下町!D4+大沢中町!D4+大沢上町!D4+大地堂!D4+大沢新田!D4</f>
        <v>4</v>
      </c>
      <c r="E4" s="10">
        <f>地家!E4+大沢下町!E4+大沢中町!E4+大沢上町!E4+大地堂!E4+大沢新田!E4</f>
        <v>5</v>
      </c>
      <c r="F4" s="32"/>
    </row>
    <row r="5" spans="1:6" ht="15" customHeight="1" x14ac:dyDescent="0.15">
      <c r="A5" s="12"/>
      <c r="B5" s="35">
        <v>2</v>
      </c>
      <c r="C5" s="75">
        <f>地家!C5+大沢下町!C5+大沢中町!C5+大沢上町!C5+大地堂!C5+大沢新田!C5</f>
        <v>2</v>
      </c>
      <c r="D5" s="75">
        <f>地家!D5+大沢下町!D5+大沢中町!D5+大沢上町!D5+大地堂!D5+大沢新田!D5</f>
        <v>5</v>
      </c>
      <c r="E5" s="10">
        <f>地家!E5+大沢下町!E5+大沢中町!E5+大沢上町!E5+大地堂!E5+大沢新田!E5</f>
        <v>7</v>
      </c>
      <c r="F5" s="32"/>
    </row>
    <row r="6" spans="1:6" ht="15" customHeight="1" x14ac:dyDescent="0.15">
      <c r="A6" s="12"/>
      <c r="B6" s="35">
        <v>3</v>
      </c>
      <c r="C6" s="75">
        <f>地家!C6+大沢下町!C6+大沢中町!C6+大沢上町!C6+大地堂!C6+大沢新田!C6</f>
        <v>4</v>
      </c>
      <c r="D6" s="75">
        <f>地家!D6+大沢下町!D6+大沢中町!D6+大沢上町!D6+大地堂!D6+大沢新田!D6</f>
        <v>5</v>
      </c>
      <c r="E6" s="10">
        <f>地家!E6+大沢下町!E6+大沢中町!E6+大沢上町!E6+大地堂!E6+大沢新田!E6</f>
        <v>9</v>
      </c>
      <c r="F6" s="32"/>
    </row>
    <row r="7" spans="1:6" ht="15" customHeight="1" x14ac:dyDescent="0.15">
      <c r="A7" s="12"/>
      <c r="B7" s="35">
        <v>4</v>
      </c>
      <c r="C7" s="75">
        <f>地家!C7+大沢下町!C7+大沢中町!C7+大沢上町!C7+大地堂!C7+大沢新田!C7</f>
        <v>4</v>
      </c>
      <c r="D7" s="75">
        <f>地家!D7+大沢下町!D7+大沢中町!D7+大沢上町!D7+大地堂!D7+大沢新田!D7</f>
        <v>3</v>
      </c>
      <c r="E7" s="10">
        <f>地家!E7+大沢下町!E7+大沢中町!E7+大沢上町!E7+大地堂!E7+大沢新田!E7</f>
        <v>7</v>
      </c>
      <c r="F7" s="32"/>
    </row>
    <row r="8" spans="1:6" ht="15" customHeight="1" x14ac:dyDescent="0.15">
      <c r="A8" s="12"/>
      <c r="B8" s="37" t="s">
        <v>50</v>
      </c>
      <c r="C8" s="70">
        <f>地家!C8+大沢下町!C8+大沢中町!C8+大沢上町!C8+大地堂!C8+大沢新田!C8</f>
        <v>13</v>
      </c>
      <c r="D8" s="70">
        <f>地家!D8+大沢下町!D8+大沢中町!D8+大沢上町!D8+大地堂!D8+大沢新田!D8</f>
        <v>19</v>
      </c>
      <c r="E8" s="38">
        <f>地家!E8+大沢下町!E8+大沢中町!E8+大沢上町!E8+大地堂!E8+大沢新田!E8</f>
        <v>32</v>
      </c>
      <c r="F8" s="39">
        <f>E8/E147</f>
        <v>2.6229508196721311E-2</v>
      </c>
    </row>
    <row r="9" spans="1:6" ht="15" customHeight="1" x14ac:dyDescent="0.15">
      <c r="A9" s="12"/>
      <c r="B9" s="35">
        <v>5</v>
      </c>
      <c r="C9" s="75">
        <f>地家!C9+大沢下町!C9+大沢中町!C9+大沢上町!C9+大地堂!C9+大沢新田!C9</f>
        <v>3</v>
      </c>
      <c r="D9" s="75">
        <f>地家!D9+大沢下町!D9+大沢中町!D9+大沢上町!D9+大地堂!D9+大沢新田!D9</f>
        <v>2</v>
      </c>
      <c r="E9" s="10">
        <f>地家!E9+大沢下町!E9+大沢中町!E9+大沢上町!E9+大地堂!E9+大沢新田!E9</f>
        <v>5</v>
      </c>
      <c r="F9" s="32"/>
    </row>
    <row r="10" spans="1:6" ht="15" customHeight="1" x14ac:dyDescent="0.15">
      <c r="A10" s="12"/>
      <c r="B10" s="35">
        <v>6</v>
      </c>
      <c r="C10" s="75">
        <f>地家!C10+大沢下町!C10+大沢中町!C10+大沢上町!C10+大地堂!C10+大沢新田!C10</f>
        <v>5</v>
      </c>
      <c r="D10" s="75">
        <f>地家!D10+大沢下町!D10+大沢中町!D10+大沢上町!D10+大地堂!D10+大沢新田!D10</f>
        <v>1</v>
      </c>
      <c r="E10" s="10">
        <f>地家!E10+大沢下町!E10+大沢中町!E10+大沢上町!E10+大地堂!E10+大沢新田!E10</f>
        <v>6</v>
      </c>
      <c r="F10" s="32"/>
    </row>
    <row r="11" spans="1:6" ht="15" customHeight="1" x14ac:dyDescent="0.15">
      <c r="A11" s="12"/>
      <c r="B11" s="35">
        <v>7</v>
      </c>
      <c r="C11" s="75">
        <f>地家!C11+大沢下町!C11+大沢中町!C11+大沢上町!C11+大地堂!C11+大沢新田!C11</f>
        <v>2</v>
      </c>
      <c r="D11" s="75">
        <f>地家!D11+大沢下町!D11+大沢中町!D11+大沢上町!D11+大地堂!D11+大沢新田!D11</f>
        <v>4</v>
      </c>
      <c r="E11" s="10">
        <f>地家!E11+大沢下町!E11+大沢中町!E11+大沢上町!E11+大地堂!E11+大沢新田!E11</f>
        <v>6</v>
      </c>
      <c r="F11" s="32"/>
    </row>
    <row r="12" spans="1:6" ht="15" customHeight="1" x14ac:dyDescent="0.15">
      <c r="A12" s="12"/>
      <c r="B12" s="35">
        <v>8</v>
      </c>
      <c r="C12" s="75">
        <f>地家!C12+大沢下町!C12+大沢中町!C12+大沢上町!C12+大地堂!C12+大沢新田!C12</f>
        <v>7</v>
      </c>
      <c r="D12" s="75">
        <f>地家!D12+大沢下町!D12+大沢中町!D12+大沢上町!D12+大地堂!D12+大沢新田!D12</f>
        <v>3</v>
      </c>
      <c r="E12" s="10">
        <f>地家!E12+大沢下町!E12+大沢中町!E12+大沢上町!E12+大地堂!E12+大沢新田!E12</f>
        <v>10</v>
      </c>
      <c r="F12" s="32"/>
    </row>
    <row r="13" spans="1:6" ht="15" customHeight="1" x14ac:dyDescent="0.15">
      <c r="A13" s="12"/>
      <c r="B13" s="35">
        <v>9</v>
      </c>
      <c r="C13" s="75">
        <f>地家!C13+大沢下町!C13+大沢中町!C13+大沢上町!C13+大地堂!C13+大沢新田!C13</f>
        <v>3</v>
      </c>
      <c r="D13" s="75">
        <f>地家!D13+大沢下町!D13+大沢中町!D13+大沢上町!D13+大地堂!D13+大沢新田!D13</f>
        <v>2</v>
      </c>
      <c r="E13" s="10">
        <f>地家!E13+大沢下町!E13+大沢中町!E13+大沢上町!E13+大地堂!E13+大沢新田!E13</f>
        <v>5</v>
      </c>
      <c r="F13" s="32"/>
    </row>
    <row r="14" spans="1:6" ht="15" customHeight="1" x14ac:dyDescent="0.15">
      <c r="A14" s="12"/>
      <c r="B14" s="37" t="s">
        <v>51</v>
      </c>
      <c r="C14" s="70">
        <f>地家!C14+大沢下町!C14+大沢中町!C14+大沢上町!C14+大地堂!C14+大沢新田!C14</f>
        <v>20</v>
      </c>
      <c r="D14" s="70">
        <f>地家!D14+大沢下町!D14+大沢中町!D14+大沢上町!D14+大地堂!D14+大沢新田!D14</f>
        <v>12</v>
      </c>
      <c r="E14" s="48">
        <f>地家!E14+大沢下町!E14+大沢中町!E14+大沢上町!E14+大地堂!E14+大沢新田!E14</f>
        <v>32</v>
      </c>
      <c r="F14" s="39">
        <f>E14/E147</f>
        <v>2.6229508196721311E-2</v>
      </c>
    </row>
    <row r="15" spans="1:6" ht="15" customHeight="1" x14ac:dyDescent="0.15">
      <c r="A15" s="12"/>
      <c r="B15" s="35">
        <v>10</v>
      </c>
      <c r="C15" s="75">
        <f>地家!C15+大沢下町!C15+大沢中町!C15+大沢上町!C15+大地堂!C15+大沢新田!C15</f>
        <v>3</v>
      </c>
      <c r="D15" s="75">
        <f>地家!D15+大沢下町!D15+大沢中町!D15+大沢上町!D15+大地堂!D15+大沢新田!D15</f>
        <v>0</v>
      </c>
      <c r="E15" s="10">
        <f>地家!E15+大沢下町!E15+大沢中町!E15+大沢上町!E15+大地堂!E15+大沢新田!E15</f>
        <v>3</v>
      </c>
      <c r="F15" s="32"/>
    </row>
    <row r="16" spans="1:6" ht="15" customHeight="1" x14ac:dyDescent="0.15">
      <c r="A16" s="12"/>
      <c r="B16" s="35">
        <v>11</v>
      </c>
      <c r="C16" s="75">
        <f>地家!C16+大沢下町!C16+大沢中町!C16+大沢上町!C16+大地堂!C16+大沢新田!C16</f>
        <v>4</v>
      </c>
      <c r="D16" s="75">
        <f>地家!D16+大沢下町!D16+大沢中町!D16+大沢上町!D16+大地堂!D16+大沢新田!D16</f>
        <v>2</v>
      </c>
      <c r="E16" s="10">
        <f>地家!E16+大沢下町!E16+大沢中町!E16+大沢上町!E16+大地堂!E16+大沢新田!E16</f>
        <v>6</v>
      </c>
      <c r="F16" s="32"/>
    </row>
    <row r="17" spans="1:6" ht="15" customHeight="1" x14ac:dyDescent="0.15">
      <c r="A17" s="12"/>
      <c r="B17" s="35">
        <v>12</v>
      </c>
      <c r="C17" s="75">
        <f>地家!C17+大沢下町!C17+大沢中町!C17+大沢上町!C17+大地堂!C17+大沢新田!C17</f>
        <v>4</v>
      </c>
      <c r="D17" s="75">
        <f>地家!D17+大沢下町!D17+大沢中町!D17+大沢上町!D17+大地堂!D17+大沢新田!D17</f>
        <v>6</v>
      </c>
      <c r="E17" s="10">
        <f>地家!E17+大沢下町!E17+大沢中町!E17+大沢上町!E17+大地堂!E17+大沢新田!E17</f>
        <v>10</v>
      </c>
      <c r="F17" s="32"/>
    </row>
    <row r="18" spans="1:6" ht="15" customHeight="1" x14ac:dyDescent="0.15">
      <c r="A18" s="12"/>
      <c r="B18" s="35">
        <v>13</v>
      </c>
      <c r="C18" s="75">
        <f>地家!C18+大沢下町!C18+大沢中町!C18+大沢上町!C18+大地堂!C18+大沢新田!C18</f>
        <v>3</v>
      </c>
      <c r="D18" s="75">
        <f>地家!D18+大沢下町!D18+大沢中町!D18+大沢上町!D18+大地堂!D18+大沢新田!D18</f>
        <v>4</v>
      </c>
      <c r="E18" s="10">
        <f>地家!E18+大沢下町!E18+大沢中町!E18+大沢上町!E18+大地堂!E18+大沢新田!E18</f>
        <v>7</v>
      </c>
      <c r="F18" s="32"/>
    </row>
    <row r="19" spans="1:6" ht="15" customHeight="1" x14ac:dyDescent="0.15">
      <c r="A19" s="12"/>
      <c r="B19" s="35">
        <v>14</v>
      </c>
      <c r="C19" s="75">
        <f>地家!C19+大沢下町!C19+大沢中町!C19+大沢上町!C19+大地堂!C19+大沢新田!C19</f>
        <v>4</v>
      </c>
      <c r="D19" s="75">
        <f>地家!D19+大沢下町!D19+大沢中町!D19+大沢上町!D19+大地堂!D19+大沢新田!D19</f>
        <v>7</v>
      </c>
      <c r="E19" s="10">
        <f>地家!E19+大沢下町!E19+大沢中町!E19+大沢上町!E19+大地堂!E19+大沢新田!E19</f>
        <v>11</v>
      </c>
      <c r="F19" s="32"/>
    </row>
    <row r="20" spans="1:6" ht="15" customHeight="1" x14ac:dyDescent="0.15">
      <c r="A20" s="12"/>
      <c r="B20" s="37" t="s">
        <v>52</v>
      </c>
      <c r="C20" s="70">
        <f>地家!C20+大沢下町!C20+大沢中町!C20+大沢上町!C20+大地堂!C20+大沢新田!C20</f>
        <v>18</v>
      </c>
      <c r="D20" s="70">
        <f>地家!D20+大沢下町!D20+大沢中町!D20+大沢上町!D20+大地堂!D20+大沢新田!D20</f>
        <v>19</v>
      </c>
      <c r="E20" s="48">
        <f>地家!E20+大沢下町!E20+大沢中町!E20+大沢上町!E20+大地堂!E20+大沢新田!E20</f>
        <v>37</v>
      </c>
      <c r="F20" s="39">
        <f>E20/E147</f>
        <v>3.0327868852459017E-2</v>
      </c>
    </row>
    <row r="21" spans="1:6" ht="15" customHeight="1" x14ac:dyDescent="0.15">
      <c r="A21" s="12"/>
      <c r="B21" s="35">
        <v>15</v>
      </c>
      <c r="C21" s="75">
        <f>地家!C21+大沢下町!C21+大沢中町!C21+大沢上町!C21+大地堂!C21+大沢新田!C21</f>
        <v>1</v>
      </c>
      <c r="D21" s="75">
        <f>地家!D21+大沢下町!D21+大沢中町!D21+大沢上町!D21+大地堂!D21+大沢新田!D21</f>
        <v>0</v>
      </c>
      <c r="E21" s="10">
        <f>地家!E21+大沢下町!E21+大沢中町!E21+大沢上町!E21+大地堂!E21+大沢新田!E21</f>
        <v>1</v>
      </c>
      <c r="F21" s="32"/>
    </row>
    <row r="22" spans="1:6" ht="15" customHeight="1" x14ac:dyDescent="0.15">
      <c r="A22" s="12"/>
      <c r="B22" s="35">
        <v>16</v>
      </c>
      <c r="C22" s="75">
        <f>地家!C22+大沢下町!C22+大沢中町!C22+大沢上町!C22+大地堂!C22+大沢新田!C22</f>
        <v>6</v>
      </c>
      <c r="D22" s="75">
        <f>地家!D22+大沢下町!D22+大沢中町!D22+大沢上町!D22+大地堂!D22+大沢新田!D22</f>
        <v>7</v>
      </c>
      <c r="E22" s="10">
        <f>地家!E22+大沢下町!E22+大沢中町!E22+大沢上町!E22+大地堂!E22+大沢新田!E22</f>
        <v>13</v>
      </c>
      <c r="F22" s="32"/>
    </row>
    <row r="23" spans="1:6" ht="15" customHeight="1" x14ac:dyDescent="0.15">
      <c r="A23" s="12"/>
      <c r="B23" s="35">
        <v>17</v>
      </c>
      <c r="C23" s="75">
        <f>地家!C23+大沢下町!C23+大沢中町!C23+大沢上町!C23+大地堂!C23+大沢新田!C23</f>
        <v>3</v>
      </c>
      <c r="D23" s="75">
        <f>地家!D23+大沢下町!D23+大沢中町!D23+大沢上町!D23+大地堂!D23+大沢新田!D23</f>
        <v>7</v>
      </c>
      <c r="E23" s="10">
        <f>地家!E23+大沢下町!E23+大沢中町!E23+大沢上町!E23+大地堂!E23+大沢新田!E23</f>
        <v>10</v>
      </c>
      <c r="F23" s="32"/>
    </row>
    <row r="24" spans="1:6" ht="15" customHeight="1" x14ac:dyDescent="0.15">
      <c r="A24" s="12"/>
      <c r="B24" s="35">
        <v>18</v>
      </c>
      <c r="C24" s="75">
        <f>地家!C24+大沢下町!C24+大沢中町!C24+大沢上町!C24+大地堂!C24+大沢新田!C24</f>
        <v>2</v>
      </c>
      <c r="D24" s="75">
        <f>地家!D24+大沢下町!D24+大沢中町!D24+大沢上町!D24+大地堂!D24+大沢新田!D24</f>
        <v>5</v>
      </c>
      <c r="E24" s="10">
        <f>地家!E24+大沢下町!E24+大沢中町!E24+大沢上町!E24+大地堂!E24+大沢新田!E24</f>
        <v>7</v>
      </c>
      <c r="F24" s="32"/>
    </row>
    <row r="25" spans="1:6" ht="15" customHeight="1" x14ac:dyDescent="0.15">
      <c r="A25" s="12"/>
      <c r="B25" s="35">
        <v>19</v>
      </c>
      <c r="C25" s="75">
        <f>地家!C25+大沢下町!C25+大沢中町!C25+大沢上町!C25+大地堂!C25+大沢新田!C25</f>
        <v>6</v>
      </c>
      <c r="D25" s="75">
        <f>地家!D25+大沢下町!D25+大沢中町!D25+大沢上町!D25+大地堂!D25+大沢新田!D25</f>
        <v>1</v>
      </c>
      <c r="E25" s="10">
        <f>地家!E25+大沢下町!E25+大沢中町!E25+大沢上町!E25+大地堂!E25+大沢新田!E25</f>
        <v>7</v>
      </c>
      <c r="F25" s="32"/>
    </row>
    <row r="26" spans="1:6" ht="15" customHeight="1" x14ac:dyDescent="0.15">
      <c r="A26" s="12"/>
      <c r="B26" s="40" t="s">
        <v>53</v>
      </c>
      <c r="C26" s="49">
        <f>地家!C26+大沢下町!C26+大沢中町!C26+大沢上町!C26+大地堂!C26+大沢新田!C26</f>
        <v>18</v>
      </c>
      <c r="D26" s="49">
        <f>地家!D26+大沢下町!D26+大沢中町!D26+大沢上町!D26+大地堂!D26+大沢新田!D26</f>
        <v>20</v>
      </c>
      <c r="E26" s="41">
        <f>地家!E26+大沢下町!E26+大沢中町!E26+大沢上町!E26+大地堂!E26+大沢新田!E26</f>
        <v>38</v>
      </c>
      <c r="F26" s="42">
        <f>E26/E147</f>
        <v>3.1147540983606559E-2</v>
      </c>
    </row>
    <row r="27" spans="1:6" ht="15" customHeight="1" x14ac:dyDescent="0.15">
      <c r="A27" s="12"/>
      <c r="B27" s="35">
        <v>20</v>
      </c>
      <c r="C27" s="75">
        <f>地家!C27+大沢下町!C27+大沢中町!C27+大沢上町!C27+大地堂!C27+大沢新田!C27</f>
        <v>5</v>
      </c>
      <c r="D27" s="75">
        <f>地家!D27+大沢下町!D27+大沢中町!D27+大沢上町!D27+大地堂!D27+大沢新田!D27</f>
        <v>4</v>
      </c>
      <c r="E27" s="10">
        <f>地家!E27+大沢下町!E27+大沢中町!E27+大沢上町!E27+大地堂!E27+大沢新田!E27</f>
        <v>9</v>
      </c>
      <c r="F27" s="32"/>
    </row>
    <row r="28" spans="1:6" ht="15" customHeight="1" x14ac:dyDescent="0.15">
      <c r="A28" s="12"/>
      <c r="B28" s="35">
        <v>21</v>
      </c>
      <c r="C28" s="75">
        <f>地家!C28+大沢下町!C28+大沢中町!C28+大沢上町!C28+大地堂!C28+大沢新田!C28</f>
        <v>5</v>
      </c>
      <c r="D28" s="75">
        <f>地家!D28+大沢下町!D28+大沢中町!D28+大沢上町!D28+大地堂!D28+大沢新田!D28</f>
        <v>8</v>
      </c>
      <c r="E28" s="10">
        <f>地家!E28+大沢下町!E28+大沢中町!E28+大沢上町!E28+大地堂!E28+大沢新田!E28</f>
        <v>13</v>
      </c>
      <c r="F28" s="32"/>
    </row>
    <row r="29" spans="1:6" ht="15" customHeight="1" x14ac:dyDescent="0.15">
      <c r="A29" s="12"/>
      <c r="B29" s="35">
        <v>22</v>
      </c>
      <c r="C29" s="75">
        <f>地家!C29+大沢下町!C29+大沢中町!C29+大沢上町!C29+大地堂!C29+大沢新田!C29</f>
        <v>1</v>
      </c>
      <c r="D29" s="75">
        <f>地家!D29+大沢下町!D29+大沢中町!D29+大沢上町!D29+大地堂!D29+大沢新田!D29</f>
        <v>4</v>
      </c>
      <c r="E29" s="10">
        <f>地家!E29+大沢下町!E29+大沢中町!E29+大沢上町!E29+大地堂!E29+大沢新田!E29</f>
        <v>5</v>
      </c>
      <c r="F29" s="32"/>
    </row>
    <row r="30" spans="1:6" ht="15" customHeight="1" x14ac:dyDescent="0.15">
      <c r="A30" s="12"/>
      <c r="B30" s="35">
        <v>23</v>
      </c>
      <c r="C30" s="75">
        <f>地家!C30+大沢下町!C30+大沢中町!C30+大沢上町!C30+大地堂!C30+大沢新田!C30</f>
        <v>3</v>
      </c>
      <c r="D30" s="75">
        <f>地家!D30+大沢下町!D30+大沢中町!D30+大沢上町!D30+大地堂!D30+大沢新田!D30</f>
        <v>5</v>
      </c>
      <c r="E30" s="10">
        <f>地家!E30+大沢下町!E30+大沢中町!E30+大沢上町!E30+大地堂!E30+大沢新田!E30</f>
        <v>8</v>
      </c>
      <c r="F30" s="32"/>
    </row>
    <row r="31" spans="1:6" ht="15" customHeight="1" x14ac:dyDescent="0.15">
      <c r="A31" s="12"/>
      <c r="B31" s="35">
        <v>24</v>
      </c>
      <c r="C31" s="75">
        <f>地家!C31+大沢下町!C31+大沢中町!C31+大沢上町!C31+大地堂!C31+大沢新田!C31</f>
        <v>4</v>
      </c>
      <c r="D31" s="75">
        <f>地家!D31+大沢下町!D31+大沢中町!D31+大沢上町!D31+大地堂!D31+大沢新田!D31</f>
        <v>3</v>
      </c>
      <c r="E31" s="10">
        <f>地家!E31+大沢下町!E31+大沢中町!E31+大沢上町!E31+大地堂!E31+大沢新田!E31</f>
        <v>7</v>
      </c>
      <c r="F31" s="32"/>
    </row>
    <row r="32" spans="1:6" ht="15" customHeight="1" x14ac:dyDescent="0.15">
      <c r="A32" s="12"/>
      <c r="B32" s="40" t="s">
        <v>54</v>
      </c>
      <c r="C32" s="49">
        <f>地家!C32+大沢下町!C32+大沢中町!C32+大沢上町!C32+大地堂!C32+大沢新田!C32</f>
        <v>18</v>
      </c>
      <c r="D32" s="49">
        <f>地家!D32+大沢下町!D32+大沢中町!D32+大沢上町!D32+大地堂!D32+大沢新田!D32</f>
        <v>24</v>
      </c>
      <c r="E32" s="41">
        <f>地家!E32+大沢下町!E32+大沢中町!E32+大沢上町!E32+大地堂!E32+大沢新田!E32</f>
        <v>42</v>
      </c>
      <c r="F32" s="42">
        <f>E32/E147</f>
        <v>3.4426229508196723E-2</v>
      </c>
    </row>
    <row r="33" spans="1:6" ht="15" customHeight="1" x14ac:dyDescent="0.15">
      <c r="A33" s="12"/>
      <c r="B33" s="35">
        <v>25</v>
      </c>
      <c r="C33" s="75">
        <f>地家!C33+大沢下町!C33+大沢中町!C33+大沢上町!C33+大地堂!C33+大沢新田!C33</f>
        <v>5</v>
      </c>
      <c r="D33" s="75">
        <f>地家!D33+大沢下町!D33+大沢中町!D33+大沢上町!D33+大地堂!D33+大沢新田!D33</f>
        <v>3</v>
      </c>
      <c r="E33" s="10">
        <f>地家!E33+大沢下町!E33+大沢中町!E33+大沢上町!E33+大地堂!E33+大沢新田!E33</f>
        <v>8</v>
      </c>
      <c r="F33" s="32"/>
    </row>
    <row r="34" spans="1:6" ht="15" customHeight="1" x14ac:dyDescent="0.15">
      <c r="A34" s="12"/>
      <c r="B34" s="35">
        <v>26</v>
      </c>
      <c r="C34" s="75">
        <f>地家!C34+大沢下町!C34+大沢中町!C34+大沢上町!C34+大地堂!C34+大沢新田!C34</f>
        <v>3</v>
      </c>
      <c r="D34" s="75">
        <f>地家!D34+大沢下町!D34+大沢中町!D34+大沢上町!D34+大地堂!D34+大沢新田!D34</f>
        <v>2</v>
      </c>
      <c r="E34" s="10">
        <f>地家!E34+大沢下町!E34+大沢中町!E34+大沢上町!E34+大地堂!E34+大沢新田!E34</f>
        <v>5</v>
      </c>
      <c r="F34" s="32"/>
    </row>
    <row r="35" spans="1:6" ht="15" customHeight="1" x14ac:dyDescent="0.15">
      <c r="A35" s="12"/>
      <c r="B35" s="35">
        <v>27</v>
      </c>
      <c r="C35" s="75">
        <f>地家!C35+大沢下町!C35+大沢中町!C35+大沢上町!C35+大地堂!C35+大沢新田!C35</f>
        <v>3</v>
      </c>
      <c r="D35" s="75">
        <f>地家!D35+大沢下町!D35+大沢中町!D35+大沢上町!D35+大地堂!D35+大沢新田!D35</f>
        <v>6</v>
      </c>
      <c r="E35" s="10">
        <f>地家!E35+大沢下町!E35+大沢中町!E35+大沢上町!E35+大地堂!E35+大沢新田!E35</f>
        <v>9</v>
      </c>
      <c r="F35" s="32"/>
    </row>
    <row r="36" spans="1:6" ht="15" customHeight="1" x14ac:dyDescent="0.15">
      <c r="A36" s="12"/>
      <c r="B36" s="35">
        <v>28</v>
      </c>
      <c r="C36" s="75">
        <f>地家!C36+大沢下町!C36+大沢中町!C36+大沢上町!C36+大地堂!C36+大沢新田!C36</f>
        <v>2</v>
      </c>
      <c r="D36" s="75">
        <f>地家!D36+大沢下町!D36+大沢中町!D36+大沢上町!D36+大地堂!D36+大沢新田!D36</f>
        <v>2</v>
      </c>
      <c r="E36" s="10">
        <f>地家!E36+大沢下町!E36+大沢中町!E36+大沢上町!E36+大地堂!E36+大沢新田!E36</f>
        <v>4</v>
      </c>
      <c r="F36" s="32"/>
    </row>
    <row r="37" spans="1:6" ht="15" customHeight="1" x14ac:dyDescent="0.15">
      <c r="A37" s="12"/>
      <c r="B37" s="35">
        <v>29</v>
      </c>
      <c r="C37" s="75">
        <f>地家!C37+大沢下町!C37+大沢中町!C37+大沢上町!C37+大地堂!C37+大沢新田!C37</f>
        <v>4</v>
      </c>
      <c r="D37" s="75">
        <f>地家!D37+大沢下町!D37+大沢中町!D37+大沢上町!D37+大地堂!D37+大沢新田!D37</f>
        <v>1</v>
      </c>
      <c r="E37" s="10">
        <f>地家!E37+大沢下町!E37+大沢中町!E37+大沢上町!E37+大地堂!E37+大沢新田!E37</f>
        <v>5</v>
      </c>
      <c r="F37" s="32"/>
    </row>
    <row r="38" spans="1:6" ht="15" customHeight="1" x14ac:dyDescent="0.15">
      <c r="A38" s="12"/>
      <c r="B38" s="40" t="s">
        <v>55</v>
      </c>
      <c r="C38" s="49">
        <f>地家!C38+大沢下町!C38+大沢中町!C38+大沢上町!C38+大地堂!C38+大沢新田!C38</f>
        <v>17</v>
      </c>
      <c r="D38" s="49">
        <f>地家!D38+大沢下町!D38+大沢中町!D38+大沢上町!D38+大地堂!D38+大沢新田!D38</f>
        <v>14</v>
      </c>
      <c r="E38" s="41">
        <f>地家!E38+大沢下町!E38+大沢中町!E38+大沢上町!E38+大地堂!E38+大沢新田!E38</f>
        <v>31</v>
      </c>
      <c r="F38" s="42">
        <f>E38/E147</f>
        <v>2.540983606557377E-2</v>
      </c>
    </row>
    <row r="39" spans="1:6" ht="15" customHeight="1" x14ac:dyDescent="0.15">
      <c r="A39" s="12"/>
      <c r="B39" s="35">
        <v>30</v>
      </c>
      <c r="C39" s="75">
        <f>地家!C39+大沢下町!C39+大沢中町!C39+大沢上町!C39+大地堂!C39+大沢新田!C39</f>
        <v>4</v>
      </c>
      <c r="D39" s="75">
        <f>地家!D39+大沢下町!D39+大沢中町!D39+大沢上町!D39+大地堂!D39+大沢新田!D39</f>
        <v>4</v>
      </c>
      <c r="E39" s="10">
        <f>地家!E39+大沢下町!E39+大沢中町!E39+大沢上町!E39+大地堂!E39+大沢新田!E39</f>
        <v>8</v>
      </c>
      <c r="F39" s="32"/>
    </row>
    <row r="40" spans="1:6" ht="15" customHeight="1" x14ac:dyDescent="0.15">
      <c r="A40" s="12"/>
      <c r="B40" s="35">
        <v>31</v>
      </c>
      <c r="C40" s="75">
        <f>地家!C40+大沢下町!C40+大沢中町!C40+大沢上町!C40+大地堂!C40+大沢新田!C40</f>
        <v>6</v>
      </c>
      <c r="D40" s="75">
        <f>地家!D40+大沢下町!D40+大沢中町!D40+大沢上町!D40+大地堂!D40+大沢新田!D40</f>
        <v>7</v>
      </c>
      <c r="E40" s="10">
        <f>地家!E40+大沢下町!E40+大沢中町!E40+大沢上町!E40+大地堂!E40+大沢新田!E40</f>
        <v>13</v>
      </c>
      <c r="F40" s="32"/>
    </row>
    <row r="41" spans="1:6" ht="15" customHeight="1" x14ac:dyDescent="0.15">
      <c r="A41" s="12"/>
      <c r="B41" s="35">
        <v>32</v>
      </c>
      <c r="C41" s="75">
        <f>地家!C41+大沢下町!C41+大沢中町!C41+大沢上町!C41+大地堂!C41+大沢新田!C41</f>
        <v>3</v>
      </c>
      <c r="D41" s="75">
        <f>地家!D41+大沢下町!D41+大沢中町!D41+大沢上町!D41+大地堂!D41+大沢新田!D41</f>
        <v>6</v>
      </c>
      <c r="E41" s="10">
        <f>地家!E41+大沢下町!E41+大沢中町!E41+大沢上町!E41+大地堂!E41+大沢新田!E41</f>
        <v>9</v>
      </c>
      <c r="F41" s="32"/>
    </row>
    <row r="42" spans="1:6" ht="15" customHeight="1" x14ac:dyDescent="0.15">
      <c r="A42" s="12"/>
      <c r="B42" s="35">
        <v>33</v>
      </c>
      <c r="C42" s="75">
        <f>地家!C42+大沢下町!C42+大沢中町!C42+大沢上町!C42+大地堂!C42+大沢新田!C42</f>
        <v>4</v>
      </c>
      <c r="D42" s="75">
        <f>地家!D42+大沢下町!D42+大沢中町!D42+大沢上町!D42+大地堂!D42+大沢新田!D42</f>
        <v>3</v>
      </c>
      <c r="E42" s="10">
        <f>地家!E42+大沢下町!E42+大沢中町!E42+大沢上町!E42+大地堂!E42+大沢新田!E42</f>
        <v>7</v>
      </c>
      <c r="F42" s="32"/>
    </row>
    <row r="43" spans="1:6" ht="15" customHeight="1" x14ac:dyDescent="0.15">
      <c r="A43" s="12"/>
      <c r="B43" s="35">
        <v>34</v>
      </c>
      <c r="C43" s="75">
        <f>地家!C43+大沢下町!C43+大沢中町!C43+大沢上町!C43+大地堂!C43+大沢新田!C43</f>
        <v>7</v>
      </c>
      <c r="D43" s="75">
        <f>地家!D43+大沢下町!D43+大沢中町!D43+大沢上町!D43+大地堂!D43+大沢新田!D43</f>
        <v>8</v>
      </c>
      <c r="E43" s="10">
        <f>地家!E43+大沢下町!E43+大沢中町!E43+大沢上町!E43+大地堂!E43+大沢新田!E43</f>
        <v>15</v>
      </c>
      <c r="F43" s="32"/>
    </row>
    <row r="44" spans="1:6" ht="15" customHeight="1" x14ac:dyDescent="0.15">
      <c r="A44" s="12"/>
      <c r="B44" s="40" t="s">
        <v>56</v>
      </c>
      <c r="C44" s="49">
        <f>地家!C44+大沢下町!C44+大沢中町!C44+大沢上町!C44+大地堂!C44+大沢新田!C44</f>
        <v>24</v>
      </c>
      <c r="D44" s="49">
        <f>地家!D44+大沢下町!D44+大沢中町!D44+大沢上町!D44+大地堂!D44+大沢新田!D44</f>
        <v>28</v>
      </c>
      <c r="E44" s="41">
        <f>地家!E44+大沢下町!E44+大沢中町!E44+大沢上町!E44+大地堂!E44+大沢新田!E44</f>
        <v>52</v>
      </c>
      <c r="F44" s="42">
        <f>E44/E147</f>
        <v>4.2622950819672129E-2</v>
      </c>
    </row>
    <row r="45" spans="1:6" ht="15" customHeight="1" x14ac:dyDescent="0.15">
      <c r="A45" s="12"/>
      <c r="B45" s="35">
        <v>35</v>
      </c>
      <c r="C45" s="75">
        <f>地家!C45+大沢下町!C45+大沢中町!C45+大沢上町!C45+大地堂!C45+大沢新田!C45</f>
        <v>4</v>
      </c>
      <c r="D45" s="75">
        <f>地家!D45+大沢下町!D45+大沢中町!D45+大沢上町!D45+大地堂!D45+大沢新田!D45</f>
        <v>2</v>
      </c>
      <c r="E45" s="10">
        <f>地家!E45+大沢下町!E45+大沢中町!E45+大沢上町!E45+大地堂!E45+大沢新田!E45</f>
        <v>6</v>
      </c>
      <c r="F45" s="32"/>
    </row>
    <row r="46" spans="1:6" ht="15" customHeight="1" x14ac:dyDescent="0.15">
      <c r="A46" s="12"/>
      <c r="B46" s="35">
        <v>36</v>
      </c>
      <c r="C46" s="75">
        <f>地家!C46+大沢下町!C46+大沢中町!C46+大沢上町!C46+大地堂!C46+大沢新田!C46</f>
        <v>5</v>
      </c>
      <c r="D46" s="75">
        <f>地家!D46+大沢下町!D46+大沢中町!D46+大沢上町!D46+大地堂!D46+大沢新田!D46</f>
        <v>2</v>
      </c>
      <c r="E46" s="10">
        <f>地家!E46+大沢下町!E46+大沢中町!E46+大沢上町!E46+大地堂!E46+大沢新田!E46</f>
        <v>7</v>
      </c>
      <c r="F46" s="32"/>
    </row>
    <row r="47" spans="1:6" ht="15" customHeight="1" x14ac:dyDescent="0.15">
      <c r="A47" s="12"/>
      <c r="B47" s="35">
        <v>37</v>
      </c>
      <c r="C47" s="75">
        <f>地家!C47+大沢下町!C47+大沢中町!C47+大沢上町!C47+大地堂!C47+大沢新田!C47</f>
        <v>6</v>
      </c>
      <c r="D47" s="75">
        <f>地家!D47+大沢下町!D47+大沢中町!D47+大沢上町!D47+大地堂!D47+大沢新田!D47</f>
        <v>7</v>
      </c>
      <c r="E47" s="10">
        <f>地家!E47+大沢下町!E47+大沢中町!E47+大沢上町!E47+大地堂!E47+大沢新田!E47</f>
        <v>13</v>
      </c>
      <c r="F47" s="32"/>
    </row>
    <row r="48" spans="1:6" ht="15" customHeight="1" x14ac:dyDescent="0.15">
      <c r="A48" s="12"/>
      <c r="B48" s="35">
        <v>38</v>
      </c>
      <c r="C48" s="75">
        <f>地家!C48+大沢下町!C48+大沢中町!C48+大沢上町!C48+大地堂!C48+大沢新田!C48</f>
        <v>2</v>
      </c>
      <c r="D48" s="75">
        <f>地家!D48+大沢下町!D48+大沢中町!D48+大沢上町!D48+大地堂!D48+大沢新田!D48</f>
        <v>5</v>
      </c>
      <c r="E48" s="10">
        <f>地家!E48+大沢下町!E48+大沢中町!E48+大沢上町!E48+大地堂!E48+大沢新田!E48</f>
        <v>7</v>
      </c>
      <c r="F48" s="32"/>
    </row>
    <row r="49" spans="1:6" ht="15" customHeight="1" x14ac:dyDescent="0.15">
      <c r="A49" s="12"/>
      <c r="B49" s="35">
        <v>39</v>
      </c>
      <c r="C49" s="75">
        <f>地家!C49+大沢下町!C49+大沢中町!C49+大沢上町!C49+大地堂!C49+大沢新田!C49</f>
        <v>6</v>
      </c>
      <c r="D49" s="75">
        <f>地家!D49+大沢下町!D49+大沢中町!D49+大沢上町!D49+大地堂!D49+大沢新田!D49</f>
        <v>5</v>
      </c>
      <c r="E49" s="10">
        <f>地家!E49+大沢下町!E49+大沢中町!E49+大沢上町!E49+大地堂!E49+大沢新田!E49</f>
        <v>11</v>
      </c>
      <c r="F49" s="32"/>
    </row>
    <row r="50" spans="1:6" ht="15" customHeight="1" x14ac:dyDescent="0.15">
      <c r="A50" s="12"/>
      <c r="B50" s="40" t="s">
        <v>57</v>
      </c>
      <c r="C50" s="49">
        <f>地家!C50+大沢下町!C50+大沢中町!C50+大沢上町!C50+大地堂!C50+大沢新田!C50</f>
        <v>23</v>
      </c>
      <c r="D50" s="49">
        <f>地家!D50+大沢下町!D50+大沢中町!D50+大沢上町!D50+大地堂!D50+大沢新田!D50</f>
        <v>21</v>
      </c>
      <c r="E50" s="41">
        <f>地家!E50+大沢下町!E50+大沢中町!E50+大沢上町!E50+大地堂!E50+大沢新田!E50</f>
        <v>44</v>
      </c>
      <c r="F50" s="42">
        <f>E50/E147</f>
        <v>3.6065573770491806E-2</v>
      </c>
    </row>
    <row r="51" spans="1:6" ht="15" customHeight="1" x14ac:dyDescent="0.15">
      <c r="A51" s="12"/>
      <c r="B51" s="35">
        <v>40</v>
      </c>
      <c r="C51" s="75">
        <f>地家!C51+大沢下町!C51+大沢中町!C51+大沢上町!C51+大地堂!C51+大沢新田!C51</f>
        <v>3</v>
      </c>
      <c r="D51" s="75">
        <f>地家!D51+大沢下町!D51+大沢中町!D51+大沢上町!D51+大地堂!D51+大沢新田!D51</f>
        <v>6</v>
      </c>
      <c r="E51" s="10">
        <f>地家!E51+大沢下町!E51+大沢中町!E51+大沢上町!E51+大地堂!E51+大沢新田!E51</f>
        <v>9</v>
      </c>
      <c r="F51" s="32"/>
    </row>
    <row r="52" spans="1:6" ht="15" customHeight="1" x14ac:dyDescent="0.15">
      <c r="A52" s="12"/>
      <c r="B52" s="35">
        <v>41</v>
      </c>
      <c r="C52" s="75">
        <f>地家!C52+大沢下町!C52+大沢中町!C52+大沢上町!C52+大地堂!C52+大沢新田!C52</f>
        <v>3</v>
      </c>
      <c r="D52" s="75">
        <f>地家!D52+大沢下町!D52+大沢中町!D52+大沢上町!D52+大地堂!D52+大沢新田!D52</f>
        <v>3</v>
      </c>
      <c r="E52" s="10">
        <f>地家!E52+大沢下町!E52+大沢中町!E52+大沢上町!E52+大地堂!E52+大沢新田!E52</f>
        <v>6</v>
      </c>
      <c r="F52" s="32"/>
    </row>
    <row r="53" spans="1:6" ht="15" customHeight="1" x14ac:dyDescent="0.15">
      <c r="A53" s="12"/>
      <c r="B53" s="35">
        <v>42</v>
      </c>
      <c r="C53" s="75">
        <f>地家!C53+大沢下町!C53+大沢中町!C53+大沢上町!C53+大地堂!C53+大沢新田!C53</f>
        <v>2</v>
      </c>
      <c r="D53" s="75">
        <f>地家!D53+大沢下町!D53+大沢中町!D53+大沢上町!D53+大地堂!D53+大沢新田!D53</f>
        <v>6</v>
      </c>
      <c r="E53" s="10">
        <f>地家!E53+大沢下町!E53+大沢中町!E53+大沢上町!E53+大地堂!E53+大沢新田!E53</f>
        <v>8</v>
      </c>
      <c r="F53" s="32"/>
    </row>
    <row r="54" spans="1:6" ht="15" customHeight="1" x14ac:dyDescent="0.15">
      <c r="A54" s="12"/>
      <c r="B54" s="35">
        <v>43</v>
      </c>
      <c r="C54" s="75">
        <f>地家!C54+大沢下町!C54+大沢中町!C54+大沢上町!C54+大地堂!C54+大沢新田!C54</f>
        <v>7</v>
      </c>
      <c r="D54" s="75">
        <f>地家!D54+大沢下町!D54+大沢中町!D54+大沢上町!D54+大地堂!D54+大沢新田!D54</f>
        <v>5</v>
      </c>
      <c r="E54" s="10">
        <f>地家!E54+大沢下町!E54+大沢中町!E54+大沢上町!E54+大地堂!E54+大沢新田!E54</f>
        <v>12</v>
      </c>
      <c r="F54" s="32"/>
    </row>
    <row r="55" spans="1:6" ht="15" customHeight="1" x14ac:dyDescent="0.15">
      <c r="A55" s="12"/>
      <c r="B55" s="35">
        <v>44</v>
      </c>
      <c r="C55" s="75">
        <f>地家!C55+大沢下町!C55+大沢中町!C55+大沢上町!C55+大地堂!C55+大沢新田!C55</f>
        <v>11</v>
      </c>
      <c r="D55" s="75">
        <f>地家!D55+大沢下町!D55+大沢中町!D55+大沢上町!D55+大地堂!D55+大沢新田!D55</f>
        <v>5</v>
      </c>
      <c r="E55" s="10">
        <f>地家!E55+大沢下町!E55+大沢中町!E55+大沢上町!E55+大地堂!E55+大沢新田!E55</f>
        <v>16</v>
      </c>
      <c r="F55" s="32"/>
    </row>
    <row r="56" spans="1:6" ht="15" customHeight="1" x14ac:dyDescent="0.15">
      <c r="A56" s="12"/>
      <c r="B56" s="40" t="s">
        <v>58</v>
      </c>
      <c r="C56" s="49">
        <f>地家!C56+大沢下町!C56+大沢中町!C56+大沢上町!C56+大地堂!C56+大沢新田!C56</f>
        <v>26</v>
      </c>
      <c r="D56" s="49">
        <f>地家!D56+大沢下町!D56+大沢中町!D56+大沢上町!D56+大地堂!D56+大沢新田!D56</f>
        <v>25</v>
      </c>
      <c r="E56" s="41">
        <f>地家!E56+大沢下町!E56+大沢中町!E56+大沢上町!E56+大地堂!E56+大沢新田!E56</f>
        <v>51</v>
      </c>
      <c r="F56" s="42">
        <f>E56/E147</f>
        <v>4.1803278688524591E-2</v>
      </c>
    </row>
    <row r="57" spans="1:6" ht="15" customHeight="1" x14ac:dyDescent="0.15">
      <c r="A57" s="12"/>
      <c r="B57" s="35">
        <v>45</v>
      </c>
      <c r="C57" s="75">
        <f>地家!C57+大沢下町!C57+大沢中町!C57+大沢上町!C57+大地堂!C57+大沢新田!C57</f>
        <v>5</v>
      </c>
      <c r="D57" s="75">
        <f>地家!D57+大沢下町!D57+大沢中町!D57+大沢上町!D57+大地堂!D57+大沢新田!D57</f>
        <v>6</v>
      </c>
      <c r="E57" s="10">
        <f>地家!E57+大沢下町!E57+大沢中町!E57+大沢上町!E57+大地堂!E57+大沢新田!E57</f>
        <v>11</v>
      </c>
      <c r="F57" s="32"/>
    </row>
    <row r="58" spans="1:6" ht="15" customHeight="1" x14ac:dyDescent="0.15">
      <c r="A58" s="12"/>
      <c r="B58" s="35">
        <v>46</v>
      </c>
      <c r="C58" s="75">
        <f>地家!C58+大沢下町!C58+大沢中町!C58+大沢上町!C58+大地堂!C58+大沢新田!C58</f>
        <v>9</v>
      </c>
      <c r="D58" s="75">
        <f>地家!D58+大沢下町!D58+大沢中町!D58+大沢上町!D58+大地堂!D58+大沢新田!D58</f>
        <v>5</v>
      </c>
      <c r="E58" s="10">
        <f>地家!E58+大沢下町!E58+大沢中町!E58+大沢上町!E58+大地堂!E58+大沢新田!E58</f>
        <v>14</v>
      </c>
      <c r="F58" s="32"/>
    </row>
    <row r="59" spans="1:6" ht="15" customHeight="1" x14ac:dyDescent="0.15">
      <c r="A59" s="12"/>
      <c r="B59" s="35">
        <v>47</v>
      </c>
      <c r="C59" s="75">
        <f>地家!C59+大沢下町!C59+大沢中町!C59+大沢上町!C59+大地堂!C59+大沢新田!C59</f>
        <v>9</v>
      </c>
      <c r="D59" s="75">
        <f>地家!D59+大沢下町!D59+大沢中町!D59+大沢上町!D59+大地堂!D59+大沢新田!D59</f>
        <v>10</v>
      </c>
      <c r="E59" s="10">
        <f>地家!E59+大沢下町!E59+大沢中町!E59+大沢上町!E59+大地堂!E59+大沢新田!E59</f>
        <v>19</v>
      </c>
      <c r="F59" s="32"/>
    </row>
    <row r="60" spans="1:6" ht="15" customHeight="1" x14ac:dyDescent="0.15">
      <c r="A60" s="12"/>
      <c r="B60" s="35">
        <v>48</v>
      </c>
      <c r="C60" s="75">
        <f>地家!C60+大沢下町!C60+大沢中町!C60+大沢上町!C60+大地堂!C60+大沢新田!C60</f>
        <v>14</v>
      </c>
      <c r="D60" s="75">
        <f>地家!D60+大沢下町!D60+大沢中町!D60+大沢上町!D60+大地堂!D60+大沢新田!D60</f>
        <v>7</v>
      </c>
      <c r="E60" s="10">
        <f>地家!E60+大沢下町!E60+大沢中町!E60+大沢上町!E60+大地堂!E60+大沢新田!E60</f>
        <v>21</v>
      </c>
      <c r="F60" s="32"/>
    </row>
    <row r="61" spans="1:6" ht="15" customHeight="1" x14ac:dyDescent="0.15">
      <c r="A61" s="12"/>
      <c r="B61" s="35">
        <v>49</v>
      </c>
      <c r="C61" s="75">
        <f>地家!C61+大沢下町!C61+大沢中町!C61+大沢上町!C61+大地堂!C61+大沢新田!C61</f>
        <v>8</v>
      </c>
      <c r="D61" s="75">
        <f>地家!D61+大沢下町!D61+大沢中町!D61+大沢上町!D61+大地堂!D61+大沢新田!D61</f>
        <v>7</v>
      </c>
      <c r="E61" s="10">
        <f>地家!E61+大沢下町!E61+大沢中町!E61+大沢上町!E61+大地堂!E61+大沢新田!E61</f>
        <v>15</v>
      </c>
      <c r="F61" s="32"/>
    </row>
    <row r="62" spans="1:6" ht="15" customHeight="1" x14ac:dyDescent="0.15">
      <c r="A62" s="12"/>
      <c r="B62" s="40" t="s">
        <v>59</v>
      </c>
      <c r="C62" s="49">
        <f>地家!C62+大沢下町!C62+大沢中町!C62+大沢上町!C62+大地堂!C62+大沢新田!C62</f>
        <v>45</v>
      </c>
      <c r="D62" s="49">
        <f>地家!D62+大沢下町!D62+大沢中町!D62+大沢上町!D62+大地堂!D62+大沢新田!D62</f>
        <v>35</v>
      </c>
      <c r="E62" s="41">
        <f>地家!E62+大沢下町!E62+大沢中町!E62+大沢上町!E62+大地堂!E62+大沢新田!E62</f>
        <v>80</v>
      </c>
      <c r="F62" s="42">
        <f>E62/E147</f>
        <v>6.5573770491803282E-2</v>
      </c>
    </row>
    <row r="63" spans="1:6" ht="15" customHeight="1" x14ac:dyDescent="0.15">
      <c r="A63" s="12"/>
      <c r="B63" s="35">
        <v>50</v>
      </c>
      <c r="C63" s="75">
        <f>地家!C63+大沢下町!C63+大沢中町!C63+大沢上町!C63+大地堂!C63+大沢新田!C63</f>
        <v>15</v>
      </c>
      <c r="D63" s="75">
        <f>地家!D63+大沢下町!D63+大沢中町!D63+大沢上町!D63+大地堂!D63+大沢新田!D63</f>
        <v>8</v>
      </c>
      <c r="E63" s="10">
        <f>地家!E63+大沢下町!E63+大沢中町!E63+大沢上町!E63+大地堂!E63+大沢新田!E63</f>
        <v>23</v>
      </c>
      <c r="F63" s="32"/>
    </row>
    <row r="64" spans="1:6" ht="15" customHeight="1" x14ac:dyDescent="0.15">
      <c r="A64" s="12"/>
      <c r="B64" s="35">
        <v>51</v>
      </c>
      <c r="C64" s="75">
        <f>地家!C64+大沢下町!C64+大沢中町!C64+大沢上町!C64+大地堂!C64+大沢新田!C64</f>
        <v>8</v>
      </c>
      <c r="D64" s="75">
        <f>地家!D64+大沢下町!D64+大沢中町!D64+大沢上町!D64+大地堂!D64+大沢新田!D64</f>
        <v>8</v>
      </c>
      <c r="E64" s="10">
        <f>地家!E64+大沢下町!E64+大沢中町!E64+大沢上町!E64+大地堂!E64+大沢新田!E64</f>
        <v>16</v>
      </c>
      <c r="F64" s="32"/>
    </row>
    <row r="65" spans="1:6" ht="15" customHeight="1" x14ac:dyDescent="0.15">
      <c r="A65" s="12"/>
      <c r="B65" s="35">
        <v>52</v>
      </c>
      <c r="C65" s="75">
        <f>地家!C65+大沢下町!C65+大沢中町!C65+大沢上町!C65+大地堂!C65+大沢新田!C65</f>
        <v>12</v>
      </c>
      <c r="D65" s="75">
        <f>地家!D65+大沢下町!D65+大沢中町!D65+大沢上町!D65+大地堂!D65+大沢新田!D65</f>
        <v>10</v>
      </c>
      <c r="E65" s="10">
        <f>地家!E65+大沢下町!E65+大沢中町!E65+大沢上町!E65+大地堂!E65+大沢新田!E65</f>
        <v>22</v>
      </c>
      <c r="F65" s="32"/>
    </row>
    <row r="66" spans="1:6" ht="15" customHeight="1" x14ac:dyDescent="0.15">
      <c r="A66" s="12"/>
      <c r="B66" s="35">
        <v>53</v>
      </c>
      <c r="C66" s="75">
        <f>地家!C66+大沢下町!C66+大沢中町!C66+大沢上町!C66+大地堂!C66+大沢新田!C66</f>
        <v>7</v>
      </c>
      <c r="D66" s="75">
        <f>地家!D66+大沢下町!D66+大沢中町!D66+大沢上町!D66+大地堂!D66+大沢新田!D66</f>
        <v>6</v>
      </c>
      <c r="E66" s="10">
        <f>地家!E66+大沢下町!E66+大沢中町!E66+大沢上町!E66+大地堂!E66+大沢新田!E66</f>
        <v>13</v>
      </c>
      <c r="F66" s="32"/>
    </row>
    <row r="67" spans="1:6" ht="15" customHeight="1" x14ac:dyDescent="0.15">
      <c r="A67" s="12"/>
      <c r="B67" s="35">
        <v>54</v>
      </c>
      <c r="C67" s="75">
        <f>地家!C67+大沢下町!C67+大沢中町!C67+大沢上町!C67+大地堂!C67+大沢新田!C67</f>
        <v>8</v>
      </c>
      <c r="D67" s="75">
        <f>地家!D67+大沢下町!D67+大沢中町!D67+大沢上町!D67+大地堂!D67+大沢新田!D67</f>
        <v>8</v>
      </c>
      <c r="E67" s="10">
        <f>地家!E67+大沢下町!E67+大沢中町!E67+大沢上町!E67+大地堂!E67+大沢新田!E67</f>
        <v>16</v>
      </c>
      <c r="F67" s="32"/>
    </row>
    <row r="68" spans="1:6" ht="15" customHeight="1" x14ac:dyDescent="0.15">
      <c r="A68" s="12"/>
      <c r="B68" s="40" t="s">
        <v>60</v>
      </c>
      <c r="C68" s="49">
        <f>地家!C68+大沢下町!C68+大沢中町!C68+大沢上町!C68+大地堂!C68+大沢新田!C68</f>
        <v>50</v>
      </c>
      <c r="D68" s="49">
        <f>地家!D68+大沢下町!D68+大沢中町!D68+大沢上町!D68+大地堂!D68+大沢新田!D68</f>
        <v>40</v>
      </c>
      <c r="E68" s="41">
        <f>地家!E68+大沢下町!E68+大沢中町!E68+大沢上町!E68+大地堂!E68+大沢新田!E68</f>
        <v>90</v>
      </c>
      <c r="F68" s="42">
        <f>E68/E147</f>
        <v>7.3770491803278687E-2</v>
      </c>
    </row>
    <row r="69" spans="1:6" ht="15" customHeight="1" x14ac:dyDescent="0.15">
      <c r="A69" s="12"/>
      <c r="B69" s="35">
        <v>55</v>
      </c>
      <c r="C69" s="75">
        <f>地家!C69+大沢下町!C69+大沢中町!C69+大沢上町!C69+大地堂!C69+大沢新田!C69</f>
        <v>3</v>
      </c>
      <c r="D69" s="75">
        <f>地家!D69+大沢下町!D69+大沢中町!D69+大沢上町!D69+大地堂!D69+大沢新田!D69</f>
        <v>13</v>
      </c>
      <c r="E69" s="10">
        <f>地家!E69+大沢下町!E69+大沢中町!E69+大沢上町!E69+大地堂!E69+大沢新田!E69</f>
        <v>16</v>
      </c>
      <c r="F69" s="32"/>
    </row>
    <row r="70" spans="1:6" ht="15" customHeight="1" x14ac:dyDescent="0.15">
      <c r="A70" s="12"/>
      <c r="B70" s="35">
        <v>56</v>
      </c>
      <c r="C70" s="75">
        <f>地家!C70+大沢下町!C70+大沢中町!C70+大沢上町!C70+大地堂!C70+大沢新田!C70</f>
        <v>9</v>
      </c>
      <c r="D70" s="75">
        <f>地家!D70+大沢下町!D70+大沢中町!D70+大沢上町!D70+大地堂!D70+大沢新田!D70</f>
        <v>12</v>
      </c>
      <c r="E70" s="10">
        <f>地家!E70+大沢下町!E70+大沢中町!E70+大沢上町!E70+大地堂!E70+大沢新田!E70</f>
        <v>21</v>
      </c>
      <c r="F70" s="32"/>
    </row>
    <row r="71" spans="1:6" ht="15" customHeight="1" x14ac:dyDescent="0.15">
      <c r="A71" s="12"/>
      <c r="B71" s="35">
        <v>57</v>
      </c>
      <c r="C71" s="75">
        <f>地家!C71+大沢下町!C71+大沢中町!C71+大沢上町!C71+大地堂!C71+大沢新田!C71</f>
        <v>3</v>
      </c>
      <c r="D71" s="75">
        <f>地家!D71+大沢下町!D71+大沢中町!D71+大沢上町!D71+大地堂!D71+大沢新田!D71</f>
        <v>4</v>
      </c>
      <c r="E71" s="10">
        <f>地家!E71+大沢下町!E71+大沢中町!E71+大沢上町!E71+大地堂!E71+大沢新田!E71</f>
        <v>7</v>
      </c>
      <c r="F71" s="32"/>
    </row>
    <row r="72" spans="1:6" ht="15" customHeight="1" x14ac:dyDescent="0.15">
      <c r="A72" s="12"/>
      <c r="B72" s="35">
        <v>58</v>
      </c>
      <c r="C72" s="75">
        <f>地家!C72+大沢下町!C72+大沢中町!C72+大沢上町!C72+大地堂!C72+大沢新田!C72</f>
        <v>8</v>
      </c>
      <c r="D72" s="75">
        <f>地家!D72+大沢下町!D72+大沢中町!D72+大沢上町!D72+大地堂!D72+大沢新田!D72</f>
        <v>9</v>
      </c>
      <c r="E72" s="10">
        <f>地家!E72+大沢下町!E72+大沢中町!E72+大沢上町!E72+大地堂!E72+大沢新田!E72</f>
        <v>17</v>
      </c>
      <c r="F72" s="32"/>
    </row>
    <row r="73" spans="1:6" ht="15" customHeight="1" x14ac:dyDescent="0.15">
      <c r="A73" s="12"/>
      <c r="B73" s="35">
        <v>59</v>
      </c>
      <c r="C73" s="75">
        <f>地家!C73+大沢下町!C73+大沢中町!C73+大沢上町!C73+大地堂!C73+大沢新田!C73</f>
        <v>7</v>
      </c>
      <c r="D73" s="75">
        <f>地家!D73+大沢下町!D73+大沢中町!D73+大沢上町!D73+大地堂!D73+大沢新田!D73</f>
        <v>10</v>
      </c>
      <c r="E73" s="10">
        <f>地家!E73+大沢下町!E73+大沢中町!E73+大沢上町!E73+大地堂!E73+大沢新田!E73</f>
        <v>17</v>
      </c>
      <c r="F73" s="32"/>
    </row>
    <row r="74" spans="1:6" ht="15" customHeight="1" x14ac:dyDescent="0.15">
      <c r="A74" s="12"/>
      <c r="B74" s="40" t="s">
        <v>61</v>
      </c>
      <c r="C74" s="49">
        <f>地家!C74+大沢下町!C74+大沢中町!C74+大沢上町!C74+大地堂!C74+大沢新田!C74</f>
        <v>30</v>
      </c>
      <c r="D74" s="49">
        <f>地家!D74+大沢下町!D74+大沢中町!D74+大沢上町!D74+大地堂!D74+大沢新田!D74</f>
        <v>48</v>
      </c>
      <c r="E74" s="41">
        <f>地家!E74+大沢下町!E74+大沢中町!E74+大沢上町!E74+大地堂!E74+大沢新田!E74</f>
        <v>78</v>
      </c>
      <c r="F74" s="42">
        <f>E74/E147</f>
        <v>6.3934426229508193E-2</v>
      </c>
    </row>
    <row r="75" spans="1:6" ht="15" customHeight="1" x14ac:dyDescent="0.15">
      <c r="A75" s="12"/>
      <c r="B75" s="35">
        <v>60</v>
      </c>
      <c r="C75" s="75">
        <f>地家!C75+大沢下町!C75+大沢中町!C75+大沢上町!C75+大地堂!C75+大沢新田!C75</f>
        <v>5</v>
      </c>
      <c r="D75" s="75">
        <f>地家!D75+大沢下町!D75+大沢中町!D75+大沢上町!D75+大地堂!D75+大沢新田!D75</f>
        <v>7</v>
      </c>
      <c r="E75" s="10">
        <f>地家!E75+大沢下町!E75+大沢中町!E75+大沢上町!E75+大地堂!E75+大沢新田!E75</f>
        <v>12</v>
      </c>
      <c r="F75" s="32"/>
    </row>
    <row r="76" spans="1:6" ht="15" customHeight="1" x14ac:dyDescent="0.15">
      <c r="A76" s="12"/>
      <c r="B76" s="35">
        <v>61</v>
      </c>
      <c r="C76" s="75">
        <f>地家!C76+大沢下町!C76+大沢中町!C76+大沢上町!C76+大地堂!C76+大沢新田!C76</f>
        <v>7</v>
      </c>
      <c r="D76" s="75">
        <f>地家!D76+大沢下町!D76+大沢中町!D76+大沢上町!D76+大地堂!D76+大沢新田!D76</f>
        <v>8</v>
      </c>
      <c r="E76" s="10">
        <f>地家!E76+大沢下町!E76+大沢中町!E76+大沢上町!E76+大地堂!E76+大沢新田!E76</f>
        <v>15</v>
      </c>
      <c r="F76" s="32"/>
    </row>
    <row r="77" spans="1:6" ht="15" customHeight="1" x14ac:dyDescent="0.15">
      <c r="A77" s="12"/>
      <c r="B77" s="35">
        <v>62</v>
      </c>
      <c r="C77" s="75">
        <f>地家!C77+大沢下町!C77+大沢中町!C77+大沢上町!C77+大地堂!C77+大沢新田!C77</f>
        <v>15</v>
      </c>
      <c r="D77" s="75">
        <f>地家!D77+大沢下町!D77+大沢中町!D77+大沢上町!D77+大地堂!D77+大沢新田!D77</f>
        <v>8</v>
      </c>
      <c r="E77" s="10">
        <f>地家!E77+大沢下町!E77+大沢中町!E77+大沢上町!E77+大地堂!E77+大沢新田!E77</f>
        <v>23</v>
      </c>
      <c r="F77" s="32"/>
    </row>
    <row r="78" spans="1:6" ht="15" customHeight="1" x14ac:dyDescent="0.15">
      <c r="A78" s="12"/>
      <c r="B78" s="35">
        <v>63</v>
      </c>
      <c r="C78" s="75">
        <f>地家!C78+大沢下町!C78+大沢中町!C78+大沢上町!C78+大地堂!C78+大沢新田!C78</f>
        <v>7</v>
      </c>
      <c r="D78" s="75">
        <f>地家!D78+大沢下町!D78+大沢中町!D78+大沢上町!D78+大地堂!D78+大沢新田!D78</f>
        <v>7</v>
      </c>
      <c r="E78" s="10">
        <f>地家!E78+大沢下町!E78+大沢中町!E78+大沢上町!E78+大地堂!E78+大沢新田!E78</f>
        <v>14</v>
      </c>
      <c r="F78" s="32"/>
    </row>
    <row r="79" spans="1:6" ht="15" customHeight="1" x14ac:dyDescent="0.15">
      <c r="A79" s="12"/>
      <c r="B79" s="35">
        <v>64</v>
      </c>
      <c r="C79" s="75">
        <f>地家!C79+大沢下町!C79+大沢中町!C79+大沢上町!C79+大地堂!C79+大沢新田!C79</f>
        <v>5</v>
      </c>
      <c r="D79" s="75">
        <f>地家!D79+大沢下町!D79+大沢中町!D79+大沢上町!D79+大地堂!D79+大沢新田!D79</f>
        <v>9</v>
      </c>
      <c r="E79" s="10">
        <f>地家!E79+大沢下町!E79+大沢中町!E79+大沢上町!E79+大地堂!E79+大沢新田!E79</f>
        <v>14</v>
      </c>
      <c r="F79" s="32"/>
    </row>
    <row r="80" spans="1:6" ht="15" customHeight="1" x14ac:dyDescent="0.15">
      <c r="A80" s="12"/>
      <c r="B80" s="40" t="s">
        <v>62</v>
      </c>
      <c r="C80" s="49">
        <f>地家!C80+大沢下町!C80+大沢中町!C80+大沢上町!C80+大地堂!C80+大沢新田!C80</f>
        <v>39</v>
      </c>
      <c r="D80" s="49">
        <f>地家!D80+大沢下町!D80+大沢中町!D80+大沢上町!D80+大地堂!D80+大沢新田!D80</f>
        <v>39</v>
      </c>
      <c r="E80" s="41">
        <f>地家!E80+大沢下町!E80+大沢中町!E80+大沢上町!E80+大地堂!E80+大沢新田!E80</f>
        <v>78</v>
      </c>
      <c r="F80" s="42">
        <f>E80/E147</f>
        <v>6.3934426229508193E-2</v>
      </c>
    </row>
    <row r="81" spans="1:6" ht="15" customHeight="1" x14ac:dyDescent="0.15">
      <c r="A81" s="12"/>
      <c r="B81" s="35">
        <v>65</v>
      </c>
      <c r="C81" s="75">
        <f>地家!C81+大沢下町!C81+大沢中町!C81+大沢上町!C81+大地堂!C81+大沢新田!C81</f>
        <v>4</v>
      </c>
      <c r="D81" s="75">
        <f>地家!D81+大沢下町!D81+大沢中町!D81+大沢上町!D81+大地堂!D81+大沢新田!D81</f>
        <v>8</v>
      </c>
      <c r="E81" s="10">
        <f>地家!E81+大沢下町!E81+大沢中町!E81+大沢上町!E81+大地堂!E81+大沢新田!E81</f>
        <v>12</v>
      </c>
      <c r="F81" s="32"/>
    </row>
    <row r="82" spans="1:6" ht="15" customHeight="1" x14ac:dyDescent="0.15">
      <c r="A82" s="12"/>
      <c r="B82" s="35">
        <v>66</v>
      </c>
      <c r="C82" s="75">
        <f>地家!C82+大沢下町!C82+大沢中町!C82+大沢上町!C82+大地堂!C82+大沢新田!C82</f>
        <v>9</v>
      </c>
      <c r="D82" s="75">
        <f>地家!D82+大沢下町!D82+大沢中町!D82+大沢上町!D82+大地堂!D82+大沢新田!D82</f>
        <v>11</v>
      </c>
      <c r="E82" s="10">
        <f>地家!E82+大沢下町!E82+大沢中町!E82+大沢上町!E82+大地堂!E82+大沢新田!E82</f>
        <v>20</v>
      </c>
      <c r="F82" s="32"/>
    </row>
    <row r="83" spans="1:6" ht="15" customHeight="1" x14ac:dyDescent="0.15">
      <c r="A83" s="12"/>
      <c r="B83" s="35">
        <v>67</v>
      </c>
      <c r="C83" s="75">
        <f>地家!C83+大沢下町!C83+大沢中町!C83+大沢上町!C83+大地堂!C83+大沢新田!C83</f>
        <v>12</v>
      </c>
      <c r="D83" s="75">
        <f>地家!D83+大沢下町!D83+大沢中町!D83+大沢上町!D83+大地堂!D83+大沢新田!D83</f>
        <v>7</v>
      </c>
      <c r="E83" s="10">
        <f>地家!E83+大沢下町!E83+大沢中町!E83+大沢上町!E83+大地堂!E83+大沢新田!E83</f>
        <v>19</v>
      </c>
      <c r="F83" s="32"/>
    </row>
    <row r="84" spans="1:6" ht="15" customHeight="1" x14ac:dyDescent="0.15">
      <c r="A84" s="12"/>
      <c r="B84" s="35">
        <v>68</v>
      </c>
      <c r="C84" s="75">
        <f>地家!C84+大沢下町!C84+大沢中町!C84+大沢上町!C84+大地堂!C84+大沢新田!C84</f>
        <v>7</v>
      </c>
      <c r="D84" s="75">
        <f>地家!D84+大沢下町!D84+大沢中町!D84+大沢上町!D84+大地堂!D84+大沢新田!D84</f>
        <v>6</v>
      </c>
      <c r="E84" s="10">
        <f>地家!E84+大沢下町!E84+大沢中町!E84+大沢上町!E84+大地堂!E84+大沢新田!E84</f>
        <v>13</v>
      </c>
      <c r="F84" s="32"/>
    </row>
    <row r="85" spans="1:6" ht="15" customHeight="1" x14ac:dyDescent="0.15">
      <c r="A85" s="12"/>
      <c r="B85" s="35">
        <v>69</v>
      </c>
      <c r="C85" s="75">
        <f>地家!C85+大沢下町!C85+大沢中町!C85+大沢上町!C85+大地堂!C85+大沢新田!C85</f>
        <v>9</v>
      </c>
      <c r="D85" s="75">
        <f>地家!D85+大沢下町!D85+大沢中町!D85+大沢上町!D85+大地堂!D85+大沢新田!D85</f>
        <v>12</v>
      </c>
      <c r="E85" s="10">
        <f>地家!E85+大沢下町!E85+大沢中町!E85+大沢上町!E85+大地堂!E85+大沢新田!E85</f>
        <v>21</v>
      </c>
      <c r="F85" s="32"/>
    </row>
    <row r="86" spans="1:6" ht="15" customHeight="1" x14ac:dyDescent="0.15">
      <c r="A86" s="12"/>
      <c r="B86" s="43" t="s">
        <v>63</v>
      </c>
      <c r="C86" s="71">
        <f>地家!C86+大沢下町!C86+大沢中町!C86+大沢上町!C86+大地堂!C86+大沢新田!C86</f>
        <v>41</v>
      </c>
      <c r="D86" s="71">
        <f>地家!D86+大沢下町!D86+大沢中町!D86+大沢上町!D86+大地堂!D86+大沢新田!D86</f>
        <v>44</v>
      </c>
      <c r="E86" s="44">
        <f>地家!E86+大沢下町!E86+大沢中町!E86+大沢上町!E86+大地堂!E86+大沢新田!E86</f>
        <v>85</v>
      </c>
      <c r="F86" s="45">
        <f>E86/E147</f>
        <v>6.9672131147540978E-2</v>
      </c>
    </row>
    <row r="87" spans="1:6" ht="15" customHeight="1" x14ac:dyDescent="0.15">
      <c r="A87" s="12"/>
      <c r="B87" s="35">
        <v>70</v>
      </c>
      <c r="C87" s="75">
        <f>地家!C87+大沢下町!C87+大沢中町!C87+大沢上町!C87+大地堂!C87+大沢新田!C87</f>
        <v>10</v>
      </c>
      <c r="D87" s="75">
        <f>地家!D87+大沢下町!D87+大沢中町!D87+大沢上町!D87+大地堂!D87+大沢新田!D87</f>
        <v>11</v>
      </c>
      <c r="E87" s="10">
        <f>地家!E87+大沢下町!E87+大沢中町!E87+大沢上町!E87+大地堂!E87+大沢新田!E87</f>
        <v>21</v>
      </c>
      <c r="F87" s="32"/>
    </row>
    <row r="88" spans="1:6" ht="15" customHeight="1" x14ac:dyDescent="0.15">
      <c r="A88" s="12"/>
      <c r="B88" s="35">
        <v>71</v>
      </c>
      <c r="C88" s="75">
        <f>地家!C88+大沢下町!C88+大沢中町!C88+大沢上町!C88+大地堂!C88+大沢新田!C88</f>
        <v>8</v>
      </c>
      <c r="D88" s="75">
        <f>地家!D88+大沢下町!D88+大沢中町!D88+大沢上町!D88+大地堂!D88+大沢新田!D88</f>
        <v>18</v>
      </c>
      <c r="E88" s="10">
        <f>地家!E88+大沢下町!E88+大沢中町!E88+大沢上町!E88+大地堂!E88+大沢新田!E88</f>
        <v>26</v>
      </c>
      <c r="F88" s="32"/>
    </row>
    <row r="89" spans="1:6" ht="15" customHeight="1" x14ac:dyDescent="0.15">
      <c r="A89" s="12"/>
      <c r="B89" s="35">
        <v>72</v>
      </c>
      <c r="C89" s="75">
        <f>地家!C89+大沢下町!C89+大沢中町!C89+大沢上町!C89+大地堂!C89+大沢新田!C89</f>
        <v>12</v>
      </c>
      <c r="D89" s="75">
        <f>地家!D89+大沢下町!D89+大沢中町!D89+大沢上町!D89+大地堂!D89+大沢新田!D89</f>
        <v>12</v>
      </c>
      <c r="E89" s="10">
        <f>地家!E89+大沢下町!E89+大沢中町!E89+大沢上町!E89+大地堂!E89+大沢新田!E89</f>
        <v>24</v>
      </c>
      <c r="F89" s="32"/>
    </row>
    <row r="90" spans="1:6" ht="15" customHeight="1" x14ac:dyDescent="0.15">
      <c r="A90" s="12"/>
      <c r="B90" s="35">
        <v>73</v>
      </c>
      <c r="C90" s="75">
        <f>地家!C90+大沢下町!C90+大沢中町!C90+大沢上町!C90+大地堂!C90+大沢新田!C90</f>
        <v>15</v>
      </c>
      <c r="D90" s="75">
        <f>地家!D90+大沢下町!D90+大沢中町!D90+大沢上町!D90+大地堂!D90+大沢新田!D90</f>
        <v>16</v>
      </c>
      <c r="E90" s="10">
        <f>地家!E90+大沢下町!E90+大沢中町!E90+大沢上町!E90+大地堂!E90+大沢新田!E90</f>
        <v>31</v>
      </c>
      <c r="F90" s="32"/>
    </row>
    <row r="91" spans="1:6" ht="15" customHeight="1" x14ac:dyDescent="0.15">
      <c r="A91" s="12"/>
      <c r="B91" s="35">
        <v>74</v>
      </c>
      <c r="C91" s="75">
        <f>地家!C91+大沢下町!C91+大沢中町!C91+大沢上町!C91+大地堂!C91+大沢新田!C91</f>
        <v>16</v>
      </c>
      <c r="D91" s="75">
        <f>地家!D91+大沢下町!D91+大沢中町!D91+大沢上町!D91+大地堂!D91+大沢新田!D91</f>
        <v>17</v>
      </c>
      <c r="E91" s="10">
        <f>地家!E91+大沢下町!E91+大沢中町!E91+大沢上町!E91+大地堂!E91+大沢新田!E91</f>
        <v>33</v>
      </c>
      <c r="F91" s="32"/>
    </row>
    <row r="92" spans="1:6" ht="15" customHeight="1" x14ac:dyDescent="0.15">
      <c r="A92" s="12"/>
      <c r="B92" s="43" t="s">
        <v>64</v>
      </c>
      <c r="C92" s="71">
        <f>地家!C92+大沢下町!C92+大沢中町!C92+大沢上町!C92+大地堂!C92+大沢新田!C92</f>
        <v>61</v>
      </c>
      <c r="D92" s="71">
        <f>地家!D92+大沢下町!D92+大沢中町!D92+大沢上町!D92+大地堂!D92+大沢新田!D92</f>
        <v>74</v>
      </c>
      <c r="E92" s="44">
        <f>地家!E92+大沢下町!E92+大沢中町!E92+大沢上町!E92+大地堂!E92+大沢新田!E92</f>
        <v>135</v>
      </c>
      <c r="F92" s="45">
        <f>E92/E147</f>
        <v>0.11065573770491803</v>
      </c>
    </row>
    <row r="93" spans="1:6" ht="15" customHeight="1" x14ac:dyDescent="0.15">
      <c r="A93" s="12"/>
      <c r="B93" s="35">
        <v>75</v>
      </c>
      <c r="C93" s="75">
        <f>地家!C93+大沢下町!C93+大沢中町!C93+大沢上町!C93+大地堂!C93+大沢新田!C93</f>
        <v>15</v>
      </c>
      <c r="D93" s="75">
        <f>地家!D93+大沢下町!D93+大沢中町!D93+大沢上町!D93+大地堂!D93+大沢新田!D93</f>
        <v>23</v>
      </c>
      <c r="E93" s="10">
        <f>地家!E93+大沢下町!E93+大沢中町!E93+大沢上町!E93+大地堂!E93+大沢新田!E93</f>
        <v>38</v>
      </c>
      <c r="F93" s="32"/>
    </row>
    <row r="94" spans="1:6" ht="15" customHeight="1" x14ac:dyDescent="0.15">
      <c r="A94" s="12"/>
      <c r="B94" s="35">
        <v>76</v>
      </c>
      <c r="C94" s="75">
        <f>地家!C94+大沢下町!C94+大沢中町!C94+大沢上町!C94+大地堂!C94+大沢新田!C94</f>
        <v>19</v>
      </c>
      <c r="D94" s="75">
        <f>地家!D94+大沢下町!D94+大沢中町!D94+大沢上町!D94+大地堂!D94+大沢新田!D94</f>
        <v>12</v>
      </c>
      <c r="E94" s="10">
        <f>地家!E94+大沢下町!E94+大沢中町!E94+大沢上町!E94+大地堂!E94+大沢新田!E94</f>
        <v>31</v>
      </c>
      <c r="F94" s="32"/>
    </row>
    <row r="95" spans="1:6" ht="15" customHeight="1" x14ac:dyDescent="0.15">
      <c r="A95" s="12"/>
      <c r="B95" s="35">
        <v>77</v>
      </c>
      <c r="C95" s="75">
        <f>地家!C95+大沢下町!C95+大沢中町!C95+大沢上町!C95+大地堂!C95+大沢新田!C95</f>
        <v>11</v>
      </c>
      <c r="D95" s="75">
        <f>地家!D95+大沢下町!D95+大沢中町!D95+大沢上町!D95+大地堂!D95+大沢新田!D95</f>
        <v>9</v>
      </c>
      <c r="E95" s="10">
        <f>地家!E95+大沢下町!E95+大沢中町!E95+大沢上町!E95+大地堂!E95+大沢新田!E95</f>
        <v>20</v>
      </c>
      <c r="F95" s="32"/>
    </row>
    <row r="96" spans="1:6" ht="15" customHeight="1" x14ac:dyDescent="0.15">
      <c r="A96" s="12"/>
      <c r="B96" s="35">
        <v>78</v>
      </c>
      <c r="C96" s="75">
        <f>地家!C96+大沢下町!C96+大沢中町!C96+大沢上町!C96+大地堂!C96+大沢新田!C96</f>
        <v>11</v>
      </c>
      <c r="D96" s="75">
        <f>地家!D96+大沢下町!D96+大沢中町!D96+大沢上町!D96+大地堂!D96+大沢新田!D96</f>
        <v>7</v>
      </c>
      <c r="E96" s="10">
        <f>地家!E96+大沢下町!E96+大沢中町!E96+大沢上町!E96+大地堂!E96+大沢新田!E96</f>
        <v>18</v>
      </c>
      <c r="F96" s="32"/>
    </row>
    <row r="97" spans="1:6" ht="15" customHeight="1" x14ac:dyDescent="0.15">
      <c r="A97" s="12"/>
      <c r="B97" s="35">
        <v>79</v>
      </c>
      <c r="C97" s="75">
        <f>地家!C97+大沢下町!C97+大沢中町!C97+大沢上町!C97+大地堂!C97+大沢新田!C97</f>
        <v>10</v>
      </c>
      <c r="D97" s="75">
        <f>地家!D97+大沢下町!D97+大沢中町!D97+大沢上町!D97+大地堂!D97+大沢新田!D97</f>
        <v>10</v>
      </c>
      <c r="E97" s="10">
        <f>地家!E97+大沢下町!E97+大沢中町!E97+大沢上町!E97+大地堂!E97+大沢新田!E97</f>
        <v>20</v>
      </c>
      <c r="F97" s="32"/>
    </row>
    <row r="98" spans="1:6" ht="15" customHeight="1" x14ac:dyDescent="0.15">
      <c r="A98" s="12"/>
      <c r="B98" s="43" t="s">
        <v>65</v>
      </c>
      <c r="C98" s="71">
        <f>地家!C98+大沢下町!C98+大沢中町!C98+大沢上町!C98+大地堂!C98+大沢新田!C98</f>
        <v>66</v>
      </c>
      <c r="D98" s="71">
        <f>地家!D98+大沢下町!D98+大沢中町!D98+大沢上町!D98+大地堂!D98+大沢新田!D98</f>
        <v>61</v>
      </c>
      <c r="E98" s="44">
        <f>地家!E98+大沢下町!E98+大沢中町!E98+大沢上町!E98+大地堂!E98+大沢新田!E98</f>
        <v>127</v>
      </c>
      <c r="F98" s="45">
        <f>E98/E147</f>
        <v>0.1040983606557377</v>
      </c>
    </row>
    <row r="99" spans="1:6" ht="15" customHeight="1" x14ac:dyDescent="0.15">
      <c r="A99" s="12"/>
      <c r="B99" s="35">
        <v>80</v>
      </c>
      <c r="C99" s="75">
        <f>地家!C99+大沢下町!C99+大沢中町!C99+大沢上町!C99+大地堂!C99+大沢新田!C99</f>
        <v>9</v>
      </c>
      <c r="D99" s="75">
        <f>地家!D99+大沢下町!D99+大沢中町!D99+大沢上町!D99+大地堂!D99+大沢新田!D99</f>
        <v>10</v>
      </c>
      <c r="E99" s="10">
        <f>地家!E99+大沢下町!E99+大沢中町!E99+大沢上町!E99+大地堂!E99+大沢新田!E99</f>
        <v>19</v>
      </c>
      <c r="F99" s="32"/>
    </row>
    <row r="100" spans="1:6" ht="15" customHeight="1" x14ac:dyDescent="0.15">
      <c r="A100" s="12"/>
      <c r="B100" s="35">
        <v>81</v>
      </c>
      <c r="C100" s="75">
        <f>地家!C100+大沢下町!C100+大沢中町!C100+大沢上町!C100+大地堂!C100+大沢新田!C100</f>
        <v>7</v>
      </c>
      <c r="D100" s="75">
        <f>地家!D100+大沢下町!D100+大沢中町!D100+大沢上町!D100+大地堂!D100+大沢新田!D100</f>
        <v>5</v>
      </c>
      <c r="E100" s="10">
        <f>地家!E100+大沢下町!E100+大沢中町!E100+大沢上町!E100+大地堂!E100+大沢新田!E100</f>
        <v>12</v>
      </c>
      <c r="F100" s="32"/>
    </row>
    <row r="101" spans="1:6" ht="15" customHeight="1" x14ac:dyDescent="0.15">
      <c r="A101" s="12"/>
      <c r="B101" s="35">
        <v>82</v>
      </c>
      <c r="C101" s="75">
        <f>地家!C101+大沢下町!C101+大沢中町!C101+大沢上町!C101+大地堂!C101+大沢新田!C101</f>
        <v>7</v>
      </c>
      <c r="D101" s="75">
        <f>地家!D101+大沢下町!D101+大沢中町!D101+大沢上町!D101+大地堂!D101+大沢新田!D101</f>
        <v>13</v>
      </c>
      <c r="E101" s="10">
        <f>地家!E101+大沢下町!E101+大沢中町!E101+大沢上町!E101+大地堂!E101+大沢新田!E101</f>
        <v>20</v>
      </c>
      <c r="F101" s="32"/>
    </row>
    <row r="102" spans="1:6" ht="15" customHeight="1" x14ac:dyDescent="0.15">
      <c r="A102" s="12"/>
      <c r="B102" s="35">
        <v>83</v>
      </c>
      <c r="C102" s="75">
        <f>地家!C102+大沢下町!C102+大沢中町!C102+大沢上町!C102+大地堂!C102+大沢新田!C102</f>
        <v>9</v>
      </c>
      <c r="D102" s="75">
        <f>地家!D102+大沢下町!D102+大沢中町!D102+大沢上町!D102+大地堂!D102+大沢新田!D102</f>
        <v>10</v>
      </c>
      <c r="E102" s="10">
        <f>地家!E102+大沢下町!E102+大沢中町!E102+大沢上町!E102+大地堂!E102+大沢新田!E102</f>
        <v>19</v>
      </c>
      <c r="F102" s="32"/>
    </row>
    <row r="103" spans="1:6" ht="15" customHeight="1" x14ac:dyDescent="0.15">
      <c r="A103" s="12"/>
      <c r="B103" s="35">
        <v>84</v>
      </c>
      <c r="C103" s="75">
        <f>地家!C103+大沢下町!C103+大沢中町!C103+大沢上町!C103+大地堂!C103+大沢新田!C103</f>
        <v>5</v>
      </c>
      <c r="D103" s="75">
        <f>地家!D103+大沢下町!D103+大沢中町!D103+大沢上町!D103+大地堂!D103+大沢新田!D103</f>
        <v>9</v>
      </c>
      <c r="E103" s="10">
        <f>地家!E103+大沢下町!E103+大沢中町!E103+大沢上町!E103+大地堂!E103+大沢新田!E103</f>
        <v>14</v>
      </c>
      <c r="F103" s="32"/>
    </row>
    <row r="104" spans="1:6" ht="15" customHeight="1" x14ac:dyDescent="0.15">
      <c r="A104" s="12"/>
      <c r="B104" s="43" t="s">
        <v>66</v>
      </c>
      <c r="C104" s="71">
        <f>地家!C104+大沢下町!C104+大沢中町!C104+大沢上町!C104+大地堂!C104+大沢新田!C104</f>
        <v>37</v>
      </c>
      <c r="D104" s="71">
        <f>地家!D104+大沢下町!D104+大沢中町!D104+大沢上町!D104+大地堂!D104+大沢新田!D104</f>
        <v>47</v>
      </c>
      <c r="E104" s="44">
        <f>地家!E104+大沢下町!E104+大沢中町!E104+大沢上町!E104+大地堂!E104+大沢新田!E104</f>
        <v>84</v>
      </c>
      <c r="F104" s="45">
        <f>E104/E147</f>
        <v>6.8852459016393447E-2</v>
      </c>
    </row>
    <row r="105" spans="1:6" ht="15" customHeight="1" x14ac:dyDescent="0.15">
      <c r="A105" s="12"/>
      <c r="B105" s="35">
        <v>85</v>
      </c>
      <c r="C105" s="75">
        <f>地家!C105+大沢下町!C105+大沢中町!C105+大沢上町!C105+大地堂!C105+大沢新田!C105</f>
        <v>5</v>
      </c>
      <c r="D105" s="75">
        <f>地家!D105+大沢下町!D105+大沢中町!D105+大沢上町!D105+大地堂!D105+大沢新田!D105</f>
        <v>2</v>
      </c>
      <c r="E105" s="10">
        <f>地家!E105+大沢下町!E105+大沢中町!E105+大沢上町!E105+大地堂!E105+大沢新田!E105</f>
        <v>7</v>
      </c>
      <c r="F105" s="32"/>
    </row>
    <row r="106" spans="1:6" ht="15" customHeight="1" x14ac:dyDescent="0.15">
      <c r="A106" s="12"/>
      <c r="B106" s="35">
        <v>86</v>
      </c>
      <c r="C106" s="75">
        <f>地家!C106+大沢下町!C106+大沢中町!C106+大沢上町!C106+大地堂!C106+大沢新田!C106</f>
        <v>7</v>
      </c>
      <c r="D106" s="75">
        <f>地家!D106+大沢下町!D106+大沢中町!D106+大沢上町!D106+大地堂!D106+大沢新田!D106</f>
        <v>13</v>
      </c>
      <c r="E106" s="10">
        <f>地家!E106+大沢下町!E106+大沢中町!E106+大沢上町!E106+大地堂!E106+大沢新田!E106</f>
        <v>20</v>
      </c>
      <c r="F106" s="32"/>
    </row>
    <row r="107" spans="1:6" ht="15" customHeight="1" x14ac:dyDescent="0.15">
      <c r="A107" s="12"/>
      <c r="B107" s="35">
        <v>87</v>
      </c>
      <c r="C107" s="75">
        <f>地家!C107+大沢下町!C107+大沢中町!C107+大沢上町!C107+大地堂!C107+大沢新田!C107</f>
        <v>6</v>
      </c>
      <c r="D107" s="75">
        <f>地家!D107+大沢下町!D107+大沢中町!D107+大沢上町!D107+大地堂!D107+大沢新田!D107</f>
        <v>7</v>
      </c>
      <c r="E107" s="10">
        <f>地家!E107+大沢下町!E107+大沢中町!E107+大沢上町!E107+大地堂!E107+大沢新田!E107</f>
        <v>13</v>
      </c>
      <c r="F107" s="32"/>
    </row>
    <row r="108" spans="1:6" ht="15" customHeight="1" x14ac:dyDescent="0.15">
      <c r="A108" s="12"/>
      <c r="B108" s="35">
        <v>88</v>
      </c>
      <c r="C108" s="75">
        <f>地家!C108+大沢下町!C108+大沢中町!C108+大沢上町!C108+大地堂!C108+大沢新田!C108</f>
        <v>8</v>
      </c>
      <c r="D108" s="75">
        <f>地家!D108+大沢下町!D108+大沢中町!D108+大沢上町!D108+大地堂!D108+大沢新田!D108</f>
        <v>6</v>
      </c>
      <c r="E108" s="10">
        <f>地家!E108+大沢下町!E108+大沢中町!E108+大沢上町!E108+大地堂!E108+大沢新田!E108</f>
        <v>14</v>
      </c>
      <c r="F108" s="32"/>
    </row>
    <row r="109" spans="1:6" ht="15" customHeight="1" x14ac:dyDescent="0.15">
      <c r="A109" s="12"/>
      <c r="B109" s="35">
        <v>89</v>
      </c>
      <c r="C109" s="75">
        <f>地家!C109+大沢下町!C109+大沢中町!C109+大沢上町!C109+大地堂!C109+大沢新田!C109</f>
        <v>3</v>
      </c>
      <c r="D109" s="75">
        <f>地家!D109+大沢下町!D109+大沢中町!D109+大沢上町!D109+大地堂!D109+大沢新田!D109</f>
        <v>4</v>
      </c>
      <c r="E109" s="10">
        <f>地家!E109+大沢下町!E109+大沢中町!E109+大沢上町!E109+大地堂!E109+大沢新田!E109</f>
        <v>7</v>
      </c>
      <c r="F109" s="32"/>
    </row>
    <row r="110" spans="1:6" ht="15" customHeight="1" x14ac:dyDescent="0.15">
      <c r="A110" s="12"/>
      <c r="B110" s="43" t="s">
        <v>67</v>
      </c>
      <c r="C110" s="71">
        <f>地家!C110+大沢下町!C110+大沢中町!C110+大沢上町!C110+大地堂!C110+大沢新田!C110</f>
        <v>29</v>
      </c>
      <c r="D110" s="71">
        <f>地家!D110+大沢下町!D110+大沢中町!D110+大沢上町!D110+大地堂!D110+大沢新田!D110</f>
        <v>32</v>
      </c>
      <c r="E110" s="44">
        <f>地家!E110+大沢下町!E110+大沢中町!E110+大沢上町!E110+大地堂!E110+大沢新田!E110</f>
        <v>61</v>
      </c>
      <c r="F110" s="45">
        <f>E110/E147</f>
        <v>0.05</v>
      </c>
    </row>
    <row r="111" spans="1:6" ht="15" customHeight="1" x14ac:dyDescent="0.15">
      <c r="A111" s="12"/>
      <c r="B111" s="35">
        <v>90</v>
      </c>
      <c r="C111" s="75">
        <f>地家!C111+大沢下町!C111+大沢中町!C111+大沢上町!C111+大地堂!C111+大沢新田!C111</f>
        <v>3</v>
      </c>
      <c r="D111" s="75">
        <f>地家!D111+大沢下町!D111+大沢中町!D111+大沢上町!D111+大地堂!D111+大沢新田!D111</f>
        <v>3</v>
      </c>
      <c r="E111" s="10">
        <f>地家!E111+大沢下町!E111+大沢中町!E111+大沢上町!E111+大地堂!E111+大沢新田!E111</f>
        <v>6</v>
      </c>
      <c r="F111" s="32"/>
    </row>
    <row r="112" spans="1:6" ht="15" customHeight="1" x14ac:dyDescent="0.15">
      <c r="A112" s="12"/>
      <c r="B112" s="35">
        <v>91</v>
      </c>
      <c r="C112" s="75">
        <f>地家!C112+大沢下町!C112+大沢中町!C112+大沢上町!C112+大地堂!C112+大沢新田!C112</f>
        <v>1</v>
      </c>
      <c r="D112" s="75">
        <f>地家!D112+大沢下町!D112+大沢中町!D112+大沢上町!D112+大地堂!D112+大沢新田!D112</f>
        <v>2</v>
      </c>
      <c r="E112" s="10">
        <f>地家!E112+大沢下町!E112+大沢中町!E112+大沢上町!E112+大地堂!E112+大沢新田!E112</f>
        <v>3</v>
      </c>
      <c r="F112" s="32"/>
    </row>
    <row r="113" spans="1:6" ht="15" customHeight="1" x14ac:dyDescent="0.15">
      <c r="A113" s="12"/>
      <c r="B113" s="35">
        <v>92</v>
      </c>
      <c r="C113" s="75">
        <f>地家!C113+大沢下町!C113+大沢中町!C113+大沢上町!C113+大地堂!C113+大沢新田!C113</f>
        <v>2</v>
      </c>
      <c r="D113" s="75">
        <f>地家!D113+大沢下町!D113+大沢中町!D113+大沢上町!D113+大地堂!D113+大沢新田!D113</f>
        <v>4</v>
      </c>
      <c r="E113" s="10">
        <f>地家!E113+大沢下町!E113+大沢中町!E113+大沢上町!E113+大地堂!E113+大沢新田!E113</f>
        <v>6</v>
      </c>
      <c r="F113" s="32"/>
    </row>
    <row r="114" spans="1:6" ht="15" customHeight="1" x14ac:dyDescent="0.15">
      <c r="A114" s="12"/>
      <c r="B114" s="35">
        <v>93</v>
      </c>
      <c r="C114" s="75">
        <f>地家!C114+大沢下町!C114+大沢中町!C114+大沢上町!C114+大地堂!C114+大沢新田!C114</f>
        <v>3</v>
      </c>
      <c r="D114" s="75">
        <f>地家!D114+大沢下町!D114+大沢中町!D114+大沢上町!D114+大地堂!D114+大沢新田!D114</f>
        <v>3</v>
      </c>
      <c r="E114" s="10">
        <f>地家!E114+大沢下町!E114+大沢中町!E114+大沢上町!E114+大地堂!E114+大沢新田!E114</f>
        <v>6</v>
      </c>
      <c r="F114" s="32"/>
    </row>
    <row r="115" spans="1:6" ht="15" customHeight="1" x14ac:dyDescent="0.15">
      <c r="A115" s="12"/>
      <c r="B115" s="35">
        <v>94</v>
      </c>
      <c r="C115" s="75">
        <f>地家!C115+大沢下町!C115+大沢中町!C115+大沢上町!C115+大地堂!C115+大沢新田!C115</f>
        <v>1</v>
      </c>
      <c r="D115" s="75">
        <f>地家!D115+大沢下町!D115+大沢中町!D115+大沢上町!D115+大地堂!D115+大沢新田!D115</f>
        <v>5</v>
      </c>
      <c r="E115" s="10">
        <f>地家!E115+大沢下町!E115+大沢中町!E115+大沢上町!E115+大地堂!E115+大沢新田!E115</f>
        <v>6</v>
      </c>
      <c r="F115" s="32"/>
    </row>
    <row r="116" spans="1:6" ht="15" customHeight="1" x14ac:dyDescent="0.15">
      <c r="A116" s="12"/>
      <c r="B116" s="43" t="s">
        <v>68</v>
      </c>
      <c r="C116" s="71">
        <f>地家!C116+大沢下町!C116+大沢中町!C116+大沢上町!C116+大地堂!C116+大沢新田!C116</f>
        <v>10</v>
      </c>
      <c r="D116" s="71">
        <f>地家!D116+大沢下町!D116+大沢中町!D116+大沢上町!D116+大地堂!D116+大沢新田!D116</f>
        <v>17</v>
      </c>
      <c r="E116" s="44">
        <f>地家!E116+大沢下町!E116+大沢中町!E116+大沢上町!E116+大地堂!E116+大沢新田!E116</f>
        <v>27</v>
      </c>
      <c r="F116" s="45">
        <f>E116/E147</f>
        <v>2.2131147540983605E-2</v>
      </c>
    </row>
    <row r="117" spans="1:6" ht="15" customHeight="1" x14ac:dyDescent="0.15">
      <c r="A117" s="12"/>
      <c r="B117" s="35">
        <v>95</v>
      </c>
      <c r="C117" s="75">
        <f>地家!C117+大沢下町!C117+大沢中町!C117+大沢上町!C117+大地堂!C117+大沢新田!C117</f>
        <v>1</v>
      </c>
      <c r="D117" s="75">
        <f>地家!D117+大沢下町!D117+大沢中町!D117+大沢上町!D117+大地堂!D117+大沢新田!D117</f>
        <v>4</v>
      </c>
      <c r="E117" s="10">
        <f>地家!E117+大沢下町!E117+大沢中町!E117+大沢上町!E117+大地堂!E117+大沢新田!E117</f>
        <v>5</v>
      </c>
      <c r="F117" s="32"/>
    </row>
    <row r="118" spans="1:6" ht="15" customHeight="1" x14ac:dyDescent="0.15">
      <c r="A118" s="12"/>
      <c r="B118" s="35">
        <v>96</v>
      </c>
      <c r="C118" s="75">
        <f>地家!C118+大沢下町!C118+大沢中町!C118+大沢上町!C118+大地堂!C118+大沢新田!C118</f>
        <v>0</v>
      </c>
      <c r="D118" s="75">
        <f>地家!D118+大沢下町!D118+大沢中町!D118+大沢上町!D118+大地堂!D118+大沢新田!D118</f>
        <v>2</v>
      </c>
      <c r="E118" s="10">
        <f>地家!E118+大沢下町!E118+大沢中町!E118+大沢上町!E118+大地堂!E118+大沢新田!E118</f>
        <v>2</v>
      </c>
      <c r="F118" s="32"/>
    </row>
    <row r="119" spans="1:6" ht="15" customHeight="1" x14ac:dyDescent="0.15">
      <c r="A119" s="12"/>
      <c r="B119" s="35">
        <v>97</v>
      </c>
      <c r="C119" s="75">
        <f>地家!C119+大沢下町!C119+大沢中町!C119+大沢上町!C119+大地堂!C119+大沢新田!C119</f>
        <v>1</v>
      </c>
      <c r="D119" s="75">
        <f>地家!D119+大沢下町!D119+大沢中町!D119+大沢上町!D119+大地堂!D119+大沢新田!D119</f>
        <v>3</v>
      </c>
      <c r="E119" s="10">
        <f>地家!E119+大沢下町!E119+大沢中町!E119+大沢上町!E119+大地堂!E119+大沢新田!E119</f>
        <v>4</v>
      </c>
      <c r="F119" s="32"/>
    </row>
    <row r="120" spans="1:6" ht="15" customHeight="1" x14ac:dyDescent="0.15">
      <c r="A120" s="12"/>
      <c r="B120" s="35">
        <v>98</v>
      </c>
      <c r="C120" s="75">
        <f>地家!C120+大沢下町!C120+大沢中町!C120+大沢上町!C120+大地堂!C120+大沢新田!C120</f>
        <v>0</v>
      </c>
      <c r="D120" s="75">
        <f>地家!D120+大沢下町!D120+大沢中町!D120+大沢上町!D120+大地堂!D120+大沢新田!D120</f>
        <v>1</v>
      </c>
      <c r="E120" s="10">
        <f>地家!E120+大沢下町!E120+大沢中町!E120+大沢上町!E120+大地堂!E120+大沢新田!E120</f>
        <v>1</v>
      </c>
      <c r="F120" s="32"/>
    </row>
    <row r="121" spans="1:6" ht="15" customHeight="1" x14ac:dyDescent="0.15">
      <c r="A121" s="12"/>
      <c r="B121" s="35">
        <v>99</v>
      </c>
      <c r="C121" s="75">
        <f>地家!C121+大沢下町!C121+大沢中町!C121+大沢上町!C121+大地堂!C121+大沢新田!C121</f>
        <v>0</v>
      </c>
      <c r="D121" s="75">
        <f>地家!D121+大沢下町!D121+大沢中町!D121+大沢上町!D121+大地堂!D121+大沢新田!D121</f>
        <v>1</v>
      </c>
      <c r="E121" s="10">
        <f>地家!E121+大沢下町!E121+大沢中町!E121+大沢上町!E121+大地堂!E121+大沢新田!E121</f>
        <v>1</v>
      </c>
      <c r="F121" s="32"/>
    </row>
    <row r="122" spans="1:6" ht="15" customHeight="1" x14ac:dyDescent="0.15">
      <c r="A122" s="12"/>
      <c r="B122" s="43" t="s">
        <v>69</v>
      </c>
      <c r="C122" s="71">
        <f>地家!C122+大沢下町!C122+大沢中町!C122+大沢上町!C122+大地堂!C122+大沢新田!C122</f>
        <v>2</v>
      </c>
      <c r="D122" s="71">
        <f>地家!D122+大沢下町!D122+大沢中町!D122+大沢上町!D122+大地堂!D122+大沢新田!D122</f>
        <v>11</v>
      </c>
      <c r="E122" s="44">
        <f>地家!E122+大沢下町!E122+大沢中町!E122+大沢上町!E122+大地堂!E122+大沢新田!E122</f>
        <v>13</v>
      </c>
      <c r="F122" s="45">
        <f>E122/E147</f>
        <v>1.0655737704918032E-2</v>
      </c>
    </row>
    <row r="123" spans="1:6" ht="15" customHeight="1" x14ac:dyDescent="0.15">
      <c r="A123" s="12"/>
      <c r="B123" s="35">
        <v>100</v>
      </c>
      <c r="C123" s="75">
        <f>地家!C123+大沢下町!C123+大沢中町!C123+大沢上町!C123+大地堂!C123+大沢新田!C123</f>
        <v>0</v>
      </c>
      <c r="D123" s="75">
        <f>地家!D123+大沢下町!D123+大沢中町!D123+大沢上町!D123+大地堂!D123+大沢新田!D123</f>
        <v>3</v>
      </c>
      <c r="E123" s="10">
        <f>地家!E123+大沢下町!E123+大沢中町!E123+大沢上町!E123+大地堂!E123+大沢新田!E123</f>
        <v>3</v>
      </c>
      <c r="F123" s="32"/>
    </row>
    <row r="124" spans="1:6" ht="15" customHeight="1" x14ac:dyDescent="0.15">
      <c r="A124" s="12"/>
      <c r="B124" s="35">
        <v>101</v>
      </c>
      <c r="C124" s="75">
        <f>地家!C124+大沢下町!C124+大沢中町!C124+大沢上町!C124+大地堂!C124+大沢新田!C124</f>
        <v>0</v>
      </c>
      <c r="D124" s="75">
        <f>地家!D124+大沢下町!D124+大沢中町!D124+大沢上町!D124+大地堂!D124+大沢新田!D124</f>
        <v>0</v>
      </c>
      <c r="E124" s="10">
        <f>地家!E124+大沢下町!E124+大沢中町!E124+大沢上町!E124+大地堂!E124+大沢新田!E124</f>
        <v>0</v>
      </c>
      <c r="F124" s="32"/>
    </row>
    <row r="125" spans="1:6" ht="15" customHeight="1" x14ac:dyDescent="0.15">
      <c r="A125" s="12"/>
      <c r="B125" s="35">
        <v>102</v>
      </c>
      <c r="C125" s="75">
        <f>地家!C125+大沢下町!C125+大沢中町!C125+大沢上町!C125+大地堂!C125+大沢新田!C125</f>
        <v>0</v>
      </c>
      <c r="D125" s="75">
        <f>地家!D125+大沢下町!D125+大沢中町!D125+大沢上町!D125+大地堂!D125+大沢新田!D125</f>
        <v>0</v>
      </c>
      <c r="E125" s="10">
        <f>地家!E125+大沢下町!E125+大沢中町!E125+大沢上町!E125+大地堂!E125+大沢新田!E125</f>
        <v>0</v>
      </c>
      <c r="F125" s="32"/>
    </row>
    <row r="126" spans="1:6" ht="15" customHeight="1" x14ac:dyDescent="0.15">
      <c r="A126" s="12"/>
      <c r="B126" s="35">
        <v>103</v>
      </c>
      <c r="C126" s="75">
        <f>地家!C126+大沢下町!C126+大沢中町!C126+大沢上町!C126+大地堂!C126+大沢新田!C126</f>
        <v>0</v>
      </c>
      <c r="D126" s="75">
        <f>地家!D126+大沢下町!D126+大沢中町!D126+大沢上町!D126+大地堂!D126+大沢新田!D126</f>
        <v>0</v>
      </c>
      <c r="E126" s="10">
        <f>地家!E126+大沢下町!E126+大沢中町!E126+大沢上町!E126+大地堂!E126+大沢新田!E126</f>
        <v>0</v>
      </c>
      <c r="F126" s="32"/>
    </row>
    <row r="127" spans="1:6" ht="15" customHeight="1" x14ac:dyDescent="0.15">
      <c r="A127" s="12"/>
      <c r="B127" s="35">
        <v>104</v>
      </c>
      <c r="C127" s="75">
        <f>地家!C127+大沢下町!C127+大沢中町!C127+大沢上町!C127+大地堂!C127+大沢新田!C127</f>
        <v>0</v>
      </c>
      <c r="D127" s="75">
        <f>地家!D127+大沢下町!D127+大沢中町!D127+大沢上町!D127+大地堂!D127+大沢新田!D127</f>
        <v>0</v>
      </c>
      <c r="E127" s="10">
        <f>地家!E127+大沢下町!E127+大沢中町!E127+大沢上町!E127+大地堂!E127+大沢新田!E127</f>
        <v>0</v>
      </c>
      <c r="F127" s="32"/>
    </row>
    <row r="128" spans="1:6" ht="15" customHeight="1" x14ac:dyDescent="0.15">
      <c r="A128" s="12"/>
      <c r="B128" s="43" t="s">
        <v>70</v>
      </c>
      <c r="C128" s="71">
        <f>地家!C128+大沢下町!C128+大沢中町!C128+大沢上町!C128+大地堂!C128+大沢新田!C128</f>
        <v>0</v>
      </c>
      <c r="D128" s="71">
        <f>地家!D128+大沢下町!D128+大沢中町!D128+大沢上町!D128+大地堂!D128+大沢新田!D128</f>
        <v>3</v>
      </c>
      <c r="E128" s="44">
        <f>地家!E128+大沢下町!E128+大沢中町!E128+大沢上町!E128+大地堂!E128+大沢新田!E128</f>
        <v>3</v>
      </c>
      <c r="F128" s="45">
        <f>E128/E147</f>
        <v>2.4590163934426232E-3</v>
      </c>
    </row>
    <row r="129" spans="1:6" ht="15" customHeight="1" x14ac:dyDescent="0.15">
      <c r="A129" s="12"/>
      <c r="B129" s="35">
        <v>105</v>
      </c>
      <c r="C129" s="75">
        <f>地家!C129+大沢下町!C129+大沢中町!C129+大沢上町!C129+大地堂!C129+大沢新田!C129</f>
        <v>0</v>
      </c>
      <c r="D129" s="75">
        <f>地家!D129+大沢下町!D129+大沢中町!D129+大沢上町!D129+大地堂!D129+大沢新田!D129</f>
        <v>0</v>
      </c>
      <c r="E129" s="10">
        <f>地家!E129+大沢下町!E129+大沢中町!E129+大沢上町!E129+大地堂!E129+大沢新田!E129</f>
        <v>0</v>
      </c>
      <c r="F129" s="32"/>
    </row>
    <row r="130" spans="1:6" ht="15" customHeight="1" x14ac:dyDescent="0.15">
      <c r="A130" s="12"/>
      <c r="B130" s="35">
        <v>106</v>
      </c>
      <c r="C130" s="75">
        <f>地家!C130+大沢下町!C130+大沢中町!C130+大沢上町!C130+大地堂!C130+大沢新田!C130</f>
        <v>0</v>
      </c>
      <c r="D130" s="75">
        <f>地家!D130+大沢下町!D130+大沢中町!D130+大沢上町!D130+大地堂!D130+大沢新田!D130</f>
        <v>0</v>
      </c>
      <c r="E130" s="10">
        <f>地家!E130+大沢下町!E130+大沢中町!E130+大沢上町!E130+大地堂!E130+大沢新田!E130</f>
        <v>0</v>
      </c>
      <c r="F130" s="32"/>
    </row>
    <row r="131" spans="1:6" ht="15" customHeight="1" x14ac:dyDescent="0.15">
      <c r="A131" s="12"/>
      <c r="B131" s="35">
        <v>107</v>
      </c>
      <c r="C131" s="75">
        <f>地家!C131+大沢下町!C131+大沢中町!C131+大沢上町!C131+大地堂!C131+大沢新田!C131</f>
        <v>0</v>
      </c>
      <c r="D131" s="75">
        <f>地家!D131+大沢下町!D131+大沢中町!D131+大沢上町!D131+大地堂!D131+大沢新田!D131</f>
        <v>0</v>
      </c>
      <c r="E131" s="10">
        <f>地家!E131+大沢下町!E131+大沢中町!E131+大沢上町!E131+大地堂!E131+大沢新田!E131</f>
        <v>0</v>
      </c>
      <c r="F131" s="32"/>
    </row>
    <row r="132" spans="1:6" ht="15" customHeight="1" x14ac:dyDescent="0.15">
      <c r="A132" s="12"/>
      <c r="B132" s="35">
        <v>108</v>
      </c>
      <c r="C132" s="75">
        <f>地家!C132+大沢下町!C132+大沢中町!C132+大沢上町!C132+大地堂!C132+大沢新田!C132</f>
        <v>0</v>
      </c>
      <c r="D132" s="75">
        <f>地家!D132+大沢下町!D132+大沢中町!D132+大沢上町!D132+大地堂!D132+大沢新田!D132</f>
        <v>0</v>
      </c>
      <c r="E132" s="10">
        <f>地家!E132+大沢下町!E132+大沢中町!E132+大沢上町!E132+大地堂!E132+大沢新田!E132</f>
        <v>0</v>
      </c>
      <c r="F132" s="32"/>
    </row>
    <row r="133" spans="1:6" ht="15" customHeight="1" x14ac:dyDescent="0.15">
      <c r="A133" s="12"/>
      <c r="B133" s="35">
        <v>109</v>
      </c>
      <c r="C133" s="75">
        <f>地家!C133+大沢下町!C133+大沢中町!C133+大沢上町!C133+大地堂!C133+大沢新田!C133</f>
        <v>0</v>
      </c>
      <c r="D133" s="75">
        <f>地家!D133+大沢下町!D133+大沢中町!D133+大沢上町!D133+大地堂!D133+大沢新田!D133</f>
        <v>0</v>
      </c>
      <c r="E133" s="10">
        <f>地家!E133+大沢下町!E133+大沢中町!E133+大沢上町!E133+大地堂!E133+大沢新田!E133</f>
        <v>0</v>
      </c>
      <c r="F133" s="32"/>
    </row>
    <row r="134" spans="1:6" ht="15" customHeight="1" x14ac:dyDescent="0.15">
      <c r="A134" s="36"/>
      <c r="B134" s="46" t="s">
        <v>71</v>
      </c>
      <c r="C134" s="76">
        <f>地家!C134+大沢下町!C134+大沢中町!C134+大沢上町!C134+大地堂!C134+大沢新田!C134</f>
        <v>0</v>
      </c>
      <c r="D134" s="76">
        <f>地家!D134+大沢下町!D134+大沢中町!D134+大沢上町!D134+大地堂!D134+大沢新田!D134</f>
        <v>0</v>
      </c>
      <c r="E134" s="47">
        <f>地家!E134+大沢下町!E134+大沢中町!E134+大沢上町!E134+大地堂!E134+大沢新田!E134</f>
        <v>0</v>
      </c>
      <c r="F134" s="45">
        <f>E134/E147</f>
        <v>0</v>
      </c>
    </row>
    <row r="135" spans="1:6" ht="15" customHeight="1" x14ac:dyDescent="0.15">
      <c r="A135" s="36"/>
      <c r="B135" s="35">
        <v>110</v>
      </c>
      <c r="C135" s="75">
        <f>地家!C135+大沢下町!C135+大沢中町!C135+大沢上町!C135+大地堂!C135+大沢新田!C135</f>
        <v>0</v>
      </c>
      <c r="D135" s="75">
        <f>地家!D135+大沢下町!D135+大沢中町!D135+大沢上町!D135+大地堂!D135+大沢新田!D135</f>
        <v>0</v>
      </c>
      <c r="E135" s="10">
        <f>地家!E135+大沢下町!E135+大沢中町!E135+大沢上町!E135+大地堂!E135+大沢新田!E135</f>
        <v>0</v>
      </c>
      <c r="F135" s="32"/>
    </row>
    <row r="136" spans="1:6" ht="15" customHeight="1" x14ac:dyDescent="0.15">
      <c r="A136" s="36"/>
      <c r="B136" s="35">
        <v>111</v>
      </c>
      <c r="C136" s="75">
        <f>地家!C136+大沢下町!C136+大沢中町!C136+大沢上町!C136+大地堂!C136+大沢新田!C136</f>
        <v>0</v>
      </c>
      <c r="D136" s="75">
        <f>地家!D136+大沢下町!D136+大沢中町!D136+大沢上町!D136+大地堂!D136+大沢新田!D136</f>
        <v>0</v>
      </c>
      <c r="E136" s="10">
        <f>地家!E136+大沢下町!E136+大沢中町!E136+大沢上町!E136+大地堂!E136+大沢新田!E136</f>
        <v>0</v>
      </c>
      <c r="F136" s="32"/>
    </row>
    <row r="137" spans="1:6" ht="15" customHeight="1" x14ac:dyDescent="0.15">
      <c r="A137" s="36"/>
      <c r="B137" s="35">
        <v>112</v>
      </c>
      <c r="C137" s="75">
        <f>地家!C137+大沢下町!C137+大沢中町!C137+大沢上町!C137+大地堂!C137+大沢新田!C137</f>
        <v>0</v>
      </c>
      <c r="D137" s="75">
        <f>地家!D137+大沢下町!D137+大沢中町!D137+大沢上町!D137+大地堂!D137+大沢新田!D137</f>
        <v>0</v>
      </c>
      <c r="E137" s="10">
        <f>地家!E137+大沢下町!E137+大沢中町!E137+大沢上町!E137+大地堂!E137+大沢新田!E137</f>
        <v>0</v>
      </c>
      <c r="F137" s="32"/>
    </row>
    <row r="138" spans="1:6" ht="15" customHeight="1" x14ac:dyDescent="0.15">
      <c r="A138" s="36"/>
      <c r="B138" s="35">
        <v>113</v>
      </c>
      <c r="C138" s="75">
        <f>地家!C138+大沢下町!C138+大沢中町!C138+大沢上町!C138+大地堂!C138+大沢新田!C138</f>
        <v>0</v>
      </c>
      <c r="D138" s="75">
        <f>地家!D138+大沢下町!D138+大沢中町!D138+大沢上町!D138+大地堂!D138+大沢新田!D138</f>
        <v>0</v>
      </c>
      <c r="E138" s="10">
        <f>地家!E138+大沢下町!E138+大沢中町!E138+大沢上町!E138+大地堂!E138+大沢新田!E138</f>
        <v>0</v>
      </c>
      <c r="F138" s="32"/>
    </row>
    <row r="139" spans="1:6" ht="15" customHeight="1" x14ac:dyDescent="0.15">
      <c r="A139" s="36"/>
      <c r="B139" s="35">
        <v>114</v>
      </c>
      <c r="C139" s="75">
        <f>地家!C139+大沢下町!C139+大沢中町!C139+大沢上町!C139+大地堂!C139+大沢新田!C139</f>
        <v>0</v>
      </c>
      <c r="D139" s="75">
        <f>地家!D139+大沢下町!D139+大沢中町!D139+大沢上町!D139+大地堂!D139+大沢新田!D139</f>
        <v>0</v>
      </c>
      <c r="E139" s="10">
        <f>地家!E139+大沢下町!E139+大沢中町!E139+大沢上町!E139+大地堂!E139+大沢新田!E139</f>
        <v>0</v>
      </c>
      <c r="F139" s="32"/>
    </row>
    <row r="140" spans="1:6" ht="15" customHeight="1" x14ac:dyDescent="0.15">
      <c r="A140" s="36"/>
      <c r="B140" s="43" t="s">
        <v>378</v>
      </c>
      <c r="C140" s="71">
        <f>地家!C140+大沢下町!C140+大沢中町!C140+大沢上町!C140+大地堂!C140+大沢新田!C140</f>
        <v>0</v>
      </c>
      <c r="D140" s="71">
        <f>地家!D140+大沢下町!D140+大沢中町!D140+大沢上町!D140+大地堂!D140+大沢新田!D140</f>
        <v>0</v>
      </c>
      <c r="E140" s="44">
        <f>地家!E140+大沢下町!E140+大沢中町!E140+大沢上町!E140+大地堂!E140+大沢新田!E140</f>
        <v>0</v>
      </c>
      <c r="F140" s="45">
        <f>E140/E147</f>
        <v>0</v>
      </c>
    </row>
    <row r="141" spans="1:6" ht="15" customHeight="1" x14ac:dyDescent="0.15">
      <c r="A141" s="36"/>
      <c r="B141" s="35">
        <v>115</v>
      </c>
      <c r="C141" s="75">
        <f>地家!C141+大沢下町!C141+大沢中町!C141+大沢上町!C141+大地堂!C141+大沢新田!C141</f>
        <v>0</v>
      </c>
      <c r="D141" s="75">
        <f>地家!D141+大沢下町!D141+大沢中町!D141+大沢上町!D141+大地堂!D141+大沢新田!D141</f>
        <v>0</v>
      </c>
      <c r="E141" s="10">
        <f>地家!E141+大沢下町!E141+大沢中町!E141+大沢上町!E141+大地堂!E141+大沢新田!E141</f>
        <v>0</v>
      </c>
      <c r="F141" s="32"/>
    </row>
    <row r="142" spans="1:6" ht="15" customHeight="1" x14ac:dyDescent="0.15">
      <c r="A142" s="36"/>
      <c r="B142" s="35">
        <v>116</v>
      </c>
      <c r="C142" s="75">
        <f>地家!C142+大沢下町!C142+大沢中町!C142+大沢上町!C142+大地堂!C142+大沢新田!C142</f>
        <v>0</v>
      </c>
      <c r="D142" s="75">
        <f>地家!D142+大沢下町!D142+大沢中町!D142+大沢上町!D142+大地堂!D142+大沢新田!D142</f>
        <v>0</v>
      </c>
      <c r="E142" s="10">
        <f>地家!E142+大沢下町!E142+大沢中町!E142+大沢上町!E142+大地堂!E142+大沢新田!E142</f>
        <v>0</v>
      </c>
      <c r="F142" s="32"/>
    </row>
    <row r="143" spans="1:6" ht="15" customHeight="1" x14ac:dyDescent="0.15">
      <c r="A143" s="36"/>
      <c r="B143" s="35">
        <v>117</v>
      </c>
      <c r="C143" s="75">
        <f>地家!C143+大沢下町!C143+大沢中町!C143+大沢上町!C143+大地堂!C143+大沢新田!C143</f>
        <v>0</v>
      </c>
      <c r="D143" s="75">
        <f>地家!D143+大沢下町!D143+大沢中町!D143+大沢上町!D143+大地堂!D143+大沢新田!D143</f>
        <v>0</v>
      </c>
      <c r="E143" s="10">
        <f>地家!E143+大沢下町!E143+大沢中町!E143+大沢上町!E143+大地堂!E143+大沢新田!E143</f>
        <v>0</v>
      </c>
      <c r="F143" s="32"/>
    </row>
    <row r="144" spans="1:6" ht="15" customHeight="1" x14ac:dyDescent="0.15">
      <c r="A144" s="36"/>
      <c r="B144" s="35">
        <v>118</v>
      </c>
      <c r="C144" s="75">
        <f>地家!C144+大沢下町!C144+大沢中町!C144+大沢上町!C144+大地堂!C144+大沢新田!C144</f>
        <v>0</v>
      </c>
      <c r="D144" s="75">
        <f>地家!D144+大沢下町!D144+大沢中町!D144+大沢上町!D144+大地堂!D144+大沢新田!D144</f>
        <v>0</v>
      </c>
      <c r="E144" s="10">
        <f>地家!E144+大沢下町!E144+大沢中町!E144+大沢上町!E144+大地堂!E144+大沢新田!E144</f>
        <v>0</v>
      </c>
      <c r="F144" s="32"/>
    </row>
    <row r="145" spans="1:6" ht="15" customHeight="1" x14ac:dyDescent="0.15">
      <c r="A145" s="36"/>
      <c r="B145" s="35">
        <v>119</v>
      </c>
      <c r="C145" s="75">
        <f>地家!C145+大沢下町!C145+大沢中町!C145+大沢上町!C145+大地堂!C145+大沢新田!C145</f>
        <v>0</v>
      </c>
      <c r="D145" s="75">
        <f>地家!D145+大沢下町!D145+大沢中町!D145+大沢上町!D145+大地堂!D145+大沢新田!D145</f>
        <v>0</v>
      </c>
      <c r="E145" s="10">
        <f>地家!E145+大沢下町!E145+大沢中町!E145+大沢上町!E145+大地堂!E145+大沢新田!E145</f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f>地家!C146+大沢下町!C146+大沢中町!C146+大沢上町!C146+大地堂!C146+大沢新田!C146</f>
        <v>0</v>
      </c>
      <c r="D146" s="76">
        <f>地家!D146+大沢下町!D146+大沢中町!D146+大沢上町!D146+大地堂!D146+大沢新田!D146</f>
        <v>0</v>
      </c>
      <c r="E146" s="47">
        <f>地家!E146+大沢下町!E146+大沢中町!E146+大沢上町!E146+大地堂!E146+大沢新田!E146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7">
        <f>地家!C147+大沢下町!C147+大沢中町!C147+大沢上町!C147+大地堂!C147+大沢新田!C147</f>
        <v>587</v>
      </c>
      <c r="D147" s="77">
        <f>地家!D147+大沢下町!D147+大沢中町!D147+大沢上町!D147+大地堂!D147+大沢新田!D147</f>
        <v>633</v>
      </c>
      <c r="E147" s="8">
        <f>地家!E147+大沢下町!E147+大沢中町!E147+大沢上町!E147+大地堂!E147+大沢新田!E147</f>
        <v>1220</v>
      </c>
      <c r="F147" s="32">
        <f>SUM(F3:F134)</f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15">
      <c r="A150" s="16"/>
      <c r="B150" s="16" t="s">
        <v>7</v>
      </c>
      <c r="C150" s="17">
        <f>C8+C14+C20</f>
        <v>51</v>
      </c>
      <c r="D150" s="17">
        <f>D8+D14+D20</f>
        <v>50</v>
      </c>
      <c r="E150" s="17">
        <f>E8+E14+E20</f>
        <v>101</v>
      </c>
      <c r="F150" s="32">
        <f>E150/E153</f>
        <v>8.2786885245901637E-2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290</v>
      </c>
      <c r="D151" s="19">
        <f>D26+D32+D38+D44+D50+D56+D62+D68+D74+D80</f>
        <v>294</v>
      </c>
      <c r="E151" s="19">
        <f>E26+E32+E38+E44+E50+E56+E62+E68+E74+E80</f>
        <v>584</v>
      </c>
      <c r="F151" s="32">
        <f>E151/E153</f>
        <v>0.47868852459016392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246</v>
      </c>
      <c r="D152" s="21">
        <f t="shared" ref="D152:E152" si="0">D86+D92+D98+D104+D110+D116+D122+D128+D134+D140+D146</f>
        <v>289</v>
      </c>
      <c r="E152" s="21">
        <f t="shared" si="0"/>
        <v>535</v>
      </c>
      <c r="F152" s="32">
        <f>E152/E153</f>
        <v>0.43852459016393441</v>
      </c>
    </row>
    <row r="153" spans="1:6" ht="15" customHeight="1" x14ac:dyDescent="0.15">
      <c r="B153" s="2" t="s">
        <v>8</v>
      </c>
      <c r="C153" s="1">
        <f>SUM(C150:C152)</f>
        <v>587</v>
      </c>
      <c r="D153" s="1">
        <f>SUM(D150:D152)</f>
        <v>633</v>
      </c>
      <c r="E153" s="1">
        <f>SUM(E150:E152)</f>
        <v>1220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51</v>
      </c>
      <c r="D155" s="17">
        <f>D8+D14+D20</f>
        <v>50</v>
      </c>
      <c r="E155" s="17">
        <f>E8+E14+E20</f>
        <v>101</v>
      </c>
      <c r="F155" s="32">
        <f>E155/E159</f>
        <v>8.2786885245901637E-2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290</v>
      </c>
      <c r="D156" s="19">
        <f>D26+D32+D38+D44+D50+D56+D62+D68+D74+D80</f>
        <v>294</v>
      </c>
      <c r="E156" s="19">
        <f>E26+E32+E38+E44+E50+E56+E62+E68+E74+E80</f>
        <v>584</v>
      </c>
      <c r="F156" s="32">
        <f>E156/E159</f>
        <v>0.47868852459016392</v>
      </c>
    </row>
    <row r="157" spans="1:6" ht="15" customHeight="1" x14ac:dyDescent="0.15">
      <c r="A157" s="25"/>
      <c r="B157" s="20" t="s">
        <v>10</v>
      </c>
      <c r="C157" s="21">
        <f>C86+C92</f>
        <v>102</v>
      </c>
      <c r="D157" s="21">
        <f>D86+D92</f>
        <v>118</v>
      </c>
      <c r="E157" s="21">
        <f>E86+E92</f>
        <v>220</v>
      </c>
      <c r="F157" s="32">
        <f>E157/E159</f>
        <v>0.18032786885245902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144</v>
      </c>
      <c r="D158" s="27">
        <f t="shared" ref="D158:E158" si="1">D98+D104+D110+D116+D122+D128+D134+D140+D146</f>
        <v>171</v>
      </c>
      <c r="E158" s="27">
        <f t="shared" si="1"/>
        <v>315</v>
      </c>
      <c r="F158" s="32">
        <f>E158/E159</f>
        <v>0.25819672131147542</v>
      </c>
    </row>
    <row r="159" spans="1:6" ht="15" customHeight="1" x14ac:dyDescent="0.15">
      <c r="B159" s="2" t="s">
        <v>8</v>
      </c>
      <c r="C159" s="1">
        <f>SUM(C155:C158)</f>
        <v>587</v>
      </c>
      <c r="D159" s="1">
        <f>SUM(D155:D158)</f>
        <v>633</v>
      </c>
      <c r="E159" s="1">
        <f>SUM(E155:E158)</f>
        <v>1220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41</v>
      </c>
      <c r="D161" s="31">
        <f t="shared" ref="D161:E161" si="2">D110+D116+D122+D128+D134+D140+D146</f>
        <v>63</v>
      </c>
      <c r="E161" s="31">
        <f t="shared" si="2"/>
        <v>104</v>
      </c>
      <c r="F161" s="32">
        <f>E161/E159</f>
        <v>8.5245901639344257E-2</v>
      </c>
    </row>
    <row r="162" spans="1:6" ht="15" customHeight="1" x14ac:dyDescent="0.15">
      <c r="A162" s="30"/>
      <c r="B162" s="23" t="s">
        <v>15</v>
      </c>
      <c r="C162" s="31">
        <f>C116+C122+C128+C134+C140+C146</f>
        <v>12</v>
      </c>
      <c r="D162" s="31">
        <f t="shared" ref="D162:E162" si="3">D116+D122+D128+D134+D140+D146</f>
        <v>31</v>
      </c>
      <c r="E162" s="31">
        <f t="shared" si="3"/>
        <v>43</v>
      </c>
      <c r="F162" s="32">
        <f>E162/E159</f>
        <v>3.5245901639344261E-2</v>
      </c>
    </row>
    <row r="163" spans="1:6" ht="15" customHeight="1" x14ac:dyDescent="0.15">
      <c r="A163" s="30"/>
      <c r="B163" s="23" t="s">
        <v>13</v>
      </c>
      <c r="C163" s="31">
        <f>C122+C128+C134+C140+C146</f>
        <v>2</v>
      </c>
      <c r="D163" s="31">
        <f t="shared" ref="D163:E163" si="4">D122+D128+D134+D140+D146</f>
        <v>14</v>
      </c>
      <c r="E163" s="31">
        <f t="shared" si="4"/>
        <v>16</v>
      </c>
      <c r="F163" s="32">
        <f>E163/E159</f>
        <v>1.3114754098360656E-2</v>
      </c>
    </row>
    <row r="164" spans="1:6" ht="15" customHeight="1" x14ac:dyDescent="0.15">
      <c r="B164" s="4" t="s">
        <v>14</v>
      </c>
      <c r="C164" s="1">
        <f>C128+C134+C140+C146</f>
        <v>0</v>
      </c>
      <c r="D164" s="1">
        <f t="shared" ref="D164:E164" si="5">D128+D134+D140+D146</f>
        <v>3</v>
      </c>
      <c r="E164" s="1">
        <f t="shared" si="5"/>
        <v>3</v>
      </c>
      <c r="F164" s="32">
        <f>E164/E159</f>
        <v>2.4590163934426232E-3</v>
      </c>
    </row>
    <row r="165" spans="1:6" ht="15" customHeight="1" x14ac:dyDescent="0.15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15">
      <c r="B166" s="4" t="s">
        <v>390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391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3">
    <tabColor rgb="FF33CCCC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200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v>3</v>
      </c>
      <c r="D8" s="70">
        <v>5</v>
      </c>
      <c r="E8" s="38">
        <v>8</v>
      </c>
      <c r="F8" s="39">
        <v>4.7058823529411764E-2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1.7647058823529412E-2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1.7647058823529412E-2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4</v>
      </c>
      <c r="D26" s="49">
        <v>2</v>
      </c>
      <c r="E26" s="41">
        <v>6</v>
      </c>
      <c r="F26" s="42">
        <v>3.5294117647058823E-2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4</v>
      </c>
      <c r="E32" s="41">
        <v>7</v>
      </c>
      <c r="F32" s="42">
        <v>4.1176470588235294E-2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1.1764705882352941E-2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5</v>
      </c>
      <c r="D44" s="49">
        <v>3</v>
      </c>
      <c r="E44" s="41">
        <v>8</v>
      </c>
      <c r="F44" s="42">
        <v>4.7058823529411764E-2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v>4</v>
      </c>
      <c r="D50" s="49">
        <v>7</v>
      </c>
      <c r="E50" s="41">
        <v>11</v>
      </c>
      <c r="F50" s="42">
        <v>6.4705882352941183E-2</v>
      </c>
    </row>
    <row r="51" spans="1:6" ht="15" customHeight="1" x14ac:dyDescent="0.15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4</v>
      </c>
      <c r="D56" s="49">
        <v>6</v>
      </c>
      <c r="E56" s="41">
        <v>10</v>
      </c>
      <c r="F56" s="42">
        <v>5.8823529411764705E-2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5</v>
      </c>
      <c r="D62" s="49">
        <v>3</v>
      </c>
      <c r="E62" s="41">
        <v>8</v>
      </c>
      <c r="F62" s="42">
        <v>4.7058823529411764E-2</v>
      </c>
    </row>
    <row r="63" spans="1:6" ht="15" customHeight="1" x14ac:dyDescent="0.15">
      <c r="A63" s="12"/>
      <c r="B63" s="35">
        <v>50</v>
      </c>
      <c r="C63" s="94">
        <v>4</v>
      </c>
      <c r="D63" s="94">
        <v>1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3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v>7</v>
      </c>
      <c r="D68" s="49">
        <v>8</v>
      </c>
      <c r="E68" s="41">
        <v>15</v>
      </c>
      <c r="F68" s="42">
        <v>8.8235294117647065E-2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5</v>
      </c>
      <c r="D74" s="49">
        <v>5</v>
      </c>
      <c r="E74" s="41">
        <v>10</v>
      </c>
      <c r="F74" s="42">
        <v>5.8823529411764705E-2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6</v>
      </c>
      <c r="E80" s="41">
        <v>10</v>
      </c>
      <c r="F80" s="42">
        <v>5.8823529411764705E-2</v>
      </c>
    </row>
    <row r="81" spans="1:6" ht="15" customHeight="1" x14ac:dyDescent="0.15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v>6</v>
      </c>
      <c r="D86" s="71">
        <v>3</v>
      </c>
      <c r="E86" s="44">
        <v>9</v>
      </c>
      <c r="F86" s="45">
        <v>5.2941176470588235E-2</v>
      </c>
    </row>
    <row r="87" spans="1:6" ht="15" customHeight="1" x14ac:dyDescent="0.15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4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7</v>
      </c>
      <c r="E91" s="95">
        <v>7</v>
      </c>
      <c r="F91" s="32"/>
    </row>
    <row r="92" spans="1:6" ht="15" customHeight="1" x14ac:dyDescent="0.15">
      <c r="A92" s="12"/>
      <c r="B92" s="43" t="s">
        <v>41</v>
      </c>
      <c r="C92" s="71">
        <v>5</v>
      </c>
      <c r="D92" s="71">
        <v>19</v>
      </c>
      <c r="E92" s="44">
        <v>24</v>
      </c>
      <c r="F92" s="45">
        <v>0.14117647058823529</v>
      </c>
    </row>
    <row r="93" spans="1:6" ht="15" customHeight="1" x14ac:dyDescent="0.15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15">
      <c r="A94" s="12"/>
      <c r="B94" s="35">
        <v>76</v>
      </c>
      <c r="C94" s="94">
        <v>6</v>
      </c>
      <c r="D94" s="94">
        <v>1</v>
      </c>
      <c r="E94" s="95">
        <v>7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v>16</v>
      </c>
      <c r="D98" s="71">
        <v>6</v>
      </c>
      <c r="E98" s="44">
        <v>22</v>
      </c>
      <c r="F98" s="45">
        <v>0.12941176470588237</v>
      </c>
    </row>
    <row r="99" spans="1:6" ht="15" customHeight="1" x14ac:dyDescent="0.15">
      <c r="A99" s="12"/>
      <c r="B99" s="35">
        <v>80</v>
      </c>
      <c r="C99" s="94">
        <v>4</v>
      </c>
      <c r="D99" s="94">
        <v>0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6</v>
      </c>
      <c r="D104" s="71">
        <v>4</v>
      </c>
      <c r="E104" s="44">
        <v>10</v>
      </c>
      <c r="F104" s="45">
        <v>5.8823529411764705E-2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2.3529411764705882E-2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82</v>
      </c>
      <c r="D147" s="77">
        <v>88</v>
      </c>
      <c r="E147" s="77">
        <v>170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6</v>
      </c>
      <c r="D150" s="17">
        <v>8</v>
      </c>
      <c r="E150" s="17">
        <v>14</v>
      </c>
      <c r="F150" s="32">
        <v>8.2352941176470587E-2</v>
      </c>
    </row>
    <row r="151" spans="1:6" ht="15" customHeight="1" x14ac:dyDescent="0.15">
      <c r="A151" s="18"/>
      <c r="B151" s="18" t="s">
        <v>49</v>
      </c>
      <c r="C151" s="19">
        <v>42</v>
      </c>
      <c r="D151" s="19">
        <v>45</v>
      </c>
      <c r="E151" s="19">
        <v>87</v>
      </c>
      <c r="F151" s="32">
        <v>0.5117647058823529</v>
      </c>
    </row>
    <row r="152" spans="1:6" ht="15" customHeight="1" x14ac:dyDescent="0.15">
      <c r="A152" s="33"/>
      <c r="B152" s="20" t="s">
        <v>6</v>
      </c>
      <c r="C152" s="21">
        <v>34</v>
      </c>
      <c r="D152" s="21">
        <v>35</v>
      </c>
      <c r="E152" s="21">
        <v>69</v>
      </c>
      <c r="F152" s="32">
        <v>0.40588235294117647</v>
      </c>
    </row>
    <row r="153" spans="1:6" ht="15" customHeight="1" x14ac:dyDescent="0.15">
      <c r="B153" s="2" t="s">
        <v>8</v>
      </c>
      <c r="C153" s="1">
        <v>82</v>
      </c>
      <c r="D153" s="1">
        <v>88</v>
      </c>
      <c r="E153" s="1">
        <v>170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6</v>
      </c>
      <c r="D155" s="17">
        <v>8</v>
      </c>
      <c r="E155" s="17">
        <v>14</v>
      </c>
      <c r="F155" s="32">
        <v>8.2352941176470587E-2</v>
      </c>
    </row>
    <row r="156" spans="1:6" ht="15" customHeight="1" x14ac:dyDescent="0.15">
      <c r="A156" s="28"/>
      <c r="B156" s="18" t="s">
        <v>49</v>
      </c>
      <c r="C156" s="19">
        <v>42</v>
      </c>
      <c r="D156" s="19">
        <v>45</v>
      </c>
      <c r="E156" s="19">
        <v>87</v>
      </c>
      <c r="F156" s="32">
        <v>0.5117647058823529</v>
      </c>
    </row>
    <row r="157" spans="1:6" ht="15" customHeight="1" x14ac:dyDescent="0.15">
      <c r="A157" s="25"/>
      <c r="B157" s="20" t="s">
        <v>10</v>
      </c>
      <c r="C157" s="21">
        <v>11</v>
      </c>
      <c r="D157" s="21">
        <v>22</v>
      </c>
      <c r="E157" s="21">
        <v>33</v>
      </c>
      <c r="F157" s="32">
        <v>0.19411764705882353</v>
      </c>
    </row>
    <row r="158" spans="1:6" ht="15" customHeight="1" x14ac:dyDescent="0.15">
      <c r="A158" s="26"/>
      <c r="B158" s="29" t="s">
        <v>11</v>
      </c>
      <c r="C158" s="27">
        <v>23</v>
      </c>
      <c r="D158" s="27">
        <v>13</v>
      </c>
      <c r="E158" s="27">
        <v>36</v>
      </c>
      <c r="F158" s="32">
        <v>0.21176470588235294</v>
      </c>
    </row>
    <row r="159" spans="1:6" ht="15" customHeight="1" x14ac:dyDescent="0.15">
      <c r="B159" s="2" t="s">
        <v>8</v>
      </c>
      <c r="C159" s="1">
        <v>82</v>
      </c>
      <c r="D159" s="1">
        <v>88</v>
      </c>
      <c r="E159" s="1">
        <v>170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</v>
      </c>
      <c r="D161" s="31">
        <v>3</v>
      </c>
      <c r="E161" s="31">
        <v>4</v>
      </c>
      <c r="F161" s="32">
        <v>2.3529411764705882E-2</v>
      </c>
    </row>
    <row r="162" spans="1:6" ht="15" customHeight="1" x14ac:dyDescent="0.15">
      <c r="A162" s="30"/>
      <c r="B162" s="23" t="s">
        <v>15</v>
      </c>
      <c r="C162" s="31">
        <v>0</v>
      </c>
      <c r="D162" s="31">
        <v>0</v>
      </c>
      <c r="E162" s="31">
        <v>0</v>
      </c>
      <c r="F162" s="32">
        <v>0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84">
    <tabColor rgb="FF33CCCC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201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4</v>
      </c>
      <c r="E5" s="95">
        <v>5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v>8</v>
      </c>
      <c r="D8" s="70">
        <v>12</v>
      </c>
      <c r="E8" s="38">
        <v>20</v>
      </c>
      <c r="F8" s="39">
        <v>3.2894736842105261E-2</v>
      </c>
    </row>
    <row r="9" spans="1:6" ht="15" customHeight="1" x14ac:dyDescent="0.15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3</v>
      </c>
      <c r="E12" s="95">
        <v>6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v>12</v>
      </c>
      <c r="D14" s="70">
        <v>9</v>
      </c>
      <c r="E14" s="48">
        <v>21</v>
      </c>
      <c r="F14" s="39">
        <v>3.453947368421053E-2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3</v>
      </c>
      <c r="E19" s="95">
        <v>6</v>
      </c>
      <c r="F19" s="32"/>
    </row>
    <row r="20" spans="1:6" ht="15" customHeight="1" x14ac:dyDescent="0.15">
      <c r="A20" s="12"/>
      <c r="B20" s="37" t="s">
        <v>29</v>
      </c>
      <c r="C20" s="70">
        <v>10</v>
      </c>
      <c r="D20" s="70">
        <v>9</v>
      </c>
      <c r="E20" s="48">
        <v>19</v>
      </c>
      <c r="F20" s="39">
        <v>3.125E-2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5</v>
      </c>
      <c r="E22" s="95">
        <v>7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4</v>
      </c>
      <c r="E23" s="95">
        <v>5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5</v>
      </c>
      <c r="D25" s="94">
        <v>1</v>
      </c>
      <c r="E25" s="95">
        <v>6</v>
      </c>
      <c r="F25" s="32"/>
    </row>
    <row r="26" spans="1:6" ht="15" customHeight="1" x14ac:dyDescent="0.15">
      <c r="A26" s="12"/>
      <c r="B26" s="40" t="s">
        <v>30</v>
      </c>
      <c r="C26" s="49">
        <v>8</v>
      </c>
      <c r="D26" s="49">
        <v>12</v>
      </c>
      <c r="E26" s="41">
        <v>20</v>
      </c>
      <c r="F26" s="42">
        <v>3.2894736842105261E-2</v>
      </c>
    </row>
    <row r="27" spans="1:6" ht="15" customHeight="1" x14ac:dyDescent="0.15">
      <c r="A27" s="12"/>
      <c r="B27" s="35">
        <v>20</v>
      </c>
      <c r="C27" s="94">
        <v>3</v>
      </c>
      <c r="D27" s="94">
        <v>2</v>
      </c>
      <c r="E27" s="95">
        <v>5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3</v>
      </c>
      <c r="E28" s="95">
        <v>6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10</v>
      </c>
      <c r="D32" s="49">
        <v>10</v>
      </c>
      <c r="E32" s="41">
        <v>20</v>
      </c>
      <c r="F32" s="42">
        <v>3.2894736842105261E-2</v>
      </c>
    </row>
    <row r="33" spans="1:6" ht="15" customHeight="1" x14ac:dyDescent="0.15">
      <c r="A33" s="12"/>
      <c r="B33" s="35">
        <v>25</v>
      </c>
      <c r="C33" s="94">
        <v>4</v>
      </c>
      <c r="D33" s="94">
        <v>3</v>
      </c>
      <c r="E33" s="95">
        <v>7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3</v>
      </c>
      <c r="E35" s="95">
        <v>5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1</v>
      </c>
      <c r="E37" s="95">
        <v>4</v>
      </c>
      <c r="F37" s="32"/>
    </row>
    <row r="38" spans="1:6" ht="15" customHeight="1" x14ac:dyDescent="0.15">
      <c r="A38" s="12"/>
      <c r="B38" s="40" t="s">
        <v>32</v>
      </c>
      <c r="C38" s="49">
        <v>11</v>
      </c>
      <c r="D38" s="49">
        <v>9</v>
      </c>
      <c r="E38" s="41">
        <v>20</v>
      </c>
      <c r="F38" s="42">
        <v>3.2894736842105261E-2</v>
      </c>
    </row>
    <row r="39" spans="1:6" ht="15" customHeight="1" x14ac:dyDescent="0.15">
      <c r="A39" s="12"/>
      <c r="B39" s="35">
        <v>30</v>
      </c>
      <c r="C39" s="94">
        <v>3</v>
      </c>
      <c r="D39" s="94">
        <v>3</v>
      </c>
      <c r="E39" s="95">
        <v>6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4</v>
      </c>
      <c r="E40" s="95">
        <v>6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3</v>
      </c>
      <c r="E41" s="95">
        <v>6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3</v>
      </c>
      <c r="E42" s="95">
        <v>6</v>
      </c>
      <c r="F42" s="32"/>
    </row>
    <row r="43" spans="1:6" ht="15" customHeight="1" x14ac:dyDescent="0.15">
      <c r="A43" s="12"/>
      <c r="B43" s="35">
        <v>34</v>
      </c>
      <c r="C43" s="94">
        <v>4</v>
      </c>
      <c r="D43" s="94">
        <v>6</v>
      </c>
      <c r="E43" s="95">
        <v>10</v>
      </c>
      <c r="F43" s="32"/>
    </row>
    <row r="44" spans="1:6" ht="15" customHeight="1" x14ac:dyDescent="0.15">
      <c r="A44" s="12"/>
      <c r="B44" s="40" t="s">
        <v>33</v>
      </c>
      <c r="C44" s="49">
        <v>15</v>
      </c>
      <c r="D44" s="49">
        <v>19</v>
      </c>
      <c r="E44" s="41">
        <v>34</v>
      </c>
      <c r="F44" s="42">
        <v>5.5921052631578948E-2</v>
      </c>
    </row>
    <row r="45" spans="1:6" ht="15" customHeight="1" x14ac:dyDescent="0.15">
      <c r="A45" s="12"/>
      <c r="B45" s="35">
        <v>35</v>
      </c>
      <c r="C45" s="94">
        <v>3</v>
      </c>
      <c r="D45" s="94">
        <v>0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6</v>
      </c>
      <c r="E47" s="95">
        <v>9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10</v>
      </c>
      <c r="D50" s="49">
        <v>11</v>
      </c>
      <c r="E50" s="41">
        <v>21</v>
      </c>
      <c r="F50" s="42">
        <v>3.453947368421053E-2</v>
      </c>
    </row>
    <row r="51" spans="1:6" ht="15" customHeight="1" x14ac:dyDescent="0.15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3</v>
      </c>
      <c r="E53" s="95">
        <v>4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3</v>
      </c>
      <c r="E54" s="95">
        <v>5</v>
      </c>
      <c r="F54" s="32"/>
    </row>
    <row r="55" spans="1:6" ht="15" customHeight="1" x14ac:dyDescent="0.15">
      <c r="A55" s="12"/>
      <c r="B55" s="35">
        <v>44</v>
      </c>
      <c r="C55" s="94">
        <v>6</v>
      </c>
      <c r="D55" s="94">
        <v>3</v>
      </c>
      <c r="E55" s="95">
        <v>9</v>
      </c>
      <c r="F55" s="32"/>
    </row>
    <row r="56" spans="1:6" ht="15" customHeight="1" x14ac:dyDescent="0.15">
      <c r="A56" s="12"/>
      <c r="B56" s="40" t="s">
        <v>35</v>
      </c>
      <c r="C56" s="49">
        <v>12</v>
      </c>
      <c r="D56" s="49">
        <v>12</v>
      </c>
      <c r="E56" s="41">
        <v>24</v>
      </c>
      <c r="F56" s="42">
        <v>3.9473684210526314E-2</v>
      </c>
    </row>
    <row r="57" spans="1:6" ht="15" customHeight="1" x14ac:dyDescent="0.15">
      <c r="A57" s="12"/>
      <c r="B57" s="35">
        <v>45</v>
      </c>
      <c r="C57" s="94">
        <v>4</v>
      </c>
      <c r="D57" s="94">
        <v>4</v>
      </c>
      <c r="E57" s="95">
        <v>8</v>
      </c>
      <c r="F57" s="32"/>
    </row>
    <row r="58" spans="1:6" ht="15" customHeight="1" x14ac:dyDescent="0.15">
      <c r="A58" s="12"/>
      <c r="B58" s="35">
        <v>46</v>
      </c>
      <c r="C58" s="94">
        <v>5</v>
      </c>
      <c r="D58" s="94">
        <v>2</v>
      </c>
      <c r="E58" s="95">
        <v>7</v>
      </c>
      <c r="F58" s="32"/>
    </row>
    <row r="59" spans="1:6" ht="15" customHeight="1" x14ac:dyDescent="0.15">
      <c r="A59" s="12"/>
      <c r="B59" s="35">
        <v>47</v>
      </c>
      <c r="C59" s="94">
        <v>5</v>
      </c>
      <c r="D59" s="94">
        <v>6</v>
      </c>
      <c r="E59" s="95">
        <v>11</v>
      </c>
      <c r="F59" s="32"/>
    </row>
    <row r="60" spans="1:6" ht="15" customHeight="1" x14ac:dyDescent="0.15">
      <c r="A60" s="12"/>
      <c r="B60" s="35">
        <v>48</v>
      </c>
      <c r="C60" s="94">
        <v>7</v>
      </c>
      <c r="D60" s="94">
        <v>4</v>
      </c>
      <c r="E60" s="95">
        <v>11</v>
      </c>
      <c r="F60" s="32"/>
    </row>
    <row r="61" spans="1:6" ht="15" customHeight="1" x14ac:dyDescent="0.15">
      <c r="A61" s="12"/>
      <c r="B61" s="35">
        <v>49</v>
      </c>
      <c r="C61" s="94">
        <v>6</v>
      </c>
      <c r="D61" s="94">
        <v>4</v>
      </c>
      <c r="E61" s="95">
        <v>10</v>
      </c>
      <c r="F61" s="32"/>
    </row>
    <row r="62" spans="1:6" ht="15" customHeight="1" x14ac:dyDescent="0.15">
      <c r="A62" s="12"/>
      <c r="B62" s="40" t="s">
        <v>36</v>
      </c>
      <c r="C62" s="49">
        <v>27</v>
      </c>
      <c r="D62" s="49">
        <v>20</v>
      </c>
      <c r="E62" s="41">
        <v>47</v>
      </c>
      <c r="F62" s="42">
        <v>7.7302631578947373E-2</v>
      </c>
    </row>
    <row r="63" spans="1:6" ht="15" customHeight="1" x14ac:dyDescent="0.15">
      <c r="A63" s="12"/>
      <c r="B63" s="35">
        <v>50</v>
      </c>
      <c r="C63" s="94">
        <v>9</v>
      </c>
      <c r="D63" s="94">
        <v>4</v>
      </c>
      <c r="E63" s="95">
        <v>13</v>
      </c>
      <c r="F63" s="32"/>
    </row>
    <row r="64" spans="1:6" ht="15" customHeight="1" x14ac:dyDescent="0.15">
      <c r="A64" s="12"/>
      <c r="B64" s="35">
        <v>51</v>
      </c>
      <c r="C64" s="94">
        <v>6</v>
      </c>
      <c r="D64" s="94">
        <v>4</v>
      </c>
      <c r="E64" s="95">
        <v>10</v>
      </c>
      <c r="F64" s="32"/>
    </row>
    <row r="65" spans="1:6" ht="15" customHeight="1" x14ac:dyDescent="0.15">
      <c r="A65" s="12"/>
      <c r="B65" s="35">
        <v>52</v>
      </c>
      <c r="C65" s="94">
        <v>4</v>
      </c>
      <c r="D65" s="94">
        <v>5</v>
      </c>
      <c r="E65" s="95">
        <v>9</v>
      </c>
      <c r="F65" s="32"/>
    </row>
    <row r="66" spans="1:6" ht="15" customHeight="1" x14ac:dyDescent="0.15">
      <c r="A66" s="12"/>
      <c r="B66" s="35">
        <v>53</v>
      </c>
      <c r="C66" s="94">
        <v>5</v>
      </c>
      <c r="D66" s="94">
        <v>3</v>
      </c>
      <c r="E66" s="95">
        <v>8</v>
      </c>
      <c r="F66" s="32"/>
    </row>
    <row r="67" spans="1:6" ht="15" customHeight="1" x14ac:dyDescent="0.15">
      <c r="A67" s="12"/>
      <c r="B67" s="35">
        <v>54</v>
      </c>
      <c r="C67" s="94">
        <v>6</v>
      </c>
      <c r="D67" s="94">
        <v>3</v>
      </c>
      <c r="E67" s="95">
        <v>9</v>
      </c>
      <c r="F67" s="32"/>
    </row>
    <row r="68" spans="1:6" ht="15" customHeight="1" x14ac:dyDescent="0.15">
      <c r="A68" s="12"/>
      <c r="B68" s="40" t="s">
        <v>37</v>
      </c>
      <c r="C68" s="49">
        <v>30</v>
      </c>
      <c r="D68" s="49">
        <v>19</v>
      </c>
      <c r="E68" s="41">
        <v>49</v>
      </c>
      <c r="F68" s="42">
        <v>8.0592105263157895E-2</v>
      </c>
    </row>
    <row r="69" spans="1:6" ht="15" customHeight="1" x14ac:dyDescent="0.15">
      <c r="A69" s="12"/>
      <c r="B69" s="35">
        <v>55</v>
      </c>
      <c r="C69" s="94">
        <v>2</v>
      </c>
      <c r="D69" s="94">
        <v>5</v>
      </c>
      <c r="E69" s="95">
        <v>7</v>
      </c>
      <c r="F69" s="32"/>
    </row>
    <row r="70" spans="1:6" ht="15" customHeight="1" x14ac:dyDescent="0.15">
      <c r="A70" s="12"/>
      <c r="B70" s="35">
        <v>56</v>
      </c>
      <c r="C70" s="94">
        <v>7</v>
      </c>
      <c r="D70" s="94">
        <v>7</v>
      </c>
      <c r="E70" s="95">
        <v>14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5</v>
      </c>
      <c r="E72" s="95">
        <v>6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4</v>
      </c>
      <c r="E73" s="95">
        <v>8</v>
      </c>
      <c r="F73" s="32"/>
    </row>
    <row r="74" spans="1:6" ht="15" customHeight="1" x14ac:dyDescent="0.15">
      <c r="A74" s="12"/>
      <c r="B74" s="40" t="s">
        <v>38</v>
      </c>
      <c r="C74" s="49">
        <v>15</v>
      </c>
      <c r="D74" s="49">
        <v>22</v>
      </c>
      <c r="E74" s="41">
        <v>37</v>
      </c>
      <c r="F74" s="42">
        <v>6.0855263157894739E-2</v>
      </c>
    </row>
    <row r="75" spans="1:6" ht="15" customHeight="1" x14ac:dyDescent="0.15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3</v>
      </c>
      <c r="E76" s="95">
        <v>7</v>
      </c>
      <c r="F76" s="32"/>
    </row>
    <row r="77" spans="1:6" ht="15" customHeight="1" x14ac:dyDescent="0.15">
      <c r="A77" s="12"/>
      <c r="B77" s="35">
        <v>62</v>
      </c>
      <c r="C77" s="94">
        <v>6</v>
      </c>
      <c r="D77" s="94">
        <v>1</v>
      </c>
      <c r="E77" s="95">
        <v>7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5</v>
      </c>
      <c r="E78" s="95">
        <v>8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15">
      <c r="A80" s="12"/>
      <c r="B80" s="40" t="s">
        <v>39</v>
      </c>
      <c r="C80" s="49">
        <v>16</v>
      </c>
      <c r="D80" s="49">
        <v>14</v>
      </c>
      <c r="E80" s="41">
        <v>30</v>
      </c>
      <c r="F80" s="42">
        <v>4.9342105263157895E-2</v>
      </c>
    </row>
    <row r="81" spans="1:6" ht="15" customHeight="1" x14ac:dyDescent="0.15">
      <c r="A81" s="12"/>
      <c r="B81" s="35">
        <v>65</v>
      </c>
      <c r="C81" s="94">
        <v>1</v>
      </c>
      <c r="D81" s="94">
        <v>4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7</v>
      </c>
      <c r="D82" s="94">
        <v>5</v>
      </c>
      <c r="E82" s="95">
        <v>12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4</v>
      </c>
      <c r="E83" s="95">
        <v>8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5</v>
      </c>
      <c r="E85" s="95">
        <v>10</v>
      </c>
      <c r="F85" s="32"/>
    </row>
    <row r="86" spans="1:6" ht="15" customHeight="1" x14ac:dyDescent="0.15">
      <c r="A86" s="12"/>
      <c r="B86" s="43" t="s">
        <v>40</v>
      </c>
      <c r="C86" s="71">
        <v>18</v>
      </c>
      <c r="D86" s="71">
        <v>20</v>
      </c>
      <c r="E86" s="44">
        <v>38</v>
      </c>
      <c r="F86" s="45">
        <v>6.25E-2</v>
      </c>
    </row>
    <row r="87" spans="1:6" ht="15" customHeight="1" x14ac:dyDescent="0.15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10</v>
      </c>
      <c r="E88" s="95">
        <v>14</v>
      </c>
      <c r="F88" s="32"/>
    </row>
    <row r="89" spans="1:6" ht="15" customHeight="1" x14ac:dyDescent="0.15">
      <c r="A89" s="12"/>
      <c r="B89" s="35">
        <v>72</v>
      </c>
      <c r="C89" s="94">
        <v>5</v>
      </c>
      <c r="D89" s="94">
        <v>4</v>
      </c>
      <c r="E89" s="95">
        <v>9</v>
      </c>
      <c r="F89" s="32"/>
    </row>
    <row r="90" spans="1:6" ht="15" customHeight="1" x14ac:dyDescent="0.15">
      <c r="A90" s="12"/>
      <c r="B90" s="35">
        <v>73</v>
      </c>
      <c r="C90" s="94">
        <v>10</v>
      </c>
      <c r="D90" s="94">
        <v>10</v>
      </c>
      <c r="E90" s="95">
        <v>20</v>
      </c>
      <c r="F90" s="32"/>
    </row>
    <row r="91" spans="1:6" ht="15" customHeight="1" x14ac:dyDescent="0.15">
      <c r="A91" s="12"/>
      <c r="B91" s="35">
        <v>74</v>
      </c>
      <c r="C91" s="94">
        <v>8</v>
      </c>
      <c r="D91" s="94">
        <v>6</v>
      </c>
      <c r="E91" s="95">
        <v>14</v>
      </c>
      <c r="F91" s="32"/>
    </row>
    <row r="92" spans="1:6" ht="15" customHeight="1" x14ac:dyDescent="0.15">
      <c r="A92" s="12"/>
      <c r="B92" s="43" t="s">
        <v>41</v>
      </c>
      <c r="C92" s="71">
        <v>30</v>
      </c>
      <c r="D92" s="71">
        <v>34</v>
      </c>
      <c r="E92" s="44">
        <v>64</v>
      </c>
      <c r="F92" s="45">
        <v>0.10526315789473684</v>
      </c>
    </row>
    <row r="93" spans="1:6" ht="15" customHeight="1" x14ac:dyDescent="0.15">
      <c r="A93" s="12"/>
      <c r="B93" s="35">
        <v>75</v>
      </c>
      <c r="C93" s="94">
        <v>6</v>
      </c>
      <c r="D93" s="94">
        <v>9</v>
      </c>
      <c r="E93" s="95">
        <v>15</v>
      </c>
      <c r="F93" s="32"/>
    </row>
    <row r="94" spans="1:6" ht="15" customHeight="1" x14ac:dyDescent="0.15">
      <c r="A94" s="12"/>
      <c r="B94" s="35">
        <v>76</v>
      </c>
      <c r="C94" s="94">
        <v>6</v>
      </c>
      <c r="D94" s="94">
        <v>7</v>
      </c>
      <c r="E94" s="95">
        <v>13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15">
      <c r="A96" s="12"/>
      <c r="B96" s="35">
        <v>78</v>
      </c>
      <c r="C96" s="94">
        <v>7</v>
      </c>
      <c r="D96" s="94">
        <v>4</v>
      </c>
      <c r="E96" s="95">
        <v>11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6</v>
      </c>
      <c r="E97" s="95">
        <v>8</v>
      </c>
      <c r="F97" s="32"/>
    </row>
    <row r="98" spans="1:6" ht="15" customHeight="1" x14ac:dyDescent="0.15">
      <c r="A98" s="12"/>
      <c r="B98" s="43" t="s">
        <v>42</v>
      </c>
      <c r="C98" s="71">
        <v>24</v>
      </c>
      <c r="D98" s="71">
        <v>30</v>
      </c>
      <c r="E98" s="44">
        <v>54</v>
      </c>
      <c r="F98" s="45">
        <v>8.8815789473684209E-2</v>
      </c>
    </row>
    <row r="99" spans="1:6" ht="15" customHeight="1" x14ac:dyDescent="0.15">
      <c r="A99" s="12"/>
      <c r="B99" s="35">
        <v>80</v>
      </c>
      <c r="C99" s="94">
        <v>4</v>
      </c>
      <c r="D99" s="94">
        <v>6</v>
      </c>
      <c r="E99" s="95">
        <v>10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4</v>
      </c>
      <c r="D101" s="94">
        <v>4</v>
      </c>
      <c r="E101" s="95">
        <v>8</v>
      </c>
      <c r="F101" s="32"/>
    </row>
    <row r="102" spans="1:6" ht="15" customHeight="1" x14ac:dyDescent="0.15">
      <c r="A102" s="12"/>
      <c r="B102" s="35">
        <v>83</v>
      </c>
      <c r="C102" s="94">
        <v>6</v>
      </c>
      <c r="D102" s="94">
        <v>5</v>
      </c>
      <c r="E102" s="95">
        <v>11</v>
      </c>
      <c r="F102" s="32"/>
    </row>
    <row r="103" spans="1:6" ht="15" customHeight="1" x14ac:dyDescent="0.15">
      <c r="A103" s="12"/>
      <c r="B103" s="35">
        <v>84</v>
      </c>
      <c r="C103" s="94">
        <v>4</v>
      </c>
      <c r="D103" s="94">
        <v>4</v>
      </c>
      <c r="E103" s="95">
        <v>8</v>
      </c>
      <c r="F103" s="32"/>
    </row>
    <row r="104" spans="1:6" ht="15" customHeight="1" x14ac:dyDescent="0.15">
      <c r="A104" s="12"/>
      <c r="B104" s="43" t="s">
        <v>43</v>
      </c>
      <c r="C104" s="71">
        <v>21</v>
      </c>
      <c r="D104" s="71">
        <v>20</v>
      </c>
      <c r="E104" s="44">
        <v>41</v>
      </c>
      <c r="F104" s="45">
        <v>6.7434210526315791E-2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3</v>
      </c>
      <c r="D106" s="94">
        <v>10</v>
      </c>
      <c r="E106" s="95">
        <v>13</v>
      </c>
      <c r="F106" s="32"/>
    </row>
    <row r="107" spans="1:6" ht="15" customHeight="1" x14ac:dyDescent="0.15">
      <c r="A107" s="12"/>
      <c r="B107" s="35">
        <v>87</v>
      </c>
      <c r="C107" s="94">
        <v>5</v>
      </c>
      <c r="D107" s="94">
        <v>3</v>
      </c>
      <c r="E107" s="95">
        <v>8</v>
      </c>
      <c r="F107" s="32"/>
    </row>
    <row r="108" spans="1:6" ht="15" customHeight="1" x14ac:dyDescent="0.15">
      <c r="A108" s="12"/>
      <c r="B108" s="35">
        <v>88</v>
      </c>
      <c r="C108" s="94">
        <v>5</v>
      </c>
      <c r="D108" s="94">
        <v>1</v>
      </c>
      <c r="E108" s="95">
        <v>6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v>16</v>
      </c>
      <c r="D110" s="71">
        <v>17</v>
      </c>
      <c r="E110" s="44">
        <v>33</v>
      </c>
      <c r="F110" s="45">
        <v>5.4276315789473686E-2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5</v>
      </c>
      <c r="D116" s="71">
        <v>4</v>
      </c>
      <c r="E116" s="44">
        <v>9</v>
      </c>
      <c r="F116" s="45">
        <v>1.4802631578947368E-2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6</v>
      </c>
      <c r="E122" s="44">
        <v>6</v>
      </c>
      <c r="F122" s="45">
        <v>9.8684210526315784E-3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1.6447368421052631E-3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298</v>
      </c>
      <c r="D147" s="77">
        <v>310</v>
      </c>
      <c r="E147" s="77">
        <v>608</v>
      </c>
      <c r="F147" s="97">
        <v>0.99999999999999989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30</v>
      </c>
      <c r="D150" s="17">
        <v>30</v>
      </c>
      <c r="E150" s="17">
        <v>60</v>
      </c>
      <c r="F150" s="32">
        <v>9.8684210526315791E-2</v>
      </c>
    </row>
    <row r="151" spans="1:6" ht="15" customHeight="1" x14ac:dyDescent="0.15">
      <c r="A151" s="18"/>
      <c r="B151" s="18" t="s">
        <v>49</v>
      </c>
      <c r="C151" s="19">
        <v>154</v>
      </c>
      <c r="D151" s="19">
        <v>148</v>
      </c>
      <c r="E151" s="19">
        <v>302</v>
      </c>
      <c r="F151" s="32">
        <v>0.49671052631578949</v>
      </c>
    </row>
    <row r="152" spans="1:6" ht="15" customHeight="1" x14ac:dyDescent="0.15">
      <c r="A152" s="33"/>
      <c r="B152" s="20" t="s">
        <v>6</v>
      </c>
      <c r="C152" s="21">
        <v>114</v>
      </c>
      <c r="D152" s="21">
        <v>132</v>
      </c>
      <c r="E152" s="21">
        <v>246</v>
      </c>
      <c r="F152" s="32">
        <v>0.40460526315789475</v>
      </c>
    </row>
    <row r="153" spans="1:6" ht="15" customHeight="1" x14ac:dyDescent="0.15">
      <c r="B153" s="2" t="s">
        <v>8</v>
      </c>
      <c r="C153" s="1">
        <v>298</v>
      </c>
      <c r="D153" s="1">
        <v>310</v>
      </c>
      <c r="E153" s="1">
        <v>608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30</v>
      </c>
      <c r="D155" s="17">
        <v>30</v>
      </c>
      <c r="E155" s="17">
        <v>60</v>
      </c>
      <c r="F155" s="32">
        <v>9.8684210526315791E-2</v>
      </c>
    </row>
    <row r="156" spans="1:6" ht="15" customHeight="1" x14ac:dyDescent="0.15">
      <c r="A156" s="28"/>
      <c r="B156" s="18" t="s">
        <v>49</v>
      </c>
      <c r="C156" s="19">
        <v>154</v>
      </c>
      <c r="D156" s="19">
        <v>148</v>
      </c>
      <c r="E156" s="19">
        <v>302</v>
      </c>
      <c r="F156" s="32">
        <v>0.49671052631578949</v>
      </c>
    </row>
    <row r="157" spans="1:6" ht="15" customHeight="1" x14ac:dyDescent="0.15">
      <c r="A157" s="25"/>
      <c r="B157" s="20" t="s">
        <v>10</v>
      </c>
      <c r="C157" s="21">
        <v>48</v>
      </c>
      <c r="D157" s="21">
        <v>54</v>
      </c>
      <c r="E157" s="21">
        <v>102</v>
      </c>
      <c r="F157" s="32">
        <v>0.16776315789473684</v>
      </c>
    </row>
    <row r="158" spans="1:6" ht="15" customHeight="1" x14ac:dyDescent="0.15">
      <c r="A158" s="26"/>
      <c r="B158" s="29" t="s">
        <v>11</v>
      </c>
      <c r="C158" s="27">
        <v>66</v>
      </c>
      <c r="D158" s="27">
        <v>78</v>
      </c>
      <c r="E158" s="27">
        <v>144</v>
      </c>
      <c r="F158" s="32">
        <v>0.23684210526315788</v>
      </c>
    </row>
    <row r="159" spans="1:6" ht="15" customHeight="1" x14ac:dyDescent="0.15">
      <c r="B159" s="2" t="s">
        <v>8</v>
      </c>
      <c r="C159" s="1">
        <v>298</v>
      </c>
      <c r="D159" s="1">
        <v>310</v>
      </c>
      <c r="E159" s="1">
        <v>608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21</v>
      </c>
      <c r="D161" s="31">
        <v>28</v>
      </c>
      <c r="E161" s="31">
        <v>49</v>
      </c>
      <c r="F161" s="32">
        <v>8.0592105263157895E-2</v>
      </c>
    </row>
    <row r="162" spans="1:6" ht="15" customHeight="1" x14ac:dyDescent="0.15">
      <c r="A162" s="30"/>
      <c r="B162" s="23" t="s">
        <v>15</v>
      </c>
      <c r="C162" s="31">
        <v>5</v>
      </c>
      <c r="D162" s="31">
        <v>11</v>
      </c>
      <c r="E162" s="31">
        <v>16</v>
      </c>
      <c r="F162" s="32">
        <v>2.6315789473684209E-2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7</v>
      </c>
      <c r="E163" s="31">
        <v>7</v>
      </c>
      <c r="F163" s="32">
        <v>1.1513157894736841E-2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1.6447368421052631E-3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85">
    <tabColor rgb="FF33CCCC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202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1.0416666666666666E-2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1.0416666666666666E-2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2.0833333333333332E-2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1.0416666666666666E-2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3.125E-2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2.0833333333333332E-2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v>2</v>
      </c>
      <c r="D44" s="49">
        <v>3</v>
      </c>
      <c r="E44" s="41">
        <v>5</v>
      </c>
      <c r="F44" s="42">
        <v>5.2083333333333336E-2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2.0833333333333332E-2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1.0416666666666666E-2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2.0833333333333332E-2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3.125E-2</v>
      </c>
    </row>
    <row r="69" spans="1:6" ht="15" customHeight="1" x14ac:dyDescent="0.15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v>0</v>
      </c>
      <c r="D74" s="49">
        <v>5</v>
      </c>
      <c r="E74" s="41">
        <v>5</v>
      </c>
      <c r="F74" s="42">
        <v>5.2083333333333336E-2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4</v>
      </c>
      <c r="E80" s="41">
        <v>8</v>
      </c>
      <c r="F80" s="42">
        <v>8.3333333333333329E-2</v>
      </c>
    </row>
    <row r="81" spans="1:6" ht="15" customHeight="1" x14ac:dyDescent="0.15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4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v>3</v>
      </c>
      <c r="D86" s="71">
        <v>6</v>
      </c>
      <c r="E86" s="44">
        <v>9</v>
      </c>
      <c r="F86" s="45">
        <v>9.375E-2</v>
      </c>
    </row>
    <row r="87" spans="1:6" ht="15" customHeight="1" x14ac:dyDescent="0.15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v>8</v>
      </c>
      <c r="D92" s="71">
        <v>3</v>
      </c>
      <c r="E92" s="44">
        <v>11</v>
      </c>
      <c r="F92" s="45">
        <v>0.11458333333333333</v>
      </c>
    </row>
    <row r="93" spans="1:6" ht="15" customHeight="1" x14ac:dyDescent="0.15">
      <c r="A93" s="12"/>
      <c r="B93" s="35">
        <v>75</v>
      </c>
      <c r="C93" s="94">
        <v>1</v>
      </c>
      <c r="D93" s="94">
        <v>4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v>8</v>
      </c>
      <c r="D98" s="71">
        <v>7</v>
      </c>
      <c r="E98" s="44">
        <v>15</v>
      </c>
      <c r="F98" s="45">
        <v>0.15625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v>3</v>
      </c>
      <c r="D104" s="71">
        <v>6</v>
      </c>
      <c r="E104" s="44">
        <v>9</v>
      </c>
      <c r="F104" s="45">
        <v>9.375E-2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7.2916666666666671E-2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4.1666666666666664E-2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2</v>
      </c>
      <c r="E119" s="95">
        <v>3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2</v>
      </c>
      <c r="D122" s="71">
        <v>3</v>
      </c>
      <c r="E122" s="44">
        <v>5</v>
      </c>
      <c r="F122" s="45">
        <v>5.2083333333333336E-2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44</v>
      </c>
      <c r="D147" s="77">
        <v>52</v>
      </c>
      <c r="E147" s="77">
        <v>96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3</v>
      </c>
      <c r="D150" s="17">
        <v>1</v>
      </c>
      <c r="E150" s="17">
        <v>4</v>
      </c>
      <c r="F150" s="32">
        <v>4.1666666666666664E-2</v>
      </c>
    </row>
    <row r="151" spans="1:6" ht="15" customHeight="1" x14ac:dyDescent="0.15">
      <c r="A151" s="18"/>
      <c r="B151" s="18" t="s">
        <v>49</v>
      </c>
      <c r="C151" s="19">
        <v>13</v>
      </c>
      <c r="D151" s="19">
        <v>19</v>
      </c>
      <c r="E151" s="19">
        <v>32</v>
      </c>
      <c r="F151" s="32">
        <v>0.33333333333333331</v>
      </c>
    </row>
    <row r="152" spans="1:6" ht="15" customHeight="1" x14ac:dyDescent="0.15">
      <c r="A152" s="33"/>
      <c r="B152" s="20" t="s">
        <v>6</v>
      </c>
      <c r="C152" s="21">
        <v>28</v>
      </c>
      <c r="D152" s="21">
        <v>32</v>
      </c>
      <c r="E152" s="21">
        <v>60</v>
      </c>
      <c r="F152" s="32">
        <v>0.625</v>
      </c>
    </row>
    <row r="153" spans="1:6" ht="15" customHeight="1" x14ac:dyDescent="0.15">
      <c r="B153" s="2" t="s">
        <v>8</v>
      </c>
      <c r="C153" s="1">
        <v>44</v>
      </c>
      <c r="D153" s="1">
        <v>52</v>
      </c>
      <c r="E153" s="1">
        <v>96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3</v>
      </c>
      <c r="D155" s="17">
        <v>1</v>
      </c>
      <c r="E155" s="17">
        <v>4</v>
      </c>
      <c r="F155" s="32">
        <v>4.1666666666666664E-2</v>
      </c>
    </row>
    <row r="156" spans="1:6" ht="15" customHeight="1" x14ac:dyDescent="0.15">
      <c r="A156" s="28"/>
      <c r="B156" s="18" t="s">
        <v>49</v>
      </c>
      <c r="C156" s="19">
        <v>13</v>
      </c>
      <c r="D156" s="19">
        <v>19</v>
      </c>
      <c r="E156" s="19">
        <v>32</v>
      </c>
      <c r="F156" s="32">
        <v>0.33333333333333331</v>
      </c>
    </row>
    <row r="157" spans="1:6" ht="15" customHeight="1" x14ac:dyDescent="0.15">
      <c r="A157" s="25"/>
      <c r="B157" s="20" t="s">
        <v>10</v>
      </c>
      <c r="C157" s="21">
        <v>11</v>
      </c>
      <c r="D157" s="21">
        <v>9</v>
      </c>
      <c r="E157" s="21">
        <v>20</v>
      </c>
      <c r="F157" s="32">
        <v>0.20833333333333334</v>
      </c>
    </row>
    <row r="158" spans="1:6" ht="15" customHeight="1" x14ac:dyDescent="0.15">
      <c r="A158" s="26"/>
      <c r="B158" s="29" t="s">
        <v>11</v>
      </c>
      <c r="C158" s="27">
        <v>17</v>
      </c>
      <c r="D158" s="27">
        <v>23</v>
      </c>
      <c r="E158" s="27">
        <v>40</v>
      </c>
      <c r="F158" s="32">
        <v>0.41666666666666669</v>
      </c>
    </row>
    <row r="159" spans="1:6" ht="15" customHeight="1" x14ac:dyDescent="0.15">
      <c r="B159" s="2" t="s">
        <v>8</v>
      </c>
      <c r="C159" s="1">
        <v>44</v>
      </c>
      <c r="D159" s="1">
        <v>52</v>
      </c>
      <c r="E159" s="1">
        <v>96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6</v>
      </c>
      <c r="D161" s="31">
        <v>10</v>
      </c>
      <c r="E161" s="31">
        <v>16</v>
      </c>
      <c r="F161" s="32">
        <v>0.16666666666666666</v>
      </c>
    </row>
    <row r="162" spans="1:6" ht="15" customHeight="1" x14ac:dyDescent="0.15">
      <c r="A162" s="30"/>
      <c r="B162" s="23" t="s">
        <v>15</v>
      </c>
      <c r="C162" s="31">
        <v>3</v>
      </c>
      <c r="D162" s="31">
        <v>6</v>
      </c>
      <c r="E162" s="31">
        <v>9</v>
      </c>
      <c r="F162" s="32">
        <v>9.375E-2</v>
      </c>
    </row>
    <row r="163" spans="1:6" ht="15" customHeight="1" x14ac:dyDescent="0.15">
      <c r="A163" s="30"/>
      <c r="B163" s="23" t="s">
        <v>13</v>
      </c>
      <c r="C163" s="31">
        <v>2</v>
      </c>
      <c r="D163" s="31">
        <v>3</v>
      </c>
      <c r="E163" s="31">
        <v>5</v>
      </c>
      <c r="F163" s="32">
        <v>5.2083333333333336E-2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86">
    <tabColor rgb="FF33CCCC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203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1.5037593984962405E-2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7.5187969924812026E-3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2</v>
      </c>
      <c r="E20" s="48">
        <v>3</v>
      </c>
      <c r="F20" s="39">
        <v>2.2556390977443608E-2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v>4</v>
      </c>
      <c r="D26" s="49">
        <v>2</v>
      </c>
      <c r="E26" s="41">
        <v>6</v>
      </c>
      <c r="F26" s="42">
        <v>4.5112781954887216E-2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4</v>
      </c>
      <c r="E28" s="95">
        <v>5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v>3</v>
      </c>
      <c r="D32" s="49">
        <v>7</v>
      </c>
      <c r="E32" s="41">
        <v>10</v>
      </c>
      <c r="F32" s="42">
        <v>7.5187969924812026E-2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3</v>
      </c>
      <c r="E38" s="41">
        <v>5</v>
      </c>
      <c r="F38" s="42">
        <v>3.7593984962406013E-2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v>2</v>
      </c>
      <c r="D56" s="49">
        <v>2</v>
      </c>
      <c r="E56" s="41">
        <v>4</v>
      </c>
      <c r="F56" s="42">
        <v>3.007518796992481E-2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v>4</v>
      </c>
      <c r="D62" s="49">
        <v>4</v>
      </c>
      <c r="E62" s="41">
        <v>8</v>
      </c>
      <c r="F62" s="42">
        <v>6.0150375939849621E-2</v>
      </c>
    </row>
    <row r="63" spans="1:6" ht="15" customHeight="1" x14ac:dyDescent="0.15">
      <c r="A63" s="12"/>
      <c r="B63" s="35">
        <v>50</v>
      </c>
      <c r="C63" s="94">
        <v>0</v>
      </c>
      <c r="D63" s="94">
        <v>3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5</v>
      </c>
      <c r="D65" s="94">
        <v>3</v>
      </c>
      <c r="E65" s="95">
        <v>8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v>5</v>
      </c>
      <c r="D68" s="49">
        <v>7</v>
      </c>
      <c r="E68" s="41">
        <v>12</v>
      </c>
      <c r="F68" s="42">
        <v>9.0225563909774431E-2</v>
      </c>
    </row>
    <row r="69" spans="1:6" ht="15" customHeight="1" x14ac:dyDescent="0.15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5</v>
      </c>
      <c r="D72" s="94">
        <v>1</v>
      </c>
      <c r="E72" s="95">
        <v>6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v>7</v>
      </c>
      <c r="D74" s="49">
        <v>8</v>
      </c>
      <c r="E74" s="41">
        <v>15</v>
      </c>
      <c r="F74" s="42">
        <v>0.11278195488721804</v>
      </c>
    </row>
    <row r="75" spans="1:6" ht="15" customHeight="1" x14ac:dyDescent="0.15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1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6</v>
      </c>
      <c r="D80" s="49">
        <v>6</v>
      </c>
      <c r="E80" s="41">
        <v>12</v>
      </c>
      <c r="F80" s="42">
        <v>9.0225563909774431E-2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4</v>
      </c>
      <c r="D86" s="71">
        <v>2</v>
      </c>
      <c r="E86" s="44">
        <v>6</v>
      </c>
      <c r="F86" s="45">
        <v>4.5112781954887216E-2</v>
      </c>
    </row>
    <row r="87" spans="1:6" ht="15" customHeight="1" x14ac:dyDescent="0.15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v>7</v>
      </c>
      <c r="D92" s="71">
        <v>5</v>
      </c>
      <c r="E92" s="44">
        <v>12</v>
      </c>
      <c r="F92" s="45">
        <v>9.0225563909774431E-2</v>
      </c>
    </row>
    <row r="93" spans="1:6" ht="15" customHeight="1" x14ac:dyDescent="0.15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5</v>
      </c>
      <c r="D98" s="71">
        <v>5</v>
      </c>
      <c r="E98" s="44">
        <v>10</v>
      </c>
      <c r="F98" s="45">
        <v>7.5187969924812026E-2</v>
      </c>
    </row>
    <row r="99" spans="1:6" ht="15" customHeight="1" x14ac:dyDescent="0.15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v>4</v>
      </c>
      <c r="D104" s="71">
        <v>11</v>
      </c>
      <c r="E104" s="44">
        <v>15</v>
      </c>
      <c r="F104" s="45">
        <v>0.11278195488721804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4</v>
      </c>
      <c r="D110" s="71">
        <v>3</v>
      </c>
      <c r="E110" s="44">
        <v>7</v>
      </c>
      <c r="F110" s="45">
        <v>5.2631578947368418E-2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3.007518796992481E-2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7.5187969924812026E-3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61</v>
      </c>
      <c r="D147" s="77">
        <v>72</v>
      </c>
      <c r="E147" s="77">
        <v>133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3</v>
      </c>
      <c r="D150" s="17">
        <v>3</v>
      </c>
      <c r="E150" s="17">
        <v>6</v>
      </c>
      <c r="F150" s="32">
        <v>4.5112781954887216E-2</v>
      </c>
    </row>
    <row r="151" spans="1:6" ht="15" customHeight="1" x14ac:dyDescent="0.15">
      <c r="A151" s="18"/>
      <c r="B151" s="18" t="s">
        <v>49</v>
      </c>
      <c r="C151" s="19">
        <v>33</v>
      </c>
      <c r="D151" s="19">
        <v>39</v>
      </c>
      <c r="E151" s="19">
        <v>72</v>
      </c>
      <c r="F151" s="32">
        <v>0.54135338345864659</v>
      </c>
    </row>
    <row r="152" spans="1:6" ht="15" customHeight="1" x14ac:dyDescent="0.15">
      <c r="A152" s="33"/>
      <c r="B152" s="20" t="s">
        <v>6</v>
      </c>
      <c r="C152" s="21">
        <v>25</v>
      </c>
      <c r="D152" s="21">
        <v>30</v>
      </c>
      <c r="E152" s="21">
        <v>55</v>
      </c>
      <c r="F152" s="32">
        <v>0.41353383458646614</v>
      </c>
    </row>
    <row r="153" spans="1:6" ht="15" customHeight="1" x14ac:dyDescent="0.15">
      <c r="B153" s="2" t="s">
        <v>8</v>
      </c>
      <c r="C153" s="1">
        <v>61</v>
      </c>
      <c r="D153" s="1">
        <v>72</v>
      </c>
      <c r="E153" s="1">
        <v>133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3</v>
      </c>
      <c r="D155" s="17">
        <v>3</v>
      </c>
      <c r="E155" s="17">
        <v>6</v>
      </c>
      <c r="F155" s="32">
        <v>4.5112781954887216E-2</v>
      </c>
    </row>
    <row r="156" spans="1:6" ht="15" customHeight="1" x14ac:dyDescent="0.15">
      <c r="A156" s="28"/>
      <c r="B156" s="18" t="s">
        <v>49</v>
      </c>
      <c r="C156" s="19">
        <v>33</v>
      </c>
      <c r="D156" s="19">
        <v>39</v>
      </c>
      <c r="E156" s="19">
        <v>72</v>
      </c>
      <c r="F156" s="32">
        <v>0.54135338345864659</v>
      </c>
    </row>
    <row r="157" spans="1:6" ht="15" customHeight="1" x14ac:dyDescent="0.15">
      <c r="A157" s="25"/>
      <c r="B157" s="20" t="s">
        <v>10</v>
      </c>
      <c r="C157" s="21">
        <v>11</v>
      </c>
      <c r="D157" s="21">
        <v>7</v>
      </c>
      <c r="E157" s="21">
        <v>18</v>
      </c>
      <c r="F157" s="32">
        <v>0.13533834586466165</v>
      </c>
    </row>
    <row r="158" spans="1:6" ht="15" customHeight="1" x14ac:dyDescent="0.15">
      <c r="A158" s="26"/>
      <c r="B158" s="29" t="s">
        <v>11</v>
      </c>
      <c r="C158" s="27">
        <v>14</v>
      </c>
      <c r="D158" s="27">
        <v>23</v>
      </c>
      <c r="E158" s="27">
        <v>37</v>
      </c>
      <c r="F158" s="32">
        <v>0.2781954887218045</v>
      </c>
    </row>
    <row r="159" spans="1:6" ht="15" customHeight="1" x14ac:dyDescent="0.15">
      <c r="B159" s="2" t="s">
        <v>8</v>
      </c>
      <c r="C159" s="1">
        <v>61</v>
      </c>
      <c r="D159" s="1">
        <v>72</v>
      </c>
      <c r="E159" s="1">
        <v>133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5</v>
      </c>
      <c r="D161" s="31">
        <v>7</v>
      </c>
      <c r="E161" s="31">
        <v>12</v>
      </c>
      <c r="F161" s="32">
        <v>9.0225563909774431E-2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4</v>
      </c>
      <c r="E162" s="31">
        <v>5</v>
      </c>
      <c r="F162" s="32">
        <v>3.7593984962406013E-2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7.5187969924812026E-3</v>
      </c>
    </row>
    <row r="164" spans="1:6" ht="15" customHeight="1" x14ac:dyDescent="0.15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87">
    <tabColor rgb="FF33CCCC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204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v>3</v>
      </c>
      <c r="D14" s="70">
        <v>0</v>
      </c>
      <c r="E14" s="48">
        <v>3</v>
      </c>
      <c r="F14" s="39">
        <v>2.2556390977443608E-2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3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v>1</v>
      </c>
      <c r="D20" s="70">
        <v>6</v>
      </c>
      <c r="E20" s="48">
        <v>7</v>
      </c>
      <c r="F20" s="39">
        <v>5.2631578947368418E-2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3</v>
      </c>
      <c r="E26" s="41">
        <v>4</v>
      </c>
      <c r="F26" s="42">
        <v>3.007518796992481E-2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7.5187969924812026E-3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1.5037593984962405E-2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2.2556390977443608E-2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v>3</v>
      </c>
      <c r="D50" s="49">
        <v>0</v>
      </c>
      <c r="E50" s="41">
        <v>3</v>
      </c>
      <c r="F50" s="42">
        <v>2.2556390977443608E-2</v>
      </c>
    </row>
    <row r="51" spans="1:6" ht="15" customHeight="1" x14ac:dyDescent="0.15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v>5</v>
      </c>
      <c r="D56" s="49">
        <v>3</v>
      </c>
      <c r="E56" s="41">
        <v>8</v>
      </c>
      <c r="F56" s="42">
        <v>6.0150375939849621E-2</v>
      </c>
    </row>
    <row r="57" spans="1:6" ht="15" customHeight="1" x14ac:dyDescent="0.15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v>7</v>
      </c>
      <c r="D62" s="49">
        <v>6</v>
      </c>
      <c r="E62" s="41">
        <v>13</v>
      </c>
      <c r="F62" s="42">
        <v>9.7744360902255634E-2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v>3</v>
      </c>
      <c r="D68" s="49">
        <v>3</v>
      </c>
      <c r="E68" s="41">
        <v>6</v>
      </c>
      <c r="F68" s="42">
        <v>4.5112781954887216E-2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2</v>
      </c>
      <c r="D74" s="49">
        <v>4</v>
      </c>
      <c r="E74" s="41">
        <v>6</v>
      </c>
      <c r="F74" s="42">
        <v>4.5112781954887216E-2</v>
      </c>
    </row>
    <row r="75" spans="1:6" ht="15" customHeight="1" x14ac:dyDescent="0.15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v>5</v>
      </c>
      <c r="D80" s="49">
        <v>6</v>
      </c>
      <c r="E80" s="41">
        <v>11</v>
      </c>
      <c r="F80" s="42">
        <v>8.2706766917293228E-2</v>
      </c>
    </row>
    <row r="81" spans="1:6" ht="15" customHeight="1" x14ac:dyDescent="0.15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v>7</v>
      </c>
      <c r="D86" s="71">
        <v>9</v>
      </c>
      <c r="E86" s="44">
        <v>16</v>
      </c>
      <c r="F86" s="45">
        <v>0.12030075187969924</v>
      </c>
    </row>
    <row r="87" spans="1:6" ht="15" customHeight="1" x14ac:dyDescent="0.15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4</v>
      </c>
      <c r="D92" s="71">
        <v>8</v>
      </c>
      <c r="E92" s="44">
        <v>12</v>
      </c>
      <c r="F92" s="45">
        <v>9.0225563909774431E-2</v>
      </c>
    </row>
    <row r="93" spans="1:6" ht="15" customHeight="1" x14ac:dyDescent="0.15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1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0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v>10</v>
      </c>
      <c r="D98" s="71">
        <v>7</v>
      </c>
      <c r="E98" s="44">
        <v>17</v>
      </c>
      <c r="F98" s="45">
        <v>0.12781954887218044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v>1</v>
      </c>
      <c r="D104" s="71">
        <v>5</v>
      </c>
      <c r="E104" s="44">
        <v>6</v>
      </c>
      <c r="F104" s="45">
        <v>4.5112781954887216E-2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v>5</v>
      </c>
      <c r="D110" s="71">
        <v>1</v>
      </c>
      <c r="E110" s="44">
        <v>6</v>
      </c>
      <c r="F110" s="45">
        <v>4.5112781954887216E-2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6.0150375939849621E-2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7.5187969924812026E-3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63</v>
      </c>
      <c r="D147" s="77">
        <v>70</v>
      </c>
      <c r="E147" s="77">
        <v>133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4</v>
      </c>
      <c r="D150" s="17">
        <v>6</v>
      </c>
      <c r="E150" s="17">
        <v>10</v>
      </c>
      <c r="F150" s="32">
        <v>7.5187969924812026E-2</v>
      </c>
    </row>
    <row r="151" spans="1:6" ht="15" customHeight="1" x14ac:dyDescent="0.15">
      <c r="A151" s="18"/>
      <c r="B151" s="18" t="s">
        <v>49</v>
      </c>
      <c r="C151" s="19">
        <v>30</v>
      </c>
      <c r="D151" s="19">
        <v>27</v>
      </c>
      <c r="E151" s="19">
        <v>57</v>
      </c>
      <c r="F151" s="32">
        <v>0.42857142857142855</v>
      </c>
    </row>
    <row r="152" spans="1:6" ht="15" customHeight="1" x14ac:dyDescent="0.15">
      <c r="A152" s="33"/>
      <c r="B152" s="20" t="s">
        <v>6</v>
      </c>
      <c r="C152" s="21">
        <v>29</v>
      </c>
      <c r="D152" s="21">
        <v>37</v>
      </c>
      <c r="E152" s="21">
        <v>66</v>
      </c>
      <c r="F152" s="32">
        <v>0.49624060150375937</v>
      </c>
    </row>
    <row r="153" spans="1:6" ht="15" customHeight="1" x14ac:dyDescent="0.15">
      <c r="B153" s="2" t="s">
        <v>8</v>
      </c>
      <c r="C153" s="1">
        <v>63</v>
      </c>
      <c r="D153" s="1">
        <v>70</v>
      </c>
      <c r="E153" s="1">
        <v>133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4</v>
      </c>
      <c r="D155" s="17">
        <v>6</v>
      </c>
      <c r="E155" s="17">
        <v>10</v>
      </c>
      <c r="F155" s="32">
        <v>7.5187969924812026E-2</v>
      </c>
    </row>
    <row r="156" spans="1:6" ht="15" customHeight="1" x14ac:dyDescent="0.15">
      <c r="A156" s="28"/>
      <c r="B156" s="18" t="s">
        <v>49</v>
      </c>
      <c r="C156" s="19">
        <v>30</v>
      </c>
      <c r="D156" s="19">
        <v>27</v>
      </c>
      <c r="E156" s="19">
        <v>57</v>
      </c>
      <c r="F156" s="32">
        <v>0.42857142857142855</v>
      </c>
    </row>
    <row r="157" spans="1:6" ht="15" customHeight="1" x14ac:dyDescent="0.15">
      <c r="A157" s="25"/>
      <c r="B157" s="20" t="s">
        <v>10</v>
      </c>
      <c r="C157" s="21">
        <v>11</v>
      </c>
      <c r="D157" s="21">
        <v>17</v>
      </c>
      <c r="E157" s="21">
        <v>28</v>
      </c>
      <c r="F157" s="32">
        <v>0.21052631578947367</v>
      </c>
    </row>
    <row r="158" spans="1:6" ht="15" customHeight="1" x14ac:dyDescent="0.15">
      <c r="A158" s="26"/>
      <c r="B158" s="29" t="s">
        <v>11</v>
      </c>
      <c r="C158" s="27">
        <v>18</v>
      </c>
      <c r="D158" s="27">
        <v>20</v>
      </c>
      <c r="E158" s="27">
        <v>38</v>
      </c>
      <c r="F158" s="32">
        <v>0.2857142857142857</v>
      </c>
    </row>
    <row r="159" spans="1:6" ht="15" customHeight="1" x14ac:dyDescent="0.15">
      <c r="B159" s="2" t="s">
        <v>8</v>
      </c>
      <c r="C159" s="1">
        <v>63</v>
      </c>
      <c r="D159" s="1">
        <v>70</v>
      </c>
      <c r="E159" s="1">
        <v>133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7</v>
      </c>
      <c r="D161" s="31">
        <v>8</v>
      </c>
      <c r="E161" s="31">
        <v>15</v>
      </c>
      <c r="F161" s="32">
        <v>0.11278195488721804</v>
      </c>
    </row>
    <row r="162" spans="1:6" ht="15" customHeight="1" x14ac:dyDescent="0.15">
      <c r="A162" s="30"/>
      <c r="B162" s="23" t="s">
        <v>15</v>
      </c>
      <c r="C162" s="31">
        <v>2</v>
      </c>
      <c r="D162" s="31">
        <v>7</v>
      </c>
      <c r="E162" s="31">
        <v>9</v>
      </c>
      <c r="F162" s="32">
        <v>6.7669172932330823E-2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7.5187969924812026E-3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7.5187969924812026E-3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88">
    <tabColor rgb="FF33CCCC"/>
  </sheetPr>
  <dimension ref="A1:F167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399</v>
      </c>
    </row>
    <row r="2" spans="1:6" s="6" customFormat="1" ht="15" customHeight="1" thickBot="1" x14ac:dyDescent="0.2">
      <c r="A2" s="66" t="s">
        <v>205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1.2500000000000001E-2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3.7499999999999999E-2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3.7499999999999999E-2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1.2500000000000001E-2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v>0</v>
      </c>
      <c r="D32" s="49">
        <v>1</v>
      </c>
      <c r="E32" s="41">
        <v>1</v>
      </c>
      <c r="F32" s="42">
        <v>1.2500000000000001E-2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2.5000000000000001E-2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v>5</v>
      </c>
      <c r="D50" s="49">
        <v>2</v>
      </c>
      <c r="E50" s="41">
        <v>7</v>
      </c>
      <c r="F50" s="42">
        <v>8.7499999999999994E-2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v>2</v>
      </c>
      <c r="D56" s="49">
        <v>2</v>
      </c>
      <c r="E56" s="41">
        <v>4</v>
      </c>
      <c r="F56" s="42">
        <v>0.05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2.5000000000000001E-2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v>3</v>
      </c>
      <c r="D68" s="49">
        <v>2</v>
      </c>
      <c r="E68" s="41">
        <v>5</v>
      </c>
      <c r="F68" s="42">
        <v>6.25E-2</v>
      </c>
    </row>
    <row r="69" spans="1:6" ht="15" customHeight="1" x14ac:dyDescent="0.15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v>1</v>
      </c>
      <c r="D74" s="49">
        <v>4</v>
      </c>
      <c r="E74" s="41">
        <v>5</v>
      </c>
      <c r="F74" s="42">
        <v>6.25E-2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8.7499999999999994E-2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v>3</v>
      </c>
      <c r="D86" s="71">
        <v>4</v>
      </c>
      <c r="E86" s="44">
        <v>7</v>
      </c>
      <c r="F86" s="45">
        <v>8.7499999999999994E-2</v>
      </c>
    </row>
    <row r="87" spans="1:6" ht="15" customHeight="1" x14ac:dyDescent="0.15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0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v>7</v>
      </c>
      <c r="D92" s="71">
        <v>5</v>
      </c>
      <c r="E92" s="44">
        <v>12</v>
      </c>
      <c r="F92" s="45">
        <v>0.15</v>
      </c>
    </row>
    <row r="93" spans="1:6" ht="15" customHeight="1" x14ac:dyDescent="0.15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v>3</v>
      </c>
      <c r="D98" s="71">
        <v>6</v>
      </c>
      <c r="E98" s="44">
        <v>9</v>
      </c>
      <c r="F98" s="45">
        <v>0.1125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v>2</v>
      </c>
      <c r="D104" s="71">
        <v>1</v>
      </c>
      <c r="E104" s="44">
        <v>3</v>
      </c>
      <c r="F104" s="45">
        <v>3.7499999999999999E-2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v>0</v>
      </c>
      <c r="D110" s="71">
        <v>4</v>
      </c>
      <c r="E110" s="44">
        <v>4</v>
      </c>
      <c r="F110" s="45">
        <v>0.05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2.5000000000000001E-2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1.2500000000000001E-2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1.2500000000000001E-2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1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15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15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15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15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15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15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15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15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15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15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15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">
      <c r="A147" s="13" t="s">
        <v>2</v>
      </c>
      <c r="B147" s="7"/>
      <c r="C147" s="77">
        <v>39</v>
      </c>
      <c r="D147" s="77">
        <v>41</v>
      </c>
      <c r="E147" s="77">
        <v>80</v>
      </c>
      <c r="F147" s="97">
        <v>1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15">
      <c r="A150" s="16"/>
      <c r="B150" s="16" t="s">
        <v>7</v>
      </c>
      <c r="C150" s="17">
        <v>5</v>
      </c>
      <c r="D150" s="17">
        <v>2</v>
      </c>
      <c r="E150" s="17">
        <v>7</v>
      </c>
      <c r="F150" s="32">
        <v>8.7499999999999994E-2</v>
      </c>
    </row>
    <row r="151" spans="1:6" ht="15" customHeight="1" x14ac:dyDescent="0.15">
      <c r="A151" s="18"/>
      <c r="B151" s="18" t="s">
        <v>49</v>
      </c>
      <c r="C151" s="19">
        <v>18</v>
      </c>
      <c r="D151" s="19">
        <v>16</v>
      </c>
      <c r="E151" s="19">
        <v>34</v>
      </c>
      <c r="F151" s="32">
        <v>0.42499999999999999</v>
      </c>
    </row>
    <row r="152" spans="1:6" ht="15" customHeight="1" x14ac:dyDescent="0.15">
      <c r="A152" s="33"/>
      <c r="B152" s="20" t="s">
        <v>6</v>
      </c>
      <c r="C152" s="21">
        <v>16</v>
      </c>
      <c r="D152" s="21">
        <v>23</v>
      </c>
      <c r="E152" s="21">
        <v>39</v>
      </c>
      <c r="F152" s="32">
        <v>0.48749999999999999</v>
      </c>
    </row>
    <row r="153" spans="1:6" ht="15" customHeight="1" x14ac:dyDescent="0.15">
      <c r="B153" s="2" t="s">
        <v>8</v>
      </c>
      <c r="C153" s="1">
        <v>39</v>
      </c>
      <c r="D153" s="1">
        <v>41</v>
      </c>
      <c r="E153" s="1">
        <v>80</v>
      </c>
      <c r="F153" s="32"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v>5</v>
      </c>
      <c r="D155" s="17">
        <v>2</v>
      </c>
      <c r="E155" s="17">
        <v>7</v>
      </c>
      <c r="F155" s="32">
        <v>8.7499999999999994E-2</v>
      </c>
    </row>
    <row r="156" spans="1:6" ht="15" customHeight="1" x14ac:dyDescent="0.15">
      <c r="A156" s="28"/>
      <c r="B156" s="18" t="s">
        <v>49</v>
      </c>
      <c r="C156" s="19">
        <v>18</v>
      </c>
      <c r="D156" s="19">
        <v>16</v>
      </c>
      <c r="E156" s="19">
        <v>34</v>
      </c>
      <c r="F156" s="32">
        <v>0.42499999999999999</v>
      </c>
    </row>
    <row r="157" spans="1:6" ht="15" customHeight="1" x14ac:dyDescent="0.15">
      <c r="A157" s="25"/>
      <c r="B157" s="20" t="s">
        <v>10</v>
      </c>
      <c r="C157" s="21">
        <v>10</v>
      </c>
      <c r="D157" s="21">
        <v>9</v>
      </c>
      <c r="E157" s="21">
        <v>19</v>
      </c>
      <c r="F157" s="32">
        <v>0.23749999999999999</v>
      </c>
    </row>
    <row r="158" spans="1:6" ht="15" customHeight="1" x14ac:dyDescent="0.15">
      <c r="A158" s="26"/>
      <c r="B158" s="29" t="s">
        <v>11</v>
      </c>
      <c r="C158" s="27">
        <v>6</v>
      </c>
      <c r="D158" s="27">
        <v>14</v>
      </c>
      <c r="E158" s="27">
        <v>20</v>
      </c>
      <c r="F158" s="32">
        <v>0.25</v>
      </c>
    </row>
    <row r="159" spans="1:6" ht="15" customHeight="1" x14ac:dyDescent="0.15">
      <c r="B159" s="2" t="s">
        <v>8</v>
      </c>
      <c r="C159" s="1">
        <v>39</v>
      </c>
      <c r="D159" s="1">
        <v>41</v>
      </c>
      <c r="E159" s="1">
        <v>80</v>
      </c>
      <c r="F159" s="32"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v>1</v>
      </c>
      <c r="D161" s="31">
        <v>7</v>
      </c>
      <c r="E161" s="31">
        <v>8</v>
      </c>
      <c r="F161" s="32">
        <v>0.1</v>
      </c>
    </row>
    <row r="162" spans="1:6" ht="15" customHeight="1" x14ac:dyDescent="0.15">
      <c r="A162" s="30"/>
      <c r="B162" s="23" t="s">
        <v>15</v>
      </c>
      <c r="C162" s="31">
        <v>1</v>
      </c>
      <c r="D162" s="31">
        <v>3</v>
      </c>
      <c r="E162" s="31">
        <v>4</v>
      </c>
      <c r="F162" s="32">
        <v>0.05</v>
      </c>
    </row>
    <row r="163" spans="1:6" ht="15" customHeight="1" x14ac:dyDescent="0.15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2.5000000000000001E-2</v>
      </c>
    </row>
    <row r="164" spans="1:6" ht="15" customHeight="1" x14ac:dyDescent="0.15">
      <c r="B164" s="4" t="s">
        <v>14</v>
      </c>
      <c r="C164" s="1">
        <v>0</v>
      </c>
      <c r="D164" s="1">
        <v>1</v>
      </c>
      <c r="E164" s="1">
        <v>1</v>
      </c>
      <c r="F164" s="32">
        <v>1.2500000000000001E-2</v>
      </c>
    </row>
    <row r="165" spans="1:6" ht="15" customHeight="1" x14ac:dyDescent="0.15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15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15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253">
    <tabColor indexed="10"/>
  </sheetPr>
  <dimension ref="A1:F167"/>
  <sheetViews>
    <sheetView zoomScaleNormal="100" workbookViewId="0">
      <selection activeCell="B2" sqref="B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行政区別・年齢別・５歳階級別・男女別人口（令和6年4月1日現在）</v>
      </c>
    </row>
    <row r="2" spans="1:6" s="6" customFormat="1" ht="15" customHeight="1" thickBot="1" x14ac:dyDescent="0.2">
      <c r="A2" s="66" t="s">
        <v>96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中込区!C3+平賀地区!C3+内山地区!C3</f>
        <v>32</v>
      </c>
      <c r="D3" s="74">
        <f>中込区!D3+平賀地区!D3+内山地区!D3</f>
        <v>41</v>
      </c>
      <c r="E3" s="57">
        <f>中込区!E3+平賀地区!E3+内山地区!E3</f>
        <v>73</v>
      </c>
      <c r="F3" s="32"/>
    </row>
    <row r="4" spans="1:6" ht="15" customHeight="1" x14ac:dyDescent="0.15">
      <c r="A4" s="12"/>
      <c r="B4" s="35">
        <v>1</v>
      </c>
      <c r="C4" s="75">
        <f>中込区!C4+平賀地区!C4+内山地区!C4</f>
        <v>61</v>
      </c>
      <c r="D4" s="75">
        <f>中込区!D4+平賀地区!D4+内山地区!D4</f>
        <v>53</v>
      </c>
      <c r="E4" s="58">
        <f>中込区!E4+平賀地区!E4+内山地区!E4</f>
        <v>114</v>
      </c>
      <c r="F4" s="32"/>
    </row>
    <row r="5" spans="1:6" ht="15" customHeight="1" x14ac:dyDescent="0.15">
      <c r="A5" s="12"/>
      <c r="B5" s="35">
        <v>2</v>
      </c>
      <c r="C5" s="75">
        <f>中込区!C5+平賀地区!C5+内山地区!C5</f>
        <v>46</v>
      </c>
      <c r="D5" s="75">
        <f>中込区!D5+平賀地区!D5+内山地区!D5</f>
        <v>58</v>
      </c>
      <c r="E5" s="58">
        <f>中込区!E5+平賀地区!E5+内山地区!E5</f>
        <v>104</v>
      </c>
      <c r="F5" s="32"/>
    </row>
    <row r="6" spans="1:6" ht="15" customHeight="1" x14ac:dyDescent="0.15">
      <c r="A6" s="12"/>
      <c r="B6" s="35">
        <v>3</v>
      </c>
      <c r="C6" s="75">
        <f>中込区!C6+平賀地区!C6+内山地区!C6</f>
        <v>71</v>
      </c>
      <c r="D6" s="75">
        <f>中込区!D6+平賀地区!D6+内山地区!D6</f>
        <v>47</v>
      </c>
      <c r="E6" s="58">
        <f>中込区!E6+平賀地区!E6+内山地区!E6</f>
        <v>118</v>
      </c>
      <c r="F6" s="32"/>
    </row>
    <row r="7" spans="1:6" ht="15" customHeight="1" x14ac:dyDescent="0.15">
      <c r="A7" s="12"/>
      <c r="B7" s="35">
        <v>4</v>
      </c>
      <c r="C7" s="75">
        <f>中込区!C7+平賀地区!C7+内山地区!C7</f>
        <v>52</v>
      </c>
      <c r="D7" s="75">
        <f>中込区!D7+平賀地区!D7+内山地区!D7</f>
        <v>58</v>
      </c>
      <c r="E7" s="58">
        <f>中込区!E7+平賀地区!E7+内山地区!E7</f>
        <v>110</v>
      </c>
      <c r="F7" s="32"/>
    </row>
    <row r="8" spans="1:6" ht="15" customHeight="1" x14ac:dyDescent="0.15">
      <c r="A8" s="12"/>
      <c r="B8" s="37" t="s">
        <v>50</v>
      </c>
      <c r="C8" s="70">
        <f>中込区!C8+平賀地区!C8+内山地区!C8</f>
        <v>262</v>
      </c>
      <c r="D8" s="70">
        <f>中込区!D8+平賀地区!D8+内山地区!D8</f>
        <v>257</v>
      </c>
      <c r="E8" s="48">
        <f>中込区!E8+平賀地区!E8+内山地区!E8</f>
        <v>519</v>
      </c>
      <c r="F8" s="39">
        <f>E8/E147</f>
        <v>3.4593081383723252E-2</v>
      </c>
    </row>
    <row r="9" spans="1:6" ht="15" customHeight="1" x14ac:dyDescent="0.15">
      <c r="A9" s="12"/>
      <c r="B9" s="35">
        <v>5</v>
      </c>
      <c r="C9" s="75">
        <f>中込区!C9+平賀地区!C9+内山地区!C9</f>
        <v>58</v>
      </c>
      <c r="D9" s="75">
        <f>中込区!D9+平賀地区!D9+内山地区!D9</f>
        <v>45</v>
      </c>
      <c r="E9" s="58">
        <f>中込区!E9+平賀地区!E9+内山地区!E9</f>
        <v>103</v>
      </c>
      <c r="F9" s="32"/>
    </row>
    <row r="10" spans="1:6" ht="15" customHeight="1" x14ac:dyDescent="0.15">
      <c r="A10" s="12"/>
      <c r="B10" s="35">
        <v>6</v>
      </c>
      <c r="C10" s="75">
        <f>中込区!C10+平賀地区!C10+内山地区!C10</f>
        <v>53</v>
      </c>
      <c r="D10" s="75">
        <f>中込区!D10+平賀地区!D10+内山地区!D10</f>
        <v>53</v>
      </c>
      <c r="E10" s="58">
        <f>中込区!E10+平賀地区!E10+内山地区!E10</f>
        <v>106</v>
      </c>
      <c r="F10" s="32"/>
    </row>
    <row r="11" spans="1:6" ht="15" customHeight="1" x14ac:dyDescent="0.15">
      <c r="A11" s="12"/>
      <c r="B11" s="35">
        <v>7</v>
      </c>
      <c r="C11" s="75">
        <f>中込区!C11+平賀地区!C11+内山地区!C11</f>
        <v>72</v>
      </c>
      <c r="D11" s="75">
        <f>中込区!D11+平賀地区!D11+内山地区!D11</f>
        <v>56</v>
      </c>
      <c r="E11" s="58">
        <f>中込区!E11+平賀地区!E11+内山地区!E11</f>
        <v>128</v>
      </c>
      <c r="F11" s="32"/>
    </row>
    <row r="12" spans="1:6" ht="15" customHeight="1" x14ac:dyDescent="0.15">
      <c r="A12" s="12"/>
      <c r="B12" s="35">
        <v>8</v>
      </c>
      <c r="C12" s="75">
        <f>中込区!C12+平賀地区!C12+内山地区!C12</f>
        <v>68</v>
      </c>
      <c r="D12" s="75">
        <f>中込区!D12+平賀地区!D12+内山地区!D12</f>
        <v>52</v>
      </c>
      <c r="E12" s="58">
        <f>中込区!E12+平賀地区!E12+内山地区!E12</f>
        <v>120</v>
      </c>
      <c r="F12" s="32"/>
    </row>
    <row r="13" spans="1:6" ht="15" customHeight="1" x14ac:dyDescent="0.15">
      <c r="A13" s="12"/>
      <c r="B13" s="35">
        <v>9</v>
      </c>
      <c r="C13" s="75">
        <f>中込区!C13+平賀地区!C13+内山地区!C13</f>
        <v>59</v>
      </c>
      <c r="D13" s="75">
        <f>中込区!D13+平賀地区!D13+内山地区!D13</f>
        <v>60</v>
      </c>
      <c r="E13" s="58">
        <f>中込区!E13+平賀地区!E13+内山地区!E13</f>
        <v>119</v>
      </c>
      <c r="F13" s="32"/>
    </row>
    <row r="14" spans="1:6" ht="15" customHeight="1" x14ac:dyDescent="0.15">
      <c r="A14" s="12"/>
      <c r="B14" s="37" t="s">
        <v>51</v>
      </c>
      <c r="C14" s="70">
        <f>中込区!C14+平賀地区!C14+内山地区!C14</f>
        <v>310</v>
      </c>
      <c r="D14" s="70">
        <f>中込区!D14+平賀地区!D14+内山地区!D14</f>
        <v>266</v>
      </c>
      <c r="E14" s="48">
        <f>中込区!E14+平賀地区!E14+内山地区!E14</f>
        <v>576</v>
      </c>
      <c r="F14" s="39">
        <f>E14/E147</f>
        <v>3.8392321535692858E-2</v>
      </c>
    </row>
    <row r="15" spans="1:6" ht="15" customHeight="1" x14ac:dyDescent="0.15">
      <c r="A15" s="12"/>
      <c r="B15" s="35">
        <v>10</v>
      </c>
      <c r="C15" s="75">
        <f>中込区!C15+平賀地区!C15+内山地区!C15</f>
        <v>80</v>
      </c>
      <c r="D15" s="75">
        <f>中込区!D15+平賀地区!D15+内山地区!D15</f>
        <v>56</v>
      </c>
      <c r="E15" s="58">
        <f>中込区!E15+平賀地区!E15+内山地区!E15</f>
        <v>136</v>
      </c>
      <c r="F15" s="32"/>
    </row>
    <row r="16" spans="1:6" ht="15" customHeight="1" x14ac:dyDescent="0.15">
      <c r="A16" s="12"/>
      <c r="B16" s="35">
        <v>11</v>
      </c>
      <c r="C16" s="75">
        <f>中込区!C16+平賀地区!C16+内山地区!C16</f>
        <v>61</v>
      </c>
      <c r="D16" s="75">
        <f>中込区!D16+平賀地区!D16+内山地区!D16</f>
        <v>67</v>
      </c>
      <c r="E16" s="58">
        <f>中込区!E16+平賀地区!E16+内山地区!E16</f>
        <v>128</v>
      </c>
      <c r="F16" s="32"/>
    </row>
    <row r="17" spans="1:6" ht="15" customHeight="1" x14ac:dyDescent="0.15">
      <c r="A17" s="12"/>
      <c r="B17" s="35">
        <v>12</v>
      </c>
      <c r="C17" s="75">
        <f>中込区!C17+平賀地区!C17+内山地区!C17</f>
        <v>69</v>
      </c>
      <c r="D17" s="75">
        <f>中込区!D17+平賀地区!D17+内山地区!D17</f>
        <v>55</v>
      </c>
      <c r="E17" s="58">
        <f>中込区!E17+平賀地区!E17+内山地区!E17</f>
        <v>124</v>
      </c>
      <c r="F17" s="32"/>
    </row>
    <row r="18" spans="1:6" ht="15" customHeight="1" x14ac:dyDescent="0.15">
      <c r="A18" s="12"/>
      <c r="B18" s="35">
        <v>13</v>
      </c>
      <c r="C18" s="75">
        <f>中込区!C18+平賀地区!C18+内山地区!C18</f>
        <v>58</v>
      </c>
      <c r="D18" s="75">
        <f>中込区!D18+平賀地区!D18+内山地区!D18</f>
        <v>79</v>
      </c>
      <c r="E18" s="58">
        <f>中込区!E18+平賀地区!E18+内山地区!E18</f>
        <v>137</v>
      </c>
      <c r="F18" s="32"/>
    </row>
    <row r="19" spans="1:6" ht="15" customHeight="1" x14ac:dyDescent="0.15">
      <c r="A19" s="12"/>
      <c r="B19" s="35">
        <v>14</v>
      </c>
      <c r="C19" s="75">
        <f>中込区!C19+平賀地区!C19+内山地区!C19</f>
        <v>64</v>
      </c>
      <c r="D19" s="75">
        <f>中込区!D19+平賀地区!D19+内山地区!D19</f>
        <v>53</v>
      </c>
      <c r="E19" s="58">
        <f>中込区!E19+平賀地区!E19+内山地区!E19</f>
        <v>117</v>
      </c>
      <c r="F19" s="32"/>
    </row>
    <row r="20" spans="1:6" ht="15" customHeight="1" x14ac:dyDescent="0.15">
      <c r="A20" s="12"/>
      <c r="B20" s="37" t="s">
        <v>52</v>
      </c>
      <c r="C20" s="70">
        <f>中込区!C20+平賀地区!C20+内山地区!C20</f>
        <v>332</v>
      </c>
      <c r="D20" s="70">
        <f>中込区!D20+平賀地区!D20+内山地区!D20</f>
        <v>310</v>
      </c>
      <c r="E20" s="48">
        <f>中込区!E20+平賀地区!E20+内山地区!E20</f>
        <v>642</v>
      </c>
      <c r="F20" s="39">
        <f>E20/E147</f>
        <v>4.279144171165767E-2</v>
      </c>
    </row>
    <row r="21" spans="1:6" ht="15" customHeight="1" x14ac:dyDescent="0.15">
      <c r="A21" s="12"/>
      <c r="B21" s="35">
        <v>15</v>
      </c>
      <c r="C21" s="75">
        <f>中込区!C21+平賀地区!C21+内山地区!C21</f>
        <v>62</v>
      </c>
      <c r="D21" s="75">
        <f>中込区!D21+平賀地区!D21+内山地区!D21</f>
        <v>68</v>
      </c>
      <c r="E21" s="58">
        <f>中込区!E21+平賀地区!E21+内山地区!E21</f>
        <v>130</v>
      </c>
      <c r="F21" s="32"/>
    </row>
    <row r="22" spans="1:6" ht="15" customHeight="1" x14ac:dyDescent="0.15">
      <c r="A22" s="12"/>
      <c r="B22" s="35">
        <v>16</v>
      </c>
      <c r="C22" s="75">
        <f>中込区!C22+平賀地区!C22+内山地区!C22</f>
        <v>82</v>
      </c>
      <c r="D22" s="75">
        <f>中込区!D22+平賀地区!D22+内山地区!D22</f>
        <v>54</v>
      </c>
      <c r="E22" s="58">
        <f>中込区!E22+平賀地区!E22+内山地区!E22</f>
        <v>136</v>
      </c>
      <c r="F22" s="32"/>
    </row>
    <row r="23" spans="1:6" ht="15" customHeight="1" x14ac:dyDescent="0.15">
      <c r="A23" s="12"/>
      <c r="B23" s="35">
        <v>17</v>
      </c>
      <c r="C23" s="75">
        <f>中込区!C23+平賀地区!C23+内山地区!C23</f>
        <v>60</v>
      </c>
      <c r="D23" s="75">
        <f>中込区!D23+平賀地区!D23+内山地区!D23</f>
        <v>66</v>
      </c>
      <c r="E23" s="58">
        <f>中込区!E23+平賀地区!E23+内山地区!E23</f>
        <v>126</v>
      </c>
      <c r="F23" s="32"/>
    </row>
    <row r="24" spans="1:6" ht="15" customHeight="1" x14ac:dyDescent="0.15">
      <c r="A24" s="12"/>
      <c r="B24" s="35">
        <v>18</v>
      </c>
      <c r="C24" s="75">
        <f>中込区!C24+平賀地区!C24+内山地区!C24</f>
        <v>59</v>
      </c>
      <c r="D24" s="75">
        <f>中込区!D24+平賀地区!D24+内山地区!D24</f>
        <v>59</v>
      </c>
      <c r="E24" s="58">
        <f>中込区!E24+平賀地区!E24+内山地区!E24</f>
        <v>118</v>
      </c>
      <c r="F24" s="32"/>
    </row>
    <row r="25" spans="1:6" ht="15" customHeight="1" x14ac:dyDescent="0.15">
      <c r="A25" s="12"/>
      <c r="B25" s="35">
        <v>19</v>
      </c>
      <c r="C25" s="75">
        <f>中込区!C25+平賀地区!C25+内山地区!C25</f>
        <v>58</v>
      </c>
      <c r="D25" s="75">
        <f>中込区!D25+平賀地区!D25+内山地区!D25</f>
        <v>53</v>
      </c>
      <c r="E25" s="58">
        <f>中込区!E25+平賀地区!E25+内山地区!E25</f>
        <v>111</v>
      </c>
      <c r="F25" s="32"/>
    </row>
    <row r="26" spans="1:6" ht="15" customHeight="1" x14ac:dyDescent="0.15">
      <c r="A26" s="12"/>
      <c r="B26" s="40" t="s">
        <v>53</v>
      </c>
      <c r="C26" s="49">
        <f>中込区!C26+平賀地区!C26+内山地区!C26</f>
        <v>321</v>
      </c>
      <c r="D26" s="49">
        <f>中込区!D26+平賀地区!D26+内山地区!D26</f>
        <v>300</v>
      </c>
      <c r="E26" s="59">
        <f>中込区!E26+平賀地区!E26+内山地区!E26</f>
        <v>621</v>
      </c>
      <c r="F26" s="42">
        <f>E26/E147</f>
        <v>4.1391721655668866E-2</v>
      </c>
    </row>
    <row r="27" spans="1:6" ht="15" customHeight="1" x14ac:dyDescent="0.15">
      <c r="A27" s="12"/>
      <c r="B27" s="35">
        <v>20</v>
      </c>
      <c r="C27" s="75">
        <f>中込区!C27+平賀地区!C27+内山地区!C27</f>
        <v>48</v>
      </c>
      <c r="D27" s="75">
        <f>中込区!D27+平賀地区!D27+内山地区!D27</f>
        <v>65</v>
      </c>
      <c r="E27" s="58">
        <f>中込区!E27+平賀地区!E27+内山地区!E27</f>
        <v>113</v>
      </c>
      <c r="F27" s="32"/>
    </row>
    <row r="28" spans="1:6" ht="15" customHeight="1" x14ac:dyDescent="0.15">
      <c r="A28" s="12"/>
      <c r="B28" s="35">
        <v>21</v>
      </c>
      <c r="C28" s="75">
        <f>中込区!C28+平賀地区!C28+内山地区!C28</f>
        <v>60</v>
      </c>
      <c r="D28" s="75">
        <f>中込区!D28+平賀地区!D28+内山地区!D28</f>
        <v>53</v>
      </c>
      <c r="E28" s="58">
        <f>中込区!E28+平賀地区!E28+内山地区!E28</f>
        <v>113</v>
      </c>
      <c r="F28" s="32"/>
    </row>
    <row r="29" spans="1:6" ht="15" customHeight="1" x14ac:dyDescent="0.15">
      <c r="A29" s="12"/>
      <c r="B29" s="35">
        <v>22</v>
      </c>
      <c r="C29" s="75">
        <f>中込区!C29+平賀地区!C29+内山地区!C29</f>
        <v>70</v>
      </c>
      <c r="D29" s="75">
        <f>中込区!D29+平賀地区!D29+内山地区!D29</f>
        <v>71</v>
      </c>
      <c r="E29" s="58">
        <f>中込区!E29+平賀地区!E29+内山地区!E29</f>
        <v>141</v>
      </c>
      <c r="F29" s="32"/>
    </row>
    <row r="30" spans="1:6" ht="15" customHeight="1" x14ac:dyDescent="0.15">
      <c r="A30" s="12"/>
      <c r="B30" s="35">
        <v>23</v>
      </c>
      <c r="C30" s="75">
        <f>中込区!C30+平賀地区!C30+内山地区!C30</f>
        <v>69</v>
      </c>
      <c r="D30" s="75">
        <f>中込区!D30+平賀地区!D30+内山地区!D30</f>
        <v>46</v>
      </c>
      <c r="E30" s="58">
        <f>中込区!E30+平賀地区!E30+内山地区!E30</f>
        <v>115</v>
      </c>
      <c r="F30" s="32"/>
    </row>
    <row r="31" spans="1:6" ht="15" customHeight="1" x14ac:dyDescent="0.15">
      <c r="A31" s="12"/>
      <c r="B31" s="35">
        <v>24</v>
      </c>
      <c r="C31" s="75">
        <f>中込区!C31+平賀地区!C31+内山地区!C31</f>
        <v>70</v>
      </c>
      <c r="D31" s="75">
        <f>中込区!D31+平賀地区!D31+内山地区!D31</f>
        <v>58</v>
      </c>
      <c r="E31" s="58">
        <f>中込区!E31+平賀地区!E31+内山地区!E31</f>
        <v>128</v>
      </c>
      <c r="F31" s="32"/>
    </row>
    <row r="32" spans="1:6" ht="15" customHeight="1" x14ac:dyDescent="0.15">
      <c r="A32" s="12"/>
      <c r="B32" s="40" t="s">
        <v>54</v>
      </c>
      <c r="C32" s="49">
        <f>中込区!C32+平賀地区!C32+内山地区!C32</f>
        <v>317</v>
      </c>
      <c r="D32" s="49">
        <f>中込区!D32+平賀地区!D32+内山地区!D32</f>
        <v>293</v>
      </c>
      <c r="E32" s="59">
        <f>中込区!E32+平賀地区!E32+内山地区!E32</f>
        <v>610</v>
      </c>
      <c r="F32" s="42">
        <f>E32/E147</f>
        <v>4.0658534959674732E-2</v>
      </c>
    </row>
    <row r="33" spans="1:6" ht="15" customHeight="1" x14ac:dyDescent="0.15">
      <c r="A33" s="12"/>
      <c r="B33" s="35">
        <v>25</v>
      </c>
      <c r="C33" s="75">
        <f>中込区!C33+平賀地区!C33+内山地区!C33</f>
        <v>73</v>
      </c>
      <c r="D33" s="75">
        <f>中込区!D33+平賀地区!D33+内山地区!D33</f>
        <v>69</v>
      </c>
      <c r="E33" s="58">
        <f>中込区!E33+平賀地区!E33+内山地区!E33</f>
        <v>142</v>
      </c>
      <c r="F33" s="32"/>
    </row>
    <row r="34" spans="1:6" ht="15" customHeight="1" x14ac:dyDescent="0.15">
      <c r="A34" s="12"/>
      <c r="B34" s="35">
        <v>26</v>
      </c>
      <c r="C34" s="75">
        <f>中込区!C34+平賀地区!C34+内山地区!C34</f>
        <v>80</v>
      </c>
      <c r="D34" s="75">
        <f>中込区!D34+平賀地区!D34+内山地区!D34</f>
        <v>71</v>
      </c>
      <c r="E34" s="58">
        <f>中込区!E34+平賀地区!E34+内山地区!E34</f>
        <v>151</v>
      </c>
      <c r="F34" s="32"/>
    </row>
    <row r="35" spans="1:6" ht="15" customHeight="1" x14ac:dyDescent="0.15">
      <c r="A35" s="12"/>
      <c r="B35" s="35">
        <v>27</v>
      </c>
      <c r="C35" s="75">
        <f>中込区!C35+平賀地区!C35+内山地区!C35</f>
        <v>85</v>
      </c>
      <c r="D35" s="75">
        <f>中込区!D35+平賀地区!D35+内山地区!D35</f>
        <v>61</v>
      </c>
      <c r="E35" s="58">
        <f>中込区!E35+平賀地区!E35+内山地区!E35</f>
        <v>146</v>
      </c>
      <c r="F35" s="32"/>
    </row>
    <row r="36" spans="1:6" ht="15" customHeight="1" x14ac:dyDescent="0.15">
      <c r="A36" s="12"/>
      <c r="B36" s="35">
        <v>28</v>
      </c>
      <c r="C36" s="75">
        <f>中込区!C36+平賀地区!C36+内山地区!C36</f>
        <v>72</v>
      </c>
      <c r="D36" s="75">
        <f>中込区!D36+平賀地区!D36+内山地区!D36</f>
        <v>71</v>
      </c>
      <c r="E36" s="58">
        <f>中込区!E36+平賀地区!E36+内山地区!E36</f>
        <v>143</v>
      </c>
      <c r="F36" s="32"/>
    </row>
    <row r="37" spans="1:6" ht="15" customHeight="1" x14ac:dyDescent="0.15">
      <c r="A37" s="12"/>
      <c r="B37" s="35">
        <v>29</v>
      </c>
      <c r="C37" s="75">
        <f>中込区!C37+平賀地区!C37+内山地区!C37</f>
        <v>78</v>
      </c>
      <c r="D37" s="75">
        <f>中込区!D37+平賀地区!D37+内山地区!D37</f>
        <v>75</v>
      </c>
      <c r="E37" s="58">
        <f>中込区!E37+平賀地区!E37+内山地区!E37</f>
        <v>153</v>
      </c>
      <c r="F37" s="32"/>
    </row>
    <row r="38" spans="1:6" ht="15" customHeight="1" x14ac:dyDescent="0.15">
      <c r="A38" s="12"/>
      <c r="B38" s="40" t="s">
        <v>55</v>
      </c>
      <c r="C38" s="49">
        <f>中込区!C38+平賀地区!C38+内山地区!C38</f>
        <v>388</v>
      </c>
      <c r="D38" s="49">
        <f>中込区!D38+平賀地区!D38+内山地区!D38</f>
        <v>347</v>
      </c>
      <c r="E38" s="59">
        <f>中込区!E38+平賀地区!E38+内山地区!E38</f>
        <v>735</v>
      </c>
      <c r="F38" s="42">
        <f>E38/E147</f>
        <v>4.8990201959608078E-2</v>
      </c>
    </row>
    <row r="39" spans="1:6" ht="15" customHeight="1" x14ac:dyDescent="0.15">
      <c r="A39" s="12"/>
      <c r="B39" s="35">
        <v>30</v>
      </c>
      <c r="C39" s="75">
        <f>中込区!C39+平賀地区!C39+内山地区!C39</f>
        <v>67</v>
      </c>
      <c r="D39" s="75">
        <f>中込区!D39+平賀地区!D39+内山地区!D39</f>
        <v>62</v>
      </c>
      <c r="E39" s="58">
        <f>中込区!E39+平賀地区!E39+内山地区!E39</f>
        <v>129</v>
      </c>
      <c r="F39" s="32"/>
    </row>
    <row r="40" spans="1:6" ht="15" customHeight="1" x14ac:dyDescent="0.15">
      <c r="A40" s="12"/>
      <c r="B40" s="35">
        <v>31</v>
      </c>
      <c r="C40" s="75">
        <f>中込区!C40+平賀地区!C40+内山地区!C40</f>
        <v>74</v>
      </c>
      <c r="D40" s="75">
        <f>中込区!D40+平賀地区!D40+内山地区!D40</f>
        <v>70</v>
      </c>
      <c r="E40" s="58">
        <f>中込区!E40+平賀地区!E40+内山地区!E40</f>
        <v>144</v>
      </c>
      <c r="F40" s="32"/>
    </row>
    <row r="41" spans="1:6" ht="15" customHeight="1" x14ac:dyDescent="0.15">
      <c r="A41" s="12"/>
      <c r="B41" s="35">
        <v>32</v>
      </c>
      <c r="C41" s="75">
        <f>中込区!C41+平賀地区!C41+内山地区!C41</f>
        <v>72</v>
      </c>
      <c r="D41" s="75">
        <f>中込区!D41+平賀地区!D41+内山地区!D41</f>
        <v>61</v>
      </c>
      <c r="E41" s="58">
        <f>中込区!E41+平賀地区!E41+内山地区!E41</f>
        <v>133</v>
      </c>
      <c r="F41" s="32"/>
    </row>
    <row r="42" spans="1:6" ht="15" customHeight="1" x14ac:dyDescent="0.15">
      <c r="A42" s="12"/>
      <c r="B42" s="35">
        <v>33</v>
      </c>
      <c r="C42" s="75">
        <f>中込区!C42+平賀地区!C42+内山地区!C42</f>
        <v>73</v>
      </c>
      <c r="D42" s="75">
        <f>中込区!D42+平賀地区!D42+内山地区!D42</f>
        <v>68</v>
      </c>
      <c r="E42" s="58">
        <f>中込区!E42+平賀地区!E42+内山地区!E42</f>
        <v>141</v>
      </c>
      <c r="F42" s="32"/>
    </row>
    <row r="43" spans="1:6" ht="15" customHeight="1" x14ac:dyDescent="0.15">
      <c r="A43" s="12"/>
      <c r="B43" s="35">
        <v>34</v>
      </c>
      <c r="C43" s="75">
        <f>中込区!C43+平賀地区!C43+内山地区!C43</f>
        <v>78</v>
      </c>
      <c r="D43" s="75">
        <f>中込区!D43+平賀地区!D43+内山地区!D43</f>
        <v>72</v>
      </c>
      <c r="E43" s="58">
        <f>中込区!E43+平賀地区!E43+内山地区!E43</f>
        <v>150</v>
      </c>
      <c r="F43" s="32"/>
    </row>
    <row r="44" spans="1:6" ht="15" customHeight="1" x14ac:dyDescent="0.15">
      <c r="A44" s="12"/>
      <c r="B44" s="40" t="s">
        <v>56</v>
      </c>
      <c r="C44" s="49">
        <f>中込区!C44+平賀地区!C44+内山地区!C44</f>
        <v>364</v>
      </c>
      <c r="D44" s="49">
        <f>中込区!D44+平賀地区!D44+内山地区!D44</f>
        <v>333</v>
      </c>
      <c r="E44" s="59">
        <f>中込区!E44+平賀地区!E44+内山地区!E44</f>
        <v>697</v>
      </c>
      <c r="F44" s="42">
        <f>E44/E147</f>
        <v>4.645737519162834E-2</v>
      </c>
    </row>
    <row r="45" spans="1:6" ht="15" customHeight="1" x14ac:dyDescent="0.15">
      <c r="A45" s="12"/>
      <c r="B45" s="35">
        <v>35</v>
      </c>
      <c r="C45" s="75">
        <f>中込区!C45+平賀地区!C45+内山地区!C45</f>
        <v>91</v>
      </c>
      <c r="D45" s="75">
        <f>中込区!D45+平賀地区!D45+内山地区!D45</f>
        <v>70</v>
      </c>
      <c r="E45" s="58">
        <f>中込区!E45+平賀地区!E45+内山地区!E45</f>
        <v>161</v>
      </c>
      <c r="F45" s="32"/>
    </row>
    <row r="46" spans="1:6" ht="15" customHeight="1" x14ac:dyDescent="0.15">
      <c r="A46" s="12"/>
      <c r="B46" s="35">
        <v>36</v>
      </c>
      <c r="C46" s="75">
        <f>中込区!C46+平賀地区!C46+内山地区!C46</f>
        <v>87</v>
      </c>
      <c r="D46" s="75">
        <f>中込区!D46+平賀地区!D46+内山地区!D46</f>
        <v>96</v>
      </c>
      <c r="E46" s="58">
        <f>中込区!E46+平賀地区!E46+内山地区!E46</f>
        <v>183</v>
      </c>
      <c r="F46" s="32"/>
    </row>
    <row r="47" spans="1:6" ht="15" customHeight="1" x14ac:dyDescent="0.15">
      <c r="A47" s="12"/>
      <c r="B47" s="35">
        <v>37</v>
      </c>
      <c r="C47" s="75">
        <f>中込区!C47+平賀地区!C47+内山地区!C47</f>
        <v>87</v>
      </c>
      <c r="D47" s="75">
        <f>中込区!D47+平賀地区!D47+内山地区!D47</f>
        <v>87</v>
      </c>
      <c r="E47" s="58">
        <f>中込区!E47+平賀地区!E47+内山地区!E47</f>
        <v>174</v>
      </c>
      <c r="F47" s="32"/>
    </row>
    <row r="48" spans="1:6" ht="15" customHeight="1" x14ac:dyDescent="0.15">
      <c r="A48" s="12"/>
      <c r="B48" s="35">
        <v>38</v>
      </c>
      <c r="C48" s="75">
        <f>中込区!C48+平賀地区!C48+内山地区!C48</f>
        <v>85</v>
      </c>
      <c r="D48" s="75">
        <f>中込区!D48+平賀地区!D48+内山地区!D48</f>
        <v>93</v>
      </c>
      <c r="E48" s="58">
        <f>中込区!E48+平賀地区!E48+内山地区!E48</f>
        <v>178</v>
      </c>
      <c r="F48" s="32"/>
    </row>
    <row r="49" spans="1:6" ht="15" customHeight="1" x14ac:dyDescent="0.15">
      <c r="A49" s="12"/>
      <c r="B49" s="35">
        <v>39</v>
      </c>
      <c r="C49" s="75">
        <f>中込区!C49+平賀地区!C49+内山地区!C49</f>
        <v>84</v>
      </c>
      <c r="D49" s="75">
        <f>中込区!D49+平賀地区!D49+内山地区!D49</f>
        <v>60</v>
      </c>
      <c r="E49" s="58">
        <f>中込区!E49+平賀地区!E49+内山地区!E49</f>
        <v>144</v>
      </c>
      <c r="F49" s="32"/>
    </row>
    <row r="50" spans="1:6" ht="15" customHeight="1" x14ac:dyDescent="0.15">
      <c r="A50" s="12"/>
      <c r="B50" s="40" t="s">
        <v>57</v>
      </c>
      <c r="C50" s="49">
        <f>中込区!C50+平賀地区!C50+内山地区!C50</f>
        <v>434</v>
      </c>
      <c r="D50" s="49">
        <f>中込区!D50+平賀地区!D50+内山地区!D50</f>
        <v>406</v>
      </c>
      <c r="E50" s="59">
        <f>中込区!E50+平賀地区!E50+内山地区!E50</f>
        <v>840</v>
      </c>
      <c r="F50" s="42">
        <f>E50/E147</f>
        <v>5.5988802239552091E-2</v>
      </c>
    </row>
    <row r="51" spans="1:6" ht="15" customHeight="1" x14ac:dyDescent="0.15">
      <c r="A51" s="12"/>
      <c r="B51" s="35">
        <v>40</v>
      </c>
      <c r="C51" s="75">
        <f>中込区!C51+平賀地区!C51+内山地区!C51</f>
        <v>91</v>
      </c>
      <c r="D51" s="75">
        <f>中込区!D51+平賀地区!D51+内山地区!D51</f>
        <v>90</v>
      </c>
      <c r="E51" s="58">
        <f>中込区!E51+平賀地区!E51+内山地区!E51</f>
        <v>181</v>
      </c>
      <c r="F51" s="32"/>
    </row>
    <row r="52" spans="1:6" ht="15" customHeight="1" x14ac:dyDescent="0.15">
      <c r="A52" s="12"/>
      <c r="B52" s="35">
        <v>41</v>
      </c>
      <c r="C52" s="75">
        <f>中込区!C52+平賀地区!C52+内山地区!C52</f>
        <v>91</v>
      </c>
      <c r="D52" s="75">
        <f>中込区!D52+平賀地区!D52+内山地区!D52</f>
        <v>81</v>
      </c>
      <c r="E52" s="58">
        <f>中込区!E52+平賀地区!E52+内山地区!E52</f>
        <v>172</v>
      </c>
      <c r="F52" s="32"/>
    </row>
    <row r="53" spans="1:6" ht="15" customHeight="1" x14ac:dyDescent="0.15">
      <c r="A53" s="12"/>
      <c r="B53" s="35">
        <v>42</v>
      </c>
      <c r="C53" s="75">
        <f>中込区!C53+平賀地区!C53+内山地区!C53</f>
        <v>98</v>
      </c>
      <c r="D53" s="75">
        <f>中込区!D53+平賀地区!D53+内山地区!D53</f>
        <v>73</v>
      </c>
      <c r="E53" s="58">
        <f>中込区!E53+平賀地区!E53+内山地区!E53</f>
        <v>171</v>
      </c>
      <c r="F53" s="32"/>
    </row>
    <row r="54" spans="1:6" ht="15" customHeight="1" x14ac:dyDescent="0.15">
      <c r="A54" s="12"/>
      <c r="B54" s="35">
        <v>43</v>
      </c>
      <c r="C54" s="75">
        <f>中込区!C54+平賀地区!C54+内山地区!C54</f>
        <v>83</v>
      </c>
      <c r="D54" s="75">
        <f>中込区!D54+平賀地区!D54+内山地区!D54</f>
        <v>94</v>
      </c>
      <c r="E54" s="58">
        <f>中込区!E54+平賀地区!E54+内山地区!E54</f>
        <v>177</v>
      </c>
      <c r="F54" s="32"/>
    </row>
    <row r="55" spans="1:6" ht="15" customHeight="1" x14ac:dyDescent="0.15">
      <c r="A55" s="12"/>
      <c r="B55" s="35">
        <v>44</v>
      </c>
      <c r="C55" s="75">
        <f>中込区!C55+平賀地区!C55+内山地区!C55</f>
        <v>127</v>
      </c>
      <c r="D55" s="75">
        <f>中込区!D55+平賀地区!D55+内山地区!D55</f>
        <v>107</v>
      </c>
      <c r="E55" s="58">
        <f>中込区!E55+平賀地区!E55+内山地区!E55</f>
        <v>234</v>
      </c>
      <c r="F55" s="32"/>
    </row>
    <row r="56" spans="1:6" ht="15" customHeight="1" x14ac:dyDescent="0.15">
      <c r="A56" s="12"/>
      <c r="B56" s="40" t="s">
        <v>58</v>
      </c>
      <c r="C56" s="49">
        <f>中込区!C56+平賀地区!C56+内山地区!C56</f>
        <v>490</v>
      </c>
      <c r="D56" s="49">
        <f>中込区!D56+平賀地区!D56+内山地区!D56</f>
        <v>445</v>
      </c>
      <c r="E56" s="59">
        <f>中込区!E56+平賀地区!E56+内山地区!E56</f>
        <v>935</v>
      </c>
      <c r="F56" s="42">
        <f>E56/E147</f>
        <v>6.2320869159501434E-2</v>
      </c>
    </row>
    <row r="57" spans="1:6" ht="15" customHeight="1" x14ac:dyDescent="0.15">
      <c r="A57" s="12"/>
      <c r="B57" s="35">
        <v>45</v>
      </c>
      <c r="C57" s="75">
        <f>中込区!C57+平賀地区!C57+内山地区!C57</f>
        <v>91</v>
      </c>
      <c r="D57" s="75">
        <f>中込区!D57+平賀地区!D57+内山地区!D57</f>
        <v>78</v>
      </c>
      <c r="E57" s="58">
        <f>中込区!E57+平賀地区!E57+内山地区!E57</f>
        <v>169</v>
      </c>
      <c r="F57" s="32"/>
    </row>
    <row r="58" spans="1:6" ht="15" customHeight="1" x14ac:dyDescent="0.15">
      <c r="A58" s="12"/>
      <c r="B58" s="35">
        <v>46</v>
      </c>
      <c r="C58" s="75">
        <f>中込区!C58+平賀地区!C58+内山地区!C58</f>
        <v>119</v>
      </c>
      <c r="D58" s="75">
        <f>中込区!D58+平賀地区!D58+内山地区!D58</f>
        <v>95</v>
      </c>
      <c r="E58" s="58">
        <f>中込区!E58+平賀地区!E58+内山地区!E58</f>
        <v>214</v>
      </c>
      <c r="F58" s="32"/>
    </row>
    <row r="59" spans="1:6" ht="15" customHeight="1" x14ac:dyDescent="0.15">
      <c r="A59" s="12"/>
      <c r="B59" s="35">
        <v>47</v>
      </c>
      <c r="C59" s="75">
        <f>中込区!C59+平賀地区!C59+内山地区!C59</f>
        <v>109</v>
      </c>
      <c r="D59" s="75">
        <f>中込区!D59+平賀地区!D59+内山地区!D59</f>
        <v>93</v>
      </c>
      <c r="E59" s="58">
        <f>中込区!E59+平賀地区!E59+内山地区!E59</f>
        <v>202</v>
      </c>
      <c r="F59" s="32"/>
    </row>
    <row r="60" spans="1:6" ht="15" customHeight="1" x14ac:dyDescent="0.15">
      <c r="A60" s="12"/>
      <c r="B60" s="35">
        <v>48</v>
      </c>
      <c r="C60" s="75">
        <f>中込区!C60+平賀地区!C60+内山地区!C60</f>
        <v>77</v>
      </c>
      <c r="D60" s="75">
        <f>中込区!D60+平賀地区!D60+内山地区!D60</f>
        <v>93</v>
      </c>
      <c r="E60" s="58">
        <f>中込区!E60+平賀地区!E60+内山地区!E60</f>
        <v>170</v>
      </c>
      <c r="F60" s="32"/>
    </row>
    <row r="61" spans="1:6" ht="15" customHeight="1" x14ac:dyDescent="0.15">
      <c r="A61" s="12"/>
      <c r="B61" s="35">
        <v>49</v>
      </c>
      <c r="C61" s="75">
        <f>中込区!C61+平賀地区!C61+内山地区!C61</f>
        <v>101</v>
      </c>
      <c r="D61" s="75">
        <f>中込区!D61+平賀地区!D61+内山地区!D61</f>
        <v>103</v>
      </c>
      <c r="E61" s="58">
        <f>中込区!E61+平賀地区!E61+内山地区!E61</f>
        <v>204</v>
      </c>
      <c r="F61" s="32"/>
    </row>
    <row r="62" spans="1:6" ht="15" customHeight="1" x14ac:dyDescent="0.15">
      <c r="A62" s="12"/>
      <c r="B62" s="40" t="s">
        <v>59</v>
      </c>
      <c r="C62" s="49">
        <f>中込区!C62+平賀地区!C62+内山地区!C62</f>
        <v>497</v>
      </c>
      <c r="D62" s="49">
        <f>中込区!D62+平賀地区!D62+内山地区!D62</f>
        <v>462</v>
      </c>
      <c r="E62" s="59">
        <f>中込区!E62+平賀地区!E62+内山地区!E62</f>
        <v>959</v>
      </c>
      <c r="F62" s="42">
        <f>E62/E147</f>
        <v>6.3920549223488637E-2</v>
      </c>
    </row>
    <row r="63" spans="1:6" ht="15" customHeight="1" x14ac:dyDescent="0.15">
      <c r="A63" s="12"/>
      <c r="B63" s="35">
        <v>50</v>
      </c>
      <c r="C63" s="75">
        <f>中込区!C63+平賀地区!C63+内山地区!C63</f>
        <v>112</v>
      </c>
      <c r="D63" s="75">
        <f>中込区!D63+平賀地区!D63+内山地区!D63</f>
        <v>113</v>
      </c>
      <c r="E63" s="58">
        <f>中込区!E63+平賀地区!E63+内山地区!E63</f>
        <v>225</v>
      </c>
      <c r="F63" s="32"/>
    </row>
    <row r="64" spans="1:6" ht="15" customHeight="1" x14ac:dyDescent="0.15">
      <c r="A64" s="12"/>
      <c r="B64" s="35">
        <v>51</v>
      </c>
      <c r="C64" s="75">
        <f>中込区!C64+平賀地区!C64+内山地区!C64</f>
        <v>111</v>
      </c>
      <c r="D64" s="75">
        <f>中込区!D64+平賀地区!D64+内山地区!D64</f>
        <v>96</v>
      </c>
      <c r="E64" s="58">
        <f>中込区!E64+平賀地区!E64+内山地区!E64</f>
        <v>207</v>
      </c>
      <c r="F64" s="32"/>
    </row>
    <row r="65" spans="1:6" ht="15" customHeight="1" x14ac:dyDescent="0.15">
      <c r="A65" s="12"/>
      <c r="B65" s="35">
        <v>52</v>
      </c>
      <c r="C65" s="75">
        <f>中込区!C65+平賀地区!C65+内山地区!C65</f>
        <v>118</v>
      </c>
      <c r="D65" s="75">
        <f>中込区!D65+平賀地区!D65+内山地区!D65</f>
        <v>107</v>
      </c>
      <c r="E65" s="58">
        <f>中込区!E65+平賀地区!E65+内山地区!E65</f>
        <v>225</v>
      </c>
      <c r="F65" s="32"/>
    </row>
    <row r="66" spans="1:6" ht="15" customHeight="1" x14ac:dyDescent="0.15">
      <c r="A66" s="12"/>
      <c r="B66" s="35">
        <v>53</v>
      </c>
      <c r="C66" s="75">
        <f>中込区!C66+平賀地区!C66+内山地区!C66</f>
        <v>94</v>
      </c>
      <c r="D66" s="75">
        <f>中込区!D66+平賀地区!D66+内山地区!D66</f>
        <v>105</v>
      </c>
      <c r="E66" s="58">
        <f>中込区!E66+平賀地区!E66+内山地区!E66</f>
        <v>199</v>
      </c>
      <c r="F66" s="32"/>
    </row>
    <row r="67" spans="1:6" ht="15" customHeight="1" x14ac:dyDescent="0.15">
      <c r="A67" s="12"/>
      <c r="B67" s="35">
        <v>54</v>
      </c>
      <c r="C67" s="75">
        <f>中込区!C67+平賀地区!C67+内山地区!C67</f>
        <v>107</v>
      </c>
      <c r="D67" s="75">
        <f>中込区!D67+平賀地区!D67+内山地区!D67</f>
        <v>119</v>
      </c>
      <c r="E67" s="58">
        <f>中込区!E67+平賀地区!E67+内山地区!E67</f>
        <v>226</v>
      </c>
      <c r="F67" s="32"/>
    </row>
    <row r="68" spans="1:6" ht="15" customHeight="1" x14ac:dyDescent="0.15">
      <c r="A68" s="12"/>
      <c r="B68" s="40" t="s">
        <v>60</v>
      </c>
      <c r="C68" s="49">
        <f>中込区!C68+平賀地区!C68+内山地区!C68</f>
        <v>542</v>
      </c>
      <c r="D68" s="49">
        <f>中込区!D68+平賀地区!D68+内山地区!D68</f>
        <v>540</v>
      </c>
      <c r="E68" s="59">
        <f>中込区!E68+平賀地区!E68+内山地区!E68</f>
        <v>1082</v>
      </c>
      <c r="F68" s="42">
        <f>E68/E147</f>
        <v>7.2118909551423055E-2</v>
      </c>
    </row>
    <row r="69" spans="1:6" ht="15" customHeight="1" x14ac:dyDescent="0.15">
      <c r="A69" s="12"/>
      <c r="B69" s="35">
        <v>55</v>
      </c>
      <c r="C69" s="75">
        <f>中込区!C69+平賀地区!C69+内山地区!C69</f>
        <v>91</v>
      </c>
      <c r="D69" s="75">
        <f>中込区!D69+平賀地区!D69+内山地区!D69</f>
        <v>94</v>
      </c>
      <c r="E69" s="58">
        <f>中込区!E69+平賀地区!E69+内山地区!E69</f>
        <v>185</v>
      </c>
      <c r="F69" s="32"/>
    </row>
    <row r="70" spans="1:6" ht="15" customHeight="1" x14ac:dyDescent="0.15">
      <c r="A70" s="12"/>
      <c r="B70" s="35">
        <v>56</v>
      </c>
      <c r="C70" s="75">
        <f>中込区!C70+平賀地区!C70+内山地区!C70</f>
        <v>92</v>
      </c>
      <c r="D70" s="75">
        <f>中込区!D70+平賀地区!D70+内山地区!D70</f>
        <v>104</v>
      </c>
      <c r="E70" s="58">
        <f>中込区!E70+平賀地区!E70+内山地区!E70</f>
        <v>196</v>
      </c>
      <c r="F70" s="32"/>
    </row>
    <row r="71" spans="1:6" ht="15" customHeight="1" x14ac:dyDescent="0.15">
      <c r="A71" s="12"/>
      <c r="B71" s="35">
        <v>57</v>
      </c>
      <c r="C71" s="75">
        <f>中込区!C71+平賀地区!C71+内山地区!C71</f>
        <v>89</v>
      </c>
      <c r="D71" s="75">
        <f>中込区!D71+平賀地区!D71+内山地区!D71</f>
        <v>81</v>
      </c>
      <c r="E71" s="58">
        <f>中込区!E71+平賀地区!E71+内山地区!E71</f>
        <v>170</v>
      </c>
      <c r="F71" s="32"/>
    </row>
    <row r="72" spans="1:6" ht="15" customHeight="1" x14ac:dyDescent="0.15">
      <c r="A72" s="12"/>
      <c r="B72" s="35">
        <v>58</v>
      </c>
      <c r="C72" s="75">
        <f>中込区!C72+平賀地区!C72+内山地区!C72</f>
        <v>95</v>
      </c>
      <c r="D72" s="75">
        <f>中込区!D72+平賀地区!D72+内山地区!D72</f>
        <v>99</v>
      </c>
      <c r="E72" s="58">
        <f>中込区!E72+平賀地区!E72+内山地区!E72</f>
        <v>194</v>
      </c>
      <c r="F72" s="32"/>
    </row>
    <row r="73" spans="1:6" ht="15" customHeight="1" x14ac:dyDescent="0.15">
      <c r="A73" s="12"/>
      <c r="B73" s="35">
        <v>59</v>
      </c>
      <c r="C73" s="75">
        <f>中込区!C73+平賀地区!C73+内山地区!C73</f>
        <v>101</v>
      </c>
      <c r="D73" s="75">
        <f>中込区!D73+平賀地区!D73+内山地区!D73</f>
        <v>110</v>
      </c>
      <c r="E73" s="58">
        <f>中込区!E73+平賀地区!E73+内山地区!E73</f>
        <v>211</v>
      </c>
      <c r="F73" s="32"/>
    </row>
    <row r="74" spans="1:6" ht="15" customHeight="1" x14ac:dyDescent="0.15">
      <c r="A74" s="12"/>
      <c r="B74" s="40" t="s">
        <v>61</v>
      </c>
      <c r="C74" s="49">
        <f>中込区!C74+平賀地区!C74+内山地区!C74</f>
        <v>468</v>
      </c>
      <c r="D74" s="49">
        <f>中込区!D74+平賀地区!D74+内山地区!D74</f>
        <v>488</v>
      </c>
      <c r="E74" s="59">
        <f>中込区!E74+平賀地区!E74+内山地区!E74</f>
        <v>956</v>
      </c>
      <c r="F74" s="42">
        <f>E74/E147</f>
        <v>6.3720589215490231E-2</v>
      </c>
    </row>
    <row r="75" spans="1:6" ht="15" customHeight="1" x14ac:dyDescent="0.15">
      <c r="A75" s="12"/>
      <c r="B75" s="35">
        <v>60</v>
      </c>
      <c r="C75" s="75">
        <f>中込区!C75+平賀地区!C75+内山地区!C75</f>
        <v>98</v>
      </c>
      <c r="D75" s="75">
        <f>中込区!D75+平賀地区!D75+内山地区!D75</f>
        <v>113</v>
      </c>
      <c r="E75" s="58">
        <f>中込区!E75+平賀地区!E75+内山地区!E75</f>
        <v>211</v>
      </c>
      <c r="F75" s="32"/>
    </row>
    <row r="76" spans="1:6" ht="15" customHeight="1" x14ac:dyDescent="0.15">
      <c r="A76" s="12"/>
      <c r="B76" s="35">
        <v>61</v>
      </c>
      <c r="C76" s="75">
        <f>中込区!C76+平賀地区!C76+内山地区!C76</f>
        <v>101</v>
      </c>
      <c r="D76" s="75">
        <f>中込区!D76+平賀地区!D76+内山地区!D76</f>
        <v>92</v>
      </c>
      <c r="E76" s="58">
        <f>中込区!E76+平賀地区!E76+内山地区!E76</f>
        <v>193</v>
      </c>
      <c r="F76" s="32"/>
    </row>
    <row r="77" spans="1:6" ht="15" customHeight="1" x14ac:dyDescent="0.15">
      <c r="A77" s="12"/>
      <c r="B77" s="35">
        <v>62</v>
      </c>
      <c r="C77" s="75">
        <f>中込区!C77+平賀地区!C77+内山地区!C77</f>
        <v>94</v>
      </c>
      <c r="D77" s="75">
        <f>中込区!D77+平賀地区!D77+内山地区!D77</f>
        <v>95</v>
      </c>
      <c r="E77" s="58">
        <f>中込区!E77+平賀地区!E77+内山地区!E77</f>
        <v>189</v>
      </c>
      <c r="F77" s="32"/>
    </row>
    <row r="78" spans="1:6" ht="15" customHeight="1" x14ac:dyDescent="0.15">
      <c r="A78" s="12"/>
      <c r="B78" s="35">
        <v>63</v>
      </c>
      <c r="C78" s="75">
        <f>中込区!C78+平賀地区!C78+内山地区!C78</f>
        <v>103</v>
      </c>
      <c r="D78" s="75">
        <f>中込区!D78+平賀地区!D78+内山地区!D78</f>
        <v>118</v>
      </c>
      <c r="E78" s="58">
        <f>中込区!E78+平賀地区!E78+内山地区!E78</f>
        <v>221</v>
      </c>
      <c r="F78" s="32"/>
    </row>
    <row r="79" spans="1:6" ht="15" customHeight="1" x14ac:dyDescent="0.15">
      <c r="A79" s="12"/>
      <c r="B79" s="35">
        <v>64</v>
      </c>
      <c r="C79" s="75">
        <f>中込区!C79+平賀地区!C79+内山地区!C79</f>
        <v>99</v>
      </c>
      <c r="D79" s="75">
        <f>中込区!D79+平賀地区!D79+内山地区!D79</f>
        <v>93</v>
      </c>
      <c r="E79" s="58">
        <f>中込区!E79+平賀地区!E79+内山地区!E79</f>
        <v>192</v>
      </c>
      <c r="F79" s="32"/>
    </row>
    <row r="80" spans="1:6" ht="15" customHeight="1" x14ac:dyDescent="0.15">
      <c r="A80" s="12"/>
      <c r="B80" s="40" t="s">
        <v>62</v>
      </c>
      <c r="C80" s="49">
        <f>中込区!C80+平賀地区!C80+内山地区!C80</f>
        <v>495</v>
      </c>
      <c r="D80" s="49">
        <f>中込区!D80+平賀地区!D80+内山地区!D80</f>
        <v>511</v>
      </c>
      <c r="E80" s="59">
        <f>中込区!E80+平賀地区!E80+内山地区!E80</f>
        <v>1006</v>
      </c>
      <c r="F80" s="42">
        <f>E80/E147</f>
        <v>6.705325601546358E-2</v>
      </c>
    </row>
    <row r="81" spans="1:6" ht="15" customHeight="1" x14ac:dyDescent="0.15">
      <c r="A81" s="12"/>
      <c r="B81" s="35">
        <v>65</v>
      </c>
      <c r="C81" s="75">
        <f>中込区!C81+平賀地区!C81+内山地区!C81</f>
        <v>107</v>
      </c>
      <c r="D81" s="75">
        <f>中込区!D81+平賀地区!D81+内山地区!D81</f>
        <v>96</v>
      </c>
      <c r="E81" s="58">
        <f>中込区!E81+平賀地区!E81+内山地区!E81</f>
        <v>203</v>
      </c>
      <c r="F81" s="32"/>
    </row>
    <row r="82" spans="1:6" ht="15" customHeight="1" x14ac:dyDescent="0.15">
      <c r="A82" s="12"/>
      <c r="B82" s="35">
        <v>66</v>
      </c>
      <c r="C82" s="75">
        <f>中込区!C82+平賀地区!C82+内山地区!C82</f>
        <v>95</v>
      </c>
      <c r="D82" s="75">
        <f>中込区!D82+平賀地区!D82+内山地区!D82</f>
        <v>108</v>
      </c>
      <c r="E82" s="58">
        <f>中込区!E82+平賀地区!E82+内山地区!E82</f>
        <v>203</v>
      </c>
      <c r="F82" s="32"/>
    </row>
    <row r="83" spans="1:6" ht="15" customHeight="1" x14ac:dyDescent="0.15">
      <c r="A83" s="12"/>
      <c r="B83" s="35">
        <v>67</v>
      </c>
      <c r="C83" s="75">
        <f>中込区!C83+平賀地区!C83+内山地区!C83</f>
        <v>95</v>
      </c>
      <c r="D83" s="75">
        <f>中込区!D83+平賀地区!D83+内山地区!D83</f>
        <v>102</v>
      </c>
      <c r="E83" s="58">
        <f>中込区!E83+平賀地区!E83+内山地区!E83</f>
        <v>197</v>
      </c>
      <c r="F83" s="32"/>
    </row>
    <row r="84" spans="1:6" ht="15" customHeight="1" x14ac:dyDescent="0.15">
      <c r="A84" s="12"/>
      <c r="B84" s="35">
        <v>68</v>
      </c>
      <c r="C84" s="75">
        <f>中込区!C84+平賀地区!C84+内山地区!C84</f>
        <v>98</v>
      </c>
      <c r="D84" s="75">
        <f>中込区!D84+平賀地区!D84+内山地区!D84</f>
        <v>106</v>
      </c>
      <c r="E84" s="58">
        <f>中込区!E84+平賀地区!E84+内山地区!E84</f>
        <v>204</v>
      </c>
      <c r="F84" s="32"/>
    </row>
    <row r="85" spans="1:6" ht="15" customHeight="1" x14ac:dyDescent="0.15">
      <c r="A85" s="12"/>
      <c r="B85" s="35">
        <v>69</v>
      </c>
      <c r="C85" s="75">
        <f>中込区!C85+平賀地区!C85+内山地区!C85</f>
        <v>101</v>
      </c>
      <c r="D85" s="75">
        <f>中込区!D85+平賀地区!D85+内山地区!D85</f>
        <v>77</v>
      </c>
      <c r="E85" s="58">
        <f>中込区!E85+平賀地区!E85+内山地区!E85</f>
        <v>178</v>
      </c>
      <c r="F85" s="32"/>
    </row>
    <row r="86" spans="1:6" ht="15" customHeight="1" x14ac:dyDescent="0.15">
      <c r="A86" s="12"/>
      <c r="B86" s="43" t="s">
        <v>63</v>
      </c>
      <c r="C86" s="71">
        <f>中込区!C86+平賀地区!C86+内山地区!C86</f>
        <v>496</v>
      </c>
      <c r="D86" s="71">
        <f>中込区!D86+平賀地区!D86+内山地区!D86</f>
        <v>489</v>
      </c>
      <c r="E86" s="60">
        <f>中込区!E86+平賀地区!E86+内山地区!E86</f>
        <v>985</v>
      </c>
      <c r="F86" s="45">
        <f>E86/E147</f>
        <v>6.5653535959474776E-2</v>
      </c>
    </row>
    <row r="87" spans="1:6" ht="15" customHeight="1" x14ac:dyDescent="0.15">
      <c r="A87" s="12"/>
      <c r="B87" s="35">
        <v>70</v>
      </c>
      <c r="C87" s="75">
        <f>中込区!C87+平賀地区!C87+内山地区!C87</f>
        <v>104</v>
      </c>
      <c r="D87" s="75">
        <f>中込区!D87+平賀地区!D87+内山地区!D87</f>
        <v>111</v>
      </c>
      <c r="E87" s="58">
        <f>中込区!E87+平賀地区!E87+内山地区!E87</f>
        <v>215</v>
      </c>
      <c r="F87" s="32"/>
    </row>
    <row r="88" spans="1:6" ht="15" customHeight="1" x14ac:dyDescent="0.15">
      <c r="A88" s="12"/>
      <c r="B88" s="35">
        <v>71</v>
      </c>
      <c r="C88" s="75">
        <f>中込区!C88+平賀地区!C88+内山地区!C88</f>
        <v>102</v>
      </c>
      <c r="D88" s="75">
        <f>中込区!D88+平賀地区!D88+内山地区!D88</f>
        <v>99</v>
      </c>
      <c r="E88" s="58">
        <f>中込区!E88+平賀地区!E88+内山地区!E88</f>
        <v>201</v>
      </c>
      <c r="F88" s="32"/>
    </row>
    <row r="89" spans="1:6" ht="15" customHeight="1" x14ac:dyDescent="0.15">
      <c r="A89" s="12"/>
      <c r="B89" s="35">
        <v>72</v>
      </c>
      <c r="C89" s="75">
        <f>中込区!C89+平賀地区!C89+内山地区!C89</f>
        <v>110</v>
      </c>
      <c r="D89" s="75">
        <f>中込区!D89+平賀地区!D89+内山地区!D89</f>
        <v>128</v>
      </c>
      <c r="E89" s="58">
        <f>中込区!E89+平賀地区!E89+内山地区!E89</f>
        <v>238</v>
      </c>
      <c r="F89" s="32"/>
    </row>
    <row r="90" spans="1:6" ht="15" customHeight="1" x14ac:dyDescent="0.15">
      <c r="A90" s="12"/>
      <c r="B90" s="35">
        <v>73</v>
      </c>
      <c r="C90" s="75">
        <f>中込区!C90+平賀地区!C90+内山地区!C90</f>
        <v>115</v>
      </c>
      <c r="D90" s="75">
        <f>中込区!D90+平賀地区!D90+内山地区!D90</f>
        <v>122</v>
      </c>
      <c r="E90" s="58">
        <f>中込区!E90+平賀地区!E90+内山地区!E90</f>
        <v>237</v>
      </c>
      <c r="F90" s="32"/>
    </row>
    <row r="91" spans="1:6" ht="15" customHeight="1" x14ac:dyDescent="0.15">
      <c r="A91" s="12"/>
      <c r="B91" s="35">
        <v>74</v>
      </c>
      <c r="C91" s="75">
        <f>中込区!C91+平賀地区!C91+内山地区!C91</f>
        <v>130</v>
      </c>
      <c r="D91" s="75">
        <f>中込区!D91+平賀地区!D91+内山地区!D91</f>
        <v>140</v>
      </c>
      <c r="E91" s="58">
        <f>中込区!E91+平賀地区!E91+内山地区!E91</f>
        <v>270</v>
      </c>
      <c r="F91" s="32"/>
    </row>
    <row r="92" spans="1:6" ht="15" customHeight="1" x14ac:dyDescent="0.15">
      <c r="A92" s="12"/>
      <c r="B92" s="43" t="s">
        <v>64</v>
      </c>
      <c r="C92" s="71">
        <f>中込区!C92+平賀地区!C92+内山地区!C92</f>
        <v>561</v>
      </c>
      <c r="D92" s="71">
        <f>中込区!D92+平賀地区!D92+内山地区!D92</f>
        <v>600</v>
      </c>
      <c r="E92" s="60">
        <f>中込区!E92+平賀地区!E92+内山地区!E92</f>
        <v>1161</v>
      </c>
      <c r="F92" s="45">
        <f>E92/E147</f>
        <v>7.7384523095380922E-2</v>
      </c>
    </row>
    <row r="93" spans="1:6" ht="15" customHeight="1" x14ac:dyDescent="0.15">
      <c r="A93" s="12"/>
      <c r="B93" s="35">
        <v>75</v>
      </c>
      <c r="C93" s="75">
        <f>中込区!C93+平賀地区!C93+内山地区!C93</f>
        <v>104</v>
      </c>
      <c r="D93" s="75">
        <f>中込区!D93+平賀地区!D93+内山地区!D93</f>
        <v>105</v>
      </c>
      <c r="E93" s="58">
        <f>中込区!E93+平賀地区!E93+内山地区!E93</f>
        <v>209</v>
      </c>
      <c r="F93" s="32"/>
    </row>
    <row r="94" spans="1:6" ht="15" customHeight="1" x14ac:dyDescent="0.15">
      <c r="A94" s="12"/>
      <c r="B94" s="35">
        <v>76</v>
      </c>
      <c r="C94" s="75">
        <f>中込区!C94+平賀地区!C94+内山地区!C94</f>
        <v>99</v>
      </c>
      <c r="D94" s="75">
        <f>中込区!D94+平賀地区!D94+内山地区!D94</f>
        <v>128</v>
      </c>
      <c r="E94" s="58">
        <f>中込区!E94+平賀地区!E94+内山地区!E94</f>
        <v>227</v>
      </c>
      <c r="F94" s="32"/>
    </row>
    <row r="95" spans="1:6" ht="15" customHeight="1" x14ac:dyDescent="0.15">
      <c r="A95" s="12"/>
      <c r="B95" s="35">
        <v>77</v>
      </c>
      <c r="C95" s="75">
        <f>中込区!C95+平賀地区!C95+内山地区!C95</f>
        <v>91</v>
      </c>
      <c r="D95" s="75">
        <f>中込区!D95+平賀地区!D95+内山地区!D95</f>
        <v>83</v>
      </c>
      <c r="E95" s="58">
        <f>中込区!E95+平賀地区!E95+内山地区!E95</f>
        <v>174</v>
      </c>
      <c r="F95" s="32"/>
    </row>
    <row r="96" spans="1:6" ht="15" customHeight="1" x14ac:dyDescent="0.15">
      <c r="A96" s="12"/>
      <c r="B96" s="35">
        <v>78</v>
      </c>
      <c r="C96" s="75">
        <f>中込区!C96+平賀地区!C96+内山地区!C96</f>
        <v>67</v>
      </c>
      <c r="D96" s="75">
        <f>中込区!D96+平賀地区!D96+内山地区!D96</f>
        <v>77</v>
      </c>
      <c r="E96" s="58">
        <f>中込区!E96+平賀地区!E96+内山地区!E96</f>
        <v>144</v>
      </c>
      <c r="F96" s="32"/>
    </row>
    <row r="97" spans="1:6" ht="15" customHeight="1" x14ac:dyDescent="0.15">
      <c r="A97" s="12"/>
      <c r="B97" s="35">
        <v>79</v>
      </c>
      <c r="C97" s="75">
        <f>中込区!C97+平賀地区!C97+内山地区!C97</f>
        <v>68</v>
      </c>
      <c r="D97" s="75">
        <f>中込区!D97+平賀地区!D97+内山地区!D97</f>
        <v>108</v>
      </c>
      <c r="E97" s="58">
        <f>中込区!E97+平賀地区!E97+内山地区!E97</f>
        <v>176</v>
      </c>
      <c r="F97" s="32"/>
    </row>
    <row r="98" spans="1:6" ht="15" customHeight="1" x14ac:dyDescent="0.15">
      <c r="A98" s="12"/>
      <c r="B98" s="43" t="s">
        <v>65</v>
      </c>
      <c r="C98" s="71">
        <f>中込区!C98+平賀地区!C98+内山地区!C98</f>
        <v>429</v>
      </c>
      <c r="D98" s="71">
        <f>中込区!D98+平賀地区!D98+内山地区!D98</f>
        <v>501</v>
      </c>
      <c r="E98" s="60">
        <f>中込区!E98+平賀地区!E98+内山地区!E98</f>
        <v>930</v>
      </c>
      <c r="F98" s="45">
        <f>E98/E147</f>
        <v>6.1987602479504099E-2</v>
      </c>
    </row>
    <row r="99" spans="1:6" ht="15" customHeight="1" x14ac:dyDescent="0.15">
      <c r="A99" s="12"/>
      <c r="B99" s="35">
        <v>80</v>
      </c>
      <c r="C99" s="75">
        <f>中込区!C99+平賀地区!C99+内山地区!C99</f>
        <v>85</v>
      </c>
      <c r="D99" s="75">
        <f>中込区!D99+平賀地区!D99+内山地区!D99</f>
        <v>98</v>
      </c>
      <c r="E99" s="58">
        <f>中込区!E99+平賀地区!E99+内山地区!E99</f>
        <v>183</v>
      </c>
      <c r="F99" s="32"/>
    </row>
    <row r="100" spans="1:6" ht="15" customHeight="1" x14ac:dyDescent="0.15">
      <c r="A100" s="12"/>
      <c r="B100" s="35">
        <v>81</v>
      </c>
      <c r="C100" s="75">
        <f>中込区!C100+平賀地区!C100+内山地区!C100</f>
        <v>62</v>
      </c>
      <c r="D100" s="75">
        <f>中込区!D100+平賀地区!D100+内山地区!D100</f>
        <v>91</v>
      </c>
      <c r="E100" s="58">
        <f>中込区!E100+平賀地区!E100+内山地区!E100</f>
        <v>153</v>
      </c>
      <c r="F100" s="32"/>
    </row>
    <row r="101" spans="1:6" ht="15" customHeight="1" x14ac:dyDescent="0.15">
      <c r="A101" s="12"/>
      <c r="B101" s="35">
        <v>82</v>
      </c>
      <c r="C101" s="75">
        <f>中込区!C101+平賀地区!C101+内山地区!C101</f>
        <v>80</v>
      </c>
      <c r="D101" s="75">
        <f>中込区!D101+平賀地区!D101+内山地区!D101</f>
        <v>83</v>
      </c>
      <c r="E101" s="58">
        <f>中込区!E101+平賀地区!E101+内山地区!E101</f>
        <v>163</v>
      </c>
      <c r="F101" s="32"/>
    </row>
    <row r="102" spans="1:6" ht="15" customHeight="1" x14ac:dyDescent="0.15">
      <c r="A102" s="12"/>
      <c r="B102" s="35">
        <v>83</v>
      </c>
      <c r="C102" s="75">
        <f>中込区!C102+平賀地区!C102+内山地区!C102</f>
        <v>60</v>
      </c>
      <c r="D102" s="75">
        <f>中込区!D102+平賀地区!D102+内山地区!D102</f>
        <v>80</v>
      </c>
      <c r="E102" s="58">
        <f>中込区!E102+平賀地区!E102+内山地区!E102</f>
        <v>140</v>
      </c>
      <c r="F102" s="32"/>
    </row>
    <row r="103" spans="1:6" ht="15" customHeight="1" x14ac:dyDescent="0.15">
      <c r="A103" s="12"/>
      <c r="B103" s="35">
        <v>84</v>
      </c>
      <c r="C103" s="75">
        <f>中込区!C103+平賀地区!C103+内山地区!C103</f>
        <v>45</v>
      </c>
      <c r="D103" s="75">
        <f>中込区!D103+平賀地区!D103+内山地区!D103</f>
        <v>70</v>
      </c>
      <c r="E103" s="58">
        <f>中込区!E103+平賀地区!E103+内山地区!E103</f>
        <v>115</v>
      </c>
      <c r="F103" s="32"/>
    </row>
    <row r="104" spans="1:6" ht="15" customHeight="1" x14ac:dyDescent="0.15">
      <c r="A104" s="12"/>
      <c r="B104" s="43" t="s">
        <v>66</v>
      </c>
      <c r="C104" s="71">
        <f>中込区!C104+平賀地区!C104+内山地区!C104</f>
        <v>332</v>
      </c>
      <c r="D104" s="71">
        <f>中込区!D104+平賀地区!D104+内山地区!D104</f>
        <v>422</v>
      </c>
      <c r="E104" s="60">
        <f>中込区!E104+平賀地区!E104+内山地区!E104</f>
        <v>754</v>
      </c>
      <c r="F104" s="45">
        <f>E104/E147</f>
        <v>5.0256615343597946E-2</v>
      </c>
    </row>
    <row r="105" spans="1:6" ht="15" customHeight="1" x14ac:dyDescent="0.15">
      <c r="A105" s="12"/>
      <c r="B105" s="35">
        <v>85</v>
      </c>
      <c r="C105" s="75">
        <f>中込区!C105+平賀地区!C105+内山地区!C105</f>
        <v>50</v>
      </c>
      <c r="D105" s="75">
        <f>中込区!D105+平賀地区!D105+内山地区!D105</f>
        <v>72</v>
      </c>
      <c r="E105" s="58">
        <f>中込区!E105+平賀地区!E105+内山地区!E105</f>
        <v>122</v>
      </c>
      <c r="F105" s="32"/>
    </row>
    <row r="106" spans="1:6" ht="15" customHeight="1" x14ac:dyDescent="0.15">
      <c r="A106" s="12"/>
      <c r="B106" s="35">
        <v>86</v>
      </c>
      <c r="C106" s="75">
        <f>中込区!C106+平賀地区!C106+内山地区!C106</f>
        <v>44</v>
      </c>
      <c r="D106" s="75">
        <f>中込区!D106+平賀地区!D106+内山地区!D106</f>
        <v>62</v>
      </c>
      <c r="E106" s="58">
        <f>中込区!E106+平賀地区!E106+内山地区!E106</f>
        <v>106</v>
      </c>
      <c r="F106" s="32"/>
    </row>
    <row r="107" spans="1:6" ht="15" customHeight="1" x14ac:dyDescent="0.15">
      <c r="A107" s="12"/>
      <c r="B107" s="35">
        <v>87</v>
      </c>
      <c r="C107" s="75">
        <f>中込区!C107+平賀地区!C107+内山地区!C107</f>
        <v>39</v>
      </c>
      <c r="D107" s="75">
        <f>中込区!D107+平賀地区!D107+内山地区!D107</f>
        <v>68</v>
      </c>
      <c r="E107" s="58">
        <f>中込区!E107+平賀地区!E107+内山地区!E107</f>
        <v>107</v>
      </c>
      <c r="F107" s="32"/>
    </row>
    <row r="108" spans="1:6" ht="15" customHeight="1" x14ac:dyDescent="0.15">
      <c r="A108" s="12"/>
      <c r="B108" s="35">
        <v>88</v>
      </c>
      <c r="C108" s="75">
        <f>中込区!C108+平賀地区!C108+内山地区!C108</f>
        <v>39</v>
      </c>
      <c r="D108" s="75">
        <f>中込区!D108+平賀地区!D108+内山地区!D108</f>
        <v>70</v>
      </c>
      <c r="E108" s="58">
        <f>中込区!E108+平賀地区!E108+内山地区!E108</f>
        <v>109</v>
      </c>
      <c r="F108" s="32"/>
    </row>
    <row r="109" spans="1:6" ht="15" customHeight="1" x14ac:dyDescent="0.15">
      <c r="A109" s="12"/>
      <c r="B109" s="35">
        <v>89</v>
      </c>
      <c r="C109" s="75">
        <f>中込区!C109+平賀地区!C109+内山地区!C109</f>
        <v>39</v>
      </c>
      <c r="D109" s="75">
        <f>中込区!D109+平賀地区!D109+内山地区!D109</f>
        <v>64</v>
      </c>
      <c r="E109" s="58">
        <f>中込区!E109+平賀地区!E109+内山地区!E109</f>
        <v>103</v>
      </c>
      <c r="F109" s="32"/>
    </row>
    <row r="110" spans="1:6" ht="15" customHeight="1" x14ac:dyDescent="0.15">
      <c r="A110" s="12"/>
      <c r="B110" s="43" t="s">
        <v>67</v>
      </c>
      <c r="C110" s="71">
        <f>中込区!C110+平賀地区!C110+内山地区!C110</f>
        <v>211</v>
      </c>
      <c r="D110" s="71">
        <f>中込区!D110+平賀地区!D110+内山地区!D110</f>
        <v>336</v>
      </c>
      <c r="E110" s="60">
        <f>中込区!E110+平賀地区!E110+内山地区!E110</f>
        <v>547</v>
      </c>
      <c r="F110" s="45">
        <f>E110/E147</f>
        <v>3.6459374791708327E-2</v>
      </c>
    </row>
    <row r="111" spans="1:6" ht="15" customHeight="1" x14ac:dyDescent="0.15">
      <c r="A111" s="12"/>
      <c r="B111" s="35">
        <v>90</v>
      </c>
      <c r="C111" s="75">
        <f>中込区!C111+平賀地区!C111+内山地区!C111</f>
        <v>30</v>
      </c>
      <c r="D111" s="75">
        <f>中込区!D111+平賀地区!D111+内山地区!D111</f>
        <v>41</v>
      </c>
      <c r="E111" s="58">
        <f>中込区!E111+平賀地区!E111+内山地区!E111</f>
        <v>71</v>
      </c>
      <c r="F111" s="32"/>
    </row>
    <row r="112" spans="1:6" ht="15" customHeight="1" x14ac:dyDescent="0.15">
      <c r="A112" s="12"/>
      <c r="B112" s="35">
        <v>91</v>
      </c>
      <c r="C112" s="75">
        <f>中込区!C112+平賀地区!C112+内山地区!C112</f>
        <v>20</v>
      </c>
      <c r="D112" s="75">
        <f>中込区!D112+平賀地区!D112+内山地区!D112</f>
        <v>43</v>
      </c>
      <c r="E112" s="58">
        <f>中込区!E112+平賀地区!E112+内山地区!E112</f>
        <v>63</v>
      </c>
      <c r="F112" s="32"/>
    </row>
    <row r="113" spans="1:6" ht="15" customHeight="1" x14ac:dyDescent="0.15">
      <c r="A113" s="12"/>
      <c r="B113" s="35">
        <v>92</v>
      </c>
      <c r="C113" s="75">
        <f>中込区!C113+平賀地区!C113+内山地区!C113</f>
        <v>14</v>
      </c>
      <c r="D113" s="75">
        <f>中込区!D113+平賀地区!D113+内山地区!D113</f>
        <v>50</v>
      </c>
      <c r="E113" s="58">
        <f>中込区!E113+平賀地区!E113+内山地区!E113</f>
        <v>64</v>
      </c>
      <c r="F113" s="32"/>
    </row>
    <row r="114" spans="1:6" ht="15" customHeight="1" x14ac:dyDescent="0.15">
      <c r="A114" s="12"/>
      <c r="B114" s="35">
        <v>93</v>
      </c>
      <c r="C114" s="75">
        <f>中込区!C114+平賀地区!C114+内山地区!C114</f>
        <v>17</v>
      </c>
      <c r="D114" s="75">
        <f>中込区!D114+平賀地区!D114+内山地区!D114</f>
        <v>40</v>
      </c>
      <c r="E114" s="58">
        <f>中込区!E114+平賀地区!E114+内山地区!E114</f>
        <v>57</v>
      </c>
      <c r="F114" s="32"/>
    </row>
    <row r="115" spans="1:6" ht="15" customHeight="1" x14ac:dyDescent="0.15">
      <c r="A115" s="12"/>
      <c r="B115" s="35">
        <v>94</v>
      </c>
      <c r="C115" s="75">
        <f>中込区!C115+平賀地区!C115+内山地区!C115</f>
        <v>12</v>
      </c>
      <c r="D115" s="75">
        <f>中込区!D115+平賀地区!D115+内山地区!D115</f>
        <v>30</v>
      </c>
      <c r="E115" s="58">
        <f>中込区!E115+平賀地区!E115+内山地区!E115</f>
        <v>42</v>
      </c>
      <c r="F115" s="32"/>
    </row>
    <row r="116" spans="1:6" ht="15" customHeight="1" x14ac:dyDescent="0.15">
      <c r="A116" s="12"/>
      <c r="B116" s="43" t="s">
        <v>68</v>
      </c>
      <c r="C116" s="71">
        <f>中込区!C116+平賀地区!C116+内山地区!C116</f>
        <v>93</v>
      </c>
      <c r="D116" s="71">
        <f>中込区!D116+平賀地区!D116+内山地区!D116</f>
        <v>204</v>
      </c>
      <c r="E116" s="60">
        <f>中込区!E116+平賀地区!E116+内山地区!E116</f>
        <v>297</v>
      </c>
      <c r="F116" s="45">
        <f>E116/E147</f>
        <v>1.9796040791841631E-2</v>
      </c>
    </row>
    <row r="117" spans="1:6" ht="15" customHeight="1" x14ac:dyDescent="0.15">
      <c r="A117" s="12"/>
      <c r="B117" s="35">
        <v>95</v>
      </c>
      <c r="C117" s="75">
        <f>中込区!C117+平賀地区!C117+内山地区!C117</f>
        <v>9</v>
      </c>
      <c r="D117" s="75">
        <f>中込区!D117+平賀地区!D117+内山地区!D117</f>
        <v>26</v>
      </c>
      <c r="E117" s="58">
        <f>中込区!E117+平賀地区!E117+内山地区!E117</f>
        <v>35</v>
      </c>
      <c r="F117" s="32"/>
    </row>
    <row r="118" spans="1:6" ht="15" customHeight="1" x14ac:dyDescent="0.15">
      <c r="A118" s="12"/>
      <c r="B118" s="35">
        <v>96</v>
      </c>
      <c r="C118" s="75">
        <f>中込区!C118+平賀地区!C118+内山地区!C118</f>
        <v>3</v>
      </c>
      <c r="D118" s="75">
        <f>中込区!D118+平賀地区!D118+内山地区!D118</f>
        <v>23</v>
      </c>
      <c r="E118" s="58">
        <f>中込区!E118+平賀地区!E118+内山地区!E118</f>
        <v>26</v>
      </c>
      <c r="F118" s="32"/>
    </row>
    <row r="119" spans="1:6" ht="15" customHeight="1" x14ac:dyDescent="0.15">
      <c r="A119" s="12"/>
      <c r="B119" s="35">
        <v>97</v>
      </c>
      <c r="C119" s="75">
        <f>中込区!C119+平賀地区!C119+内山地区!C119</f>
        <v>2</v>
      </c>
      <c r="D119" s="75">
        <f>中込区!D119+平賀地区!D119+内山地区!D119</f>
        <v>22</v>
      </c>
      <c r="E119" s="58">
        <f>中込区!E119+平賀地区!E119+内山地区!E119</f>
        <v>24</v>
      </c>
      <c r="F119" s="32"/>
    </row>
    <row r="120" spans="1:6" ht="15" customHeight="1" x14ac:dyDescent="0.15">
      <c r="A120" s="12"/>
      <c r="B120" s="35">
        <v>98</v>
      </c>
      <c r="C120" s="75">
        <f>中込区!C120+平賀地区!C120+内山地区!C120</f>
        <v>4</v>
      </c>
      <c r="D120" s="75">
        <f>中込区!D120+平賀地区!D120+内山地区!D120</f>
        <v>16</v>
      </c>
      <c r="E120" s="58">
        <f>中込区!E120+平賀地区!E120+内山地区!E120</f>
        <v>20</v>
      </c>
      <c r="F120" s="32"/>
    </row>
    <row r="121" spans="1:6" ht="15" customHeight="1" x14ac:dyDescent="0.15">
      <c r="A121" s="12"/>
      <c r="B121" s="35">
        <v>99</v>
      </c>
      <c r="C121" s="75">
        <f>中込区!C121+平賀地区!C121+内山地区!C121</f>
        <v>4</v>
      </c>
      <c r="D121" s="75">
        <f>中込区!D121+平賀地区!D121+内山地区!D121</f>
        <v>13</v>
      </c>
      <c r="E121" s="58">
        <f>中込区!E121+平賀地区!E121+内山地区!E121</f>
        <v>17</v>
      </c>
      <c r="F121" s="32"/>
    </row>
    <row r="122" spans="1:6" ht="15" customHeight="1" x14ac:dyDescent="0.15">
      <c r="A122" s="12"/>
      <c r="B122" s="43" t="s">
        <v>69</v>
      </c>
      <c r="C122" s="71">
        <f>中込区!C122+平賀地区!C122+内山地区!C122</f>
        <v>22</v>
      </c>
      <c r="D122" s="71">
        <f>中込区!D122+平賀地区!D122+内山地区!D122</f>
        <v>100</v>
      </c>
      <c r="E122" s="60">
        <f>中込区!E122+平賀地区!E122+内山地区!E122</f>
        <v>122</v>
      </c>
      <c r="F122" s="45">
        <f>E122/E147</f>
        <v>8.1317069919349463E-3</v>
      </c>
    </row>
    <row r="123" spans="1:6" ht="15" customHeight="1" x14ac:dyDescent="0.15">
      <c r="A123" s="12"/>
      <c r="B123" s="35">
        <v>100</v>
      </c>
      <c r="C123" s="75">
        <f>中込区!C123+平賀地区!C123+内山地区!C123</f>
        <v>3</v>
      </c>
      <c r="D123" s="75">
        <f>中込区!D123+平賀地区!D123+内山地区!D123</f>
        <v>8</v>
      </c>
      <c r="E123" s="58">
        <f>中込区!E123+平賀地区!E123+内山地区!E123</f>
        <v>11</v>
      </c>
      <c r="F123" s="32"/>
    </row>
    <row r="124" spans="1:6" ht="15" customHeight="1" x14ac:dyDescent="0.15">
      <c r="A124" s="12"/>
      <c r="B124" s="35">
        <v>101</v>
      </c>
      <c r="C124" s="75">
        <f>中込区!C124+平賀地区!C124+内山地区!C124</f>
        <v>1</v>
      </c>
      <c r="D124" s="75">
        <f>中込区!D124+平賀地区!D124+内山地区!D124</f>
        <v>5</v>
      </c>
      <c r="E124" s="58">
        <f>中込区!E124+平賀地区!E124+内山地区!E124</f>
        <v>6</v>
      </c>
      <c r="F124" s="32"/>
    </row>
    <row r="125" spans="1:6" ht="15" customHeight="1" x14ac:dyDescent="0.15">
      <c r="A125" s="12"/>
      <c r="B125" s="35">
        <v>102</v>
      </c>
      <c r="C125" s="75">
        <f>中込区!C125+平賀地区!C125+内山地区!C125</f>
        <v>0</v>
      </c>
      <c r="D125" s="75">
        <f>中込区!D125+平賀地区!D125+内山地区!D125</f>
        <v>5</v>
      </c>
      <c r="E125" s="58">
        <f>中込区!E125+平賀地区!E125+内山地区!E125</f>
        <v>5</v>
      </c>
      <c r="F125" s="32"/>
    </row>
    <row r="126" spans="1:6" ht="15" customHeight="1" x14ac:dyDescent="0.15">
      <c r="A126" s="12"/>
      <c r="B126" s="35">
        <v>103</v>
      </c>
      <c r="C126" s="75">
        <f>中込区!C126+平賀地区!C126+内山地区!C126</f>
        <v>1</v>
      </c>
      <c r="D126" s="75">
        <f>中込区!D126+平賀地区!D126+内山地区!D126</f>
        <v>5</v>
      </c>
      <c r="E126" s="58">
        <f>中込区!E126+平賀地区!E126+内山地区!E126</f>
        <v>6</v>
      </c>
      <c r="F126" s="32"/>
    </row>
    <row r="127" spans="1:6" ht="15" customHeight="1" x14ac:dyDescent="0.15">
      <c r="A127" s="12"/>
      <c r="B127" s="35">
        <v>104</v>
      </c>
      <c r="C127" s="75">
        <f>中込区!C127+平賀地区!C127+内山地区!C127</f>
        <v>0</v>
      </c>
      <c r="D127" s="75">
        <f>中込区!D127+平賀地区!D127+内山地区!D127</f>
        <v>0</v>
      </c>
      <c r="E127" s="58">
        <f>中込区!E127+平賀地区!E127+内山地区!E127</f>
        <v>0</v>
      </c>
      <c r="F127" s="32"/>
    </row>
    <row r="128" spans="1:6" ht="15" customHeight="1" x14ac:dyDescent="0.15">
      <c r="A128" s="12"/>
      <c r="B128" s="43" t="s">
        <v>70</v>
      </c>
      <c r="C128" s="71">
        <f>中込区!C128+平賀地区!C128+内山地区!C128</f>
        <v>5</v>
      </c>
      <c r="D128" s="71">
        <f>中込区!D128+平賀地区!D128+内山地区!D128</f>
        <v>23</v>
      </c>
      <c r="E128" s="60">
        <f>中込区!E128+平賀地区!E128+内山地区!E128</f>
        <v>28</v>
      </c>
      <c r="F128" s="45">
        <f>E128/E147</f>
        <v>1.8662934079850695E-3</v>
      </c>
    </row>
    <row r="129" spans="1:6" ht="15" customHeight="1" x14ac:dyDescent="0.15">
      <c r="A129" s="12"/>
      <c r="B129" s="35">
        <v>105</v>
      </c>
      <c r="C129" s="75">
        <f>中込区!C129+平賀地区!C129+内山地区!C129</f>
        <v>0</v>
      </c>
      <c r="D129" s="75">
        <f>中込区!D129+平賀地区!D129+内山地区!D129</f>
        <v>0</v>
      </c>
      <c r="E129" s="58">
        <f>中込区!E129+平賀地区!E129+内山地区!E129</f>
        <v>0</v>
      </c>
      <c r="F129" s="32"/>
    </row>
    <row r="130" spans="1:6" ht="15" customHeight="1" x14ac:dyDescent="0.15">
      <c r="A130" s="12"/>
      <c r="B130" s="35">
        <v>106</v>
      </c>
      <c r="C130" s="75">
        <f>中込区!C130+平賀地区!C130+内山地区!C130</f>
        <v>1</v>
      </c>
      <c r="D130" s="75">
        <f>中込区!D130+平賀地区!D130+内山地区!D130</f>
        <v>0</v>
      </c>
      <c r="E130" s="58">
        <f>中込区!E130+平賀地区!E130+内山地区!E130</f>
        <v>1</v>
      </c>
      <c r="F130" s="32"/>
    </row>
    <row r="131" spans="1:6" ht="15" customHeight="1" x14ac:dyDescent="0.15">
      <c r="A131" s="12"/>
      <c r="B131" s="35">
        <v>107</v>
      </c>
      <c r="C131" s="75">
        <f>中込区!C131+平賀地区!C131+内山地区!C131</f>
        <v>0</v>
      </c>
      <c r="D131" s="75">
        <f>中込区!D131+平賀地区!D131+内山地区!D131</f>
        <v>0</v>
      </c>
      <c r="E131" s="58">
        <f>中込区!E131+平賀地区!E131+内山地区!E131</f>
        <v>0</v>
      </c>
      <c r="F131" s="32"/>
    </row>
    <row r="132" spans="1:6" ht="15" customHeight="1" x14ac:dyDescent="0.15">
      <c r="A132" s="12"/>
      <c r="B132" s="35">
        <v>108</v>
      </c>
      <c r="C132" s="75">
        <f>中込区!C132+平賀地区!C132+内山地区!C132</f>
        <v>0</v>
      </c>
      <c r="D132" s="75">
        <f>中込区!D132+平賀地区!D132+内山地区!D132</f>
        <v>0</v>
      </c>
      <c r="E132" s="58">
        <f>中込区!E132+平賀地区!E132+内山地区!E132</f>
        <v>0</v>
      </c>
      <c r="F132" s="32"/>
    </row>
    <row r="133" spans="1:6" ht="15" customHeight="1" x14ac:dyDescent="0.15">
      <c r="A133" s="12"/>
      <c r="B133" s="35">
        <v>109</v>
      </c>
      <c r="C133" s="75">
        <f>中込区!C133+平賀地区!C133+内山地区!C133</f>
        <v>0</v>
      </c>
      <c r="D133" s="75">
        <f>中込区!D133+平賀地区!D133+内山地区!D133</f>
        <v>0</v>
      </c>
      <c r="E133" s="58">
        <f>中込区!E133+平賀地区!E133+内山地区!E133</f>
        <v>0</v>
      </c>
      <c r="F133" s="32"/>
    </row>
    <row r="134" spans="1:6" ht="15" customHeight="1" x14ac:dyDescent="0.15">
      <c r="A134" s="36"/>
      <c r="B134" s="46" t="s">
        <v>71</v>
      </c>
      <c r="C134" s="71">
        <f>中込区!C134+平賀地区!C134+内山地区!C134</f>
        <v>1</v>
      </c>
      <c r="D134" s="71">
        <f>中込区!D134+平賀地区!D134+内山地区!D134</f>
        <v>0</v>
      </c>
      <c r="E134" s="60">
        <f>中込区!E134+平賀地区!E134+内山地区!E134</f>
        <v>1</v>
      </c>
      <c r="F134" s="45">
        <f>E134/E147</f>
        <v>6.6653335999466775E-5</v>
      </c>
    </row>
    <row r="135" spans="1:6" ht="15" customHeight="1" x14ac:dyDescent="0.15">
      <c r="A135" s="36"/>
      <c r="B135" s="35">
        <v>110</v>
      </c>
      <c r="C135" s="79">
        <f>中込区!C135+平賀地区!C135+内山地区!C135</f>
        <v>0</v>
      </c>
      <c r="D135" s="79">
        <f>中込区!D135+平賀地区!D135+内山地区!D135</f>
        <v>0</v>
      </c>
      <c r="E135" s="93">
        <f>中込区!E135+平賀地区!E135+内山地区!E135</f>
        <v>0</v>
      </c>
      <c r="F135" s="32"/>
    </row>
    <row r="136" spans="1:6" ht="15" customHeight="1" x14ac:dyDescent="0.15">
      <c r="A136" s="36"/>
      <c r="B136" s="35">
        <v>111</v>
      </c>
      <c r="C136" s="75">
        <f>中込区!C136+平賀地区!C136+内山地区!C136</f>
        <v>0</v>
      </c>
      <c r="D136" s="75">
        <f>中込区!D136+平賀地区!D136+内山地区!D136</f>
        <v>0</v>
      </c>
      <c r="E136" s="58">
        <f>中込区!E136+平賀地区!E136+内山地区!E136</f>
        <v>0</v>
      </c>
      <c r="F136" s="32"/>
    </row>
    <row r="137" spans="1:6" ht="15" customHeight="1" x14ac:dyDescent="0.15">
      <c r="A137" s="36"/>
      <c r="B137" s="35">
        <v>112</v>
      </c>
      <c r="C137" s="75">
        <f>中込区!C137+平賀地区!C137+内山地区!C137</f>
        <v>0</v>
      </c>
      <c r="D137" s="75">
        <f>中込区!D137+平賀地区!D137+内山地区!D137</f>
        <v>0</v>
      </c>
      <c r="E137" s="58">
        <f>中込区!E137+平賀地区!E137+内山地区!E137</f>
        <v>0</v>
      </c>
      <c r="F137" s="32"/>
    </row>
    <row r="138" spans="1:6" ht="15" customHeight="1" x14ac:dyDescent="0.15">
      <c r="A138" s="36"/>
      <c r="B138" s="35">
        <v>113</v>
      </c>
      <c r="C138" s="75">
        <f>中込区!C138+平賀地区!C138+内山地区!C138</f>
        <v>0</v>
      </c>
      <c r="D138" s="75">
        <f>中込区!D138+平賀地区!D138+内山地区!D138</f>
        <v>0</v>
      </c>
      <c r="E138" s="58">
        <f>中込区!E138+平賀地区!E138+内山地区!E138</f>
        <v>0</v>
      </c>
      <c r="F138" s="32"/>
    </row>
    <row r="139" spans="1:6" ht="15" customHeight="1" x14ac:dyDescent="0.15">
      <c r="A139" s="36"/>
      <c r="B139" s="35">
        <v>114</v>
      </c>
      <c r="C139" s="75">
        <f>中込区!C139+平賀地区!C139+内山地区!C139</f>
        <v>0</v>
      </c>
      <c r="D139" s="75">
        <f>中込区!D139+平賀地区!D139+内山地区!D139</f>
        <v>0</v>
      </c>
      <c r="E139" s="58">
        <f>中込区!E139+平賀地区!E139+内山地区!E139</f>
        <v>0</v>
      </c>
      <c r="F139" s="32"/>
    </row>
    <row r="140" spans="1:6" ht="15" customHeight="1" x14ac:dyDescent="0.15">
      <c r="A140" s="36"/>
      <c r="B140" s="43" t="s">
        <v>378</v>
      </c>
      <c r="C140" s="71">
        <f>中込区!C140+平賀地区!C140+内山地区!C140</f>
        <v>0</v>
      </c>
      <c r="D140" s="71">
        <f>中込区!D140+平賀地区!D140+内山地区!D140</f>
        <v>0</v>
      </c>
      <c r="E140" s="60">
        <f>中込区!E140+平賀地区!E140+内山地区!E140</f>
        <v>0</v>
      </c>
      <c r="F140" s="45">
        <f>E140/E147</f>
        <v>0</v>
      </c>
    </row>
    <row r="141" spans="1:6" ht="15" customHeight="1" x14ac:dyDescent="0.15">
      <c r="A141" s="36"/>
      <c r="B141" s="35">
        <v>115</v>
      </c>
      <c r="C141" s="75">
        <f>中込区!C141+平賀地区!C141+内山地区!C141</f>
        <v>0</v>
      </c>
      <c r="D141" s="75">
        <f>中込区!D141+平賀地区!D141+内山地区!D141</f>
        <v>0</v>
      </c>
      <c r="E141" s="58">
        <f>中込区!E141+平賀地区!E141+内山地区!E141</f>
        <v>0</v>
      </c>
      <c r="F141" s="32"/>
    </row>
    <row r="142" spans="1:6" ht="15" customHeight="1" x14ac:dyDescent="0.15">
      <c r="A142" s="36"/>
      <c r="B142" s="35">
        <v>116</v>
      </c>
      <c r="C142" s="75">
        <f>中込区!C142+平賀地区!C142+内山地区!C142</f>
        <v>0</v>
      </c>
      <c r="D142" s="75">
        <f>中込区!D142+平賀地区!D142+内山地区!D142</f>
        <v>0</v>
      </c>
      <c r="E142" s="58">
        <f>中込区!E142+平賀地区!E142+内山地区!E142</f>
        <v>0</v>
      </c>
      <c r="F142" s="32"/>
    </row>
    <row r="143" spans="1:6" ht="15" customHeight="1" x14ac:dyDescent="0.15">
      <c r="A143" s="36"/>
      <c r="B143" s="35">
        <v>117</v>
      </c>
      <c r="C143" s="75">
        <f>中込区!C143+平賀地区!C143+内山地区!C143</f>
        <v>0</v>
      </c>
      <c r="D143" s="75">
        <f>中込区!D143+平賀地区!D143+内山地区!D143</f>
        <v>0</v>
      </c>
      <c r="E143" s="58">
        <f>中込区!E143+平賀地区!E143+内山地区!E143</f>
        <v>0</v>
      </c>
      <c r="F143" s="32"/>
    </row>
    <row r="144" spans="1:6" ht="15" customHeight="1" x14ac:dyDescent="0.15">
      <c r="A144" s="36"/>
      <c r="B144" s="35">
        <v>118</v>
      </c>
      <c r="C144" s="75">
        <f>中込区!C144+平賀地区!C144+内山地区!C144</f>
        <v>0</v>
      </c>
      <c r="D144" s="75">
        <f>中込区!D144+平賀地区!D144+内山地区!D144</f>
        <v>0</v>
      </c>
      <c r="E144" s="58">
        <f>中込区!E144+平賀地区!E144+内山地区!E144</f>
        <v>0</v>
      </c>
      <c r="F144" s="32"/>
    </row>
    <row r="145" spans="1:6" ht="15" customHeight="1" x14ac:dyDescent="0.15">
      <c r="A145" s="36"/>
      <c r="B145" s="35">
        <v>119</v>
      </c>
      <c r="C145" s="75">
        <f>中込区!C145+平賀地区!C145+内山地区!C145</f>
        <v>0</v>
      </c>
      <c r="D145" s="75">
        <f>中込区!D145+平賀地区!D145+内山地区!D145</f>
        <v>0</v>
      </c>
      <c r="E145" s="58">
        <f>中込区!E145+平賀地区!E145+内山地区!E145</f>
        <v>0</v>
      </c>
      <c r="F145" s="32"/>
    </row>
    <row r="146" spans="1:6" ht="15" customHeight="1" thickBot="1" x14ac:dyDescent="0.2">
      <c r="A146" s="36"/>
      <c r="B146" s="46" t="s">
        <v>379</v>
      </c>
      <c r="C146" s="72">
        <f>中込区!C146+平賀地区!C146+内山地区!C146</f>
        <v>0</v>
      </c>
      <c r="D146" s="72">
        <f>中込区!D146+平賀地区!D146+内山地区!D146</f>
        <v>0</v>
      </c>
      <c r="E146" s="61">
        <f>中込区!E146+平賀地区!E146+内山地区!E146</f>
        <v>0</v>
      </c>
      <c r="F146" s="45">
        <f>E146/E147</f>
        <v>0</v>
      </c>
    </row>
    <row r="147" spans="1:6" ht="15" customHeight="1" thickTop="1" thickBot="1" x14ac:dyDescent="0.2">
      <c r="A147" s="13" t="s">
        <v>2</v>
      </c>
      <c r="B147" s="7"/>
      <c r="C147" s="77">
        <f>中込区!C147+平賀地区!C147+内山地区!C147</f>
        <v>7370</v>
      </c>
      <c r="D147" s="77">
        <f>中込区!D147+平賀地区!D147+内山地区!D147</f>
        <v>7633</v>
      </c>
      <c r="E147" s="62">
        <f>中込区!E147+平賀地区!E147+内山地区!E147</f>
        <v>15003</v>
      </c>
      <c r="F147" s="32">
        <f>SUM(F3:F134)</f>
        <v>0.99999999999999978</v>
      </c>
    </row>
    <row r="148" spans="1:6" ht="15" customHeight="1" x14ac:dyDescent="0.15"/>
    <row r="149" spans="1:6" ht="15" customHeight="1" x14ac:dyDescent="0.15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15">
      <c r="A150" s="16"/>
      <c r="B150" s="16" t="s">
        <v>7</v>
      </c>
      <c r="C150" s="17">
        <f>C8+C14+C20</f>
        <v>904</v>
      </c>
      <c r="D150" s="17">
        <f>D8+D14+D20</f>
        <v>833</v>
      </c>
      <c r="E150" s="17">
        <f>E8+E14+E20</f>
        <v>1737</v>
      </c>
      <c r="F150" s="32">
        <f>E150/E153</f>
        <v>0.11577684463107378</v>
      </c>
    </row>
    <row r="151" spans="1:6" ht="15" customHeight="1" x14ac:dyDescent="0.15">
      <c r="A151" s="18"/>
      <c r="B151" s="18" t="s">
        <v>49</v>
      </c>
      <c r="C151" s="19">
        <f>C26+C32+C38+C44+C50+C56+C62+C68+C74+C80</f>
        <v>4316</v>
      </c>
      <c r="D151" s="19">
        <f>D26+D32+D38+D44+D50+D56+D62+D68+D74+D80</f>
        <v>4125</v>
      </c>
      <c r="E151" s="19">
        <f>E26+E32+E38+E44+E50+E56+E62+E68+E74+E80</f>
        <v>8441</v>
      </c>
      <c r="F151" s="32">
        <f>E151/E153</f>
        <v>0.56262080917149904</v>
      </c>
    </row>
    <row r="152" spans="1:6" ht="15" customHeight="1" x14ac:dyDescent="0.15">
      <c r="A152" s="33"/>
      <c r="B152" s="20" t="s">
        <v>6</v>
      </c>
      <c r="C152" s="21">
        <f>C86+C92+C98+C104+C110+C116+C122+C128+C134+C140+C146</f>
        <v>2150</v>
      </c>
      <c r="D152" s="21">
        <f t="shared" ref="D152:E152" si="0">D86+D92+D98+D104+D110+D116+D122+D128+D134+D140+D146</f>
        <v>2675</v>
      </c>
      <c r="E152" s="21">
        <f t="shared" si="0"/>
        <v>4825</v>
      </c>
      <c r="F152" s="32">
        <f>E152/E153</f>
        <v>0.32160234619742717</v>
      </c>
    </row>
    <row r="153" spans="1:6" ht="15" customHeight="1" x14ac:dyDescent="0.15">
      <c r="B153" s="2" t="s">
        <v>8</v>
      </c>
      <c r="C153" s="1">
        <f>SUM(C150:C152)</f>
        <v>7370</v>
      </c>
      <c r="D153" s="1">
        <f>SUM(D150:D152)</f>
        <v>7633</v>
      </c>
      <c r="E153" s="1">
        <f>SUM(E150:E152)</f>
        <v>15003</v>
      </c>
      <c r="F153" s="32">
        <f>E153/E153</f>
        <v>1</v>
      </c>
    </row>
    <row r="154" spans="1:6" ht="15" customHeight="1" x14ac:dyDescent="0.15">
      <c r="A154" s="2" t="s">
        <v>9</v>
      </c>
      <c r="B154" s="22"/>
      <c r="F154" s="32"/>
    </row>
    <row r="155" spans="1:6" ht="15" customHeight="1" x14ac:dyDescent="0.15">
      <c r="A155" s="24"/>
      <c r="B155" s="16" t="s">
        <v>7</v>
      </c>
      <c r="C155" s="17">
        <f>C8+C14+C20</f>
        <v>904</v>
      </c>
      <c r="D155" s="17">
        <f>D8+D14+D20</f>
        <v>833</v>
      </c>
      <c r="E155" s="17">
        <f>E8+E14+E20</f>
        <v>1737</v>
      </c>
      <c r="F155" s="32">
        <f>E155/E159</f>
        <v>0.11577684463107378</v>
      </c>
    </row>
    <row r="156" spans="1:6" ht="15" customHeight="1" x14ac:dyDescent="0.15">
      <c r="A156" s="28"/>
      <c r="B156" s="18" t="s">
        <v>49</v>
      </c>
      <c r="C156" s="19">
        <f>C26+C32+C38+C44+C50+C56+C62+C68+C74+C80</f>
        <v>4316</v>
      </c>
      <c r="D156" s="19">
        <f>D26+D32+D38+D44+D50+D56+D62+D68+D74+D80</f>
        <v>4125</v>
      </c>
      <c r="E156" s="19">
        <f>E26+E32+E38+E44+E50+E56+E62+E68+E74+E80</f>
        <v>8441</v>
      </c>
      <c r="F156" s="32">
        <f>E156/E159</f>
        <v>0.56262080917149904</v>
      </c>
    </row>
    <row r="157" spans="1:6" ht="15" customHeight="1" x14ac:dyDescent="0.15">
      <c r="A157" s="25"/>
      <c r="B157" s="20" t="s">
        <v>10</v>
      </c>
      <c r="C157" s="21">
        <f>C86+C92</f>
        <v>1057</v>
      </c>
      <c r="D157" s="21">
        <f>D86+D92</f>
        <v>1089</v>
      </c>
      <c r="E157" s="21">
        <f>E86+E92</f>
        <v>2146</v>
      </c>
      <c r="F157" s="32">
        <f>E157/E159</f>
        <v>0.1430380590548557</v>
      </c>
    </row>
    <row r="158" spans="1:6" ht="15" customHeight="1" x14ac:dyDescent="0.15">
      <c r="A158" s="26"/>
      <c r="B158" s="29" t="s">
        <v>11</v>
      </c>
      <c r="C158" s="27">
        <f>C98+C104+C110+C116+C122+C128+C134+C140+C146</f>
        <v>1093</v>
      </c>
      <c r="D158" s="27">
        <f t="shared" ref="D158:E158" si="1">D98+D104+D110+D116+D122+D128+D134+D140+D146</f>
        <v>1586</v>
      </c>
      <c r="E158" s="27">
        <f t="shared" si="1"/>
        <v>2679</v>
      </c>
      <c r="F158" s="32">
        <f>E158/E159</f>
        <v>0.1785642871425715</v>
      </c>
    </row>
    <row r="159" spans="1:6" ht="15" customHeight="1" x14ac:dyDescent="0.15">
      <c r="B159" s="2" t="s">
        <v>8</v>
      </c>
      <c r="C159" s="1">
        <f>SUM(C155:C158)</f>
        <v>7370</v>
      </c>
      <c r="D159" s="1">
        <f>SUM(D155:D158)</f>
        <v>7633</v>
      </c>
      <c r="E159" s="1">
        <f>SUM(E155:E158)</f>
        <v>15003</v>
      </c>
      <c r="F159" s="32">
        <f>E159/E159</f>
        <v>1</v>
      </c>
    </row>
    <row r="160" spans="1:6" ht="15" customHeight="1" x14ac:dyDescent="0.15">
      <c r="F160" s="32"/>
    </row>
    <row r="161" spans="1:6" ht="15" customHeight="1" x14ac:dyDescent="0.15">
      <c r="A161" s="30"/>
      <c r="B161" s="23" t="s">
        <v>12</v>
      </c>
      <c r="C161" s="31">
        <f>C110+C116+C122+C128+C134+C140+C146</f>
        <v>332</v>
      </c>
      <c r="D161" s="31">
        <f t="shared" ref="D161:E161" si="2">D110+D116+D122+D128+D134+D140+D146</f>
        <v>663</v>
      </c>
      <c r="E161" s="31">
        <f t="shared" si="2"/>
        <v>995</v>
      </c>
      <c r="F161" s="32">
        <f>E161/E159</f>
        <v>6.6320069319469446E-2</v>
      </c>
    </row>
    <row r="162" spans="1:6" ht="15" customHeight="1" x14ac:dyDescent="0.15">
      <c r="A162" s="30"/>
      <c r="B162" s="23" t="s">
        <v>15</v>
      </c>
      <c r="C162" s="31">
        <f>C116+C122+C128+C134+C140+C146</f>
        <v>121</v>
      </c>
      <c r="D162" s="31">
        <f t="shared" ref="D162:E162" si="3">D116+D122+D128+D134+D140+D146</f>
        <v>327</v>
      </c>
      <c r="E162" s="31">
        <f t="shared" si="3"/>
        <v>448</v>
      </c>
      <c r="F162" s="32">
        <f>E162/E159</f>
        <v>2.9860694527761113E-2</v>
      </c>
    </row>
    <row r="163" spans="1:6" ht="15" customHeight="1" x14ac:dyDescent="0.15">
      <c r="A163" s="30"/>
      <c r="B163" s="23" t="s">
        <v>13</v>
      </c>
      <c r="C163" s="31">
        <f>C122+C128+C134+C140+C146</f>
        <v>28</v>
      </c>
      <c r="D163" s="31">
        <f t="shared" ref="D163:E163" si="4">D122+D128+D134+D140+D146</f>
        <v>123</v>
      </c>
      <c r="E163" s="31">
        <f t="shared" si="4"/>
        <v>151</v>
      </c>
      <c r="F163" s="32">
        <f>E163/E159</f>
        <v>1.0064653735919483E-2</v>
      </c>
    </row>
    <row r="164" spans="1:6" ht="15" customHeight="1" x14ac:dyDescent="0.15">
      <c r="B164" s="4" t="s">
        <v>14</v>
      </c>
      <c r="C164" s="1">
        <f>C128+C134+C140+C146</f>
        <v>6</v>
      </c>
      <c r="D164" s="1">
        <f t="shared" ref="D164:E164" si="5">D128+D134+D140+D146</f>
        <v>23</v>
      </c>
      <c r="E164" s="1">
        <f t="shared" si="5"/>
        <v>29</v>
      </c>
      <c r="F164" s="32">
        <f>E164/E159</f>
        <v>1.9329467439845364E-3</v>
      </c>
    </row>
    <row r="165" spans="1:6" ht="15" customHeight="1" x14ac:dyDescent="0.15">
      <c r="B165" s="4" t="s">
        <v>16</v>
      </c>
      <c r="C165" s="1">
        <f>C134+C140+C146</f>
        <v>1</v>
      </c>
      <c r="D165" s="1">
        <f t="shared" ref="D165:E165" si="6">D134+D140+D146</f>
        <v>0</v>
      </c>
      <c r="E165" s="1">
        <f t="shared" si="6"/>
        <v>1</v>
      </c>
      <c r="F165" s="32">
        <f>E165/E159</f>
        <v>6.6653335999466775E-5</v>
      </c>
    </row>
    <row r="166" spans="1:6" x14ac:dyDescent="0.15">
      <c r="B166" s="4" t="s">
        <v>390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15">
      <c r="B167" s="4" t="s">
        <v>391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285</vt:i4>
      </vt:variant>
      <vt:variant>
        <vt:lpstr>名前付き一覧</vt:lpstr>
      </vt:variant>
      <vt:variant>
        <vt:i4>570</vt:i4>
      </vt:variant>
    </vt:vector>
  </HeadingPairs>
  <TitlesOfParts>
    <vt:vector size="855" baseType="lpstr">
      <vt:lpstr>佐久市全体</vt:lpstr>
      <vt:lpstr>旧佐久市計</vt:lpstr>
      <vt:lpstr>浅間地区</vt:lpstr>
      <vt:lpstr>岩村田地区</vt:lpstr>
      <vt:lpstr>長土呂</vt:lpstr>
      <vt:lpstr>住吉町</vt:lpstr>
      <vt:lpstr>岩村田本町</vt:lpstr>
      <vt:lpstr>西本町</vt:lpstr>
      <vt:lpstr>荒宿</vt:lpstr>
      <vt:lpstr>稲荷町</vt:lpstr>
      <vt:lpstr>大和町</vt:lpstr>
      <vt:lpstr>花園町</vt:lpstr>
      <vt:lpstr>上の城</vt:lpstr>
      <vt:lpstr>岩村田相生町</vt:lpstr>
      <vt:lpstr>一本柳</vt:lpstr>
      <vt:lpstr>猿久保</vt:lpstr>
      <vt:lpstr>猿久保東</vt:lpstr>
      <vt:lpstr>小田井地区</vt:lpstr>
      <vt:lpstr>西屋敷</vt:lpstr>
      <vt:lpstr>小田井下宿</vt:lpstr>
      <vt:lpstr>荒田</vt:lpstr>
      <vt:lpstr>平根地区</vt:lpstr>
      <vt:lpstr>横根</vt:lpstr>
      <vt:lpstr>上平尾</vt:lpstr>
      <vt:lpstr>下平尾</vt:lpstr>
      <vt:lpstr>中佐都地区</vt:lpstr>
      <vt:lpstr>赤岩</vt:lpstr>
      <vt:lpstr>常田</vt:lpstr>
      <vt:lpstr>平塚</vt:lpstr>
      <vt:lpstr>根々井</vt:lpstr>
      <vt:lpstr>根々井塚原</vt:lpstr>
      <vt:lpstr>上塚原</vt:lpstr>
      <vt:lpstr>下塚原</vt:lpstr>
      <vt:lpstr>大塚</vt:lpstr>
      <vt:lpstr>高瀬地区</vt:lpstr>
      <vt:lpstr>大和田</vt:lpstr>
      <vt:lpstr>落合</vt:lpstr>
      <vt:lpstr>北岩尾</vt:lpstr>
      <vt:lpstr>南岩尾</vt:lpstr>
      <vt:lpstr>今井</vt:lpstr>
      <vt:lpstr>三河田</vt:lpstr>
      <vt:lpstr>横和</vt:lpstr>
      <vt:lpstr>白山</vt:lpstr>
      <vt:lpstr>野沢地区</vt:lpstr>
      <vt:lpstr>野沢区</vt:lpstr>
      <vt:lpstr>田町</vt:lpstr>
      <vt:lpstr>野沢本町</vt:lpstr>
      <vt:lpstr>中小屋</vt:lpstr>
      <vt:lpstr>十二町</vt:lpstr>
      <vt:lpstr>原上</vt:lpstr>
      <vt:lpstr>原中</vt:lpstr>
      <vt:lpstr>原下</vt:lpstr>
      <vt:lpstr>原曙</vt:lpstr>
      <vt:lpstr>原宮巻</vt:lpstr>
      <vt:lpstr>原東南</vt:lpstr>
      <vt:lpstr>原西南</vt:lpstr>
      <vt:lpstr>鍛冶屋</vt:lpstr>
      <vt:lpstr>高柳</vt:lpstr>
      <vt:lpstr>取出相生町</vt:lpstr>
      <vt:lpstr>取出中</vt:lpstr>
      <vt:lpstr>取出上</vt:lpstr>
      <vt:lpstr>本新町</vt:lpstr>
      <vt:lpstr>跡部</vt:lpstr>
      <vt:lpstr>三塚</vt:lpstr>
      <vt:lpstr>泉野</vt:lpstr>
      <vt:lpstr>桜井地区</vt:lpstr>
      <vt:lpstr>上桜井</vt:lpstr>
      <vt:lpstr>中桜井</vt:lpstr>
      <vt:lpstr>下桜井</vt:lpstr>
      <vt:lpstr>北桜井</vt:lpstr>
      <vt:lpstr>岸野地区</vt:lpstr>
      <vt:lpstr>今岡</vt:lpstr>
      <vt:lpstr>下県東</vt:lpstr>
      <vt:lpstr>下県西</vt:lpstr>
      <vt:lpstr>相浜</vt:lpstr>
      <vt:lpstr>平井</vt:lpstr>
      <vt:lpstr>沓沢</vt:lpstr>
      <vt:lpstr>糠尾</vt:lpstr>
      <vt:lpstr>日向</vt:lpstr>
      <vt:lpstr>竹田</vt:lpstr>
      <vt:lpstr>下平</vt:lpstr>
      <vt:lpstr>熊久保</vt:lpstr>
      <vt:lpstr>東立科</vt:lpstr>
      <vt:lpstr>前山地区</vt:lpstr>
      <vt:lpstr>小宮山</vt:lpstr>
      <vt:lpstr>弥生が丘</vt:lpstr>
      <vt:lpstr>前山北中</vt:lpstr>
      <vt:lpstr>前山南</vt:lpstr>
      <vt:lpstr>洞源</vt:lpstr>
      <vt:lpstr>美笹</vt:lpstr>
      <vt:lpstr>泉</vt:lpstr>
      <vt:lpstr>大沢地区</vt:lpstr>
      <vt:lpstr>地家</vt:lpstr>
      <vt:lpstr>大沢下町</vt:lpstr>
      <vt:lpstr>大沢中町</vt:lpstr>
      <vt:lpstr>大沢上町</vt:lpstr>
      <vt:lpstr>大地堂</vt:lpstr>
      <vt:lpstr>大沢新田</vt:lpstr>
      <vt:lpstr>中込地区</vt:lpstr>
      <vt:lpstr>中込区</vt:lpstr>
      <vt:lpstr>杉の木</vt:lpstr>
      <vt:lpstr>石神</vt:lpstr>
      <vt:lpstr>権現堂</vt:lpstr>
      <vt:lpstr>中央区南町</vt:lpstr>
      <vt:lpstr>中央区北町第１</vt:lpstr>
      <vt:lpstr>中央区北町第２</vt:lpstr>
      <vt:lpstr>前林</vt:lpstr>
      <vt:lpstr>三石</vt:lpstr>
      <vt:lpstr>三家第１</vt:lpstr>
      <vt:lpstr>三家第２</vt:lpstr>
      <vt:lpstr>佐太夫町第１</vt:lpstr>
      <vt:lpstr>佐太夫町第２</vt:lpstr>
      <vt:lpstr>橋場南</vt:lpstr>
      <vt:lpstr>橋場西</vt:lpstr>
      <vt:lpstr>橋場東</vt:lpstr>
      <vt:lpstr>中込新町</vt:lpstr>
      <vt:lpstr>平賀地区</vt:lpstr>
      <vt:lpstr>西耕地</vt:lpstr>
      <vt:lpstr>瀬戸中</vt:lpstr>
      <vt:lpstr>瀬戸東</vt:lpstr>
      <vt:lpstr>瀬戸南</vt:lpstr>
      <vt:lpstr>北耕地</vt:lpstr>
      <vt:lpstr>平賀新町</vt:lpstr>
      <vt:lpstr>太田部</vt:lpstr>
      <vt:lpstr>常和南</vt:lpstr>
      <vt:lpstr>常和北</vt:lpstr>
      <vt:lpstr>荒家</vt:lpstr>
      <vt:lpstr>北口</vt:lpstr>
      <vt:lpstr>平賀下宿</vt:lpstr>
      <vt:lpstr>平賀中宿</vt:lpstr>
      <vt:lpstr>アヴェニュー</vt:lpstr>
      <vt:lpstr>平賀上宿</vt:lpstr>
      <vt:lpstr>内山地区</vt:lpstr>
      <vt:lpstr>松井</vt:lpstr>
      <vt:lpstr>町下</vt:lpstr>
      <vt:lpstr>町中</vt:lpstr>
      <vt:lpstr>町上</vt:lpstr>
      <vt:lpstr>肬水</vt:lpstr>
      <vt:lpstr>中村</vt:lpstr>
      <vt:lpstr>相立</vt:lpstr>
      <vt:lpstr>苦水</vt:lpstr>
      <vt:lpstr>大月</vt:lpstr>
      <vt:lpstr>黒田</vt:lpstr>
      <vt:lpstr>東地区</vt:lpstr>
      <vt:lpstr>三井地区</vt:lpstr>
      <vt:lpstr>東地</vt:lpstr>
      <vt:lpstr>西地</vt:lpstr>
      <vt:lpstr>安原</vt:lpstr>
      <vt:lpstr>紅雲台</vt:lpstr>
      <vt:lpstr>伊勢林</vt:lpstr>
      <vt:lpstr>駒場</vt:lpstr>
      <vt:lpstr>新子田</vt:lpstr>
      <vt:lpstr>志賀地区</vt:lpstr>
      <vt:lpstr>五十貫</vt:lpstr>
      <vt:lpstr>志賀下宿</vt:lpstr>
      <vt:lpstr>志賀中宿</vt:lpstr>
      <vt:lpstr>志賀上宿</vt:lpstr>
      <vt:lpstr>駒込</vt:lpstr>
      <vt:lpstr>臼田地区</vt:lpstr>
      <vt:lpstr>田口地区</vt:lpstr>
      <vt:lpstr>馬坂</vt:lpstr>
      <vt:lpstr>広川原</vt:lpstr>
      <vt:lpstr>丸山</vt:lpstr>
      <vt:lpstr>宮代</vt:lpstr>
      <vt:lpstr>川原宿</vt:lpstr>
      <vt:lpstr>田口中町</vt:lpstr>
      <vt:lpstr>下町</vt:lpstr>
      <vt:lpstr>清川</vt:lpstr>
      <vt:lpstr>大奈良</vt:lpstr>
      <vt:lpstr>原</vt:lpstr>
      <vt:lpstr>上中込</vt:lpstr>
      <vt:lpstr>下越</vt:lpstr>
      <vt:lpstr>竜岡</vt:lpstr>
      <vt:lpstr>三分</vt:lpstr>
      <vt:lpstr>青沼地区</vt:lpstr>
      <vt:lpstr>入澤</vt:lpstr>
      <vt:lpstr>三条</vt:lpstr>
      <vt:lpstr>十日町</vt:lpstr>
      <vt:lpstr>岩水</vt:lpstr>
      <vt:lpstr>切原地区</vt:lpstr>
      <vt:lpstr>滝</vt:lpstr>
      <vt:lpstr>湯原</vt:lpstr>
      <vt:lpstr>湯原新田</vt:lpstr>
      <vt:lpstr>上小田切西</vt:lpstr>
      <vt:lpstr>上小田切</vt:lpstr>
      <vt:lpstr>中小田切</vt:lpstr>
      <vt:lpstr>北川</vt:lpstr>
      <vt:lpstr>臼田区</vt:lpstr>
      <vt:lpstr>横山</vt:lpstr>
      <vt:lpstr>下小田切</vt:lpstr>
      <vt:lpstr>泉ケ丘</vt:lpstr>
      <vt:lpstr>臼田勝間</vt:lpstr>
      <vt:lpstr>城山</vt:lpstr>
      <vt:lpstr>城下</vt:lpstr>
      <vt:lpstr>宮本</vt:lpstr>
      <vt:lpstr>稲荷</vt:lpstr>
      <vt:lpstr>中央</vt:lpstr>
      <vt:lpstr>臼田中町</vt:lpstr>
      <vt:lpstr>住吉</vt:lpstr>
      <vt:lpstr>伊勢</vt:lpstr>
      <vt:lpstr>諏訪</vt:lpstr>
      <vt:lpstr>上荒</vt:lpstr>
      <vt:lpstr>中荒</vt:lpstr>
      <vt:lpstr>下荒</vt:lpstr>
      <vt:lpstr>美里</vt:lpstr>
      <vt:lpstr>旭ケ丘</vt:lpstr>
      <vt:lpstr>平</vt:lpstr>
      <vt:lpstr>浅科地区</vt:lpstr>
      <vt:lpstr>中津地区</vt:lpstr>
      <vt:lpstr>塩名田</vt:lpstr>
      <vt:lpstr>御馬寄</vt:lpstr>
      <vt:lpstr>駒寄</vt:lpstr>
      <vt:lpstr>甲地区</vt:lpstr>
      <vt:lpstr>上原</vt:lpstr>
      <vt:lpstr>中原</vt:lpstr>
      <vt:lpstr>下原</vt:lpstr>
      <vt:lpstr>南御牧地区</vt:lpstr>
      <vt:lpstr>八幡</vt:lpstr>
      <vt:lpstr>御牧原(浅科）</vt:lpstr>
      <vt:lpstr>矢嶋</vt:lpstr>
      <vt:lpstr>望月地区</vt:lpstr>
      <vt:lpstr>本牧地区</vt:lpstr>
      <vt:lpstr>長坂城下</vt:lpstr>
      <vt:lpstr>東町</vt:lpstr>
      <vt:lpstr>八千代町</vt:lpstr>
      <vt:lpstr>神田町末広町</vt:lpstr>
      <vt:lpstr>金井町</vt:lpstr>
      <vt:lpstr>栄町</vt:lpstr>
      <vt:lpstr>昭明町</vt:lpstr>
      <vt:lpstr>本町上本町</vt:lpstr>
      <vt:lpstr>西町県町</vt:lpstr>
      <vt:lpstr>古宮</vt:lpstr>
      <vt:lpstr>御桐谷町</vt:lpstr>
      <vt:lpstr>吹上町</vt:lpstr>
      <vt:lpstr>印内</vt:lpstr>
      <vt:lpstr>印内原</vt:lpstr>
      <vt:lpstr>茂田井（佐久市地籍住民）</vt:lpstr>
      <vt:lpstr>茂田井(立科町地籍住民）</vt:lpstr>
      <vt:lpstr>観音寺</vt:lpstr>
      <vt:lpstr>布施地区</vt:lpstr>
      <vt:lpstr>御牧原（望月）</vt:lpstr>
      <vt:lpstr>百沢</vt:lpstr>
      <vt:lpstr>牧布施</vt:lpstr>
      <vt:lpstr>入布施</vt:lpstr>
      <vt:lpstr>式部</vt:lpstr>
      <vt:lpstr>抜井</vt:lpstr>
      <vt:lpstr>中居</vt:lpstr>
      <vt:lpstr>雁村</vt:lpstr>
      <vt:lpstr>大木</vt:lpstr>
      <vt:lpstr>藤巻</vt:lpstr>
      <vt:lpstr>一の原</vt:lpstr>
      <vt:lpstr>長者原</vt:lpstr>
      <vt:lpstr>東長者原</vt:lpstr>
      <vt:lpstr>中石堂</vt:lpstr>
      <vt:lpstr>春日地区</vt:lpstr>
      <vt:lpstr>下之宮</vt:lpstr>
      <vt:lpstr>善郷寺</vt:lpstr>
      <vt:lpstr>高橋</vt:lpstr>
      <vt:lpstr>北春</vt:lpstr>
      <vt:lpstr>上新</vt:lpstr>
      <vt:lpstr>金井</vt:lpstr>
      <vt:lpstr>堀端</vt:lpstr>
      <vt:lpstr>大西</vt:lpstr>
      <vt:lpstr>向反</vt:lpstr>
      <vt:lpstr>竹之城</vt:lpstr>
      <vt:lpstr>新田</vt:lpstr>
      <vt:lpstr>湯沢</vt:lpstr>
      <vt:lpstr>新町</vt:lpstr>
      <vt:lpstr>宮之入</vt:lpstr>
      <vt:lpstr>三明</vt:lpstr>
      <vt:lpstr>茂沢</vt:lpstr>
      <vt:lpstr>入新町</vt:lpstr>
      <vt:lpstr>岩下</vt:lpstr>
      <vt:lpstr>入片倉</vt:lpstr>
      <vt:lpstr>協和地区</vt:lpstr>
      <vt:lpstr>片倉</vt:lpstr>
      <vt:lpstr>西長者原</vt:lpstr>
      <vt:lpstr>比田井</vt:lpstr>
      <vt:lpstr>天神</vt:lpstr>
      <vt:lpstr>協東</vt:lpstr>
      <vt:lpstr>高呂</vt:lpstr>
      <vt:lpstr>大谷地</vt:lpstr>
      <vt:lpstr>協西</vt:lpstr>
      <vt:lpstr>小平</vt:lpstr>
      <vt:lpstr>三井</vt:lpstr>
      <vt:lpstr>アヴェニュー!Print_Titles</vt:lpstr>
      <vt:lpstr>旭ケ丘!Print_Titles</vt:lpstr>
      <vt:lpstr>安原!Print_Titles</vt:lpstr>
      <vt:lpstr>伊勢!Print_Titles</vt:lpstr>
      <vt:lpstr>伊勢林!Print_Titles</vt:lpstr>
      <vt:lpstr>一の原!Print_Titles</vt:lpstr>
      <vt:lpstr>一本柳!Print_Titles</vt:lpstr>
      <vt:lpstr>稲荷!Print_Titles</vt:lpstr>
      <vt:lpstr>稲荷町!Print_Titles</vt:lpstr>
      <vt:lpstr>印内!Print_Titles</vt:lpstr>
      <vt:lpstr>印内原!Print_Titles</vt:lpstr>
      <vt:lpstr>臼田区!Print_Titles</vt:lpstr>
      <vt:lpstr>臼田勝間!Print_Titles</vt:lpstr>
      <vt:lpstr>臼田地区!Print_Titles</vt:lpstr>
      <vt:lpstr>臼田中町!Print_Titles</vt:lpstr>
      <vt:lpstr>栄町!Print_Titles</vt:lpstr>
      <vt:lpstr>猿久保!Print_Titles</vt:lpstr>
      <vt:lpstr>猿久保東!Print_Titles</vt:lpstr>
      <vt:lpstr>塩名田!Print_Titles</vt:lpstr>
      <vt:lpstr>横根!Print_Titles</vt:lpstr>
      <vt:lpstr>横山!Print_Titles</vt:lpstr>
      <vt:lpstr>横和!Print_Titles</vt:lpstr>
      <vt:lpstr>下越!Print_Titles</vt:lpstr>
      <vt:lpstr>下県西!Print_Titles</vt:lpstr>
      <vt:lpstr>下県東!Print_Titles</vt:lpstr>
      <vt:lpstr>下原!Print_Titles</vt:lpstr>
      <vt:lpstr>下荒!Print_Titles</vt:lpstr>
      <vt:lpstr>下桜井!Print_Titles</vt:lpstr>
      <vt:lpstr>下小田切!Print_Titles</vt:lpstr>
      <vt:lpstr>下町!Print_Titles</vt:lpstr>
      <vt:lpstr>下塚原!Print_Titles</vt:lpstr>
      <vt:lpstr>下之宮!Print_Titles</vt:lpstr>
      <vt:lpstr>下平!Print_Titles</vt:lpstr>
      <vt:lpstr>下平尾!Print_Titles</vt:lpstr>
      <vt:lpstr>花園町!Print_Titles</vt:lpstr>
      <vt:lpstr>観音寺!Print_Titles</vt:lpstr>
      <vt:lpstr>丸山!Print_Titles</vt:lpstr>
      <vt:lpstr>岸野地区!Print_Titles</vt:lpstr>
      <vt:lpstr>岩下!Print_Titles</vt:lpstr>
      <vt:lpstr>岩水!Print_Titles</vt:lpstr>
      <vt:lpstr>岩村田相生町!Print_Titles</vt:lpstr>
      <vt:lpstr>岩村田地区!Print_Titles</vt:lpstr>
      <vt:lpstr>岩村田本町!Print_Titles</vt:lpstr>
      <vt:lpstr>雁村!Print_Titles</vt:lpstr>
      <vt:lpstr>宮代!Print_Titles</vt:lpstr>
      <vt:lpstr>宮之入!Print_Titles</vt:lpstr>
      <vt:lpstr>宮本!Print_Titles</vt:lpstr>
      <vt:lpstr>旧佐久市計!Print_Titles</vt:lpstr>
      <vt:lpstr>協西!Print_Titles</vt:lpstr>
      <vt:lpstr>協東!Print_Titles</vt:lpstr>
      <vt:lpstr>協和地区!Print_Titles</vt:lpstr>
      <vt:lpstr>橋場西!Print_Titles</vt:lpstr>
      <vt:lpstr>橋場東!Print_Titles</vt:lpstr>
      <vt:lpstr>橋場南!Print_Titles</vt:lpstr>
      <vt:lpstr>金井!Print_Titles</vt:lpstr>
      <vt:lpstr>金井町!Print_Titles</vt:lpstr>
      <vt:lpstr>苦水!Print_Titles</vt:lpstr>
      <vt:lpstr>駒寄!Print_Titles</vt:lpstr>
      <vt:lpstr>駒込!Print_Titles</vt:lpstr>
      <vt:lpstr>駒場!Print_Titles</vt:lpstr>
      <vt:lpstr>沓沢!Print_Titles</vt:lpstr>
      <vt:lpstr>熊久保!Print_Titles</vt:lpstr>
      <vt:lpstr>権現堂!Print_Titles</vt:lpstr>
      <vt:lpstr>原!Print_Titles</vt:lpstr>
      <vt:lpstr>原下!Print_Titles</vt:lpstr>
      <vt:lpstr>原宮巻!Print_Titles</vt:lpstr>
      <vt:lpstr>原曙!Print_Titles</vt:lpstr>
      <vt:lpstr>原上!Print_Titles</vt:lpstr>
      <vt:lpstr>原西南!Print_Titles</vt:lpstr>
      <vt:lpstr>原中!Print_Titles</vt:lpstr>
      <vt:lpstr>原東南!Print_Titles</vt:lpstr>
      <vt:lpstr>古宮!Print_Titles</vt:lpstr>
      <vt:lpstr>五十貫!Print_Titles</vt:lpstr>
      <vt:lpstr>御桐谷町!Print_Titles</vt:lpstr>
      <vt:lpstr>御馬寄!Print_Titles</vt:lpstr>
      <vt:lpstr>'御牧原(浅科）'!Print_Titles</vt:lpstr>
      <vt:lpstr>'御牧原（望月）'!Print_Titles</vt:lpstr>
      <vt:lpstr>向反!Print_Titles</vt:lpstr>
      <vt:lpstr>広川原!Print_Titles</vt:lpstr>
      <vt:lpstr>甲地区!Print_Titles</vt:lpstr>
      <vt:lpstr>糠尾!Print_Titles</vt:lpstr>
      <vt:lpstr>紅雲台!Print_Titles</vt:lpstr>
      <vt:lpstr>荒家!Print_Titles</vt:lpstr>
      <vt:lpstr>荒宿!Print_Titles</vt:lpstr>
      <vt:lpstr>荒田!Print_Titles</vt:lpstr>
      <vt:lpstr>高橋!Print_Titles</vt:lpstr>
      <vt:lpstr>高瀬地区!Print_Titles</vt:lpstr>
      <vt:lpstr>高柳!Print_Titles</vt:lpstr>
      <vt:lpstr>高呂!Print_Titles</vt:lpstr>
      <vt:lpstr>黒田!Print_Titles</vt:lpstr>
      <vt:lpstr>今井!Print_Titles</vt:lpstr>
      <vt:lpstr>今岡!Print_Titles</vt:lpstr>
      <vt:lpstr>根々井!Print_Titles</vt:lpstr>
      <vt:lpstr>根々井塚原!Print_Titles</vt:lpstr>
      <vt:lpstr>佐久市全体!Print_Titles</vt:lpstr>
      <vt:lpstr>佐太夫町第１!Print_Titles</vt:lpstr>
      <vt:lpstr>佐太夫町第２!Print_Titles</vt:lpstr>
      <vt:lpstr>桜井地区!Print_Titles</vt:lpstr>
      <vt:lpstr>三井!Print_Titles</vt:lpstr>
      <vt:lpstr>三井地区!Print_Titles</vt:lpstr>
      <vt:lpstr>三家第１!Print_Titles</vt:lpstr>
      <vt:lpstr>三家第２!Print_Titles</vt:lpstr>
      <vt:lpstr>三河田!Print_Titles</vt:lpstr>
      <vt:lpstr>三条!Print_Titles</vt:lpstr>
      <vt:lpstr>三石!Print_Titles</vt:lpstr>
      <vt:lpstr>三塚!Print_Titles</vt:lpstr>
      <vt:lpstr>三分!Print_Titles</vt:lpstr>
      <vt:lpstr>三明!Print_Titles</vt:lpstr>
      <vt:lpstr>志賀下宿!Print_Titles</vt:lpstr>
      <vt:lpstr>志賀上宿!Print_Titles</vt:lpstr>
      <vt:lpstr>志賀地区!Print_Titles</vt:lpstr>
      <vt:lpstr>志賀中宿!Print_Titles</vt:lpstr>
      <vt:lpstr>式部!Print_Titles</vt:lpstr>
      <vt:lpstr>取出上!Print_Titles</vt:lpstr>
      <vt:lpstr>取出相生町!Print_Titles</vt:lpstr>
      <vt:lpstr>取出中!Print_Titles</vt:lpstr>
      <vt:lpstr>住吉!Print_Titles</vt:lpstr>
      <vt:lpstr>住吉町!Print_Titles</vt:lpstr>
      <vt:lpstr>十二町!Print_Titles</vt:lpstr>
      <vt:lpstr>十日町!Print_Titles</vt:lpstr>
      <vt:lpstr>春日地区!Print_Titles</vt:lpstr>
      <vt:lpstr>小宮山!Print_Titles</vt:lpstr>
      <vt:lpstr>小田井下宿!Print_Titles</vt:lpstr>
      <vt:lpstr>小田井地区!Print_Titles</vt:lpstr>
      <vt:lpstr>小平!Print_Titles</vt:lpstr>
      <vt:lpstr>昭明町!Print_Titles</vt:lpstr>
      <vt:lpstr>松井!Print_Titles</vt:lpstr>
      <vt:lpstr>上の城!Print_Titles</vt:lpstr>
      <vt:lpstr>上原!Print_Titles</vt:lpstr>
      <vt:lpstr>上荒!Print_Titles</vt:lpstr>
      <vt:lpstr>上桜井!Print_Titles</vt:lpstr>
      <vt:lpstr>上小田切!Print_Titles</vt:lpstr>
      <vt:lpstr>上小田切西!Print_Titles</vt:lpstr>
      <vt:lpstr>上新!Print_Titles</vt:lpstr>
      <vt:lpstr>上中込!Print_Titles</vt:lpstr>
      <vt:lpstr>上塚原!Print_Titles</vt:lpstr>
      <vt:lpstr>上平尾!Print_Titles</vt:lpstr>
      <vt:lpstr>城下!Print_Titles</vt:lpstr>
      <vt:lpstr>城山!Print_Titles</vt:lpstr>
      <vt:lpstr>常田!Print_Titles</vt:lpstr>
      <vt:lpstr>常和南!Print_Titles</vt:lpstr>
      <vt:lpstr>常和北!Print_Titles</vt:lpstr>
      <vt:lpstr>新子田!Print_Titles</vt:lpstr>
      <vt:lpstr>新町!Print_Titles</vt:lpstr>
      <vt:lpstr>新田!Print_Titles</vt:lpstr>
      <vt:lpstr>神田町末広町!Print_Titles</vt:lpstr>
      <vt:lpstr>諏訪!Print_Titles</vt:lpstr>
      <vt:lpstr>吹上町!Print_Titles</vt:lpstr>
      <vt:lpstr>杉の木!Print_Titles</vt:lpstr>
      <vt:lpstr>瀬戸中!Print_Titles</vt:lpstr>
      <vt:lpstr>瀬戸東!Print_Titles</vt:lpstr>
      <vt:lpstr>瀬戸南!Print_Titles</vt:lpstr>
      <vt:lpstr>清川!Print_Titles</vt:lpstr>
      <vt:lpstr>西屋敷!Print_Titles</vt:lpstr>
      <vt:lpstr>西耕地!Print_Titles</vt:lpstr>
      <vt:lpstr>西地!Print_Titles</vt:lpstr>
      <vt:lpstr>西町県町!Print_Titles</vt:lpstr>
      <vt:lpstr>西長者原!Print_Titles</vt:lpstr>
      <vt:lpstr>西本町!Print_Titles</vt:lpstr>
      <vt:lpstr>青沼地区!Print_Titles</vt:lpstr>
      <vt:lpstr>石神!Print_Titles</vt:lpstr>
      <vt:lpstr>赤岩!Print_Titles</vt:lpstr>
      <vt:lpstr>跡部!Print_Titles</vt:lpstr>
      <vt:lpstr>切原地区!Print_Titles</vt:lpstr>
      <vt:lpstr>川原宿!Print_Titles</vt:lpstr>
      <vt:lpstr>泉!Print_Titles</vt:lpstr>
      <vt:lpstr>泉ケ丘!Print_Titles</vt:lpstr>
      <vt:lpstr>泉野!Print_Titles</vt:lpstr>
      <vt:lpstr>浅科地区!Print_Titles</vt:lpstr>
      <vt:lpstr>浅間地区!Print_Titles</vt:lpstr>
      <vt:lpstr>前山地区!Print_Titles</vt:lpstr>
      <vt:lpstr>前山南!Print_Titles</vt:lpstr>
      <vt:lpstr>前山北中!Print_Titles</vt:lpstr>
      <vt:lpstr>前林!Print_Titles</vt:lpstr>
      <vt:lpstr>善郷寺!Print_Titles</vt:lpstr>
      <vt:lpstr>相浜!Print_Titles</vt:lpstr>
      <vt:lpstr>相立!Print_Titles</vt:lpstr>
      <vt:lpstr>太田部!Print_Titles</vt:lpstr>
      <vt:lpstr>大月!Print_Titles</vt:lpstr>
      <vt:lpstr>大西!Print_Titles</vt:lpstr>
      <vt:lpstr>大沢下町!Print_Titles</vt:lpstr>
      <vt:lpstr>大沢上町!Print_Titles</vt:lpstr>
      <vt:lpstr>大沢新田!Print_Titles</vt:lpstr>
      <vt:lpstr>大沢地区!Print_Titles</vt:lpstr>
      <vt:lpstr>大沢中町!Print_Titles</vt:lpstr>
      <vt:lpstr>大谷地!Print_Titles</vt:lpstr>
      <vt:lpstr>大地堂!Print_Titles</vt:lpstr>
      <vt:lpstr>大塚!Print_Titles</vt:lpstr>
      <vt:lpstr>大奈良!Print_Titles</vt:lpstr>
      <vt:lpstr>大木!Print_Titles</vt:lpstr>
      <vt:lpstr>大和町!Print_Titles</vt:lpstr>
      <vt:lpstr>大和田!Print_Titles</vt:lpstr>
      <vt:lpstr>滝!Print_Titles</vt:lpstr>
      <vt:lpstr>鍛冶屋!Print_Titles</vt:lpstr>
      <vt:lpstr>地家!Print_Titles</vt:lpstr>
      <vt:lpstr>竹田!Print_Titles</vt:lpstr>
      <vt:lpstr>竹之城!Print_Titles</vt:lpstr>
      <vt:lpstr>中央!Print_Titles</vt:lpstr>
      <vt:lpstr>中央区南町!Print_Titles</vt:lpstr>
      <vt:lpstr>中央区北町第１!Print_Titles</vt:lpstr>
      <vt:lpstr>中央区北町第２!Print_Titles</vt:lpstr>
      <vt:lpstr>中居!Print_Titles</vt:lpstr>
      <vt:lpstr>中原!Print_Titles</vt:lpstr>
      <vt:lpstr>中荒!Print_Titles</vt:lpstr>
      <vt:lpstr>中込区!Print_Titles</vt:lpstr>
      <vt:lpstr>中込新町!Print_Titles</vt:lpstr>
      <vt:lpstr>中込地区!Print_Titles</vt:lpstr>
      <vt:lpstr>中佐都地区!Print_Titles</vt:lpstr>
      <vt:lpstr>中桜井!Print_Titles</vt:lpstr>
      <vt:lpstr>中小屋!Print_Titles</vt:lpstr>
      <vt:lpstr>中小田切!Print_Titles</vt:lpstr>
      <vt:lpstr>中石堂!Print_Titles</vt:lpstr>
      <vt:lpstr>中村!Print_Titles</vt:lpstr>
      <vt:lpstr>中津地区!Print_Titles</vt:lpstr>
      <vt:lpstr>町下!Print_Titles</vt:lpstr>
      <vt:lpstr>町上!Print_Titles</vt:lpstr>
      <vt:lpstr>町中!Print_Titles</vt:lpstr>
      <vt:lpstr>長坂城下!Print_Titles</vt:lpstr>
      <vt:lpstr>長者原!Print_Titles</vt:lpstr>
      <vt:lpstr>長土呂!Print_Titles</vt:lpstr>
      <vt:lpstr>天神!Print_Titles</vt:lpstr>
      <vt:lpstr>田口地区!Print_Titles</vt:lpstr>
      <vt:lpstr>田口中町!Print_Titles</vt:lpstr>
      <vt:lpstr>田町!Print_Titles</vt:lpstr>
      <vt:lpstr>東地!Print_Titles</vt:lpstr>
      <vt:lpstr>東地区!Print_Titles</vt:lpstr>
      <vt:lpstr>東町!Print_Titles</vt:lpstr>
      <vt:lpstr>東長者原!Print_Titles</vt:lpstr>
      <vt:lpstr>東立科!Print_Titles</vt:lpstr>
      <vt:lpstr>湯原!Print_Titles</vt:lpstr>
      <vt:lpstr>湯原新田!Print_Titles</vt:lpstr>
      <vt:lpstr>湯沢!Print_Titles</vt:lpstr>
      <vt:lpstr>藤巻!Print_Titles</vt:lpstr>
      <vt:lpstr>洞源!Print_Titles</vt:lpstr>
      <vt:lpstr>内山地区!Print_Titles</vt:lpstr>
      <vt:lpstr>南岩尾!Print_Titles</vt:lpstr>
      <vt:lpstr>南御牧地区!Print_Titles</vt:lpstr>
      <vt:lpstr>日向!Print_Titles</vt:lpstr>
      <vt:lpstr>入新町!Print_Titles</vt:lpstr>
      <vt:lpstr>入布施!Print_Titles</vt:lpstr>
      <vt:lpstr>入片倉!Print_Titles</vt:lpstr>
      <vt:lpstr>入澤!Print_Titles</vt:lpstr>
      <vt:lpstr>馬坂!Print_Titles</vt:lpstr>
      <vt:lpstr>白山!Print_Titles</vt:lpstr>
      <vt:lpstr>八千代町!Print_Titles</vt:lpstr>
      <vt:lpstr>八幡!Print_Titles</vt:lpstr>
      <vt:lpstr>抜井!Print_Titles</vt:lpstr>
      <vt:lpstr>比田井!Print_Titles</vt:lpstr>
      <vt:lpstr>美笹!Print_Titles</vt:lpstr>
      <vt:lpstr>美里!Print_Titles</vt:lpstr>
      <vt:lpstr>百沢!Print_Titles</vt:lpstr>
      <vt:lpstr>布施地区!Print_Titles</vt:lpstr>
      <vt:lpstr>平!Print_Titles</vt:lpstr>
      <vt:lpstr>平井!Print_Titles</vt:lpstr>
      <vt:lpstr>平賀下宿!Print_Titles</vt:lpstr>
      <vt:lpstr>平賀上宿!Print_Titles</vt:lpstr>
      <vt:lpstr>平賀新町!Print_Titles</vt:lpstr>
      <vt:lpstr>平賀地区!Print_Titles</vt:lpstr>
      <vt:lpstr>平賀中宿!Print_Titles</vt:lpstr>
      <vt:lpstr>平根地区!Print_Titles</vt:lpstr>
      <vt:lpstr>平塚!Print_Titles</vt:lpstr>
      <vt:lpstr>片倉!Print_Titles</vt:lpstr>
      <vt:lpstr>望月地区!Print_Titles</vt:lpstr>
      <vt:lpstr>北岩尾!Print_Titles</vt:lpstr>
      <vt:lpstr>北口!Print_Titles</vt:lpstr>
      <vt:lpstr>北耕地!Print_Titles</vt:lpstr>
      <vt:lpstr>北桜井!Print_Titles</vt:lpstr>
      <vt:lpstr>北春!Print_Titles</vt:lpstr>
      <vt:lpstr>北川!Print_Titles</vt:lpstr>
      <vt:lpstr>牧布施!Print_Titles</vt:lpstr>
      <vt:lpstr>堀端!Print_Titles</vt:lpstr>
      <vt:lpstr>本新町!Print_Titles</vt:lpstr>
      <vt:lpstr>本町上本町!Print_Titles</vt:lpstr>
      <vt:lpstr>本牧地区!Print_Titles</vt:lpstr>
      <vt:lpstr>茂沢!Print_Titles</vt:lpstr>
      <vt:lpstr>'茂田井（佐久市地籍住民）'!Print_Titles</vt:lpstr>
      <vt:lpstr>'茂田井(立科町地籍住民）'!Print_Titles</vt:lpstr>
      <vt:lpstr>野沢区!Print_Titles</vt:lpstr>
      <vt:lpstr>野沢地区!Print_Titles</vt:lpstr>
      <vt:lpstr>野沢本町!Print_Titles</vt:lpstr>
      <vt:lpstr>弥生が丘!Print_Titles</vt:lpstr>
      <vt:lpstr>矢嶋!Print_Titles</vt:lpstr>
      <vt:lpstr>落合!Print_Titles</vt:lpstr>
      <vt:lpstr>竜岡!Print_Titles</vt:lpstr>
      <vt:lpstr>肬水!Print_Titles</vt:lpstr>
      <vt:lpstr>アヴェニュー!人口統計年齢別00900827</vt:lpstr>
      <vt:lpstr>旭ケ丘!人口統計年齢別00900827</vt:lpstr>
      <vt:lpstr>安原!人口統計年齢別00900827</vt:lpstr>
      <vt:lpstr>伊勢!人口統計年齢別00900827</vt:lpstr>
      <vt:lpstr>伊勢林!人口統計年齢別00900827</vt:lpstr>
      <vt:lpstr>一の原!人口統計年齢別00900827</vt:lpstr>
      <vt:lpstr>一本柳!人口統計年齢別00900827</vt:lpstr>
      <vt:lpstr>稲荷!人口統計年齢別00900827</vt:lpstr>
      <vt:lpstr>稲荷町!人口統計年齢別00900827</vt:lpstr>
      <vt:lpstr>印内!人口統計年齢別00900827</vt:lpstr>
      <vt:lpstr>印内原!人口統計年齢別00900827</vt:lpstr>
      <vt:lpstr>臼田区!人口統計年齢別00900827</vt:lpstr>
      <vt:lpstr>臼田勝間!人口統計年齢別00900827</vt:lpstr>
      <vt:lpstr>臼田地区!人口統計年齢別00900827</vt:lpstr>
      <vt:lpstr>臼田中町!人口統計年齢別00900827</vt:lpstr>
      <vt:lpstr>栄町!人口統計年齢別00900827</vt:lpstr>
      <vt:lpstr>猿久保!人口統計年齢別00900827</vt:lpstr>
      <vt:lpstr>猿久保東!人口統計年齢別00900827</vt:lpstr>
      <vt:lpstr>塩名田!人口統計年齢別00900827</vt:lpstr>
      <vt:lpstr>横根!人口統計年齢別00900827</vt:lpstr>
      <vt:lpstr>横山!人口統計年齢別00900827</vt:lpstr>
      <vt:lpstr>横和!人口統計年齢別00900827</vt:lpstr>
      <vt:lpstr>下越!人口統計年齢別00900827</vt:lpstr>
      <vt:lpstr>下県西!人口統計年齢別00900827</vt:lpstr>
      <vt:lpstr>下県東!人口統計年齢別00900827</vt:lpstr>
      <vt:lpstr>下原!人口統計年齢別00900827</vt:lpstr>
      <vt:lpstr>下荒!人口統計年齢別00900827</vt:lpstr>
      <vt:lpstr>下桜井!人口統計年齢別00900827</vt:lpstr>
      <vt:lpstr>下小田切!人口統計年齢別00900827</vt:lpstr>
      <vt:lpstr>下町!人口統計年齢別00900827</vt:lpstr>
      <vt:lpstr>下塚原!人口統計年齢別00900827</vt:lpstr>
      <vt:lpstr>下之宮!人口統計年齢別00900827</vt:lpstr>
      <vt:lpstr>下平!人口統計年齢別00900827</vt:lpstr>
      <vt:lpstr>下平尾!人口統計年齢別00900827</vt:lpstr>
      <vt:lpstr>花園町!人口統計年齢別00900827</vt:lpstr>
      <vt:lpstr>観音寺!人口統計年齢別00900827</vt:lpstr>
      <vt:lpstr>丸山!人口統計年齢別00900827</vt:lpstr>
      <vt:lpstr>岸野地区!人口統計年齢別00900827</vt:lpstr>
      <vt:lpstr>岩下!人口統計年齢別00900827</vt:lpstr>
      <vt:lpstr>岩水!人口統計年齢別00900827</vt:lpstr>
      <vt:lpstr>岩村田相生町!人口統計年齢別00900827</vt:lpstr>
      <vt:lpstr>岩村田地区!人口統計年齢別00900827</vt:lpstr>
      <vt:lpstr>岩村田本町!人口統計年齢別00900827</vt:lpstr>
      <vt:lpstr>雁村!人口統計年齢別00900827</vt:lpstr>
      <vt:lpstr>宮代!人口統計年齢別00900827</vt:lpstr>
      <vt:lpstr>宮之入!人口統計年齢別00900827</vt:lpstr>
      <vt:lpstr>宮本!人口統計年齢別00900827</vt:lpstr>
      <vt:lpstr>旧佐久市計!人口統計年齢別00900827</vt:lpstr>
      <vt:lpstr>協西!人口統計年齢別00900827</vt:lpstr>
      <vt:lpstr>協東!人口統計年齢別00900827</vt:lpstr>
      <vt:lpstr>協和地区!人口統計年齢別00900827</vt:lpstr>
      <vt:lpstr>橋場西!人口統計年齢別00900827</vt:lpstr>
      <vt:lpstr>橋場東!人口統計年齢別00900827</vt:lpstr>
      <vt:lpstr>橋場南!人口統計年齢別00900827</vt:lpstr>
      <vt:lpstr>金井!人口統計年齢別00900827</vt:lpstr>
      <vt:lpstr>金井町!人口統計年齢別00900827</vt:lpstr>
      <vt:lpstr>苦水!人口統計年齢別00900827</vt:lpstr>
      <vt:lpstr>駒寄!人口統計年齢別00900827</vt:lpstr>
      <vt:lpstr>駒込!人口統計年齢別00900827</vt:lpstr>
      <vt:lpstr>駒場!人口統計年齢別00900827</vt:lpstr>
      <vt:lpstr>沓沢!人口統計年齢別00900827</vt:lpstr>
      <vt:lpstr>熊久保!人口統計年齢別00900827</vt:lpstr>
      <vt:lpstr>権現堂!人口統計年齢別00900827</vt:lpstr>
      <vt:lpstr>原!人口統計年齢別00900827</vt:lpstr>
      <vt:lpstr>原下!人口統計年齢別00900827</vt:lpstr>
      <vt:lpstr>原宮巻!人口統計年齢別00900827</vt:lpstr>
      <vt:lpstr>原曙!人口統計年齢別00900827</vt:lpstr>
      <vt:lpstr>原上!人口統計年齢別00900827</vt:lpstr>
      <vt:lpstr>原西南!人口統計年齢別00900827</vt:lpstr>
      <vt:lpstr>原中!人口統計年齢別00900827</vt:lpstr>
      <vt:lpstr>原東南!人口統計年齢別00900827</vt:lpstr>
      <vt:lpstr>古宮!人口統計年齢別00900827</vt:lpstr>
      <vt:lpstr>五十貫!人口統計年齢別00900827</vt:lpstr>
      <vt:lpstr>御桐谷町!人口統計年齢別00900827</vt:lpstr>
      <vt:lpstr>御馬寄!人口統計年齢別00900827</vt:lpstr>
      <vt:lpstr>'御牧原(浅科）'!人口統計年齢別00900827</vt:lpstr>
      <vt:lpstr>'御牧原（望月）'!人口統計年齢別00900827</vt:lpstr>
      <vt:lpstr>向反!人口統計年齢別00900827</vt:lpstr>
      <vt:lpstr>広川原!人口統計年齢別00900827</vt:lpstr>
      <vt:lpstr>甲地区!人口統計年齢別00900827</vt:lpstr>
      <vt:lpstr>糠尾!人口統計年齢別00900827</vt:lpstr>
      <vt:lpstr>紅雲台!人口統計年齢別00900827</vt:lpstr>
      <vt:lpstr>荒家!人口統計年齢別00900827</vt:lpstr>
      <vt:lpstr>荒宿!人口統計年齢別00900827</vt:lpstr>
      <vt:lpstr>荒田!人口統計年齢別00900827</vt:lpstr>
      <vt:lpstr>高橋!人口統計年齢別00900827</vt:lpstr>
      <vt:lpstr>高瀬地区!人口統計年齢別00900827</vt:lpstr>
      <vt:lpstr>高柳!人口統計年齢別00900827</vt:lpstr>
      <vt:lpstr>高呂!人口統計年齢別00900827</vt:lpstr>
      <vt:lpstr>黒田!人口統計年齢別00900827</vt:lpstr>
      <vt:lpstr>今井!人口統計年齢別00900827</vt:lpstr>
      <vt:lpstr>今岡!人口統計年齢別00900827</vt:lpstr>
      <vt:lpstr>根々井!人口統計年齢別00900827</vt:lpstr>
      <vt:lpstr>根々井塚原!人口統計年齢別00900827</vt:lpstr>
      <vt:lpstr>佐久市全体!人口統計年齢別00900827</vt:lpstr>
      <vt:lpstr>佐太夫町第１!人口統計年齢別00900827</vt:lpstr>
      <vt:lpstr>佐太夫町第２!人口統計年齢別00900827</vt:lpstr>
      <vt:lpstr>桜井地区!人口統計年齢別00900827</vt:lpstr>
      <vt:lpstr>三井!人口統計年齢別00900827</vt:lpstr>
      <vt:lpstr>三井地区!人口統計年齢別00900827</vt:lpstr>
      <vt:lpstr>三家第１!人口統計年齢別00900827</vt:lpstr>
      <vt:lpstr>三家第２!人口統計年齢別00900827</vt:lpstr>
      <vt:lpstr>三河田!人口統計年齢別00900827</vt:lpstr>
      <vt:lpstr>三条!人口統計年齢別00900827</vt:lpstr>
      <vt:lpstr>三石!人口統計年齢別00900827</vt:lpstr>
      <vt:lpstr>三塚!人口統計年齢別00900827</vt:lpstr>
      <vt:lpstr>三分!人口統計年齢別00900827</vt:lpstr>
      <vt:lpstr>三明!人口統計年齢別00900827</vt:lpstr>
      <vt:lpstr>志賀下宿!人口統計年齢別00900827</vt:lpstr>
      <vt:lpstr>志賀上宿!人口統計年齢別00900827</vt:lpstr>
      <vt:lpstr>志賀地区!人口統計年齢別00900827</vt:lpstr>
      <vt:lpstr>志賀中宿!人口統計年齢別00900827</vt:lpstr>
      <vt:lpstr>式部!人口統計年齢別00900827</vt:lpstr>
      <vt:lpstr>取出上!人口統計年齢別00900827</vt:lpstr>
      <vt:lpstr>取出相生町!人口統計年齢別00900827</vt:lpstr>
      <vt:lpstr>取出中!人口統計年齢別00900827</vt:lpstr>
      <vt:lpstr>住吉!人口統計年齢別00900827</vt:lpstr>
      <vt:lpstr>住吉町!人口統計年齢別00900827</vt:lpstr>
      <vt:lpstr>十二町!人口統計年齢別00900827</vt:lpstr>
      <vt:lpstr>十日町!人口統計年齢別00900827</vt:lpstr>
      <vt:lpstr>春日地区!人口統計年齢別00900827</vt:lpstr>
      <vt:lpstr>小宮山!人口統計年齢別00900827</vt:lpstr>
      <vt:lpstr>小田井下宿!人口統計年齢別00900827</vt:lpstr>
      <vt:lpstr>小田井地区!人口統計年齢別00900827</vt:lpstr>
      <vt:lpstr>小平!人口統計年齢別00900827</vt:lpstr>
      <vt:lpstr>昭明町!人口統計年齢別00900827</vt:lpstr>
      <vt:lpstr>松井!人口統計年齢別00900827</vt:lpstr>
      <vt:lpstr>上の城!人口統計年齢別00900827</vt:lpstr>
      <vt:lpstr>上原!人口統計年齢別00900827</vt:lpstr>
      <vt:lpstr>上荒!人口統計年齢別00900827</vt:lpstr>
      <vt:lpstr>上桜井!人口統計年齢別00900827</vt:lpstr>
      <vt:lpstr>上小田切!人口統計年齢別00900827</vt:lpstr>
      <vt:lpstr>上小田切西!人口統計年齢別00900827</vt:lpstr>
      <vt:lpstr>上新!人口統計年齢別00900827</vt:lpstr>
      <vt:lpstr>上中込!人口統計年齢別00900827</vt:lpstr>
      <vt:lpstr>上塚原!人口統計年齢別00900827</vt:lpstr>
      <vt:lpstr>上平尾!人口統計年齢別00900827</vt:lpstr>
      <vt:lpstr>城下!人口統計年齢別00900827</vt:lpstr>
      <vt:lpstr>城山!人口統計年齢別00900827</vt:lpstr>
      <vt:lpstr>常田!人口統計年齢別00900827</vt:lpstr>
      <vt:lpstr>常和南!人口統計年齢別00900827</vt:lpstr>
      <vt:lpstr>常和北!人口統計年齢別00900827</vt:lpstr>
      <vt:lpstr>新子田!人口統計年齢別00900827</vt:lpstr>
      <vt:lpstr>新町!人口統計年齢別00900827</vt:lpstr>
      <vt:lpstr>新田!人口統計年齢別00900827</vt:lpstr>
      <vt:lpstr>神田町末広町!人口統計年齢別00900827</vt:lpstr>
      <vt:lpstr>諏訪!人口統計年齢別00900827</vt:lpstr>
      <vt:lpstr>吹上町!人口統計年齢別00900827</vt:lpstr>
      <vt:lpstr>杉の木!人口統計年齢別00900827</vt:lpstr>
      <vt:lpstr>瀬戸中!人口統計年齢別00900827</vt:lpstr>
      <vt:lpstr>瀬戸東!人口統計年齢別00900827</vt:lpstr>
      <vt:lpstr>瀬戸南!人口統計年齢別00900827</vt:lpstr>
      <vt:lpstr>清川!人口統計年齢別00900827</vt:lpstr>
      <vt:lpstr>西屋敷!人口統計年齢別00900827</vt:lpstr>
      <vt:lpstr>西耕地!人口統計年齢別00900827</vt:lpstr>
      <vt:lpstr>西地!人口統計年齢別00900827</vt:lpstr>
      <vt:lpstr>西町県町!人口統計年齢別00900827</vt:lpstr>
      <vt:lpstr>西長者原!人口統計年齢別00900827</vt:lpstr>
      <vt:lpstr>西本町!人口統計年齢別00900827</vt:lpstr>
      <vt:lpstr>青沼地区!人口統計年齢別00900827</vt:lpstr>
      <vt:lpstr>石神!人口統計年齢別00900827</vt:lpstr>
      <vt:lpstr>赤岩!人口統計年齢別00900827</vt:lpstr>
      <vt:lpstr>跡部!人口統計年齢別00900827</vt:lpstr>
      <vt:lpstr>切原地区!人口統計年齢別00900827</vt:lpstr>
      <vt:lpstr>川原宿!人口統計年齢別00900827</vt:lpstr>
      <vt:lpstr>泉!人口統計年齢別00900827</vt:lpstr>
      <vt:lpstr>泉ケ丘!人口統計年齢別00900827</vt:lpstr>
      <vt:lpstr>泉野!人口統計年齢別00900827</vt:lpstr>
      <vt:lpstr>浅科地区!人口統計年齢別00900827</vt:lpstr>
      <vt:lpstr>浅間地区!人口統計年齢別00900827</vt:lpstr>
      <vt:lpstr>前山地区!人口統計年齢別00900827</vt:lpstr>
      <vt:lpstr>前山南!人口統計年齢別00900827</vt:lpstr>
      <vt:lpstr>前山北中!人口統計年齢別00900827</vt:lpstr>
      <vt:lpstr>前林!人口統計年齢別00900827</vt:lpstr>
      <vt:lpstr>善郷寺!人口統計年齢別00900827</vt:lpstr>
      <vt:lpstr>相浜!人口統計年齢別00900827</vt:lpstr>
      <vt:lpstr>相立!人口統計年齢別00900827</vt:lpstr>
      <vt:lpstr>太田部!人口統計年齢別00900827</vt:lpstr>
      <vt:lpstr>大月!人口統計年齢別00900827</vt:lpstr>
      <vt:lpstr>大西!人口統計年齢別00900827</vt:lpstr>
      <vt:lpstr>大沢下町!人口統計年齢別00900827</vt:lpstr>
      <vt:lpstr>大沢上町!人口統計年齢別00900827</vt:lpstr>
      <vt:lpstr>大沢新田!人口統計年齢別00900827</vt:lpstr>
      <vt:lpstr>大沢地区!人口統計年齢別00900827</vt:lpstr>
      <vt:lpstr>大沢中町!人口統計年齢別00900827</vt:lpstr>
      <vt:lpstr>大谷地!人口統計年齢別00900827</vt:lpstr>
      <vt:lpstr>大地堂!人口統計年齢別00900827</vt:lpstr>
      <vt:lpstr>大塚!人口統計年齢別00900827</vt:lpstr>
      <vt:lpstr>大奈良!人口統計年齢別00900827</vt:lpstr>
      <vt:lpstr>大木!人口統計年齢別00900827</vt:lpstr>
      <vt:lpstr>大和町!人口統計年齢別00900827</vt:lpstr>
      <vt:lpstr>大和田!人口統計年齢別00900827</vt:lpstr>
      <vt:lpstr>滝!人口統計年齢別00900827</vt:lpstr>
      <vt:lpstr>鍛冶屋!人口統計年齢別00900827</vt:lpstr>
      <vt:lpstr>地家!人口統計年齢別00900827</vt:lpstr>
      <vt:lpstr>竹田!人口統計年齢別00900827</vt:lpstr>
      <vt:lpstr>竹之城!人口統計年齢別00900827</vt:lpstr>
      <vt:lpstr>中央!人口統計年齢別00900827</vt:lpstr>
      <vt:lpstr>中央区南町!人口統計年齢別00900827</vt:lpstr>
      <vt:lpstr>中央区北町第１!人口統計年齢別00900827</vt:lpstr>
      <vt:lpstr>中央区北町第２!人口統計年齢別00900827</vt:lpstr>
      <vt:lpstr>中居!人口統計年齢別00900827</vt:lpstr>
      <vt:lpstr>中原!人口統計年齢別00900827</vt:lpstr>
      <vt:lpstr>中荒!人口統計年齢別00900827</vt:lpstr>
      <vt:lpstr>中込区!人口統計年齢別00900827</vt:lpstr>
      <vt:lpstr>中込新町!人口統計年齢別00900827</vt:lpstr>
      <vt:lpstr>中込地区!人口統計年齢別00900827</vt:lpstr>
      <vt:lpstr>中佐都地区!人口統計年齢別00900827</vt:lpstr>
      <vt:lpstr>中桜井!人口統計年齢別00900827</vt:lpstr>
      <vt:lpstr>中小屋!人口統計年齢別00900827</vt:lpstr>
      <vt:lpstr>中小田切!人口統計年齢別00900827</vt:lpstr>
      <vt:lpstr>中石堂!人口統計年齢別00900827</vt:lpstr>
      <vt:lpstr>中村!人口統計年齢別00900827</vt:lpstr>
      <vt:lpstr>中津地区!人口統計年齢別00900827</vt:lpstr>
      <vt:lpstr>町下!人口統計年齢別00900827</vt:lpstr>
      <vt:lpstr>町上!人口統計年齢別00900827</vt:lpstr>
      <vt:lpstr>町中!人口統計年齢別00900827</vt:lpstr>
      <vt:lpstr>長坂城下!人口統計年齢別00900827</vt:lpstr>
      <vt:lpstr>長者原!人口統計年齢別00900827</vt:lpstr>
      <vt:lpstr>長土呂!人口統計年齢別00900827</vt:lpstr>
      <vt:lpstr>天神!人口統計年齢別00900827</vt:lpstr>
      <vt:lpstr>田口地区!人口統計年齢別00900827</vt:lpstr>
      <vt:lpstr>田口中町!人口統計年齢別00900827</vt:lpstr>
      <vt:lpstr>田町!人口統計年齢別00900827</vt:lpstr>
      <vt:lpstr>東地!人口統計年齢別00900827</vt:lpstr>
      <vt:lpstr>東地区!人口統計年齢別00900827</vt:lpstr>
      <vt:lpstr>東町!人口統計年齢別00900827</vt:lpstr>
      <vt:lpstr>東長者原!人口統計年齢別00900827</vt:lpstr>
      <vt:lpstr>東立科!人口統計年齢別00900827</vt:lpstr>
      <vt:lpstr>湯原!人口統計年齢別00900827</vt:lpstr>
      <vt:lpstr>湯原新田!人口統計年齢別00900827</vt:lpstr>
      <vt:lpstr>湯沢!人口統計年齢別00900827</vt:lpstr>
      <vt:lpstr>藤巻!人口統計年齢別00900827</vt:lpstr>
      <vt:lpstr>洞源!人口統計年齢別00900827</vt:lpstr>
      <vt:lpstr>内山地区!人口統計年齢別00900827</vt:lpstr>
      <vt:lpstr>南岩尾!人口統計年齢別00900827</vt:lpstr>
      <vt:lpstr>南御牧地区!人口統計年齢別00900827</vt:lpstr>
      <vt:lpstr>日向!人口統計年齢別00900827</vt:lpstr>
      <vt:lpstr>入新町!人口統計年齢別00900827</vt:lpstr>
      <vt:lpstr>入布施!人口統計年齢別00900827</vt:lpstr>
      <vt:lpstr>入片倉!人口統計年齢別00900827</vt:lpstr>
      <vt:lpstr>入澤!人口統計年齢別00900827</vt:lpstr>
      <vt:lpstr>馬坂!人口統計年齢別00900827</vt:lpstr>
      <vt:lpstr>白山!人口統計年齢別00900827</vt:lpstr>
      <vt:lpstr>八千代町!人口統計年齢別00900827</vt:lpstr>
      <vt:lpstr>八幡!人口統計年齢別00900827</vt:lpstr>
      <vt:lpstr>抜井!人口統計年齢別00900827</vt:lpstr>
      <vt:lpstr>比田井!人口統計年齢別00900827</vt:lpstr>
      <vt:lpstr>美笹!人口統計年齢別00900827</vt:lpstr>
      <vt:lpstr>美里!人口統計年齢別00900827</vt:lpstr>
      <vt:lpstr>百沢!人口統計年齢別00900827</vt:lpstr>
      <vt:lpstr>布施地区!人口統計年齢別00900827</vt:lpstr>
      <vt:lpstr>平!人口統計年齢別00900827</vt:lpstr>
      <vt:lpstr>平井!人口統計年齢別00900827</vt:lpstr>
      <vt:lpstr>平賀下宿!人口統計年齢別00900827</vt:lpstr>
      <vt:lpstr>平賀上宿!人口統計年齢別00900827</vt:lpstr>
      <vt:lpstr>平賀新町!人口統計年齢別00900827</vt:lpstr>
      <vt:lpstr>平賀地区!人口統計年齢別00900827</vt:lpstr>
      <vt:lpstr>平賀中宿!人口統計年齢別00900827</vt:lpstr>
      <vt:lpstr>平根地区!人口統計年齢別00900827</vt:lpstr>
      <vt:lpstr>平塚!人口統計年齢別00900827</vt:lpstr>
      <vt:lpstr>片倉!人口統計年齢別00900827</vt:lpstr>
      <vt:lpstr>望月地区!人口統計年齢別00900827</vt:lpstr>
      <vt:lpstr>北岩尾!人口統計年齢別00900827</vt:lpstr>
      <vt:lpstr>北口!人口統計年齢別00900827</vt:lpstr>
      <vt:lpstr>北耕地!人口統計年齢別00900827</vt:lpstr>
      <vt:lpstr>北桜井!人口統計年齢別00900827</vt:lpstr>
      <vt:lpstr>北春!人口統計年齢別00900827</vt:lpstr>
      <vt:lpstr>北川!人口統計年齢別00900827</vt:lpstr>
      <vt:lpstr>牧布施!人口統計年齢別00900827</vt:lpstr>
      <vt:lpstr>堀端!人口統計年齢別00900827</vt:lpstr>
      <vt:lpstr>本新町!人口統計年齢別00900827</vt:lpstr>
      <vt:lpstr>本町上本町!人口統計年齢別00900827</vt:lpstr>
      <vt:lpstr>本牧地区!人口統計年齢別00900827</vt:lpstr>
      <vt:lpstr>茂沢!人口統計年齢別00900827</vt:lpstr>
      <vt:lpstr>'茂田井（佐久市地籍住民）'!人口統計年齢別00900827</vt:lpstr>
      <vt:lpstr>'茂田井(立科町地籍住民）'!人口統計年齢別00900827</vt:lpstr>
      <vt:lpstr>野沢区!人口統計年齢別00900827</vt:lpstr>
      <vt:lpstr>野沢地区!人口統計年齢別00900827</vt:lpstr>
      <vt:lpstr>野沢本町!人口統計年齢別00900827</vt:lpstr>
      <vt:lpstr>弥生が丘!人口統計年齢別00900827</vt:lpstr>
      <vt:lpstr>矢嶋!人口統計年齢別00900827</vt:lpstr>
      <vt:lpstr>落合!人口統計年齢別00900827</vt:lpstr>
      <vt:lpstr>竜岡!人口統計年齢別00900827</vt:lpstr>
      <vt:lpstr>肬水!人口統計年齢別00900827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2020-04-15T09:26:44Z</cp:lastPrinted>
  <dcterms:created xsi:type="dcterms:W3CDTF">2008-04-17T07:45:22Z</dcterms:created>
  <dcterms:modified xsi:type="dcterms:W3CDTF">2024-04-09T05:41:55Z</dcterms:modified>
</cp:coreProperties>
</file>