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95" yWindow="0" windowWidth="9675" windowHeight="11340" activeTab="0"/>
  </bookViews>
  <sheets>
    <sheet name="佐久市" sheetId="1" r:id="rId1"/>
    <sheet name="旧佐久市" sheetId="2" r:id="rId2"/>
    <sheet name="旧臼田町" sheetId="3" r:id="rId3"/>
    <sheet name="旧浅科村" sheetId="4" r:id="rId4"/>
    <sheet name="旧望月町" sheetId="5" r:id="rId5"/>
  </sheets>
  <definedNames/>
  <calcPr fullCalcOnLoad="1"/>
</workbook>
</file>

<file path=xl/sharedStrings.xml><?xml version="1.0" encoding="utf-8"?>
<sst xmlns="http://schemas.openxmlformats.org/spreadsheetml/2006/main" count="215" uniqueCount="26">
  <si>
    <t>合計</t>
  </si>
  <si>
    <t>年齢</t>
  </si>
  <si>
    <t>男</t>
  </si>
  <si>
    <t>女</t>
  </si>
  <si>
    <t>小計</t>
  </si>
  <si>
    <t>0～14歳</t>
  </si>
  <si>
    <t>15～64歳</t>
  </si>
  <si>
    <t>65歳以上</t>
  </si>
  <si>
    <t>75歳以上</t>
  </si>
  <si>
    <t>85歳以上</t>
  </si>
  <si>
    <t>95歳以上</t>
  </si>
  <si>
    <t>100歳以上</t>
  </si>
  <si>
    <t>平均年齢</t>
  </si>
  <si>
    <t>年齢</t>
  </si>
  <si>
    <t>男</t>
  </si>
  <si>
    <t>女</t>
  </si>
  <si>
    <t>合計</t>
  </si>
  <si>
    <t>小計</t>
  </si>
  <si>
    <t>0～14歳</t>
  </si>
  <si>
    <t>15～64歳</t>
  </si>
  <si>
    <t>65歳以上</t>
  </si>
  <si>
    <t>平均年齢</t>
  </si>
  <si>
    <t>75歳以上</t>
  </si>
  <si>
    <t>85歳以上</t>
  </si>
  <si>
    <t>95歳以上</t>
  </si>
  <si>
    <t>100歳以上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</si>
</sst>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.0%"/>
    <numFmt numFmtId="179" formatCode="#,##0.00_);[Red]\(#,##0.00\)"/>
    <numFmt numFmtId="180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vertical="center"/>
    </xf>
    <xf numFmtId="38" fontId="2" fillId="0" borderId="20" xfId="48" applyFont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24" xfId="48" applyFont="1" applyBorder="1" applyAlignment="1">
      <alignment horizontal="center"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27" xfId="48" applyFont="1" applyBorder="1" applyAlignment="1">
      <alignment horizontal="center" vertical="center"/>
    </xf>
    <xf numFmtId="38" fontId="2" fillId="0" borderId="28" xfId="48" applyFont="1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33" borderId="24" xfId="48" applyFont="1" applyFill="1" applyBorder="1" applyAlignment="1">
      <alignment horizontal="center" vertical="center"/>
    </xf>
    <xf numFmtId="38" fontId="2" fillId="33" borderId="25" xfId="48" applyFont="1" applyFill="1" applyBorder="1" applyAlignment="1">
      <alignment vertical="center"/>
    </xf>
    <xf numFmtId="38" fontId="2" fillId="33" borderId="26" xfId="48" applyFont="1" applyFill="1" applyBorder="1" applyAlignment="1">
      <alignment vertical="center"/>
    </xf>
    <xf numFmtId="38" fontId="2" fillId="33" borderId="0" xfId="48" applyFont="1" applyFill="1" applyBorder="1" applyAlignment="1">
      <alignment vertical="center"/>
    </xf>
    <xf numFmtId="38" fontId="2" fillId="33" borderId="27" xfId="48" applyFont="1" applyFill="1" applyBorder="1" applyAlignment="1">
      <alignment horizontal="center" vertical="center"/>
    </xf>
    <xf numFmtId="38" fontId="2" fillId="33" borderId="28" xfId="48" applyFont="1" applyFill="1" applyBorder="1" applyAlignment="1">
      <alignment vertical="center"/>
    </xf>
    <xf numFmtId="38" fontId="2" fillId="33" borderId="0" xfId="48" applyFont="1" applyFill="1" applyBorder="1" applyAlignment="1">
      <alignment horizontal="center" vertical="center"/>
    </xf>
    <xf numFmtId="38" fontId="2" fillId="33" borderId="29" xfId="48" applyFont="1" applyFill="1" applyBorder="1" applyAlignment="1">
      <alignment vertical="center"/>
    </xf>
    <xf numFmtId="38" fontId="2" fillId="0" borderId="30" xfId="48" applyFont="1" applyBorder="1" applyAlignment="1">
      <alignment horizontal="center" vertical="center"/>
    </xf>
    <xf numFmtId="38" fontId="2" fillId="0" borderId="31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34" xfId="48" applyFont="1" applyBorder="1" applyAlignment="1">
      <alignment horizontal="center" vertical="center"/>
    </xf>
    <xf numFmtId="38" fontId="2" fillId="0" borderId="35" xfId="48" applyFont="1" applyBorder="1" applyAlignment="1">
      <alignment vertical="center"/>
    </xf>
    <xf numFmtId="38" fontId="2" fillId="0" borderId="33" xfId="48" applyFont="1" applyBorder="1" applyAlignment="1">
      <alignment horizontal="center" vertical="center"/>
    </xf>
    <xf numFmtId="38" fontId="2" fillId="0" borderId="36" xfId="48" applyFont="1" applyBorder="1" applyAlignment="1">
      <alignment vertical="center"/>
    </xf>
    <xf numFmtId="38" fontId="2" fillId="33" borderId="37" xfId="48" applyFont="1" applyFill="1" applyBorder="1" applyAlignment="1">
      <alignment horizontal="center" vertical="center"/>
    </xf>
    <xf numFmtId="38" fontId="2" fillId="33" borderId="38" xfId="48" applyFont="1" applyFill="1" applyBorder="1" applyAlignment="1">
      <alignment vertical="center"/>
    </xf>
    <xf numFmtId="38" fontId="2" fillId="33" borderId="39" xfId="48" applyFont="1" applyFill="1" applyBorder="1" applyAlignment="1">
      <alignment vertical="center"/>
    </xf>
    <xf numFmtId="38" fontId="2" fillId="33" borderId="40" xfId="48" applyFont="1" applyFill="1" applyBorder="1" applyAlignment="1">
      <alignment vertical="center"/>
    </xf>
    <xf numFmtId="38" fontId="2" fillId="33" borderId="41" xfId="48" applyFont="1" applyFill="1" applyBorder="1" applyAlignment="1">
      <alignment horizontal="center" vertical="center"/>
    </xf>
    <xf numFmtId="38" fontId="2" fillId="33" borderId="42" xfId="48" applyFont="1" applyFill="1" applyBorder="1" applyAlignment="1">
      <alignment vertical="center"/>
    </xf>
    <xf numFmtId="38" fontId="2" fillId="33" borderId="40" xfId="48" applyFont="1" applyFill="1" applyBorder="1" applyAlignment="1">
      <alignment horizontal="center" vertical="center"/>
    </xf>
    <xf numFmtId="38" fontId="2" fillId="33" borderId="43" xfId="48" applyFont="1" applyFill="1" applyBorder="1" applyAlignment="1">
      <alignment vertical="center"/>
    </xf>
    <xf numFmtId="38" fontId="2" fillId="33" borderId="44" xfId="48" applyFont="1" applyFill="1" applyBorder="1" applyAlignment="1">
      <alignment horizontal="center" vertical="center"/>
    </xf>
    <xf numFmtId="38" fontId="2" fillId="33" borderId="45" xfId="48" applyFont="1" applyFill="1" applyBorder="1" applyAlignment="1">
      <alignment vertical="center"/>
    </xf>
    <xf numFmtId="38" fontId="2" fillId="33" borderId="46" xfId="48" applyFont="1" applyFill="1" applyBorder="1" applyAlignment="1">
      <alignment vertical="center"/>
    </xf>
    <xf numFmtId="38" fontId="2" fillId="33" borderId="47" xfId="48" applyFont="1" applyFill="1" applyBorder="1" applyAlignment="1">
      <alignment vertical="center"/>
    </xf>
    <xf numFmtId="38" fontId="2" fillId="33" borderId="48" xfId="48" applyFont="1" applyFill="1" applyBorder="1" applyAlignment="1">
      <alignment horizontal="center" vertical="center"/>
    </xf>
    <xf numFmtId="38" fontId="2" fillId="33" borderId="49" xfId="48" applyFont="1" applyFill="1" applyBorder="1" applyAlignment="1">
      <alignment vertical="center"/>
    </xf>
    <xf numFmtId="38" fontId="2" fillId="0" borderId="47" xfId="48" applyFont="1" applyBorder="1" applyAlignment="1">
      <alignment horizontal="center" vertical="center"/>
    </xf>
    <xf numFmtId="38" fontId="2" fillId="34" borderId="0" xfId="48" applyFont="1" applyFill="1" applyBorder="1" applyAlignment="1">
      <alignment horizontal="center" vertical="center"/>
    </xf>
    <xf numFmtId="177" fontId="2" fillId="0" borderId="25" xfId="48" applyNumberFormat="1" applyFont="1" applyBorder="1" applyAlignment="1">
      <alignment horizontal="right" vertical="center"/>
    </xf>
    <xf numFmtId="177" fontId="2" fillId="0" borderId="26" xfId="48" applyNumberFormat="1" applyFont="1" applyBorder="1" applyAlignment="1">
      <alignment horizontal="right" vertical="center"/>
    </xf>
    <xf numFmtId="177" fontId="2" fillId="0" borderId="29" xfId="48" applyNumberFormat="1" applyFont="1" applyBorder="1" applyAlignment="1">
      <alignment horizontal="right" vertical="center"/>
    </xf>
    <xf numFmtId="177" fontId="2" fillId="34" borderId="25" xfId="48" applyNumberFormat="1" applyFont="1" applyFill="1" applyBorder="1" applyAlignment="1">
      <alignment vertical="center"/>
    </xf>
    <xf numFmtId="177" fontId="2" fillId="34" borderId="26" xfId="48" applyNumberFormat="1" applyFont="1" applyFill="1" applyBorder="1" applyAlignment="1">
      <alignment vertical="center"/>
    </xf>
    <xf numFmtId="177" fontId="2" fillId="34" borderId="29" xfId="48" applyNumberFormat="1" applyFont="1" applyFill="1" applyBorder="1" applyAlignment="1">
      <alignment vertical="center"/>
    </xf>
    <xf numFmtId="177" fontId="2" fillId="0" borderId="25" xfId="48" applyNumberFormat="1" applyFont="1" applyBorder="1" applyAlignment="1">
      <alignment vertical="center"/>
    </xf>
    <xf numFmtId="177" fontId="2" fillId="0" borderId="26" xfId="48" applyNumberFormat="1" applyFont="1" applyBorder="1" applyAlignment="1">
      <alignment vertical="center"/>
    </xf>
    <xf numFmtId="177" fontId="2" fillId="0" borderId="29" xfId="48" applyNumberFormat="1" applyFont="1" applyBorder="1" applyAlignment="1">
      <alignment vertical="center"/>
    </xf>
    <xf numFmtId="177" fontId="2" fillId="0" borderId="45" xfId="48" applyNumberFormat="1" applyFont="1" applyBorder="1" applyAlignment="1">
      <alignment vertical="center"/>
    </xf>
    <xf numFmtId="177" fontId="2" fillId="0" borderId="46" xfId="48" applyNumberFormat="1" applyFont="1" applyBorder="1" applyAlignment="1">
      <alignment vertical="center"/>
    </xf>
    <xf numFmtId="177" fontId="2" fillId="0" borderId="50" xfId="48" applyNumberFormat="1" applyFont="1" applyBorder="1" applyAlignment="1">
      <alignment vertical="center"/>
    </xf>
    <xf numFmtId="38" fontId="2" fillId="35" borderId="0" xfId="48" applyFont="1" applyFill="1" applyBorder="1" applyAlignment="1">
      <alignment horizontal="center" vertical="center"/>
    </xf>
    <xf numFmtId="10" fontId="2" fillId="0" borderId="0" xfId="48" applyNumberFormat="1" applyFont="1" applyAlignment="1">
      <alignment vertical="center"/>
    </xf>
    <xf numFmtId="179" fontId="2" fillId="35" borderId="25" xfId="48" applyNumberFormat="1" applyFont="1" applyFill="1" applyBorder="1" applyAlignment="1">
      <alignment horizontal="right" vertical="center"/>
    </xf>
    <xf numFmtId="179" fontId="2" fillId="35" borderId="26" xfId="48" applyNumberFormat="1" applyFont="1" applyFill="1" applyBorder="1" applyAlignment="1">
      <alignment horizontal="right" vertical="center"/>
    </xf>
    <xf numFmtId="179" fontId="2" fillId="35" borderId="29" xfId="48" applyNumberFormat="1" applyFont="1" applyFill="1" applyBorder="1" applyAlignment="1">
      <alignment horizontal="right" vertical="center"/>
    </xf>
    <xf numFmtId="9" fontId="2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1" sqref="A1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25" customHeight="1" thickTop="1">
      <c r="A2" s="9">
        <v>0</v>
      </c>
      <c r="B2" s="10">
        <f>'旧佐久市'!B2+'旧臼田町'!B2+'旧浅科村'!B2+'旧望月町'!B2</f>
        <v>381</v>
      </c>
      <c r="C2" s="11">
        <f>'旧佐久市'!C2+'旧臼田町'!C2+'旧浅科村'!C2+'旧望月町'!C2</f>
        <v>392</v>
      </c>
      <c r="D2" s="12">
        <f>'旧佐久市'!D2+'旧臼田町'!D2+'旧浅科村'!D2+'旧望月町'!D2</f>
        <v>773</v>
      </c>
      <c r="E2" s="13">
        <v>40</v>
      </c>
      <c r="F2" s="10">
        <f>'旧佐久市'!F2+'旧臼田町'!F2+'旧浅科村'!F2+'旧望月町'!F2</f>
        <v>690</v>
      </c>
      <c r="G2" s="11">
        <f>'旧佐久市'!G2+'旧臼田町'!G2+'旧浅科村'!G2+'旧望月町'!G2</f>
        <v>639</v>
      </c>
      <c r="H2" s="14">
        <f>'旧佐久市'!H2+'旧臼田町'!H2+'旧浅科村'!H2+'旧望月町'!H2</f>
        <v>1329</v>
      </c>
      <c r="I2" s="15">
        <v>80</v>
      </c>
      <c r="J2" s="10">
        <f>'旧佐久市'!J2+'旧臼田町'!J2+'旧浅科村'!J2+'旧望月町'!J2</f>
        <v>427</v>
      </c>
      <c r="K2" s="11">
        <f>'旧佐久市'!K2+'旧臼田町'!K2+'旧浅科村'!K2+'旧望月町'!K2</f>
        <v>556</v>
      </c>
      <c r="L2" s="16">
        <f>'旧佐久市'!L2+'旧臼田町'!L2+'旧浅科村'!L2+'旧望月町'!L2</f>
        <v>983</v>
      </c>
    </row>
    <row r="3" spans="1:12" ht="11.25" customHeight="1">
      <c r="A3" s="18">
        <v>1</v>
      </c>
      <c r="B3" s="19">
        <f>'旧佐久市'!B3+'旧臼田町'!B3+'旧浅科村'!B3+'旧望月町'!B3</f>
        <v>446</v>
      </c>
      <c r="C3" s="20">
        <f>'旧佐久市'!C3+'旧臼田町'!C3+'旧浅科村'!C3+'旧望月町'!C3</f>
        <v>384</v>
      </c>
      <c r="D3" s="21">
        <f>'旧佐久市'!D3+'旧臼田町'!D3+'旧浅科村'!D3+'旧望月町'!D3</f>
        <v>830</v>
      </c>
      <c r="E3" s="22">
        <v>41</v>
      </c>
      <c r="F3" s="19">
        <f>'旧佐久市'!F3+'旧臼田町'!F3+'旧浅科村'!F3+'旧望月町'!F3</f>
        <v>743</v>
      </c>
      <c r="G3" s="20">
        <f>'旧佐久市'!G3+'旧臼田町'!G3+'旧浅科村'!G3+'旧望月町'!G3</f>
        <v>678</v>
      </c>
      <c r="H3" s="23">
        <f>'旧佐久市'!H3+'旧臼田町'!H3+'旧浅科村'!H3+'旧望月町'!H3</f>
        <v>1421</v>
      </c>
      <c r="I3" s="24">
        <v>81</v>
      </c>
      <c r="J3" s="19">
        <f>'旧佐久市'!J3+'旧臼田町'!J3+'旧浅科村'!J3+'旧望月町'!J3</f>
        <v>395</v>
      </c>
      <c r="K3" s="20">
        <f>'旧佐久市'!K3+'旧臼田町'!K3+'旧浅科村'!K3+'旧望月町'!K3</f>
        <v>524</v>
      </c>
      <c r="L3" s="25">
        <f>'旧佐久市'!L3+'旧臼田町'!L3+'旧浅科村'!L3+'旧望月町'!L3</f>
        <v>919</v>
      </c>
    </row>
    <row r="4" spans="1:12" ht="11.25" customHeight="1">
      <c r="A4" s="18">
        <v>2</v>
      </c>
      <c r="B4" s="19">
        <f>'旧佐久市'!B4+'旧臼田町'!B4+'旧浅科村'!B4+'旧望月町'!B4</f>
        <v>404</v>
      </c>
      <c r="C4" s="20">
        <f>'旧佐久市'!C4+'旧臼田町'!C4+'旧浅科村'!C4+'旧望月町'!C4</f>
        <v>421</v>
      </c>
      <c r="D4" s="21">
        <f>'旧佐久市'!D4+'旧臼田町'!D4+'旧浅科村'!D4+'旧望月町'!D4</f>
        <v>825</v>
      </c>
      <c r="E4" s="22">
        <v>42</v>
      </c>
      <c r="F4" s="19">
        <f>'旧佐久市'!F4+'旧臼田町'!F4+'旧浅科村'!F4+'旧望月町'!F4</f>
        <v>699</v>
      </c>
      <c r="G4" s="20">
        <f>'旧佐久市'!G4+'旧臼田町'!G4+'旧浅科村'!G4+'旧望月町'!G4</f>
        <v>665</v>
      </c>
      <c r="H4" s="23">
        <f>'旧佐久市'!H4+'旧臼田町'!H4+'旧浅科村'!H4+'旧望月町'!H4</f>
        <v>1364</v>
      </c>
      <c r="I4" s="24">
        <v>82</v>
      </c>
      <c r="J4" s="19">
        <f>'旧佐久市'!J4+'旧臼田町'!J4+'旧浅科村'!J4+'旧望月町'!J4</f>
        <v>403</v>
      </c>
      <c r="K4" s="20">
        <f>'旧佐久市'!K4+'旧臼田町'!K4+'旧浅科村'!K4+'旧望月町'!K4</f>
        <v>544</v>
      </c>
      <c r="L4" s="25">
        <f>'旧佐久市'!L4+'旧臼田町'!L4+'旧浅科村'!L4+'旧望月町'!L4</f>
        <v>947</v>
      </c>
    </row>
    <row r="5" spans="1:12" ht="11.25" customHeight="1">
      <c r="A5" s="18">
        <v>3</v>
      </c>
      <c r="B5" s="19">
        <f>'旧佐久市'!B5+'旧臼田町'!B5+'旧浅科村'!B5+'旧望月町'!B5</f>
        <v>455</v>
      </c>
      <c r="C5" s="20">
        <f>'旧佐久市'!C5+'旧臼田町'!C5+'旧浅科村'!C5+'旧望月町'!C5</f>
        <v>384</v>
      </c>
      <c r="D5" s="21">
        <f>'旧佐久市'!D5+'旧臼田町'!D5+'旧浅科村'!D5+'旧望月町'!D5</f>
        <v>839</v>
      </c>
      <c r="E5" s="22">
        <v>43</v>
      </c>
      <c r="F5" s="19">
        <f>'旧佐久市'!F5+'旧臼田町'!F5+'旧浅科村'!F5+'旧望月町'!F5</f>
        <v>690</v>
      </c>
      <c r="G5" s="20">
        <f>'旧佐久市'!G5+'旧臼田町'!G5+'旧浅科村'!G5+'旧望月町'!G5</f>
        <v>639</v>
      </c>
      <c r="H5" s="23">
        <f>'旧佐久市'!H5+'旧臼田町'!H5+'旧浅科村'!H5+'旧望月町'!H5</f>
        <v>1329</v>
      </c>
      <c r="I5" s="24">
        <v>83</v>
      </c>
      <c r="J5" s="19">
        <f>'旧佐久市'!J5+'旧臼田町'!J5+'旧浅科村'!J5+'旧望月町'!J5</f>
        <v>335</v>
      </c>
      <c r="K5" s="20">
        <f>'旧佐久市'!K5+'旧臼田町'!K5+'旧浅科村'!K5+'旧望月町'!K5</f>
        <v>550</v>
      </c>
      <c r="L5" s="25">
        <f>'旧佐久市'!L5+'旧臼田町'!L5+'旧浅科村'!L5+'旧望月町'!L5</f>
        <v>885</v>
      </c>
    </row>
    <row r="6" spans="1:12" ht="11.25" customHeight="1">
      <c r="A6" s="18">
        <v>4</v>
      </c>
      <c r="B6" s="19">
        <f>'旧佐久市'!B6+'旧臼田町'!B6+'旧浅科村'!B6+'旧望月町'!B6</f>
        <v>437</v>
      </c>
      <c r="C6" s="20">
        <f>'旧佐久市'!C6+'旧臼田町'!C6+'旧浅科村'!C6+'旧望月町'!C6</f>
        <v>470</v>
      </c>
      <c r="D6" s="21">
        <f>'旧佐久市'!D6+'旧臼田町'!D6+'旧浅科村'!D6+'旧望月町'!D6</f>
        <v>907</v>
      </c>
      <c r="E6" s="22">
        <v>44</v>
      </c>
      <c r="F6" s="19">
        <f>'旧佐久市'!F6+'旧臼田町'!F6+'旧浅科村'!F6+'旧望月町'!F6</f>
        <v>660</v>
      </c>
      <c r="G6" s="20">
        <f>'旧佐久市'!G6+'旧臼田町'!G6+'旧浅科村'!G6+'旧望月町'!G6</f>
        <v>669</v>
      </c>
      <c r="H6" s="23">
        <f>'旧佐久市'!H6+'旧臼田町'!H6+'旧浅科村'!H6+'旧望月町'!H6</f>
        <v>1329</v>
      </c>
      <c r="I6" s="24">
        <v>84</v>
      </c>
      <c r="J6" s="19">
        <f>'旧佐久市'!J6+'旧臼田町'!J6+'旧浅科村'!J6+'旧望月町'!J6</f>
        <v>334</v>
      </c>
      <c r="K6" s="20">
        <f>'旧佐久市'!K6+'旧臼田町'!K6+'旧浅科村'!K6+'旧望月町'!K6</f>
        <v>503</v>
      </c>
      <c r="L6" s="25">
        <f>'旧佐久市'!L6+'旧臼田町'!L6+'旧浅科村'!L6+'旧望月町'!L6</f>
        <v>837</v>
      </c>
    </row>
    <row r="7" spans="1:12" ht="11.25" customHeight="1">
      <c r="A7" s="26" t="s">
        <v>4</v>
      </c>
      <c r="B7" s="27">
        <f>SUM(B2:B6)</f>
        <v>2123</v>
      </c>
      <c r="C7" s="28">
        <f>SUM(C2:C6)</f>
        <v>2051</v>
      </c>
      <c r="D7" s="29">
        <f>SUM(B7:C7)</f>
        <v>4174</v>
      </c>
      <c r="E7" s="30" t="s">
        <v>4</v>
      </c>
      <c r="F7" s="27">
        <f>SUM(F2:F6)</f>
        <v>3482</v>
      </c>
      <c r="G7" s="28">
        <f>SUM(G2:G6)</f>
        <v>3290</v>
      </c>
      <c r="H7" s="31">
        <f>SUM(F7:G7)</f>
        <v>6772</v>
      </c>
      <c r="I7" s="32" t="s">
        <v>4</v>
      </c>
      <c r="J7" s="27">
        <f>SUM(J2:J6)</f>
        <v>1894</v>
      </c>
      <c r="K7" s="28">
        <f>SUM(K2:K6)</f>
        <v>2677</v>
      </c>
      <c r="L7" s="33">
        <f>SUM(J7:K7)</f>
        <v>4571</v>
      </c>
    </row>
    <row r="8" spans="1:12" ht="11.25" customHeight="1">
      <c r="A8" s="34">
        <v>5</v>
      </c>
      <c r="B8" s="35">
        <f>'旧佐久市'!B8+'旧臼田町'!B8+'旧浅科村'!B8+'旧望月町'!B8</f>
        <v>446</v>
      </c>
      <c r="C8" s="36">
        <f>'旧佐久市'!C8+'旧臼田町'!C8+'旧浅科村'!C8+'旧望月町'!C8</f>
        <v>391</v>
      </c>
      <c r="D8" s="37">
        <f>'旧佐久市'!D8+'旧臼田町'!D8+'旧浅科村'!D8+'旧望月町'!D8</f>
        <v>837</v>
      </c>
      <c r="E8" s="38">
        <v>45</v>
      </c>
      <c r="F8" s="35">
        <f>'旧佐久市'!F8+'旧臼田町'!F8+'旧浅科村'!F8+'旧望月町'!F8</f>
        <v>655</v>
      </c>
      <c r="G8" s="36">
        <f>'旧佐久市'!G8+'旧臼田町'!G8+'旧浅科村'!G8+'旧望月町'!G8</f>
        <v>642</v>
      </c>
      <c r="H8" s="39">
        <f>'旧佐久市'!H8+'旧臼田町'!H8+'旧浅科村'!H8+'旧望月町'!H8</f>
        <v>1297</v>
      </c>
      <c r="I8" s="40">
        <v>85</v>
      </c>
      <c r="J8" s="35">
        <f>'旧佐久市'!J8+'旧臼田町'!J8+'旧浅科村'!J8+'旧望月町'!J8</f>
        <v>270</v>
      </c>
      <c r="K8" s="36">
        <f>'旧佐久市'!K8+'旧臼田町'!K8+'旧浅科村'!K8+'旧望月町'!K8</f>
        <v>437</v>
      </c>
      <c r="L8" s="41">
        <f>'旧佐久市'!L8+'旧臼田町'!L8+'旧浅科村'!L8+'旧望月町'!L8</f>
        <v>707</v>
      </c>
    </row>
    <row r="9" spans="1:12" ht="11.25" customHeight="1">
      <c r="A9" s="18">
        <v>6</v>
      </c>
      <c r="B9" s="19">
        <f>'旧佐久市'!B9+'旧臼田町'!B9+'旧浅科村'!B9+'旧望月町'!B9</f>
        <v>424</v>
      </c>
      <c r="C9" s="20">
        <f>'旧佐久市'!C9+'旧臼田町'!C9+'旧浅科村'!C9+'旧望月町'!C9</f>
        <v>439</v>
      </c>
      <c r="D9" s="21">
        <f>'旧佐久市'!D9+'旧臼田町'!D9+'旧浅科村'!D9+'旧望月町'!D9</f>
        <v>863</v>
      </c>
      <c r="E9" s="22">
        <v>46</v>
      </c>
      <c r="F9" s="19">
        <f>'旧佐久市'!F9+'旧臼田町'!F9+'旧浅科村'!F9+'旧望月町'!F9</f>
        <v>642</v>
      </c>
      <c r="G9" s="20">
        <f>'旧佐久市'!G9+'旧臼田町'!G9+'旧浅科村'!G9+'旧望月町'!G9</f>
        <v>692</v>
      </c>
      <c r="H9" s="23">
        <f>'旧佐久市'!H9+'旧臼田町'!H9+'旧浅科村'!H9+'旧望月町'!H9</f>
        <v>1334</v>
      </c>
      <c r="I9" s="24">
        <v>86</v>
      </c>
      <c r="J9" s="19">
        <f>'旧佐久市'!J9+'旧臼田町'!J9+'旧浅科村'!J9+'旧望月町'!J9</f>
        <v>291</v>
      </c>
      <c r="K9" s="20">
        <f>'旧佐久市'!K9+'旧臼田町'!K9+'旧浅科村'!K9+'旧望月町'!K9</f>
        <v>528</v>
      </c>
      <c r="L9" s="25">
        <f>'旧佐久市'!L9+'旧臼田町'!L9+'旧浅科村'!L9+'旧望月町'!L9</f>
        <v>819</v>
      </c>
    </row>
    <row r="10" spans="1:12" ht="11.25" customHeight="1">
      <c r="A10" s="18">
        <v>7</v>
      </c>
      <c r="B10" s="19">
        <f>'旧佐久市'!B10+'旧臼田町'!B10+'旧浅科村'!B10+'旧望月町'!B10</f>
        <v>453</v>
      </c>
      <c r="C10" s="20">
        <f>'旧佐久市'!C10+'旧臼田町'!C10+'旧浅科村'!C10+'旧望月町'!C10</f>
        <v>419</v>
      </c>
      <c r="D10" s="21">
        <f>'旧佐久市'!D10+'旧臼田町'!D10+'旧浅科村'!D10+'旧望月町'!D10</f>
        <v>872</v>
      </c>
      <c r="E10" s="22">
        <v>47</v>
      </c>
      <c r="F10" s="19">
        <f>'旧佐久市'!F10+'旧臼田町'!F10+'旧浅科村'!F10+'旧望月町'!F10</f>
        <v>618</v>
      </c>
      <c r="G10" s="20">
        <f>'旧佐久市'!G10+'旧臼田町'!G10+'旧浅科村'!G10+'旧望月町'!G10</f>
        <v>651</v>
      </c>
      <c r="H10" s="23">
        <f>'旧佐久市'!H10+'旧臼田町'!H10+'旧浅科村'!H10+'旧望月町'!H10</f>
        <v>1269</v>
      </c>
      <c r="I10" s="24">
        <v>87</v>
      </c>
      <c r="J10" s="19">
        <f>'旧佐久市'!J10+'旧臼田町'!J10+'旧浅科村'!J10+'旧望月町'!J10</f>
        <v>234</v>
      </c>
      <c r="K10" s="20">
        <f>'旧佐久市'!K10+'旧臼田町'!K10+'旧浅科村'!K10+'旧望月町'!K10</f>
        <v>397</v>
      </c>
      <c r="L10" s="25">
        <f>'旧佐久市'!L10+'旧臼田町'!L10+'旧浅科村'!L10+'旧望月町'!L10</f>
        <v>631</v>
      </c>
    </row>
    <row r="11" spans="1:12" ht="11.25" customHeight="1">
      <c r="A11" s="18">
        <v>8</v>
      </c>
      <c r="B11" s="19">
        <f>'旧佐久市'!B11+'旧臼田町'!B11+'旧浅科村'!B11+'旧望月町'!B11</f>
        <v>464</v>
      </c>
      <c r="C11" s="20">
        <f>'旧佐久市'!C11+'旧臼田町'!C11+'旧浅科村'!C11+'旧望月町'!C11</f>
        <v>473</v>
      </c>
      <c r="D11" s="21">
        <f>'旧佐久市'!D11+'旧臼田町'!D11+'旧浅科村'!D11+'旧望月町'!D11</f>
        <v>937</v>
      </c>
      <c r="E11" s="22">
        <v>48</v>
      </c>
      <c r="F11" s="19">
        <f>'旧佐久市'!F11+'旧臼田町'!F11+'旧浅科村'!F11+'旧望月町'!F11</f>
        <v>591</v>
      </c>
      <c r="G11" s="20">
        <f>'旧佐久市'!G11+'旧臼田町'!G11+'旧浅科村'!G11+'旧望月町'!G11</f>
        <v>566</v>
      </c>
      <c r="H11" s="23">
        <f>'旧佐久市'!H11+'旧臼田町'!H11+'旧浅科村'!H11+'旧望月町'!H11</f>
        <v>1157</v>
      </c>
      <c r="I11" s="24">
        <v>88</v>
      </c>
      <c r="J11" s="19">
        <f>'旧佐久市'!J11+'旧臼田町'!J11+'旧浅科村'!J11+'旧望月町'!J11</f>
        <v>212</v>
      </c>
      <c r="K11" s="20">
        <f>'旧佐久市'!K11+'旧臼田町'!K11+'旧浅科村'!K11+'旧望月町'!K11</f>
        <v>429</v>
      </c>
      <c r="L11" s="25">
        <f>'旧佐久市'!L11+'旧臼田町'!L11+'旧浅科村'!L11+'旧望月町'!L11</f>
        <v>641</v>
      </c>
    </row>
    <row r="12" spans="1:12" ht="11.25" customHeight="1">
      <c r="A12" s="18">
        <v>9</v>
      </c>
      <c r="B12" s="19">
        <f>'旧佐久市'!B12+'旧臼田町'!B12+'旧浅科村'!B12+'旧望月町'!B12</f>
        <v>466</v>
      </c>
      <c r="C12" s="20">
        <f>'旧佐久市'!C12+'旧臼田町'!C12+'旧浅科村'!C12+'旧望月町'!C12</f>
        <v>403</v>
      </c>
      <c r="D12" s="21">
        <f>'旧佐久市'!D12+'旧臼田町'!D12+'旧浅科村'!D12+'旧望月町'!D12</f>
        <v>869</v>
      </c>
      <c r="E12" s="22">
        <v>49</v>
      </c>
      <c r="F12" s="19">
        <f>'旧佐久市'!F12+'旧臼田町'!F12+'旧浅科村'!F12+'旧望月町'!F12</f>
        <v>589</v>
      </c>
      <c r="G12" s="20">
        <f>'旧佐久市'!G12+'旧臼田町'!G12+'旧浅科村'!G12+'旧望月町'!G12</f>
        <v>562</v>
      </c>
      <c r="H12" s="23">
        <f>'旧佐久市'!H12+'旧臼田町'!H12+'旧浅科村'!H12+'旧望月町'!H12</f>
        <v>1151</v>
      </c>
      <c r="I12" s="24">
        <v>89</v>
      </c>
      <c r="J12" s="19">
        <f>'旧佐久市'!J12+'旧臼田町'!J12+'旧浅科村'!J12+'旧望月町'!J12</f>
        <v>172</v>
      </c>
      <c r="K12" s="20">
        <f>'旧佐久市'!K12+'旧臼田町'!K12+'旧浅科村'!K12+'旧望月町'!K12</f>
        <v>374</v>
      </c>
      <c r="L12" s="25">
        <f>'旧佐久市'!L12+'旧臼田町'!L12+'旧浅科村'!L12+'旧望月町'!L12</f>
        <v>546</v>
      </c>
    </row>
    <row r="13" spans="1:12" ht="11.25" customHeight="1">
      <c r="A13" s="42" t="s">
        <v>4</v>
      </c>
      <c r="B13" s="43">
        <f>SUM(B8:B12)</f>
        <v>2253</v>
      </c>
      <c r="C13" s="44">
        <f>SUM(C8:C12)</f>
        <v>2125</v>
      </c>
      <c r="D13" s="45">
        <f>SUM(B13:C13)</f>
        <v>4378</v>
      </c>
      <c r="E13" s="46" t="s">
        <v>4</v>
      </c>
      <c r="F13" s="43">
        <f>SUM(F8:F12)</f>
        <v>3095</v>
      </c>
      <c r="G13" s="44">
        <f>SUM(G8:G12)</f>
        <v>3113</v>
      </c>
      <c r="H13" s="47">
        <f>SUM(F13:G13)</f>
        <v>6208</v>
      </c>
      <c r="I13" s="48" t="s">
        <v>4</v>
      </c>
      <c r="J13" s="43">
        <f>SUM(J8:J12)</f>
        <v>1179</v>
      </c>
      <c r="K13" s="44">
        <f>SUM(K8:K12)</f>
        <v>2165</v>
      </c>
      <c r="L13" s="49">
        <f>SUM(J13:K13)</f>
        <v>3344</v>
      </c>
    </row>
    <row r="14" spans="1:12" ht="11.25" customHeight="1">
      <c r="A14" s="18">
        <v>10</v>
      </c>
      <c r="B14" s="19">
        <f>'旧佐久市'!B14+'旧臼田町'!B14+'旧浅科村'!B14+'旧望月町'!B14</f>
        <v>485</v>
      </c>
      <c r="C14" s="20">
        <f>'旧佐久市'!C14+'旧臼田町'!C14+'旧浅科村'!C14+'旧望月町'!C14</f>
        <v>435</v>
      </c>
      <c r="D14" s="21">
        <f>'旧佐久市'!D14+'旧臼田町'!D14+'旧浅科村'!D14+'旧望月町'!D14</f>
        <v>920</v>
      </c>
      <c r="E14" s="22">
        <v>50</v>
      </c>
      <c r="F14" s="19">
        <f>'旧佐久市'!F14+'旧臼田町'!F14+'旧浅科村'!F14+'旧望月町'!F14</f>
        <v>628</v>
      </c>
      <c r="G14" s="20">
        <f>'旧佐久市'!G14+'旧臼田町'!G14+'旧浅科村'!G14+'旧望月町'!G14</f>
        <v>637</v>
      </c>
      <c r="H14" s="23">
        <f>'旧佐久市'!H14+'旧臼田町'!H14+'旧浅科村'!H14+'旧望月町'!H14</f>
        <v>1265</v>
      </c>
      <c r="I14" s="24">
        <v>90</v>
      </c>
      <c r="J14" s="19">
        <f>'旧佐久市'!J14+'旧臼田町'!J14+'旧浅科村'!J14+'旧望月町'!J14</f>
        <v>151</v>
      </c>
      <c r="K14" s="20">
        <f>'旧佐久市'!K14+'旧臼田町'!K14+'旧浅科村'!K14+'旧望月町'!K14</f>
        <v>352</v>
      </c>
      <c r="L14" s="25">
        <f>'旧佐久市'!L14+'旧臼田町'!L14+'旧浅科村'!L14+'旧望月町'!L14</f>
        <v>503</v>
      </c>
    </row>
    <row r="15" spans="1:12" ht="11.25" customHeight="1">
      <c r="A15" s="18">
        <v>11</v>
      </c>
      <c r="B15" s="19">
        <f>'旧佐久市'!B15+'旧臼田町'!B15+'旧浅科村'!B15+'旧望月町'!B15</f>
        <v>502</v>
      </c>
      <c r="C15" s="20">
        <f>'旧佐久市'!C15+'旧臼田町'!C15+'旧浅科村'!C15+'旧望月町'!C15</f>
        <v>466</v>
      </c>
      <c r="D15" s="21">
        <f>'旧佐久市'!D15+'旧臼田町'!D15+'旧浅科村'!D15+'旧望月町'!D15</f>
        <v>968</v>
      </c>
      <c r="E15" s="22">
        <v>51</v>
      </c>
      <c r="F15" s="19">
        <f>'旧佐久市'!F15+'旧臼田町'!F15+'旧浅科村'!F15+'旧望月町'!F15</f>
        <v>610</v>
      </c>
      <c r="G15" s="20">
        <f>'旧佐久市'!G15+'旧臼田町'!G15+'旧浅科村'!G15+'旧望月町'!G15</f>
        <v>575</v>
      </c>
      <c r="H15" s="23">
        <f>'旧佐久市'!H15+'旧臼田町'!H15+'旧浅科村'!H15+'旧望月町'!H15</f>
        <v>1185</v>
      </c>
      <c r="I15" s="24">
        <v>91</v>
      </c>
      <c r="J15" s="19">
        <f>'旧佐久市'!J15+'旧臼田町'!J15+'旧浅科村'!J15+'旧望月町'!J15</f>
        <v>121</v>
      </c>
      <c r="K15" s="20">
        <f>'旧佐久市'!K15+'旧臼田町'!K15+'旧浅科村'!K15+'旧望月町'!K15</f>
        <v>292</v>
      </c>
      <c r="L15" s="25">
        <f>'旧佐久市'!L15+'旧臼田町'!L15+'旧浅科村'!L15+'旧望月町'!L15</f>
        <v>413</v>
      </c>
    </row>
    <row r="16" spans="1:12" ht="11.25" customHeight="1">
      <c r="A16" s="18">
        <v>12</v>
      </c>
      <c r="B16" s="19">
        <f>'旧佐久市'!B16+'旧臼田町'!B16+'旧浅科村'!B16+'旧望月町'!B16</f>
        <v>481</v>
      </c>
      <c r="C16" s="20">
        <f>'旧佐久市'!C16+'旧臼田町'!C16+'旧浅科村'!C16+'旧望月町'!C16</f>
        <v>442</v>
      </c>
      <c r="D16" s="21">
        <f>'旧佐久市'!D16+'旧臼田町'!D16+'旧浅科村'!D16+'旧望月町'!D16</f>
        <v>923</v>
      </c>
      <c r="E16" s="22">
        <v>52</v>
      </c>
      <c r="F16" s="19">
        <f>'旧佐久市'!F16+'旧臼田町'!F16+'旧浅科村'!F16+'旧望月町'!F16</f>
        <v>639</v>
      </c>
      <c r="G16" s="20">
        <f>'旧佐久市'!G16+'旧臼田町'!G16+'旧浅科村'!G16+'旧望月町'!G16</f>
        <v>597</v>
      </c>
      <c r="H16" s="23">
        <f>'旧佐久市'!H16+'旧臼田町'!H16+'旧浅科村'!H16+'旧望月町'!H16</f>
        <v>1236</v>
      </c>
      <c r="I16" s="24">
        <v>92</v>
      </c>
      <c r="J16" s="19">
        <f>'旧佐久市'!J16+'旧臼田町'!J16+'旧浅科村'!J16+'旧望月町'!J16</f>
        <v>90</v>
      </c>
      <c r="K16" s="20">
        <f>'旧佐久市'!K16+'旧臼田町'!K16+'旧浅科村'!K16+'旧望月町'!K16</f>
        <v>234</v>
      </c>
      <c r="L16" s="25">
        <f>'旧佐久市'!L16+'旧臼田町'!L16+'旧浅科村'!L16+'旧望月町'!L16</f>
        <v>324</v>
      </c>
    </row>
    <row r="17" spans="1:12" ht="11.25" customHeight="1">
      <c r="A17" s="18">
        <v>13</v>
      </c>
      <c r="B17" s="19">
        <f>'旧佐久市'!B17+'旧臼田町'!B17+'旧浅科村'!B17+'旧望月町'!B17</f>
        <v>500</v>
      </c>
      <c r="C17" s="20">
        <f>'旧佐久市'!C17+'旧臼田町'!C17+'旧浅科村'!C17+'旧望月町'!C17</f>
        <v>487</v>
      </c>
      <c r="D17" s="21">
        <f>'旧佐久市'!D17+'旧臼田町'!D17+'旧浅科村'!D17+'旧望月町'!D17</f>
        <v>987</v>
      </c>
      <c r="E17" s="22">
        <v>53</v>
      </c>
      <c r="F17" s="19">
        <f>'旧佐久市'!F17+'旧臼田町'!F17+'旧浅科村'!F17+'旧望月町'!F17</f>
        <v>611</v>
      </c>
      <c r="G17" s="20">
        <f>'旧佐久市'!G17+'旧臼田町'!G17+'旧浅科村'!G17+'旧望月町'!G17</f>
        <v>586</v>
      </c>
      <c r="H17" s="23">
        <f>'旧佐久市'!H17+'旧臼田町'!H17+'旧浅科村'!H17+'旧望月町'!H17</f>
        <v>1197</v>
      </c>
      <c r="I17" s="24">
        <v>93</v>
      </c>
      <c r="J17" s="19">
        <f>'旧佐久市'!J17+'旧臼田町'!J17+'旧浅科村'!J17+'旧望月町'!J17</f>
        <v>61</v>
      </c>
      <c r="K17" s="20">
        <f>'旧佐久市'!K17+'旧臼田町'!K17+'旧浅科村'!K17+'旧望月町'!K17</f>
        <v>220</v>
      </c>
      <c r="L17" s="25">
        <f>'旧佐久市'!L17+'旧臼田町'!L17+'旧浅科村'!L17+'旧望月町'!L17</f>
        <v>281</v>
      </c>
    </row>
    <row r="18" spans="1:12" ht="11.25" customHeight="1">
      <c r="A18" s="18">
        <v>14</v>
      </c>
      <c r="B18" s="19">
        <f>'旧佐久市'!B18+'旧臼田町'!B18+'旧浅科村'!B18+'旧望月町'!B18</f>
        <v>492</v>
      </c>
      <c r="C18" s="20">
        <f>'旧佐久市'!C18+'旧臼田町'!C18+'旧浅科村'!C18+'旧望月町'!C18</f>
        <v>452</v>
      </c>
      <c r="D18" s="21">
        <f>'旧佐久市'!D18+'旧臼田町'!D18+'旧浅科村'!D18+'旧望月町'!D18</f>
        <v>944</v>
      </c>
      <c r="E18" s="22">
        <v>54</v>
      </c>
      <c r="F18" s="19">
        <f>'旧佐久市'!F18+'旧臼田町'!F18+'旧浅科村'!F18+'旧望月町'!F18</f>
        <v>625</v>
      </c>
      <c r="G18" s="20">
        <f>'旧佐久市'!G18+'旧臼田町'!G18+'旧浅科村'!G18+'旧望月町'!G18</f>
        <v>656</v>
      </c>
      <c r="H18" s="23">
        <f>'旧佐久市'!H18+'旧臼田町'!H18+'旧浅科村'!H18+'旧望月町'!H18</f>
        <v>1281</v>
      </c>
      <c r="I18" s="24">
        <v>94</v>
      </c>
      <c r="J18" s="19">
        <f>'旧佐久市'!J18+'旧臼田町'!J18+'旧浅科村'!J18+'旧望月町'!J18</f>
        <v>46</v>
      </c>
      <c r="K18" s="20">
        <f>'旧佐久市'!K18+'旧臼田町'!K18+'旧浅科村'!K18+'旧望月町'!K18</f>
        <v>159</v>
      </c>
      <c r="L18" s="25">
        <f>'旧佐久市'!L18+'旧臼田町'!L18+'旧浅科村'!L18+'旧望月町'!L18</f>
        <v>205</v>
      </c>
    </row>
    <row r="19" spans="1:12" ht="11.25" customHeight="1">
      <c r="A19" s="26" t="s">
        <v>4</v>
      </c>
      <c r="B19" s="27">
        <f>SUM(B14:B18)</f>
        <v>2460</v>
      </c>
      <c r="C19" s="28">
        <f>SUM(C14:C18)</f>
        <v>2282</v>
      </c>
      <c r="D19" s="29">
        <f>SUM(B19:C19)</f>
        <v>4742</v>
      </c>
      <c r="E19" s="30" t="s">
        <v>4</v>
      </c>
      <c r="F19" s="27">
        <f>SUM(F14:F18)</f>
        <v>3113</v>
      </c>
      <c r="G19" s="28">
        <f>SUM(G14:G18)</f>
        <v>3051</v>
      </c>
      <c r="H19" s="31">
        <f>SUM(F19:G19)</f>
        <v>6164</v>
      </c>
      <c r="I19" s="32" t="s">
        <v>4</v>
      </c>
      <c r="J19" s="27">
        <f>SUM(J14:J18)</f>
        <v>469</v>
      </c>
      <c r="K19" s="28">
        <f>SUM(K14:K18)</f>
        <v>1257</v>
      </c>
      <c r="L19" s="33">
        <f>SUM(J19:K19)</f>
        <v>1726</v>
      </c>
    </row>
    <row r="20" spans="1:12" ht="11.25" customHeight="1">
      <c r="A20" s="34">
        <v>15</v>
      </c>
      <c r="B20" s="35">
        <f>'旧佐久市'!B20+'旧臼田町'!B20+'旧浅科村'!B20+'旧望月町'!B20</f>
        <v>513</v>
      </c>
      <c r="C20" s="36">
        <f>'旧佐久市'!C20+'旧臼田町'!C20+'旧浅科村'!C20+'旧望月町'!C20</f>
        <v>506</v>
      </c>
      <c r="D20" s="37">
        <f>'旧佐久市'!D20+'旧臼田町'!D20+'旧浅科村'!D20+'旧望月町'!D20</f>
        <v>1019</v>
      </c>
      <c r="E20" s="38">
        <v>55</v>
      </c>
      <c r="F20" s="35">
        <f>'旧佐久市'!F20+'旧臼田町'!F20+'旧浅科村'!F20+'旧望月町'!F20</f>
        <v>607</v>
      </c>
      <c r="G20" s="36">
        <f>'旧佐久市'!G20+'旧臼田町'!G20+'旧浅科村'!G20+'旧望月町'!G20</f>
        <v>587</v>
      </c>
      <c r="H20" s="39">
        <f>'旧佐久市'!H20+'旧臼田町'!H20+'旧浅科村'!H20+'旧望月町'!H20</f>
        <v>1194</v>
      </c>
      <c r="I20" s="40">
        <v>95</v>
      </c>
      <c r="J20" s="35">
        <f>'旧佐久市'!J20+'旧臼田町'!J20+'旧浅科村'!J20+'旧望月町'!J20</f>
        <v>33</v>
      </c>
      <c r="K20" s="36">
        <f>'旧佐久市'!K20+'旧臼田町'!K20+'旧浅科村'!K20+'旧望月町'!K20</f>
        <v>139</v>
      </c>
      <c r="L20" s="41">
        <f>'旧佐久市'!L20+'旧臼田町'!L20+'旧浅科村'!L20+'旧望月町'!L20</f>
        <v>172</v>
      </c>
    </row>
    <row r="21" spans="1:12" ht="11.25" customHeight="1">
      <c r="A21" s="18">
        <v>16</v>
      </c>
      <c r="B21" s="19">
        <f>'旧佐久市'!B21+'旧臼田町'!B21+'旧浅科村'!B21+'旧望月町'!B21</f>
        <v>568</v>
      </c>
      <c r="C21" s="20">
        <f>'旧佐久市'!C21+'旧臼田町'!C21+'旧浅科村'!C21+'旧望月町'!C21</f>
        <v>504</v>
      </c>
      <c r="D21" s="21">
        <f>'旧佐久市'!D21+'旧臼田町'!D21+'旧浅科村'!D21+'旧望月町'!D21</f>
        <v>1072</v>
      </c>
      <c r="E21" s="22">
        <v>56</v>
      </c>
      <c r="F21" s="19">
        <f>'旧佐久市'!F21+'旧臼田町'!F21+'旧浅科村'!F21+'旧望月町'!F21</f>
        <v>636</v>
      </c>
      <c r="G21" s="20">
        <f>'旧佐久市'!G21+'旧臼田町'!G21+'旧浅科村'!G21+'旧望月町'!G21</f>
        <v>611</v>
      </c>
      <c r="H21" s="23">
        <f>'旧佐久市'!H21+'旧臼田町'!H21+'旧浅科村'!H21+'旧望月町'!H21</f>
        <v>1247</v>
      </c>
      <c r="I21" s="24">
        <v>96</v>
      </c>
      <c r="J21" s="19">
        <f>'旧佐久市'!J21+'旧臼田町'!J21+'旧浅科村'!J21+'旧望月町'!J21</f>
        <v>23</v>
      </c>
      <c r="K21" s="20">
        <f>'旧佐久市'!K21+'旧臼田町'!K21+'旧浅科村'!K21+'旧望月町'!K21</f>
        <v>78</v>
      </c>
      <c r="L21" s="25">
        <f>'旧佐久市'!L21+'旧臼田町'!L21+'旧浅科村'!L21+'旧望月町'!L21</f>
        <v>101</v>
      </c>
    </row>
    <row r="22" spans="1:12" ht="11.25" customHeight="1">
      <c r="A22" s="18">
        <v>17</v>
      </c>
      <c r="B22" s="19">
        <f>'旧佐久市'!B22+'旧臼田町'!B22+'旧浅科村'!B22+'旧望月町'!B22</f>
        <v>570</v>
      </c>
      <c r="C22" s="20">
        <f>'旧佐久市'!C22+'旧臼田町'!C22+'旧浅科村'!C22+'旧望月町'!C22</f>
        <v>476</v>
      </c>
      <c r="D22" s="21">
        <f>'旧佐久市'!D22+'旧臼田町'!D22+'旧浅科村'!D22+'旧望月町'!D22</f>
        <v>1046</v>
      </c>
      <c r="E22" s="22">
        <v>57</v>
      </c>
      <c r="F22" s="19">
        <f>'旧佐久市'!F22+'旧臼田町'!F22+'旧浅科村'!F22+'旧望月町'!F22</f>
        <v>616</v>
      </c>
      <c r="G22" s="20">
        <f>'旧佐久市'!G22+'旧臼田町'!G22+'旧浅科村'!G22+'旧望月町'!G22</f>
        <v>588</v>
      </c>
      <c r="H22" s="23">
        <f>'旧佐久市'!H22+'旧臼田町'!H22+'旧浅科村'!H22+'旧望月町'!H22</f>
        <v>1204</v>
      </c>
      <c r="I22" s="24">
        <v>97</v>
      </c>
      <c r="J22" s="19">
        <f>'旧佐久市'!J22+'旧臼田町'!J22+'旧浅科村'!J22+'旧望月町'!J22</f>
        <v>17</v>
      </c>
      <c r="K22" s="20">
        <f>'旧佐久市'!K22+'旧臼田町'!K22+'旧浅科村'!K22+'旧望月町'!K22</f>
        <v>64</v>
      </c>
      <c r="L22" s="25">
        <f>'旧佐久市'!L22+'旧臼田町'!L22+'旧浅科村'!L22+'旧望月町'!L22</f>
        <v>81</v>
      </c>
    </row>
    <row r="23" spans="1:12" ht="11.25" customHeight="1">
      <c r="A23" s="18">
        <v>18</v>
      </c>
      <c r="B23" s="19">
        <f>'旧佐久市'!B23+'旧臼田町'!B23+'旧浅科村'!B23+'旧望月町'!B23</f>
        <v>535</v>
      </c>
      <c r="C23" s="20">
        <f>'旧佐久市'!C23+'旧臼田町'!C23+'旧浅科村'!C23+'旧望月町'!C23</f>
        <v>505</v>
      </c>
      <c r="D23" s="21">
        <f>'旧佐久市'!D23+'旧臼田町'!D23+'旧浅科村'!D23+'旧望月町'!D23</f>
        <v>1040</v>
      </c>
      <c r="E23" s="22">
        <v>58</v>
      </c>
      <c r="F23" s="19">
        <f>'旧佐久市'!F23+'旧臼田町'!F23+'旧浅科村'!F23+'旧望月町'!F23</f>
        <v>656</v>
      </c>
      <c r="G23" s="20">
        <f>'旧佐久市'!G23+'旧臼田町'!G23+'旧浅科村'!G23+'旧望月町'!G23</f>
        <v>633</v>
      </c>
      <c r="H23" s="23">
        <f>'旧佐久市'!H23+'旧臼田町'!H23+'旧浅科村'!H23+'旧望月町'!H23</f>
        <v>1289</v>
      </c>
      <c r="I23" s="24">
        <v>98</v>
      </c>
      <c r="J23" s="19">
        <f>'旧佐久市'!J23+'旧臼田町'!J23+'旧浅科村'!J23+'旧望月町'!J23</f>
        <v>5</v>
      </c>
      <c r="K23" s="20">
        <f>'旧佐久市'!K23+'旧臼田町'!K23+'旧浅科村'!K23+'旧望月町'!K23</f>
        <v>46</v>
      </c>
      <c r="L23" s="25">
        <f>'旧佐久市'!L23+'旧臼田町'!L23+'旧浅科村'!L23+'旧望月町'!L23</f>
        <v>51</v>
      </c>
    </row>
    <row r="24" spans="1:12" ht="11.25" customHeight="1">
      <c r="A24" s="18">
        <v>19</v>
      </c>
      <c r="B24" s="19">
        <f>'旧佐久市'!B24+'旧臼田町'!B24+'旧浅科村'!B24+'旧望月町'!B24</f>
        <v>432</v>
      </c>
      <c r="C24" s="20">
        <f>'旧佐久市'!C24+'旧臼田町'!C24+'旧浅科村'!C24+'旧望月町'!C24</f>
        <v>525</v>
      </c>
      <c r="D24" s="21">
        <f>'旧佐久市'!D24+'旧臼田町'!D24+'旧浅科村'!D24+'旧望月町'!D24</f>
        <v>957</v>
      </c>
      <c r="E24" s="22">
        <v>59</v>
      </c>
      <c r="F24" s="19">
        <f>'旧佐久市'!F24+'旧臼田町'!F24+'旧浅科村'!F24+'旧望月町'!F24</f>
        <v>654</v>
      </c>
      <c r="G24" s="20">
        <f>'旧佐久市'!G24+'旧臼田町'!G24+'旧浅科村'!G24+'旧望月町'!G24</f>
        <v>655</v>
      </c>
      <c r="H24" s="23">
        <f>'旧佐久市'!H24+'旧臼田町'!H24+'旧浅科村'!H24+'旧望月町'!H24</f>
        <v>1309</v>
      </c>
      <c r="I24" s="24">
        <v>99</v>
      </c>
      <c r="J24" s="19">
        <f>'旧佐久市'!J24+'旧臼田町'!J24+'旧浅科村'!J24+'旧望月町'!J24</f>
        <v>11</v>
      </c>
      <c r="K24" s="20">
        <f>'旧佐久市'!K24+'旧臼田町'!K24+'旧浅科村'!K24+'旧望月町'!K24</f>
        <v>35</v>
      </c>
      <c r="L24" s="25">
        <f>'旧佐久市'!L24+'旧臼田町'!L24+'旧浅科村'!L24+'旧望月町'!L24</f>
        <v>46</v>
      </c>
    </row>
    <row r="25" spans="1:12" ht="11.25" customHeight="1">
      <c r="A25" s="42" t="s">
        <v>4</v>
      </c>
      <c r="B25" s="43">
        <f>SUM(B20:B24)</f>
        <v>2618</v>
      </c>
      <c r="C25" s="44">
        <f>SUM(C20:C24)</f>
        <v>2516</v>
      </c>
      <c r="D25" s="45">
        <f>SUM(B25:C25)</f>
        <v>5134</v>
      </c>
      <c r="E25" s="46" t="s">
        <v>4</v>
      </c>
      <c r="F25" s="43">
        <f>SUM(F20:F24)</f>
        <v>3169</v>
      </c>
      <c r="G25" s="44">
        <f>SUM(G20:G24)</f>
        <v>3074</v>
      </c>
      <c r="H25" s="47">
        <f>SUM(F25:G25)</f>
        <v>6243</v>
      </c>
      <c r="I25" s="48" t="s">
        <v>4</v>
      </c>
      <c r="J25" s="43">
        <f>SUM(J20:J24)</f>
        <v>89</v>
      </c>
      <c r="K25" s="44">
        <f>SUM(K20:K24)</f>
        <v>362</v>
      </c>
      <c r="L25" s="49">
        <f>SUM(J25:K25)</f>
        <v>451</v>
      </c>
    </row>
    <row r="26" spans="1:12" ht="11.25" customHeight="1">
      <c r="A26" s="18">
        <v>20</v>
      </c>
      <c r="B26" s="19">
        <f>'旧佐久市'!B26+'旧臼田町'!B26+'旧浅科村'!B26+'旧望月町'!B26</f>
        <v>473</v>
      </c>
      <c r="C26" s="20">
        <f>'旧佐久市'!C26+'旧臼田町'!C26+'旧浅科村'!C26+'旧望月町'!C26</f>
        <v>440</v>
      </c>
      <c r="D26" s="21">
        <f>'旧佐久市'!D26+'旧臼田町'!D26+'旧浅科村'!D26+'旧望月町'!D26</f>
        <v>913</v>
      </c>
      <c r="E26" s="22">
        <v>60</v>
      </c>
      <c r="F26" s="19">
        <f>'旧佐久市'!F26+'旧臼田町'!F26+'旧浅科村'!F26+'旧望月町'!F26</f>
        <v>704</v>
      </c>
      <c r="G26" s="20">
        <f>'旧佐久市'!G26+'旧臼田町'!G26+'旧浅科村'!G26+'旧望月町'!G26</f>
        <v>646</v>
      </c>
      <c r="H26" s="23">
        <f>'旧佐久市'!H26+'旧臼田町'!H26+'旧浅科村'!H26+'旧望月町'!H26</f>
        <v>1350</v>
      </c>
      <c r="I26" s="24">
        <v>100</v>
      </c>
      <c r="J26" s="19">
        <f>'旧佐久市'!J26+'旧臼田町'!J26+'旧浅科村'!J26+'旧望月町'!J26</f>
        <v>4</v>
      </c>
      <c r="K26" s="20">
        <f>'旧佐久市'!K26+'旧臼田町'!K26+'旧浅科村'!K26+'旧望月町'!K26</f>
        <v>29</v>
      </c>
      <c r="L26" s="25">
        <f>'旧佐久市'!L26+'旧臼田町'!L26+'旧浅科村'!L26+'旧望月町'!L26</f>
        <v>33</v>
      </c>
    </row>
    <row r="27" spans="1:12" ht="11.25" customHeight="1">
      <c r="A27" s="18">
        <v>21</v>
      </c>
      <c r="B27" s="19">
        <f>'旧佐久市'!B27+'旧臼田町'!B27+'旧浅科村'!B27+'旧望月町'!B27</f>
        <v>483</v>
      </c>
      <c r="C27" s="20">
        <f>'旧佐久市'!C27+'旧臼田町'!C27+'旧浅科村'!C27+'旧望月町'!C27</f>
        <v>439</v>
      </c>
      <c r="D27" s="21">
        <f>'旧佐久市'!D27+'旧臼田町'!D27+'旧浅科村'!D27+'旧望月町'!D27</f>
        <v>922</v>
      </c>
      <c r="E27" s="22">
        <v>61</v>
      </c>
      <c r="F27" s="19">
        <f>'旧佐久市'!F27+'旧臼田町'!F27+'旧浅科村'!F27+'旧望月町'!F27</f>
        <v>712</v>
      </c>
      <c r="G27" s="20">
        <f>'旧佐久市'!G27+'旧臼田町'!G27+'旧浅科村'!G27+'旧望月町'!G27</f>
        <v>659</v>
      </c>
      <c r="H27" s="23">
        <f>'旧佐久市'!H27+'旧臼田町'!H27+'旧浅科村'!H27+'旧望月町'!H27</f>
        <v>1371</v>
      </c>
      <c r="I27" s="24">
        <v>101</v>
      </c>
      <c r="J27" s="19">
        <f>'旧佐久市'!J27+'旧臼田町'!J27+'旧浅科村'!J27+'旧望月町'!J27</f>
        <v>8</v>
      </c>
      <c r="K27" s="20">
        <f>'旧佐久市'!K27+'旧臼田町'!K27+'旧浅科村'!K27+'旧望月町'!K27</f>
        <v>13</v>
      </c>
      <c r="L27" s="25">
        <f>'旧佐久市'!L27+'旧臼田町'!L27+'旧浅科村'!L27+'旧望月町'!L27</f>
        <v>21</v>
      </c>
    </row>
    <row r="28" spans="1:12" ht="11.25" customHeight="1">
      <c r="A28" s="18">
        <v>22</v>
      </c>
      <c r="B28" s="19">
        <f>'旧佐久市'!B28+'旧臼田町'!B28+'旧浅科村'!B28+'旧望月町'!B28</f>
        <v>455</v>
      </c>
      <c r="C28" s="20">
        <f>'旧佐久市'!C28+'旧臼田町'!C28+'旧浅科村'!C28+'旧望月町'!C28</f>
        <v>450</v>
      </c>
      <c r="D28" s="21">
        <f>'旧佐久市'!D28+'旧臼田町'!D28+'旧浅科村'!D28+'旧望月町'!D28</f>
        <v>905</v>
      </c>
      <c r="E28" s="22">
        <v>62</v>
      </c>
      <c r="F28" s="19">
        <f>'旧佐久市'!F28+'旧臼田町'!F28+'旧浅科村'!F28+'旧望月町'!F28</f>
        <v>685</v>
      </c>
      <c r="G28" s="20">
        <f>'旧佐久市'!G28+'旧臼田町'!G28+'旧浅科村'!G28+'旧望月町'!G28</f>
        <v>704</v>
      </c>
      <c r="H28" s="23">
        <f>'旧佐久市'!H28+'旧臼田町'!H28+'旧浅科村'!H28+'旧望月町'!H28</f>
        <v>1389</v>
      </c>
      <c r="I28" s="24">
        <v>102</v>
      </c>
      <c r="J28" s="19">
        <f>'旧佐久市'!J28+'旧臼田町'!J28+'旧浅科村'!J28+'旧望月町'!J28</f>
        <v>1</v>
      </c>
      <c r="K28" s="20">
        <f>'旧佐久市'!K28+'旧臼田町'!K28+'旧浅科村'!K28+'旧望月町'!K28</f>
        <v>11</v>
      </c>
      <c r="L28" s="25">
        <f>'旧佐久市'!L28+'旧臼田町'!L28+'旧浅科村'!L28+'旧望月町'!L28</f>
        <v>12</v>
      </c>
    </row>
    <row r="29" spans="1:12" ht="11.25" customHeight="1">
      <c r="A29" s="18">
        <v>23</v>
      </c>
      <c r="B29" s="19">
        <f>'旧佐久市'!B29+'旧臼田町'!B29+'旧浅科村'!B29+'旧望月町'!B29</f>
        <v>449</v>
      </c>
      <c r="C29" s="20">
        <f>'旧佐久市'!C29+'旧臼田町'!C29+'旧浅科村'!C29+'旧望月町'!C29</f>
        <v>382</v>
      </c>
      <c r="D29" s="21">
        <f>'旧佐久市'!D29+'旧臼田町'!D29+'旧浅科村'!D29+'旧望月町'!D29</f>
        <v>831</v>
      </c>
      <c r="E29" s="22">
        <v>63</v>
      </c>
      <c r="F29" s="19">
        <f>'旧佐久市'!F29+'旧臼田町'!F29+'旧浅科村'!F29+'旧望月町'!F29</f>
        <v>731</v>
      </c>
      <c r="G29" s="20">
        <f>'旧佐久市'!G29+'旧臼田町'!G29+'旧浅科村'!G29+'旧望月町'!G29</f>
        <v>737</v>
      </c>
      <c r="H29" s="23">
        <f>'旧佐久市'!H29+'旧臼田町'!H29+'旧浅科村'!H29+'旧望月町'!H29</f>
        <v>1468</v>
      </c>
      <c r="I29" s="24">
        <v>103</v>
      </c>
      <c r="J29" s="19">
        <f>'旧佐久市'!J29+'旧臼田町'!J29+'旧浅科村'!J29+'旧望月町'!J29</f>
        <v>1</v>
      </c>
      <c r="K29" s="20">
        <f>'旧佐久市'!K29+'旧臼田町'!K29+'旧浅科村'!K29+'旧望月町'!K29</f>
        <v>4</v>
      </c>
      <c r="L29" s="25">
        <f>'旧佐久市'!L29+'旧臼田町'!L29+'旧浅科村'!L29+'旧望月町'!L29</f>
        <v>5</v>
      </c>
    </row>
    <row r="30" spans="1:12" ht="11.25" customHeight="1">
      <c r="A30" s="18">
        <v>24</v>
      </c>
      <c r="B30" s="19">
        <f>'旧佐久市'!B30+'旧臼田町'!B30+'旧浅科村'!B30+'旧望月町'!B30</f>
        <v>419</v>
      </c>
      <c r="C30" s="20">
        <f>'旧佐久市'!C30+'旧臼田町'!C30+'旧浅科村'!C30+'旧望月町'!C30</f>
        <v>448</v>
      </c>
      <c r="D30" s="21">
        <f>'旧佐久市'!D30+'旧臼田町'!D30+'旧浅科村'!D30+'旧望月町'!D30</f>
        <v>867</v>
      </c>
      <c r="E30" s="22">
        <v>64</v>
      </c>
      <c r="F30" s="19">
        <f>'旧佐久市'!F30+'旧臼田町'!F30+'旧浅科村'!F30+'旧望月町'!F30</f>
        <v>793</v>
      </c>
      <c r="G30" s="20">
        <f>'旧佐久市'!G30+'旧臼田町'!G30+'旧浅科村'!G30+'旧望月町'!G30</f>
        <v>853</v>
      </c>
      <c r="H30" s="23">
        <f>'旧佐久市'!H30+'旧臼田町'!H30+'旧浅科村'!H30+'旧望月町'!H30</f>
        <v>1646</v>
      </c>
      <c r="I30" s="24">
        <v>104</v>
      </c>
      <c r="J30" s="19">
        <f>'旧佐久市'!J30+'旧臼田町'!J30+'旧浅科村'!J30+'旧望月町'!J30</f>
        <v>0</v>
      </c>
      <c r="K30" s="20">
        <f>'旧佐久市'!K30+'旧臼田町'!K30+'旧浅科村'!K30+'旧望月町'!K30</f>
        <v>5</v>
      </c>
      <c r="L30" s="25">
        <f>'旧佐久市'!L30+'旧臼田町'!L30+'旧浅科村'!L30+'旧望月町'!L30</f>
        <v>5</v>
      </c>
    </row>
    <row r="31" spans="1:12" ht="11.25" customHeight="1">
      <c r="A31" s="26" t="s">
        <v>4</v>
      </c>
      <c r="B31" s="27">
        <f>SUM(B26:B30)</f>
        <v>2279</v>
      </c>
      <c r="C31" s="28">
        <f>SUM(C26:C30)</f>
        <v>2159</v>
      </c>
      <c r="D31" s="29">
        <f>SUM(B31:C31)</f>
        <v>4438</v>
      </c>
      <c r="E31" s="30" t="s">
        <v>4</v>
      </c>
      <c r="F31" s="27">
        <f>SUM(F26:F30)</f>
        <v>3625</v>
      </c>
      <c r="G31" s="28">
        <f>SUM(G26:G30)</f>
        <v>3599</v>
      </c>
      <c r="H31" s="31">
        <f>SUM(F31:G31)</f>
        <v>7224</v>
      </c>
      <c r="I31" s="32" t="s">
        <v>4</v>
      </c>
      <c r="J31" s="27">
        <f>SUM(J26:J30)</f>
        <v>14</v>
      </c>
      <c r="K31" s="28">
        <f>SUM(K26:K30)</f>
        <v>62</v>
      </c>
      <c r="L31" s="33">
        <f>SUM(J31:K31)</f>
        <v>76</v>
      </c>
    </row>
    <row r="32" spans="1:12" ht="11.25" customHeight="1">
      <c r="A32" s="34">
        <v>25</v>
      </c>
      <c r="B32" s="35">
        <f>'旧佐久市'!B32+'旧臼田町'!B32+'旧浅科村'!B32+'旧望月町'!B32</f>
        <v>477</v>
      </c>
      <c r="C32" s="36">
        <f>'旧佐久市'!C32+'旧臼田町'!C32+'旧浅科村'!C32+'旧望月町'!C32</f>
        <v>382</v>
      </c>
      <c r="D32" s="37">
        <f>'旧佐久市'!D32+'旧臼田町'!D32+'旧浅科村'!D32+'旧望月町'!D32</f>
        <v>859</v>
      </c>
      <c r="E32" s="38">
        <v>65</v>
      </c>
      <c r="F32" s="35">
        <f>'旧佐久市'!F32+'旧臼田町'!F32+'旧浅科村'!F32+'旧望月町'!F32</f>
        <v>848</v>
      </c>
      <c r="G32" s="36">
        <f>'旧佐久市'!G32+'旧臼田町'!G32+'旧浅科村'!G32+'旧望月町'!G32</f>
        <v>816</v>
      </c>
      <c r="H32" s="39">
        <f>'旧佐久市'!H32+'旧臼田町'!H32+'旧浅科村'!H32+'旧望月町'!H32</f>
        <v>1664</v>
      </c>
      <c r="I32" s="40">
        <v>105</v>
      </c>
      <c r="J32" s="35">
        <f>'旧佐久市'!J32+'旧臼田町'!J32+'旧浅科村'!J32+'旧望月町'!J32</f>
        <v>0</v>
      </c>
      <c r="K32" s="36">
        <f>'旧佐久市'!K32+'旧臼田町'!K32+'旧浅科村'!K32+'旧望月町'!K32</f>
        <v>3</v>
      </c>
      <c r="L32" s="41">
        <f>'旧佐久市'!L32+'旧臼田町'!L32+'旧浅科村'!L32+'旧望月町'!L32</f>
        <v>3</v>
      </c>
    </row>
    <row r="33" spans="1:12" ht="11.25" customHeight="1">
      <c r="A33" s="18">
        <v>26</v>
      </c>
      <c r="B33" s="19">
        <f>'旧佐久市'!B33+'旧臼田町'!B33+'旧浅科村'!B33+'旧望月町'!B33</f>
        <v>468</v>
      </c>
      <c r="C33" s="20">
        <f>'旧佐久市'!C33+'旧臼田町'!C33+'旧浅科村'!C33+'旧望月町'!C33</f>
        <v>435</v>
      </c>
      <c r="D33" s="21">
        <f>'旧佐久市'!D33+'旧臼田町'!D33+'旧浅科村'!D33+'旧望月町'!D33</f>
        <v>903</v>
      </c>
      <c r="E33" s="22">
        <v>66</v>
      </c>
      <c r="F33" s="19">
        <f>'旧佐久市'!F33+'旧臼田町'!F33+'旧浅科村'!F33+'旧望月町'!F33</f>
        <v>841</v>
      </c>
      <c r="G33" s="20">
        <f>'旧佐久市'!G33+'旧臼田町'!G33+'旧浅科村'!G33+'旧望月町'!G33</f>
        <v>761</v>
      </c>
      <c r="H33" s="23">
        <f>'旧佐久市'!H33+'旧臼田町'!H33+'旧浅科村'!H33+'旧望月町'!H33</f>
        <v>1602</v>
      </c>
      <c r="I33" s="24">
        <v>106</v>
      </c>
      <c r="J33" s="19">
        <f>'旧佐久市'!J33+'旧臼田町'!J33+'旧浅科村'!J33+'旧望月町'!J33</f>
        <v>0</v>
      </c>
      <c r="K33" s="20">
        <f>'旧佐久市'!K33+'旧臼田町'!K33+'旧浅科村'!K33+'旧望月町'!K33</f>
        <v>1</v>
      </c>
      <c r="L33" s="25">
        <f>'旧佐久市'!L33+'旧臼田町'!L33+'旧浅科村'!L33+'旧望月町'!L33</f>
        <v>1</v>
      </c>
    </row>
    <row r="34" spans="1:12" ht="11.25" customHeight="1">
      <c r="A34" s="18">
        <v>27</v>
      </c>
      <c r="B34" s="19">
        <f>'旧佐久市'!B34+'旧臼田町'!B34+'旧浅科村'!B34+'旧望月町'!B34</f>
        <v>487</v>
      </c>
      <c r="C34" s="20">
        <f>'旧佐久市'!C34+'旧臼田町'!C34+'旧浅科村'!C34+'旧望月町'!C34</f>
        <v>484</v>
      </c>
      <c r="D34" s="21">
        <f>'旧佐久市'!D34+'旧臼田町'!D34+'旧浅科村'!D34+'旧望月町'!D34</f>
        <v>971</v>
      </c>
      <c r="E34" s="22">
        <v>67</v>
      </c>
      <c r="F34" s="19">
        <f>'旧佐久市'!F34+'旧臼田町'!F34+'旧浅科村'!F34+'旧望月町'!F34</f>
        <v>769</v>
      </c>
      <c r="G34" s="20">
        <f>'旧佐久市'!G34+'旧臼田町'!G34+'旧浅科村'!G34+'旧望月町'!G34</f>
        <v>830</v>
      </c>
      <c r="H34" s="23">
        <f>'旧佐久市'!H34+'旧臼田町'!H34+'旧浅科村'!H34+'旧望月町'!H34</f>
        <v>1599</v>
      </c>
      <c r="I34" s="24">
        <v>107</v>
      </c>
      <c r="J34" s="19">
        <f>'旧佐久市'!J34+'旧臼田町'!J34+'旧浅科村'!J34+'旧望月町'!J34</f>
        <v>0</v>
      </c>
      <c r="K34" s="20">
        <f>'旧佐久市'!K34+'旧臼田町'!K34+'旧浅科村'!K34+'旧望月町'!K34</f>
        <v>2</v>
      </c>
      <c r="L34" s="25">
        <f>'旧佐久市'!L34+'旧臼田町'!L34+'旧浅科村'!L34+'旧望月町'!L34</f>
        <v>2</v>
      </c>
    </row>
    <row r="35" spans="1:12" ht="11.25" customHeight="1">
      <c r="A35" s="18">
        <v>28</v>
      </c>
      <c r="B35" s="19">
        <f>'旧佐久市'!B35+'旧臼田町'!B35+'旧浅科村'!B35+'旧望月町'!B35</f>
        <v>500</v>
      </c>
      <c r="C35" s="20">
        <f>'旧佐久市'!C35+'旧臼田町'!C35+'旧浅科村'!C35+'旧望月町'!C35</f>
        <v>478</v>
      </c>
      <c r="D35" s="21">
        <f>'旧佐久市'!D35+'旧臼田町'!D35+'旧浅科村'!D35+'旧望月町'!D35</f>
        <v>978</v>
      </c>
      <c r="E35" s="22">
        <v>68</v>
      </c>
      <c r="F35" s="19">
        <f>'旧佐久市'!F35+'旧臼田町'!F35+'旧浅科村'!F35+'旧望月町'!F35</f>
        <v>622</v>
      </c>
      <c r="G35" s="20">
        <f>'旧佐久市'!G35+'旧臼田町'!G35+'旧浅科村'!G35+'旧望月町'!G35</f>
        <v>594</v>
      </c>
      <c r="H35" s="23">
        <f>'旧佐久市'!H35+'旧臼田町'!H35+'旧浅科村'!H35+'旧望月町'!H35</f>
        <v>1216</v>
      </c>
      <c r="I35" s="24">
        <v>108</v>
      </c>
      <c r="J35" s="19">
        <f>'旧佐久市'!J35+'旧臼田町'!J35+'旧浅科村'!J35+'旧望月町'!J35</f>
        <v>0</v>
      </c>
      <c r="K35" s="20">
        <f>'旧佐久市'!K35+'旧臼田町'!K35+'旧浅科村'!K35+'旧望月町'!K35</f>
        <v>0</v>
      </c>
      <c r="L35" s="25">
        <f>'旧佐久市'!L35+'旧臼田町'!L35+'旧浅科村'!L35+'旧望月町'!L35</f>
        <v>0</v>
      </c>
    </row>
    <row r="36" spans="1:12" ht="11.25" customHeight="1">
      <c r="A36" s="18">
        <v>29</v>
      </c>
      <c r="B36" s="19">
        <f>'旧佐久市'!B36+'旧臼田町'!B36+'旧浅科村'!B36+'旧望月町'!B36</f>
        <v>484</v>
      </c>
      <c r="C36" s="20">
        <f>'旧佐久市'!C36+'旧臼田町'!C36+'旧浅科村'!C36+'旧望月町'!C36</f>
        <v>485</v>
      </c>
      <c r="D36" s="21">
        <f>'旧佐久市'!D36+'旧臼田町'!D36+'旧浅科村'!D36+'旧望月町'!D36</f>
        <v>969</v>
      </c>
      <c r="E36" s="22">
        <v>69</v>
      </c>
      <c r="F36" s="19">
        <f>'旧佐久市'!F36+'旧臼田町'!F36+'旧浅科村'!F36+'旧望月町'!F36</f>
        <v>436</v>
      </c>
      <c r="G36" s="20">
        <f>'旧佐久市'!G36+'旧臼田町'!G36+'旧浅科村'!G36+'旧望月町'!G36</f>
        <v>451</v>
      </c>
      <c r="H36" s="23">
        <f>'旧佐久市'!H36+'旧臼田町'!H36+'旧浅科村'!H36+'旧望月町'!H36</f>
        <v>887</v>
      </c>
      <c r="I36" s="24">
        <v>109</v>
      </c>
      <c r="J36" s="19">
        <f>'旧佐久市'!J36+'旧臼田町'!J36+'旧浅科村'!J36+'旧望月町'!J36</f>
        <v>0</v>
      </c>
      <c r="K36" s="20">
        <f>'旧佐久市'!K36+'旧臼田町'!K36+'旧浅科村'!K36+'旧望月町'!K36</f>
        <v>0</v>
      </c>
      <c r="L36" s="25">
        <f>'旧佐久市'!L36+'旧臼田町'!L36+'旧浅科村'!L36+'旧望月町'!L36</f>
        <v>0</v>
      </c>
    </row>
    <row r="37" spans="1:12" ht="11.25" customHeight="1">
      <c r="A37" s="42" t="s">
        <v>4</v>
      </c>
      <c r="B37" s="43">
        <f>SUM(B32:B36)</f>
        <v>2416</v>
      </c>
      <c r="C37" s="44">
        <f>SUM(C32:C36)</f>
        <v>2264</v>
      </c>
      <c r="D37" s="45">
        <f>SUM(B37:C37)</f>
        <v>4680</v>
      </c>
      <c r="E37" s="46" t="s">
        <v>4</v>
      </c>
      <c r="F37" s="43">
        <f>SUM(F32:F36)</f>
        <v>3516</v>
      </c>
      <c r="G37" s="44">
        <f>SUM(G32:G36)</f>
        <v>3452</v>
      </c>
      <c r="H37" s="47">
        <f>SUM(F37:G37)</f>
        <v>6968</v>
      </c>
      <c r="I37" s="48" t="s">
        <v>4</v>
      </c>
      <c r="J37" s="43">
        <f>SUM(J32:J36)</f>
        <v>0</v>
      </c>
      <c r="K37" s="44">
        <f>SUM(K32:K36)</f>
        <v>6</v>
      </c>
      <c r="L37" s="49">
        <f>SUM(J37:K37)</f>
        <v>6</v>
      </c>
    </row>
    <row r="38" spans="1:12" ht="11.25" customHeight="1">
      <c r="A38" s="18">
        <v>30</v>
      </c>
      <c r="B38" s="19">
        <f>'旧佐久市'!B38+'旧臼田町'!B38+'旧浅科村'!B38+'旧望月町'!B38</f>
        <v>512</v>
      </c>
      <c r="C38" s="20">
        <f>'旧佐久市'!C38+'旧臼田町'!C38+'旧浅科村'!C38+'旧望月町'!C38</f>
        <v>475</v>
      </c>
      <c r="D38" s="21">
        <f>'旧佐久市'!D38+'旧臼田町'!D38+'旧浅科村'!D38+'旧望月町'!D38</f>
        <v>987</v>
      </c>
      <c r="E38" s="22">
        <v>70</v>
      </c>
      <c r="F38" s="19">
        <f>'旧佐久市'!F38+'旧臼田町'!F38+'旧浅科村'!F38+'旧望月町'!F38</f>
        <v>575</v>
      </c>
      <c r="G38" s="20">
        <f>'旧佐久市'!G38+'旧臼田町'!G38+'旧浅科村'!G38+'旧望月町'!G38</f>
        <v>651</v>
      </c>
      <c r="H38" s="23">
        <f>'旧佐久市'!H38+'旧臼田町'!H38+'旧浅科村'!H38+'旧望月町'!H38</f>
        <v>1226</v>
      </c>
      <c r="I38" s="24"/>
      <c r="J38" s="19"/>
      <c r="K38" s="20"/>
      <c r="L38" s="25"/>
    </row>
    <row r="39" spans="1:13" ht="11.25" customHeight="1">
      <c r="A39" s="18">
        <v>31</v>
      </c>
      <c r="B39" s="19">
        <f>'旧佐久市'!B39+'旧臼田町'!B39+'旧浅科村'!B39+'旧望月町'!B39</f>
        <v>515</v>
      </c>
      <c r="C39" s="20">
        <f>'旧佐久市'!C39+'旧臼田町'!C39+'旧浅科村'!C39+'旧望月町'!C39</f>
        <v>528</v>
      </c>
      <c r="D39" s="21">
        <f>'旧佐久市'!D39+'旧臼田町'!D39+'旧浅科村'!D39+'旧望月町'!D39</f>
        <v>1043</v>
      </c>
      <c r="E39" s="22">
        <v>71</v>
      </c>
      <c r="F39" s="19">
        <f>'旧佐久市'!F39+'旧臼田町'!F39+'旧浅科村'!F39+'旧望月町'!F39</f>
        <v>635</v>
      </c>
      <c r="G39" s="20">
        <f>'旧佐久市'!G39+'旧臼田町'!G39+'旧浅科村'!G39+'旧望月町'!G39</f>
        <v>629</v>
      </c>
      <c r="H39" s="23">
        <f>'旧佐久市'!H39+'旧臼田町'!H39+'旧浅科村'!H39+'旧望月町'!H39</f>
        <v>1264</v>
      </c>
      <c r="I39" s="57" t="s">
        <v>0</v>
      </c>
      <c r="J39" s="61">
        <f>B7+B13+B19+B25+B31+B37+B43+B49+F7+F13+F19+F25+F31+F37+F43+F49+J7+J13+J19+J25+J31+J37</f>
        <v>48856</v>
      </c>
      <c r="K39" s="62">
        <f>C7+C13+C19+C25+C31+C37+C43+C49+G7+G13+G19+G25+G31+G37+G43+G49+K7+K13+K19+K25+K31+K37</f>
        <v>50794</v>
      </c>
      <c r="L39" s="63">
        <f>D7+D13+D19+D25+D31+D37+D43+D49+H7+H13+H19+H25+H31+H37+H43+H49+L7+L13+L19+L25+L31+L37</f>
        <v>99650</v>
      </c>
      <c r="M39" s="75"/>
    </row>
    <row r="40" spans="1:13" ht="11.25" customHeight="1">
      <c r="A40" s="18">
        <v>32</v>
      </c>
      <c r="B40" s="19">
        <f>'旧佐久市'!B40+'旧臼田町'!B40+'旧浅科村'!B40+'旧望月町'!B40</f>
        <v>561</v>
      </c>
      <c r="C40" s="20">
        <f>'旧佐久市'!C40+'旧臼田町'!C40+'旧浅科村'!C40+'旧望月町'!C40</f>
        <v>495</v>
      </c>
      <c r="D40" s="21">
        <f>'旧佐久市'!D40+'旧臼田町'!D40+'旧浅科村'!D40+'旧望月町'!D40</f>
        <v>1056</v>
      </c>
      <c r="E40" s="22">
        <v>72</v>
      </c>
      <c r="F40" s="19">
        <f>'旧佐久市'!F40+'旧臼田町'!F40+'旧浅科村'!F40+'旧望月町'!F40</f>
        <v>521</v>
      </c>
      <c r="G40" s="20">
        <f>'旧佐久市'!G40+'旧臼田町'!G40+'旧浅科村'!G40+'旧望月町'!G40</f>
        <v>550</v>
      </c>
      <c r="H40" s="23">
        <f>'旧佐久市'!H40+'旧臼田町'!H40+'旧浅科村'!H40+'旧望月町'!H40</f>
        <v>1071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f>'旧佐久市'!B41+'旧臼田町'!B41+'旧浅科村'!B41+'旧望月町'!B41</f>
        <v>612</v>
      </c>
      <c r="C41" s="20">
        <f>'旧佐久市'!C41+'旧臼田町'!C41+'旧浅科村'!C41+'旧望月町'!C41</f>
        <v>531</v>
      </c>
      <c r="D41" s="21">
        <f>'旧佐久市'!D41+'旧臼田町'!D41+'旧浅科村'!D41+'旧望月町'!D41</f>
        <v>1143</v>
      </c>
      <c r="E41" s="22">
        <v>73</v>
      </c>
      <c r="F41" s="19">
        <f>'旧佐久市'!F41+'旧臼田町'!F41+'旧浅科村'!F41+'旧望月町'!F41</f>
        <v>593</v>
      </c>
      <c r="G41" s="20">
        <f>'旧佐久市'!G41+'旧臼田町'!G41+'旧浅科村'!G41+'旧望月町'!G41</f>
        <v>604</v>
      </c>
      <c r="H41" s="23">
        <f>'旧佐久市'!H41+'旧臼田町'!H41+'旧浅科村'!H41+'旧望月町'!H41</f>
        <v>1197</v>
      </c>
      <c r="I41" s="24" t="s">
        <v>5</v>
      </c>
      <c r="J41" s="64">
        <f>B7+B13+B19</f>
        <v>6836</v>
      </c>
      <c r="K41" s="65">
        <f>C7+C13+C19</f>
        <v>6458</v>
      </c>
      <c r="L41" s="66">
        <f>SUM(J41:K41)</f>
        <v>13294</v>
      </c>
      <c r="M41" s="71">
        <f>L41/L39</f>
        <v>0.13340692423482187</v>
      </c>
    </row>
    <row r="42" spans="1:13" ht="11.25" customHeight="1">
      <c r="A42" s="18">
        <v>34</v>
      </c>
      <c r="B42" s="19">
        <f>'旧佐久市'!B42+'旧臼田町'!B42+'旧浅科村'!B42+'旧望月町'!B42</f>
        <v>580</v>
      </c>
      <c r="C42" s="20">
        <f>'旧佐久市'!C42+'旧臼田町'!C42+'旧浅科村'!C42+'旧望月町'!C42</f>
        <v>504</v>
      </c>
      <c r="D42" s="21">
        <f>'旧佐久市'!D42+'旧臼田町'!D42+'旧浅科村'!D42+'旧望月町'!D42</f>
        <v>1084</v>
      </c>
      <c r="E42" s="22">
        <v>74</v>
      </c>
      <c r="F42" s="19">
        <f>'旧佐久市'!F42+'旧臼田町'!F42+'旧浅科村'!F42+'旧望月町'!F42</f>
        <v>562</v>
      </c>
      <c r="G42" s="20">
        <f>'旧佐久市'!G42+'旧臼田町'!G42+'旧浅科村'!G42+'旧望月町'!G42</f>
        <v>595</v>
      </c>
      <c r="H42" s="23">
        <f>'旧佐久市'!H42+'旧臼田町'!H42+'旧浅科村'!H42+'旧望月町'!H42</f>
        <v>1157</v>
      </c>
      <c r="I42" s="24" t="s">
        <v>6</v>
      </c>
      <c r="J42" s="64">
        <f>B25+B31+B37+B43+B49+F7+F13+F19+F25+F31</f>
        <v>29774</v>
      </c>
      <c r="K42" s="65">
        <f>C25+C31+C37+C43+C49+G7+G13+G19+G25+G31</f>
        <v>28623</v>
      </c>
      <c r="L42" s="66">
        <f>SUM(J42:K42)</f>
        <v>58397</v>
      </c>
      <c r="M42" s="71">
        <f>L42/L39</f>
        <v>0.5860210737581535</v>
      </c>
    </row>
    <row r="43" spans="1:13" ht="11.25" customHeight="1">
      <c r="A43" s="26" t="s">
        <v>4</v>
      </c>
      <c r="B43" s="27">
        <f>SUM(B38:B42)</f>
        <v>2780</v>
      </c>
      <c r="C43" s="28">
        <f>SUM(C38:C42)</f>
        <v>2533</v>
      </c>
      <c r="D43" s="29">
        <f>SUM(B43:C43)</f>
        <v>5313</v>
      </c>
      <c r="E43" s="30" t="s">
        <v>4</v>
      </c>
      <c r="F43" s="27">
        <f>SUM(F38:F42)</f>
        <v>2886</v>
      </c>
      <c r="G43" s="28">
        <f>SUM(G38:G42)</f>
        <v>3029</v>
      </c>
      <c r="H43" s="31">
        <f>SUM(F43:G43)</f>
        <v>5915</v>
      </c>
      <c r="I43" s="24" t="s">
        <v>7</v>
      </c>
      <c r="J43" s="58">
        <f>F37+F43+F49+J7+J13+J19+J25+J31+J37</f>
        <v>12246</v>
      </c>
      <c r="K43" s="59">
        <f>G37+G43+G49+K7+K13+K19+K25+K31+K37</f>
        <v>15713</v>
      </c>
      <c r="L43" s="60">
        <f>SUM(J43:K43)</f>
        <v>27959</v>
      </c>
      <c r="M43" s="71">
        <f>L43/L39</f>
        <v>0.2805720020070246</v>
      </c>
    </row>
    <row r="44" spans="1:13" ht="11.25" customHeight="1">
      <c r="A44" s="34">
        <v>35</v>
      </c>
      <c r="B44" s="35">
        <f>'旧佐久市'!B44+'旧臼田町'!B44+'旧浅科村'!B44+'旧望月町'!B44</f>
        <v>645</v>
      </c>
      <c r="C44" s="36">
        <f>'旧佐久市'!C44+'旧臼田町'!C44+'旧浅科村'!C44+'旧望月町'!C44</f>
        <v>610</v>
      </c>
      <c r="D44" s="37">
        <f>'旧佐久市'!D44+'旧臼田町'!D44+'旧浅科村'!D44+'旧望月町'!D44</f>
        <v>1255</v>
      </c>
      <c r="E44" s="38">
        <v>75</v>
      </c>
      <c r="F44" s="35">
        <f>'旧佐久市'!F44+'旧臼田町'!F44+'旧浅科村'!F44+'旧望月町'!F44</f>
        <v>438</v>
      </c>
      <c r="G44" s="36">
        <f>'旧佐久市'!G44+'旧臼田町'!G44+'旧浅科村'!G44+'旧望月町'!G44</f>
        <v>504</v>
      </c>
      <c r="H44" s="39">
        <f>'旧佐久市'!H44+'旧臼田町'!H44+'旧浅科村'!H44+'旧望月町'!H44</f>
        <v>942</v>
      </c>
      <c r="I44" s="70" t="s">
        <v>12</v>
      </c>
      <c r="J44" s="72">
        <v>44.55</v>
      </c>
      <c r="K44" s="73">
        <v>47.77</v>
      </c>
      <c r="L44" s="74">
        <v>46.19</v>
      </c>
      <c r="M44" s="71"/>
    </row>
    <row r="45" spans="1:13" ht="11.25" customHeight="1">
      <c r="A45" s="18">
        <v>36</v>
      </c>
      <c r="B45" s="19">
        <f>'旧佐久市'!B45+'旧臼田町'!B45+'旧浅科村'!B45+'旧望月町'!B45</f>
        <v>604</v>
      </c>
      <c r="C45" s="20">
        <f>'旧佐久市'!C45+'旧臼田町'!C45+'旧浅科村'!C45+'旧望月町'!C45</f>
        <v>606</v>
      </c>
      <c r="D45" s="21">
        <f>'旧佐久市'!D45+'旧臼田町'!D45+'旧浅科村'!D45+'旧望月町'!D45</f>
        <v>1210</v>
      </c>
      <c r="E45" s="22">
        <v>76</v>
      </c>
      <c r="F45" s="19">
        <f>'旧佐久市'!F45+'旧臼田町'!F45+'旧浅科村'!F45+'旧望月町'!F45</f>
        <v>440</v>
      </c>
      <c r="G45" s="20">
        <f>'旧佐久市'!G45+'旧臼田町'!G45+'旧浅科村'!G45+'旧望月町'!G45</f>
        <v>506</v>
      </c>
      <c r="H45" s="23">
        <f>'旧佐久市'!H45+'旧臼田町'!H45+'旧浅科村'!H45+'旧望月町'!H45</f>
        <v>946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f>'旧佐久市'!B46+'旧臼田町'!B46+'旧浅科村'!B46+'旧望月町'!B46</f>
        <v>649</v>
      </c>
      <c r="C46" s="20">
        <f>'旧佐久市'!C46+'旧臼田町'!C46+'旧浅科村'!C46+'旧望月町'!C46</f>
        <v>578</v>
      </c>
      <c r="D46" s="21">
        <f>'旧佐久市'!D46+'旧臼田町'!D46+'旧浅科村'!D46+'旧望月町'!D46</f>
        <v>1227</v>
      </c>
      <c r="E46" s="22">
        <v>77</v>
      </c>
      <c r="F46" s="19">
        <f>'旧佐久市'!F46+'旧臼田町'!F46+'旧浅科村'!F46+'旧望月町'!F46</f>
        <v>477</v>
      </c>
      <c r="G46" s="20">
        <f>'旧佐久市'!G46+'旧臼田町'!G46+'旧浅科村'!G46+'旧望月町'!G46</f>
        <v>581</v>
      </c>
      <c r="H46" s="23">
        <f>'旧佐久市'!H46+'旧臼田町'!H46+'旧浅科村'!H46+'旧望月町'!H46</f>
        <v>1058</v>
      </c>
      <c r="I46" s="24" t="s">
        <v>8</v>
      </c>
      <c r="J46" s="64">
        <f>F49+J7+J13+J19+J25+J31+J37</f>
        <v>5844</v>
      </c>
      <c r="K46" s="65">
        <f>G49+K7+K13+K19+K25+K31+K37</f>
        <v>9232</v>
      </c>
      <c r="L46" s="66">
        <f>H49+L7+L13+L19+L25+L31+L37</f>
        <v>15076</v>
      </c>
      <c r="M46" s="71">
        <f>L46/L39</f>
        <v>0.1512895132965379</v>
      </c>
    </row>
    <row r="47" spans="1:13" ht="11.25" customHeight="1">
      <c r="A47" s="18">
        <v>38</v>
      </c>
      <c r="B47" s="19">
        <f>'旧佐久市'!B47+'旧臼田町'!B47+'旧浅科村'!B47+'旧望月町'!B47</f>
        <v>680</v>
      </c>
      <c r="C47" s="20">
        <f>'旧佐久市'!C47+'旧臼田町'!C47+'旧浅科村'!C47+'旧望月町'!C47</f>
        <v>580</v>
      </c>
      <c r="D47" s="21">
        <f>'旧佐久市'!D47+'旧臼田町'!D47+'旧浅科村'!D47+'旧望月町'!D47</f>
        <v>1260</v>
      </c>
      <c r="E47" s="22">
        <v>78</v>
      </c>
      <c r="F47" s="19">
        <f>'旧佐久市'!F47+'旧臼田町'!F47+'旧浅科村'!F47+'旧望月町'!F47</f>
        <v>437</v>
      </c>
      <c r="G47" s="20">
        <f>'旧佐久市'!G47+'旧臼田町'!G47+'旧浅科村'!G47+'旧望月町'!G47</f>
        <v>538</v>
      </c>
      <c r="H47" s="23">
        <f>'旧佐久市'!H47+'旧臼田町'!H47+'旧浅科村'!H47+'旧望月町'!H47</f>
        <v>975</v>
      </c>
      <c r="I47" s="24" t="s">
        <v>9</v>
      </c>
      <c r="J47" s="64">
        <f>J13+J19+J25+J31+J37</f>
        <v>1751</v>
      </c>
      <c r="K47" s="65">
        <f>K13+K19+K25+K31+K37</f>
        <v>3852</v>
      </c>
      <c r="L47" s="66">
        <f>L13+L19+L25+L31+L37</f>
        <v>5603</v>
      </c>
      <c r="M47" s="71">
        <f>L47/L39</f>
        <v>0.05622679377822378</v>
      </c>
    </row>
    <row r="48" spans="1:13" ht="11.25" customHeight="1">
      <c r="A48" s="18">
        <v>39</v>
      </c>
      <c r="B48" s="19">
        <f>'旧佐久市'!B48+'旧臼田町'!B48+'旧浅科村'!B48+'旧望月町'!B48</f>
        <v>619</v>
      </c>
      <c r="C48" s="20">
        <f>'旧佐久市'!C48+'旧臼田町'!C48+'旧浅科村'!C48+'旧望月町'!C48</f>
        <v>650</v>
      </c>
      <c r="D48" s="21">
        <f>'旧佐久市'!D48+'旧臼田町'!D48+'旧浅科村'!D48+'旧望月町'!D48</f>
        <v>1269</v>
      </c>
      <c r="E48" s="22">
        <v>79</v>
      </c>
      <c r="F48" s="19">
        <f>'旧佐久市'!F48+'旧臼田町'!F48+'旧浅科村'!F48+'旧望月町'!F48</f>
        <v>407</v>
      </c>
      <c r="G48" s="20">
        <f>'旧佐久市'!G48+'旧臼田町'!G48+'旧浅科村'!G48+'旧望月町'!G48</f>
        <v>574</v>
      </c>
      <c r="H48" s="23">
        <f>'旧佐久市'!H48+'旧臼田町'!H48+'旧浅科村'!H48+'旧望月町'!H48</f>
        <v>981</v>
      </c>
      <c r="I48" s="24" t="s">
        <v>10</v>
      </c>
      <c r="J48" s="64">
        <f>J25+J31+J37</f>
        <v>103</v>
      </c>
      <c r="K48" s="65">
        <f>K25+K31+K37</f>
        <v>430</v>
      </c>
      <c r="L48" s="66">
        <f>L25+L31+L37</f>
        <v>533</v>
      </c>
      <c r="M48" s="71">
        <f>L48/L39</f>
        <v>0.005348720521826392</v>
      </c>
    </row>
    <row r="49" spans="1:13" ht="11.25" customHeight="1" thickBot="1">
      <c r="A49" s="50" t="s">
        <v>4</v>
      </c>
      <c r="B49" s="51">
        <f>SUM(B44:B48)</f>
        <v>3197</v>
      </c>
      <c r="C49" s="52">
        <f>SUM(C44:C48)</f>
        <v>3024</v>
      </c>
      <c r="D49" s="53">
        <f>SUM(B49:C49)</f>
        <v>6221</v>
      </c>
      <c r="E49" s="54" t="s">
        <v>4</v>
      </c>
      <c r="F49" s="51">
        <f>SUM(F44:F48)</f>
        <v>2199</v>
      </c>
      <c r="G49" s="52">
        <f>SUM(G44:G48)</f>
        <v>2703</v>
      </c>
      <c r="H49" s="55">
        <f>SUM(F49:G49)</f>
        <v>4902</v>
      </c>
      <c r="I49" s="56" t="s">
        <v>11</v>
      </c>
      <c r="J49" s="67">
        <f>J31+J37</f>
        <v>14</v>
      </c>
      <c r="K49" s="68">
        <f>K31+K37</f>
        <v>68</v>
      </c>
      <c r="L49" s="69">
        <f>L31+L37</f>
        <v>82</v>
      </c>
      <c r="M49" s="71">
        <f>L49/L39</f>
        <v>0.0008228800802809835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（平成27年4月1日現在）&amp;R&amp;12佐久市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</v>
      </c>
      <c r="B1" s="2" t="s">
        <v>2</v>
      </c>
      <c r="C1" s="3" t="s">
        <v>3</v>
      </c>
      <c r="D1" s="4" t="s">
        <v>0</v>
      </c>
      <c r="E1" s="5" t="s">
        <v>1</v>
      </c>
      <c r="F1" s="2" t="s">
        <v>2</v>
      </c>
      <c r="G1" s="3" t="s">
        <v>3</v>
      </c>
      <c r="H1" s="6" t="s">
        <v>0</v>
      </c>
      <c r="I1" s="4" t="s">
        <v>1</v>
      </c>
      <c r="J1" s="2" t="s">
        <v>2</v>
      </c>
      <c r="K1" s="3" t="s">
        <v>3</v>
      </c>
      <c r="L1" s="7" t="s">
        <v>0</v>
      </c>
    </row>
    <row r="2" spans="1:12" ht="11.25" customHeight="1" thickTop="1">
      <c r="A2" s="9">
        <v>0</v>
      </c>
      <c r="B2" s="10">
        <v>306</v>
      </c>
      <c r="C2" s="11">
        <v>299</v>
      </c>
      <c r="D2" s="12">
        <f aca="true" t="shared" si="0" ref="D2:D49">SUM(B2:C2)</f>
        <v>605</v>
      </c>
      <c r="E2" s="13">
        <v>40</v>
      </c>
      <c r="F2" s="10">
        <v>516</v>
      </c>
      <c r="G2" s="11">
        <v>491</v>
      </c>
      <c r="H2" s="14">
        <f aca="true" t="shared" si="1" ref="H2:H49">SUM(F2:G2)</f>
        <v>1007</v>
      </c>
      <c r="I2" s="15">
        <v>80</v>
      </c>
      <c r="J2" s="10">
        <v>264</v>
      </c>
      <c r="K2" s="11">
        <v>362</v>
      </c>
      <c r="L2" s="16">
        <f aca="true" t="shared" si="2" ref="L2:L37">SUM(J2:K2)</f>
        <v>626</v>
      </c>
    </row>
    <row r="3" spans="1:12" ht="11.25" customHeight="1">
      <c r="A3" s="18">
        <v>1</v>
      </c>
      <c r="B3" s="19">
        <v>355</v>
      </c>
      <c r="C3" s="20">
        <v>293</v>
      </c>
      <c r="D3" s="21">
        <f t="shared" si="0"/>
        <v>648</v>
      </c>
      <c r="E3" s="22">
        <v>41</v>
      </c>
      <c r="F3" s="19">
        <v>556</v>
      </c>
      <c r="G3" s="20">
        <v>501</v>
      </c>
      <c r="H3" s="23">
        <f t="shared" si="1"/>
        <v>1057</v>
      </c>
      <c r="I3" s="24">
        <v>81</v>
      </c>
      <c r="J3" s="19">
        <v>240</v>
      </c>
      <c r="K3" s="20">
        <v>321</v>
      </c>
      <c r="L3" s="25">
        <f t="shared" si="2"/>
        <v>561</v>
      </c>
    </row>
    <row r="4" spans="1:12" ht="11.25" customHeight="1">
      <c r="A4" s="18">
        <v>2</v>
      </c>
      <c r="B4" s="19">
        <v>304</v>
      </c>
      <c r="C4" s="20">
        <v>333</v>
      </c>
      <c r="D4" s="21">
        <f t="shared" si="0"/>
        <v>637</v>
      </c>
      <c r="E4" s="22">
        <v>42</v>
      </c>
      <c r="F4" s="19">
        <v>503</v>
      </c>
      <c r="G4" s="20">
        <v>492</v>
      </c>
      <c r="H4" s="23">
        <f t="shared" si="1"/>
        <v>995</v>
      </c>
      <c r="I4" s="24">
        <v>82</v>
      </c>
      <c r="J4" s="19">
        <v>264</v>
      </c>
      <c r="K4" s="20">
        <v>340</v>
      </c>
      <c r="L4" s="25">
        <f t="shared" si="2"/>
        <v>604</v>
      </c>
    </row>
    <row r="5" spans="1:12" ht="11.25" customHeight="1">
      <c r="A5" s="18">
        <v>3</v>
      </c>
      <c r="B5" s="19">
        <v>345</v>
      </c>
      <c r="C5" s="20">
        <v>305</v>
      </c>
      <c r="D5" s="21">
        <f t="shared" si="0"/>
        <v>650</v>
      </c>
      <c r="E5" s="22">
        <v>43</v>
      </c>
      <c r="F5" s="19">
        <v>528</v>
      </c>
      <c r="G5" s="20">
        <v>468</v>
      </c>
      <c r="H5" s="23">
        <f t="shared" si="1"/>
        <v>996</v>
      </c>
      <c r="I5" s="24">
        <v>83</v>
      </c>
      <c r="J5" s="19">
        <v>218</v>
      </c>
      <c r="K5" s="20">
        <v>363</v>
      </c>
      <c r="L5" s="25">
        <f t="shared" si="2"/>
        <v>581</v>
      </c>
    </row>
    <row r="6" spans="1:12" ht="11.25" customHeight="1">
      <c r="A6" s="18">
        <v>4</v>
      </c>
      <c r="B6" s="19">
        <v>337</v>
      </c>
      <c r="C6" s="20">
        <v>363</v>
      </c>
      <c r="D6" s="21">
        <f t="shared" si="0"/>
        <v>700</v>
      </c>
      <c r="E6" s="22">
        <v>44</v>
      </c>
      <c r="F6" s="19">
        <v>477</v>
      </c>
      <c r="G6" s="20">
        <v>494</v>
      </c>
      <c r="H6" s="23">
        <f t="shared" si="1"/>
        <v>971</v>
      </c>
      <c r="I6" s="24">
        <v>84</v>
      </c>
      <c r="J6" s="19">
        <v>218</v>
      </c>
      <c r="K6" s="20">
        <v>309</v>
      </c>
      <c r="L6" s="25">
        <f t="shared" si="2"/>
        <v>527</v>
      </c>
    </row>
    <row r="7" spans="1:12" ht="11.25" customHeight="1">
      <c r="A7" s="26" t="s">
        <v>4</v>
      </c>
      <c r="B7" s="27">
        <f>SUM(B2:B6)</f>
        <v>1647</v>
      </c>
      <c r="C7" s="28">
        <f>SUM(C2:C6)</f>
        <v>1593</v>
      </c>
      <c r="D7" s="29">
        <f t="shared" si="0"/>
        <v>3240</v>
      </c>
      <c r="E7" s="30" t="s">
        <v>4</v>
      </c>
      <c r="F7" s="27">
        <f>SUM(F2:F6)</f>
        <v>2580</v>
      </c>
      <c r="G7" s="28">
        <f>SUM(G2:G6)</f>
        <v>2446</v>
      </c>
      <c r="H7" s="31">
        <f t="shared" si="1"/>
        <v>5026</v>
      </c>
      <c r="I7" s="32" t="s">
        <v>4</v>
      </c>
      <c r="J7" s="27">
        <f>SUM(J2:J6)</f>
        <v>1204</v>
      </c>
      <c r="K7" s="28">
        <f>SUM(K2:K6)</f>
        <v>1695</v>
      </c>
      <c r="L7" s="33">
        <f t="shared" si="2"/>
        <v>2899</v>
      </c>
    </row>
    <row r="8" spans="1:12" ht="11.25" customHeight="1">
      <c r="A8" s="34">
        <v>5</v>
      </c>
      <c r="B8" s="35">
        <v>340</v>
      </c>
      <c r="C8" s="36">
        <v>278</v>
      </c>
      <c r="D8" s="37">
        <f t="shared" si="0"/>
        <v>618</v>
      </c>
      <c r="E8" s="38">
        <v>45</v>
      </c>
      <c r="F8" s="35">
        <v>466</v>
      </c>
      <c r="G8" s="36">
        <v>471</v>
      </c>
      <c r="H8" s="39">
        <f t="shared" si="1"/>
        <v>937</v>
      </c>
      <c r="I8" s="40">
        <v>85</v>
      </c>
      <c r="J8" s="35">
        <v>187</v>
      </c>
      <c r="K8" s="36">
        <v>267</v>
      </c>
      <c r="L8" s="41">
        <f t="shared" si="2"/>
        <v>454</v>
      </c>
    </row>
    <row r="9" spans="1:12" ht="11.25" customHeight="1">
      <c r="A9" s="18">
        <v>6</v>
      </c>
      <c r="B9" s="19">
        <v>333</v>
      </c>
      <c r="C9" s="20">
        <v>339</v>
      </c>
      <c r="D9" s="21">
        <f t="shared" si="0"/>
        <v>672</v>
      </c>
      <c r="E9" s="22">
        <v>46</v>
      </c>
      <c r="F9" s="19">
        <v>455</v>
      </c>
      <c r="G9" s="20">
        <v>492</v>
      </c>
      <c r="H9" s="23">
        <f t="shared" si="1"/>
        <v>947</v>
      </c>
      <c r="I9" s="24">
        <v>86</v>
      </c>
      <c r="J9" s="19">
        <v>168</v>
      </c>
      <c r="K9" s="20">
        <v>340</v>
      </c>
      <c r="L9" s="25">
        <f t="shared" si="2"/>
        <v>508</v>
      </c>
    </row>
    <row r="10" spans="1:12" ht="11.25" customHeight="1">
      <c r="A10" s="18">
        <v>7</v>
      </c>
      <c r="B10" s="19">
        <v>346</v>
      </c>
      <c r="C10" s="20">
        <v>310</v>
      </c>
      <c r="D10" s="21">
        <f t="shared" si="0"/>
        <v>656</v>
      </c>
      <c r="E10" s="22">
        <v>47</v>
      </c>
      <c r="F10" s="19">
        <v>459</v>
      </c>
      <c r="G10" s="20">
        <v>472</v>
      </c>
      <c r="H10" s="23">
        <f t="shared" si="1"/>
        <v>931</v>
      </c>
      <c r="I10" s="24">
        <v>87</v>
      </c>
      <c r="J10" s="19">
        <v>143</v>
      </c>
      <c r="K10" s="20">
        <v>257</v>
      </c>
      <c r="L10" s="25">
        <f t="shared" si="2"/>
        <v>400</v>
      </c>
    </row>
    <row r="11" spans="1:12" ht="11.25" customHeight="1">
      <c r="A11" s="18">
        <v>8</v>
      </c>
      <c r="B11" s="19">
        <v>327</v>
      </c>
      <c r="C11" s="20">
        <v>352</v>
      </c>
      <c r="D11" s="21">
        <f t="shared" si="0"/>
        <v>679</v>
      </c>
      <c r="E11" s="22">
        <v>48</v>
      </c>
      <c r="F11" s="19">
        <v>402</v>
      </c>
      <c r="G11" s="20">
        <v>410</v>
      </c>
      <c r="H11" s="23">
        <f t="shared" si="1"/>
        <v>812</v>
      </c>
      <c r="I11" s="24">
        <v>88</v>
      </c>
      <c r="J11" s="19">
        <v>131</v>
      </c>
      <c r="K11" s="20">
        <v>269</v>
      </c>
      <c r="L11" s="25">
        <f t="shared" si="2"/>
        <v>400</v>
      </c>
    </row>
    <row r="12" spans="1:12" ht="11.25" customHeight="1">
      <c r="A12" s="18">
        <v>9</v>
      </c>
      <c r="B12" s="19">
        <v>340</v>
      </c>
      <c r="C12" s="20">
        <v>313</v>
      </c>
      <c r="D12" s="21">
        <f t="shared" si="0"/>
        <v>653</v>
      </c>
      <c r="E12" s="22">
        <v>49</v>
      </c>
      <c r="F12" s="19">
        <v>454</v>
      </c>
      <c r="G12" s="20">
        <v>401</v>
      </c>
      <c r="H12" s="23">
        <f t="shared" si="1"/>
        <v>855</v>
      </c>
      <c r="I12" s="24">
        <v>89</v>
      </c>
      <c r="J12" s="19">
        <v>108</v>
      </c>
      <c r="K12" s="20">
        <v>232</v>
      </c>
      <c r="L12" s="25">
        <f t="shared" si="2"/>
        <v>340</v>
      </c>
    </row>
    <row r="13" spans="1:12" ht="11.25" customHeight="1">
      <c r="A13" s="42" t="s">
        <v>4</v>
      </c>
      <c r="B13" s="43">
        <f>SUM(B8:B12)</f>
        <v>1686</v>
      </c>
      <c r="C13" s="44">
        <f>SUM(C8:C12)</f>
        <v>1592</v>
      </c>
      <c r="D13" s="45">
        <f t="shared" si="0"/>
        <v>3278</v>
      </c>
      <c r="E13" s="46" t="s">
        <v>4</v>
      </c>
      <c r="F13" s="43">
        <f>SUM(F8:F12)</f>
        <v>2236</v>
      </c>
      <c r="G13" s="44">
        <f>SUM(G8:G12)</f>
        <v>2246</v>
      </c>
      <c r="H13" s="47">
        <f t="shared" si="1"/>
        <v>4482</v>
      </c>
      <c r="I13" s="48" t="s">
        <v>4</v>
      </c>
      <c r="J13" s="43">
        <f>SUM(J8:J12)</f>
        <v>737</v>
      </c>
      <c r="K13" s="44">
        <f>SUM(K8:K12)</f>
        <v>1365</v>
      </c>
      <c r="L13" s="49">
        <f t="shared" si="2"/>
        <v>2102</v>
      </c>
    </row>
    <row r="14" spans="1:12" ht="11.25" customHeight="1">
      <c r="A14" s="18">
        <v>10</v>
      </c>
      <c r="B14" s="19">
        <v>378</v>
      </c>
      <c r="C14" s="20">
        <v>332</v>
      </c>
      <c r="D14" s="21">
        <f t="shared" si="0"/>
        <v>710</v>
      </c>
      <c r="E14" s="22">
        <v>50</v>
      </c>
      <c r="F14" s="19">
        <v>438</v>
      </c>
      <c r="G14" s="20">
        <v>447</v>
      </c>
      <c r="H14" s="23">
        <f t="shared" si="1"/>
        <v>885</v>
      </c>
      <c r="I14" s="24">
        <v>90</v>
      </c>
      <c r="J14" s="19">
        <v>93</v>
      </c>
      <c r="K14" s="20">
        <v>223</v>
      </c>
      <c r="L14" s="25">
        <f t="shared" si="2"/>
        <v>316</v>
      </c>
    </row>
    <row r="15" spans="1:12" ht="11.25" customHeight="1">
      <c r="A15" s="18">
        <v>11</v>
      </c>
      <c r="B15" s="19">
        <v>355</v>
      </c>
      <c r="C15" s="20">
        <v>347</v>
      </c>
      <c r="D15" s="21">
        <f t="shared" si="0"/>
        <v>702</v>
      </c>
      <c r="E15" s="22">
        <v>51</v>
      </c>
      <c r="F15" s="19">
        <v>436</v>
      </c>
      <c r="G15" s="20">
        <v>417</v>
      </c>
      <c r="H15" s="23">
        <f t="shared" si="1"/>
        <v>853</v>
      </c>
      <c r="I15" s="24">
        <v>91</v>
      </c>
      <c r="J15" s="19">
        <v>78</v>
      </c>
      <c r="K15" s="20">
        <v>184</v>
      </c>
      <c r="L15" s="25">
        <f t="shared" si="2"/>
        <v>262</v>
      </c>
    </row>
    <row r="16" spans="1:12" ht="11.25" customHeight="1">
      <c r="A16" s="18">
        <v>12</v>
      </c>
      <c r="B16" s="19">
        <v>361</v>
      </c>
      <c r="C16" s="20">
        <v>339</v>
      </c>
      <c r="D16" s="21">
        <f t="shared" si="0"/>
        <v>700</v>
      </c>
      <c r="E16" s="22">
        <v>52</v>
      </c>
      <c r="F16" s="19">
        <v>427</v>
      </c>
      <c r="G16" s="20">
        <v>417</v>
      </c>
      <c r="H16" s="23">
        <f t="shared" si="1"/>
        <v>844</v>
      </c>
      <c r="I16" s="24">
        <v>92</v>
      </c>
      <c r="J16" s="19">
        <v>56</v>
      </c>
      <c r="K16" s="20">
        <v>134</v>
      </c>
      <c r="L16" s="25">
        <f t="shared" si="2"/>
        <v>190</v>
      </c>
    </row>
    <row r="17" spans="1:12" ht="11.25" customHeight="1">
      <c r="A17" s="18">
        <v>13</v>
      </c>
      <c r="B17" s="19">
        <v>375</v>
      </c>
      <c r="C17" s="20">
        <v>343</v>
      </c>
      <c r="D17" s="21">
        <f t="shared" si="0"/>
        <v>718</v>
      </c>
      <c r="E17" s="22">
        <v>53</v>
      </c>
      <c r="F17" s="19">
        <v>427</v>
      </c>
      <c r="G17" s="20">
        <v>424</v>
      </c>
      <c r="H17" s="23">
        <f t="shared" si="1"/>
        <v>851</v>
      </c>
      <c r="I17" s="24">
        <v>93</v>
      </c>
      <c r="J17" s="19">
        <v>37</v>
      </c>
      <c r="K17" s="20">
        <v>133</v>
      </c>
      <c r="L17" s="25">
        <f t="shared" si="2"/>
        <v>170</v>
      </c>
    </row>
    <row r="18" spans="1:12" ht="11.25" customHeight="1">
      <c r="A18" s="18">
        <v>14</v>
      </c>
      <c r="B18" s="19">
        <v>346</v>
      </c>
      <c r="C18" s="20">
        <v>315</v>
      </c>
      <c r="D18" s="21">
        <f t="shared" si="0"/>
        <v>661</v>
      </c>
      <c r="E18" s="22">
        <v>54</v>
      </c>
      <c r="F18" s="19">
        <v>452</v>
      </c>
      <c r="G18" s="20">
        <v>468</v>
      </c>
      <c r="H18" s="23">
        <f t="shared" si="1"/>
        <v>920</v>
      </c>
      <c r="I18" s="24">
        <v>94</v>
      </c>
      <c r="J18" s="19">
        <v>28</v>
      </c>
      <c r="K18" s="20">
        <v>91</v>
      </c>
      <c r="L18" s="25">
        <f t="shared" si="2"/>
        <v>119</v>
      </c>
    </row>
    <row r="19" spans="1:12" ht="11.25" customHeight="1">
      <c r="A19" s="26" t="s">
        <v>4</v>
      </c>
      <c r="B19" s="27">
        <f>SUM(B14:B18)</f>
        <v>1815</v>
      </c>
      <c r="C19" s="28">
        <f>SUM(C14:C18)</f>
        <v>1676</v>
      </c>
      <c r="D19" s="29">
        <f t="shared" si="0"/>
        <v>3491</v>
      </c>
      <c r="E19" s="30" t="s">
        <v>4</v>
      </c>
      <c r="F19" s="27">
        <f>SUM(F14:F18)</f>
        <v>2180</v>
      </c>
      <c r="G19" s="28">
        <f>SUM(G14:G18)</f>
        <v>2173</v>
      </c>
      <c r="H19" s="31">
        <f t="shared" si="1"/>
        <v>4353</v>
      </c>
      <c r="I19" s="32" t="s">
        <v>4</v>
      </c>
      <c r="J19" s="27">
        <f>SUM(J14:J18)</f>
        <v>292</v>
      </c>
      <c r="K19" s="28">
        <f>SUM(K14:K18)</f>
        <v>765</v>
      </c>
      <c r="L19" s="33">
        <f t="shared" si="2"/>
        <v>1057</v>
      </c>
    </row>
    <row r="20" spans="1:12" ht="11.25" customHeight="1">
      <c r="A20" s="34">
        <v>15</v>
      </c>
      <c r="B20" s="35">
        <v>376</v>
      </c>
      <c r="C20" s="36">
        <v>382</v>
      </c>
      <c r="D20" s="37">
        <f t="shared" si="0"/>
        <v>758</v>
      </c>
      <c r="E20" s="38">
        <v>55</v>
      </c>
      <c r="F20" s="35">
        <v>427</v>
      </c>
      <c r="G20" s="36">
        <v>412</v>
      </c>
      <c r="H20" s="39">
        <f t="shared" si="1"/>
        <v>839</v>
      </c>
      <c r="I20" s="40">
        <v>95</v>
      </c>
      <c r="J20" s="35">
        <v>20</v>
      </c>
      <c r="K20" s="36">
        <v>82</v>
      </c>
      <c r="L20" s="41">
        <f t="shared" si="2"/>
        <v>102</v>
      </c>
    </row>
    <row r="21" spans="1:12" ht="11.25" customHeight="1">
      <c r="A21" s="18">
        <v>16</v>
      </c>
      <c r="B21" s="19">
        <v>415</v>
      </c>
      <c r="C21" s="20">
        <v>357</v>
      </c>
      <c r="D21" s="21">
        <f t="shared" si="0"/>
        <v>772</v>
      </c>
      <c r="E21" s="22">
        <v>56</v>
      </c>
      <c r="F21" s="19">
        <v>427</v>
      </c>
      <c r="G21" s="20">
        <v>408</v>
      </c>
      <c r="H21" s="23">
        <f t="shared" si="1"/>
        <v>835</v>
      </c>
      <c r="I21" s="24">
        <v>96</v>
      </c>
      <c r="J21" s="19">
        <v>13</v>
      </c>
      <c r="K21" s="20">
        <v>50</v>
      </c>
      <c r="L21" s="25">
        <f t="shared" si="2"/>
        <v>63</v>
      </c>
    </row>
    <row r="22" spans="1:12" ht="11.25" customHeight="1">
      <c r="A22" s="18">
        <v>17</v>
      </c>
      <c r="B22" s="19">
        <v>419</v>
      </c>
      <c r="C22" s="20">
        <v>325</v>
      </c>
      <c r="D22" s="21">
        <f t="shared" si="0"/>
        <v>744</v>
      </c>
      <c r="E22" s="22">
        <v>57</v>
      </c>
      <c r="F22" s="19">
        <v>411</v>
      </c>
      <c r="G22" s="20">
        <v>408</v>
      </c>
      <c r="H22" s="23">
        <f t="shared" si="1"/>
        <v>819</v>
      </c>
      <c r="I22" s="24">
        <v>97</v>
      </c>
      <c r="J22" s="19">
        <v>12</v>
      </c>
      <c r="K22" s="20">
        <v>35</v>
      </c>
      <c r="L22" s="25">
        <f t="shared" si="2"/>
        <v>47</v>
      </c>
    </row>
    <row r="23" spans="1:12" ht="11.25" customHeight="1">
      <c r="A23" s="18">
        <v>18</v>
      </c>
      <c r="B23" s="19">
        <v>385</v>
      </c>
      <c r="C23" s="20">
        <v>356</v>
      </c>
      <c r="D23" s="21">
        <f t="shared" si="0"/>
        <v>741</v>
      </c>
      <c r="E23" s="22">
        <v>58</v>
      </c>
      <c r="F23" s="19">
        <v>452</v>
      </c>
      <c r="G23" s="20">
        <v>431</v>
      </c>
      <c r="H23" s="23">
        <f t="shared" si="1"/>
        <v>883</v>
      </c>
      <c r="I23" s="24">
        <v>98</v>
      </c>
      <c r="J23" s="19">
        <v>3</v>
      </c>
      <c r="K23" s="20">
        <v>32</v>
      </c>
      <c r="L23" s="25">
        <f t="shared" si="2"/>
        <v>35</v>
      </c>
    </row>
    <row r="24" spans="1:12" ht="11.25" customHeight="1">
      <c r="A24" s="18">
        <v>19</v>
      </c>
      <c r="B24" s="19">
        <v>307</v>
      </c>
      <c r="C24" s="20">
        <v>357</v>
      </c>
      <c r="D24" s="21">
        <f t="shared" si="0"/>
        <v>664</v>
      </c>
      <c r="E24" s="22">
        <v>59</v>
      </c>
      <c r="F24" s="19">
        <v>436</v>
      </c>
      <c r="G24" s="20">
        <v>425</v>
      </c>
      <c r="H24" s="23">
        <f t="shared" si="1"/>
        <v>861</v>
      </c>
      <c r="I24" s="24">
        <v>99</v>
      </c>
      <c r="J24" s="19">
        <v>8</v>
      </c>
      <c r="K24" s="20">
        <v>24</v>
      </c>
      <c r="L24" s="25">
        <f t="shared" si="2"/>
        <v>32</v>
      </c>
    </row>
    <row r="25" spans="1:12" ht="11.25" customHeight="1">
      <c r="A25" s="42" t="s">
        <v>4</v>
      </c>
      <c r="B25" s="43">
        <f>SUM(B20:B24)</f>
        <v>1902</v>
      </c>
      <c r="C25" s="44">
        <f>SUM(C20:C24)</f>
        <v>1777</v>
      </c>
      <c r="D25" s="45">
        <f t="shared" si="0"/>
        <v>3679</v>
      </c>
      <c r="E25" s="46" t="s">
        <v>4</v>
      </c>
      <c r="F25" s="43">
        <f>SUM(F20:F24)</f>
        <v>2153</v>
      </c>
      <c r="G25" s="44">
        <f>SUM(G20:G24)</f>
        <v>2084</v>
      </c>
      <c r="H25" s="47">
        <f t="shared" si="1"/>
        <v>4237</v>
      </c>
      <c r="I25" s="48" t="s">
        <v>4</v>
      </c>
      <c r="J25" s="43">
        <f>SUM(J20:J24)</f>
        <v>56</v>
      </c>
      <c r="K25" s="44">
        <f>SUM(K20:K24)</f>
        <v>223</v>
      </c>
      <c r="L25" s="49">
        <f t="shared" si="2"/>
        <v>279</v>
      </c>
    </row>
    <row r="26" spans="1:12" ht="11.25" customHeight="1">
      <c r="A26" s="18">
        <v>20</v>
      </c>
      <c r="B26" s="19">
        <v>335</v>
      </c>
      <c r="C26" s="20">
        <v>314</v>
      </c>
      <c r="D26" s="21">
        <f t="shared" si="0"/>
        <v>649</v>
      </c>
      <c r="E26" s="22">
        <v>60</v>
      </c>
      <c r="F26" s="19">
        <v>474</v>
      </c>
      <c r="G26" s="20">
        <v>419</v>
      </c>
      <c r="H26" s="23">
        <f t="shared" si="1"/>
        <v>893</v>
      </c>
      <c r="I26" s="24">
        <v>100</v>
      </c>
      <c r="J26" s="19">
        <v>2</v>
      </c>
      <c r="K26" s="20">
        <v>16</v>
      </c>
      <c r="L26" s="25">
        <f t="shared" si="2"/>
        <v>18</v>
      </c>
    </row>
    <row r="27" spans="1:12" ht="11.25" customHeight="1">
      <c r="A27" s="18">
        <v>21</v>
      </c>
      <c r="B27" s="19">
        <v>340</v>
      </c>
      <c r="C27" s="20">
        <v>305</v>
      </c>
      <c r="D27" s="21">
        <f t="shared" si="0"/>
        <v>645</v>
      </c>
      <c r="E27" s="22">
        <v>61</v>
      </c>
      <c r="F27" s="19">
        <v>475</v>
      </c>
      <c r="G27" s="20">
        <v>439</v>
      </c>
      <c r="H27" s="23">
        <f t="shared" si="1"/>
        <v>914</v>
      </c>
      <c r="I27" s="24">
        <v>101</v>
      </c>
      <c r="J27" s="19">
        <v>5</v>
      </c>
      <c r="K27" s="20">
        <v>9</v>
      </c>
      <c r="L27" s="25">
        <f t="shared" si="2"/>
        <v>14</v>
      </c>
    </row>
    <row r="28" spans="1:12" ht="11.25" customHeight="1">
      <c r="A28" s="18">
        <v>22</v>
      </c>
      <c r="B28" s="19">
        <v>341</v>
      </c>
      <c r="C28" s="20">
        <v>329</v>
      </c>
      <c r="D28" s="21">
        <f t="shared" si="0"/>
        <v>670</v>
      </c>
      <c r="E28" s="22">
        <v>62</v>
      </c>
      <c r="F28" s="19">
        <v>450</v>
      </c>
      <c r="G28" s="20">
        <v>464</v>
      </c>
      <c r="H28" s="23">
        <f t="shared" si="1"/>
        <v>914</v>
      </c>
      <c r="I28" s="24">
        <v>102</v>
      </c>
      <c r="J28" s="19">
        <v>1</v>
      </c>
      <c r="K28" s="20">
        <v>6</v>
      </c>
      <c r="L28" s="25">
        <f t="shared" si="2"/>
        <v>7</v>
      </c>
    </row>
    <row r="29" spans="1:12" ht="11.25" customHeight="1">
      <c r="A29" s="18">
        <v>23</v>
      </c>
      <c r="B29" s="19">
        <v>319</v>
      </c>
      <c r="C29" s="20">
        <v>281</v>
      </c>
      <c r="D29" s="21">
        <f t="shared" si="0"/>
        <v>600</v>
      </c>
      <c r="E29" s="22">
        <v>63</v>
      </c>
      <c r="F29" s="19">
        <v>497</v>
      </c>
      <c r="G29" s="20">
        <v>490</v>
      </c>
      <c r="H29" s="23">
        <f t="shared" si="1"/>
        <v>987</v>
      </c>
      <c r="I29" s="24">
        <v>103</v>
      </c>
      <c r="J29" s="19">
        <v>1</v>
      </c>
      <c r="K29" s="20">
        <v>1</v>
      </c>
      <c r="L29" s="25">
        <f t="shared" si="2"/>
        <v>2</v>
      </c>
    </row>
    <row r="30" spans="1:12" ht="11.25" customHeight="1">
      <c r="A30" s="18">
        <v>24</v>
      </c>
      <c r="B30" s="19">
        <v>296</v>
      </c>
      <c r="C30" s="20">
        <v>326</v>
      </c>
      <c r="D30" s="21">
        <f t="shared" si="0"/>
        <v>622</v>
      </c>
      <c r="E30" s="22">
        <v>64</v>
      </c>
      <c r="F30" s="19">
        <v>529</v>
      </c>
      <c r="G30" s="20">
        <v>575</v>
      </c>
      <c r="H30" s="23">
        <f t="shared" si="1"/>
        <v>1104</v>
      </c>
      <c r="I30" s="24">
        <v>104</v>
      </c>
      <c r="J30" s="19">
        <v>0</v>
      </c>
      <c r="K30" s="20">
        <v>4</v>
      </c>
      <c r="L30" s="25">
        <f t="shared" si="2"/>
        <v>4</v>
      </c>
    </row>
    <row r="31" spans="1:12" ht="11.25" customHeight="1">
      <c r="A31" s="26" t="s">
        <v>4</v>
      </c>
      <c r="B31" s="27">
        <f>SUM(B26:B30)</f>
        <v>1631</v>
      </c>
      <c r="C31" s="28">
        <f>SUM(C26:C30)</f>
        <v>1555</v>
      </c>
      <c r="D31" s="29">
        <f t="shared" si="0"/>
        <v>3186</v>
      </c>
      <c r="E31" s="30" t="s">
        <v>4</v>
      </c>
      <c r="F31" s="27">
        <f>SUM(F26:F30)</f>
        <v>2425</v>
      </c>
      <c r="G31" s="28">
        <f>SUM(G26:G30)</f>
        <v>2387</v>
      </c>
      <c r="H31" s="31">
        <f t="shared" si="1"/>
        <v>4812</v>
      </c>
      <c r="I31" s="32" t="s">
        <v>4</v>
      </c>
      <c r="J31" s="27">
        <f>SUM(J26:J30)</f>
        <v>9</v>
      </c>
      <c r="K31" s="28">
        <f>SUM(K26:K30)</f>
        <v>36</v>
      </c>
      <c r="L31" s="33">
        <f t="shared" si="2"/>
        <v>45</v>
      </c>
    </row>
    <row r="32" spans="1:12" ht="11.25" customHeight="1">
      <c r="A32" s="34">
        <v>25</v>
      </c>
      <c r="B32" s="35">
        <v>333</v>
      </c>
      <c r="C32" s="36">
        <v>285</v>
      </c>
      <c r="D32" s="37">
        <f t="shared" si="0"/>
        <v>618</v>
      </c>
      <c r="E32" s="38">
        <v>65</v>
      </c>
      <c r="F32" s="35">
        <v>559</v>
      </c>
      <c r="G32" s="36">
        <v>554</v>
      </c>
      <c r="H32" s="39">
        <f t="shared" si="1"/>
        <v>1113</v>
      </c>
      <c r="I32" s="40">
        <v>105</v>
      </c>
      <c r="J32" s="35">
        <v>0</v>
      </c>
      <c r="K32" s="36">
        <v>3</v>
      </c>
      <c r="L32" s="41">
        <f t="shared" si="2"/>
        <v>3</v>
      </c>
    </row>
    <row r="33" spans="1:12" ht="11.25" customHeight="1">
      <c r="A33" s="18">
        <v>26</v>
      </c>
      <c r="B33" s="19">
        <v>330</v>
      </c>
      <c r="C33" s="20">
        <v>312</v>
      </c>
      <c r="D33" s="21">
        <f t="shared" si="0"/>
        <v>642</v>
      </c>
      <c r="E33" s="22">
        <v>66</v>
      </c>
      <c r="F33" s="19">
        <v>561</v>
      </c>
      <c r="G33" s="20">
        <v>513</v>
      </c>
      <c r="H33" s="23">
        <f t="shared" si="1"/>
        <v>1074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362</v>
      </c>
      <c r="C34" s="20">
        <v>363</v>
      </c>
      <c r="D34" s="21">
        <f t="shared" si="0"/>
        <v>725</v>
      </c>
      <c r="E34" s="22">
        <v>67</v>
      </c>
      <c r="F34" s="19">
        <v>501</v>
      </c>
      <c r="G34" s="20">
        <v>567</v>
      </c>
      <c r="H34" s="23">
        <f t="shared" si="1"/>
        <v>1068</v>
      </c>
      <c r="I34" s="24">
        <v>107</v>
      </c>
      <c r="J34" s="19">
        <v>0</v>
      </c>
      <c r="K34" s="20">
        <v>2</v>
      </c>
      <c r="L34" s="25">
        <f t="shared" si="2"/>
        <v>2</v>
      </c>
    </row>
    <row r="35" spans="1:12" ht="11.25" customHeight="1">
      <c r="A35" s="18">
        <v>28</v>
      </c>
      <c r="B35" s="19">
        <v>375</v>
      </c>
      <c r="C35" s="20">
        <v>365</v>
      </c>
      <c r="D35" s="21">
        <f t="shared" si="0"/>
        <v>740</v>
      </c>
      <c r="E35" s="22">
        <v>68</v>
      </c>
      <c r="F35" s="19">
        <v>415</v>
      </c>
      <c r="G35" s="20">
        <v>392</v>
      </c>
      <c r="H35" s="23">
        <f t="shared" si="1"/>
        <v>807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364</v>
      </c>
      <c r="C36" s="20">
        <v>363</v>
      </c>
      <c r="D36" s="21">
        <f t="shared" si="0"/>
        <v>727</v>
      </c>
      <c r="E36" s="22">
        <v>69</v>
      </c>
      <c r="F36" s="19">
        <v>285</v>
      </c>
      <c r="G36" s="20">
        <v>303</v>
      </c>
      <c r="H36" s="23">
        <f t="shared" si="1"/>
        <v>588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4</v>
      </c>
      <c r="B37" s="43">
        <f>SUM(B32:B36)</f>
        <v>1764</v>
      </c>
      <c r="C37" s="44">
        <f>SUM(C32:C36)</f>
        <v>1688</v>
      </c>
      <c r="D37" s="45">
        <f t="shared" si="0"/>
        <v>3452</v>
      </c>
      <c r="E37" s="46" t="s">
        <v>4</v>
      </c>
      <c r="F37" s="43">
        <f>SUM(F32:F36)</f>
        <v>2321</v>
      </c>
      <c r="G37" s="44">
        <f>SUM(G32:G36)</f>
        <v>2329</v>
      </c>
      <c r="H37" s="47">
        <f t="shared" si="1"/>
        <v>4650</v>
      </c>
      <c r="I37" s="48" t="s">
        <v>4</v>
      </c>
      <c r="J37" s="43">
        <f>SUM(J32:J36)</f>
        <v>0</v>
      </c>
      <c r="K37" s="44">
        <f>SUM(K32:K36)</f>
        <v>5</v>
      </c>
      <c r="L37" s="49">
        <f t="shared" si="2"/>
        <v>5</v>
      </c>
    </row>
    <row r="38" spans="1:12" ht="11.25" customHeight="1">
      <c r="A38" s="18">
        <v>30</v>
      </c>
      <c r="B38" s="19">
        <v>374</v>
      </c>
      <c r="C38" s="20">
        <v>362</v>
      </c>
      <c r="D38" s="21">
        <f t="shared" si="0"/>
        <v>736</v>
      </c>
      <c r="E38" s="22">
        <v>70</v>
      </c>
      <c r="F38" s="19">
        <v>381</v>
      </c>
      <c r="G38" s="20">
        <v>445</v>
      </c>
      <c r="H38" s="23">
        <f t="shared" si="1"/>
        <v>826</v>
      </c>
      <c r="I38" s="24"/>
      <c r="J38" s="19"/>
      <c r="K38" s="20"/>
      <c r="L38" s="25"/>
    </row>
    <row r="39" spans="1:13" ht="11.25" customHeight="1">
      <c r="A39" s="18">
        <v>31</v>
      </c>
      <c r="B39" s="19">
        <v>404</v>
      </c>
      <c r="C39" s="20">
        <v>399</v>
      </c>
      <c r="D39" s="21">
        <f t="shared" si="0"/>
        <v>803</v>
      </c>
      <c r="E39" s="22">
        <v>71</v>
      </c>
      <c r="F39" s="19">
        <v>430</v>
      </c>
      <c r="G39" s="20">
        <v>420</v>
      </c>
      <c r="H39" s="23">
        <f t="shared" si="1"/>
        <v>850</v>
      </c>
      <c r="I39" s="57" t="s">
        <v>0</v>
      </c>
      <c r="J39" s="61">
        <f>B7+B13+B19+B25+B31+B37+B43+B49+F7+F13+F19+F25+F31+F37+F43+F49+J7+J13+J19+J25+J31+J37</f>
        <v>34435</v>
      </c>
      <c r="K39" s="62">
        <f>C7+C13+C19+C25+C31+C37+C43+C49+G7+G13+G19+G25+G31+G37+G43+G49+K7+K13+K19+K25+K31+K37</f>
        <v>35689</v>
      </c>
      <c r="L39" s="63">
        <f>D7+D13+D19+D25+D31+D37+D43+D49+H7+H13+H19+H25+H31+H37+H43+H49+L7+L13+L19+L25+L31+L37</f>
        <v>70124</v>
      </c>
      <c r="M39" s="75"/>
    </row>
    <row r="40" spans="1:13" ht="11.25" customHeight="1">
      <c r="A40" s="18">
        <v>32</v>
      </c>
      <c r="B40" s="19">
        <v>424</v>
      </c>
      <c r="C40" s="20">
        <v>383</v>
      </c>
      <c r="D40" s="21">
        <f t="shared" si="0"/>
        <v>807</v>
      </c>
      <c r="E40" s="22">
        <v>72</v>
      </c>
      <c r="F40" s="19">
        <v>356</v>
      </c>
      <c r="G40" s="20">
        <v>378</v>
      </c>
      <c r="H40" s="23">
        <f t="shared" si="1"/>
        <v>734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461</v>
      </c>
      <c r="C41" s="20">
        <v>403</v>
      </c>
      <c r="D41" s="21">
        <f t="shared" si="0"/>
        <v>864</v>
      </c>
      <c r="E41" s="22">
        <v>73</v>
      </c>
      <c r="F41" s="19">
        <v>393</v>
      </c>
      <c r="G41" s="20">
        <v>384</v>
      </c>
      <c r="H41" s="23">
        <f t="shared" si="1"/>
        <v>777</v>
      </c>
      <c r="I41" s="24" t="s">
        <v>5</v>
      </c>
      <c r="J41" s="64">
        <f>B7+B13+B19</f>
        <v>5148</v>
      </c>
      <c r="K41" s="65">
        <f>C7+C13+C19</f>
        <v>4861</v>
      </c>
      <c r="L41" s="66">
        <f>SUM(J41:K41)</f>
        <v>10009</v>
      </c>
      <c r="M41" s="71">
        <f>L41/L39</f>
        <v>0.1427328731960527</v>
      </c>
    </row>
    <row r="42" spans="1:13" ht="11.25" customHeight="1">
      <c r="A42" s="18">
        <v>34</v>
      </c>
      <c r="B42" s="19">
        <v>429</v>
      </c>
      <c r="C42" s="20">
        <v>391</v>
      </c>
      <c r="D42" s="21">
        <f t="shared" si="0"/>
        <v>820</v>
      </c>
      <c r="E42" s="22">
        <v>74</v>
      </c>
      <c r="F42" s="19">
        <v>351</v>
      </c>
      <c r="G42" s="20">
        <v>392</v>
      </c>
      <c r="H42" s="23">
        <f t="shared" si="1"/>
        <v>743</v>
      </c>
      <c r="I42" s="24" t="s">
        <v>6</v>
      </c>
      <c r="J42" s="64">
        <f>B25+B31+B37+B43+B49+F7+F13+F19+F25+F31</f>
        <v>21360</v>
      </c>
      <c r="K42" s="65">
        <f>C25+C31+C37+C43+C49+G7+G13+G19+G25+G31</f>
        <v>20622</v>
      </c>
      <c r="L42" s="66">
        <f>SUM(J42:K42)</f>
        <v>41982</v>
      </c>
      <c r="M42" s="71">
        <f>L42/L39</f>
        <v>0.5986823341509326</v>
      </c>
    </row>
    <row r="43" spans="1:13" ht="11.25" customHeight="1">
      <c r="A43" s="26" t="s">
        <v>4</v>
      </c>
      <c r="B43" s="27">
        <f>SUM(B38:B42)</f>
        <v>2092</v>
      </c>
      <c r="C43" s="28">
        <f>SUM(C38:C42)</f>
        <v>1938</v>
      </c>
      <c r="D43" s="29">
        <f t="shared" si="0"/>
        <v>4030</v>
      </c>
      <c r="E43" s="30" t="s">
        <v>4</v>
      </c>
      <c r="F43" s="27">
        <f>SUM(F38:F42)</f>
        <v>1911</v>
      </c>
      <c r="G43" s="28">
        <f>SUM(G38:G42)</f>
        <v>2019</v>
      </c>
      <c r="H43" s="31">
        <f t="shared" si="1"/>
        <v>3930</v>
      </c>
      <c r="I43" s="24" t="s">
        <v>7</v>
      </c>
      <c r="J43" s="58">
        <f>F37+F43+F49+J7+J13+J19+J25+J31+J37</f>
        <v>7927</v>
      </c>
      <c r="K43" s="59">
        <f>G37+G43+G49+K7+K13+K19+K25+K31+K37</f>
        <v>10206</v>
      </c>
      <c r="L43" s="60">
        <f>SUM(J43:K43)</f>
        <v>18133</v>
      </c>
      <c r="M43" s="71">
        <f>L43/L39</f>
        <v>0.25858479265301465</v>
      </c>
    </row>
    <row r="44" spans="1:13" ht="11.25" customHeight="1">
      <c r="A44" s="34">
        <v>35</v>
      </c>
      <c r="B44" s="35">
        <v>487</v>
      </c>
      <c r="C44" s="36">
        <v>465</v>
      </c>
      <c r="D44" s="37">
        <f t="shared" si="0"/>
        <v>952</v>
      </c>
      <c r="E44" s="38">
        <v>75</v>
      </c>
      <c r="F44" s="35">
        <v>282</v>
      </c>
      <c r="G44" s="36">
        <v>330</v>
      </c>
      <c r="H44" s="39">
        <f t="shared" si="1"/>
        <v>612</v>
      </c>
      <c r="I44" s="70" t="s">
        <v>12</v>
      </c>
      <c r="J44" s="72">
        <v>43.29</v>
      </c>
      <c r="K44" s="73">
        <v>46.26</v>
      </c>
      <c r="L44" s="74">
        <v>44.8</v>
      </c>
      <c r="M44" s="71"/>
    </row>
    <row r="45" spans="1:13" ht="11.25" customHeight="1">
      <c r="A45" s="18">
        <v>36</v>
      </c>
      <c r="B45" s="19">
        <v>456</v>
      </c>
      <c r="C45" s="20">
        <v>475</v>
      </c>
      <c r="D45" s="21">
        <f t="shared" si="0"/>
        <v>931</v>
      </c>
      <c r="E45" s="22">
        <v>76</v>
      </c>
      <c r="F45" s="19">
        <v>287</v>
      </c>
      <c r="G45" s="20">
        <v>339</v>
      </c>
      <c r="H45" s="23">
        <f t="shared" si="1"/>
        <v>626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500</v>
      </c>
      <c r="C46" s="20">
        <v>456</v>
      </c>
      <c r="D46" s="21">
        <f t="shared" si="0"/>
        <v>956</v>
      </c>
      <c r="E46" s="22">
        <v>77</v>
      </c>
      <c r="F46" s="19">
        <v>300</v>
      </c>
      <c r="G46" s="20">
        <v>384</v>
      </c>
      <c r="H46" s="23">
        <f t="shared" si="1"/>
        <v>684</v>
      </c>
      <c r="I46" s="24" t="s">
        <v>8</v>
      </c>
      <c r="J46" s="64">
        <f>F49+J7+J13+J19+J25+J31+J37</f>
        <v>3695</v>
      </c>
      <c r="K46" s="65">
        <f>G49+K7+K13+K19+K25+K31+K37</f>
        <v>5858</v>
      </c>
      <c r="L46" s="66">
        <f>H49+L7+L13+L19+L25+L31+L37</f>
        <v>9553</v>
      </c>
      <c r="M46" s="71">
        <f>L46/L39</f>
        <v>0.13623010666818777</v>
      </c>
    </row>
    <row r="47" spans="1:13" ht="11.25" customHeight="1">
      <c r="A47" s="18">
        <v>38</v>
      </c>
      <c r="B47" s="19">
        <v>507</v>
      </c>
      <c r="C47" s="20">
        <v>441</v>
      </c>
      <c r="D47" s="21">
        <f t="shared" si="0"/>
        <v>948</v>
      </c>
      <c r="E47" s="22">
        <v>78</v>
      </c>
      <c r="F47" s="19">
        <v>277</v>
      </c>
      <c r="G47" s="20">
        <v>343</v>
      </c>
      <c r="H47" s="23">
        <f t="shared" si="1"/>
        <v>620</v>
      </c>
      <c r="I47" s="24" t="s">
        <v>9</v>
      </c>
      <c r="J47" s="64">
        <f>J13+J19+J25+J31+J37</f>
        <v>1094</v>
      </c>
      <c r="K47" s="65">
        <f>K13+K19+K25+K31+K37</f>
        <v>2394</v>
      </c>
      <c r="L47" s="66">
        <f>L13+L19+L25+L31+L37</f>
        <v>3488</v>
      </c>
      <c r="M47" s="71">
        <f>L47/L39</f>
        <v>0.049740459757001886</v>
      </c>
    </row>
    <row r="48" spans="1:13" ht="11.25" customHeight="1">
      <c r="A48" s="18">
        <v>39</v>
      </c>
      <c r="B48" s="19">
        <v>447</v>
      </c>
      <c r="C48" s="20">
        <v>491</v>
      </c>
      <c r="D48" s="21">
        <f t="shared" si="0"/>
        <v>938</v>
      </c>
      <c r="E48" s="22">
        <v>79</v>
      </c>
      <c r="F48" s="19">
        <v>251</v>
      </c>
      <c r="G48" s="20">
        <v>373</v>
      </c>
      <c r="H48" s="23">
        <f t="shared" si="1"/>
        <v>624</v>
      </c>
      <c r="I48" s="24" t="s">
        <v>10</v>
      </c>
      <c r="J48" s="64">
        <f>J25+J31+J37</f>
        <v>65</v>
      </c>
      <c r="K48" s="65">
        <f>K25+K31+K37</f>
        <v>264</v>
      </c>
      <c r="L48" s="66">
        <f>L25+L31+L37</f>
        <v>329</v>
      </c>
      <c r="M48" s="71">
        <f>L48/L39</f>
        <v>0.004691689008042895</v>
      </c>
    </row>
    <row r="49" spans="1:13" ht="11.25" customHeight="1" thickBot="1">
      <c r="A49" s="50" t="s">
        <v>4</v>
      </c>
      <c r="B49" s="51">
        <f>SUM(B44:B48)</f>
        <v>2397</v>
      </c>
      <c r="C49" s="52">
        <f>SUM(C44:C48)</f>
        <v>2328</v>
      </c>
      <c r="D49" s="53">
        <f t="shared" si="0"/>
        <v>4725</v>
      </c>
      <c r="E49" s="54" t="s">
        <v>4</v>
      </c>
      <c r="F49" s="51">
        <f>SUM(F44:F48)</f>
        <v>1397</v>
      </c>
      <c r="G49" s="52">
        <f>SUM(G44:G48)</f>
        <v>1769</v>
      </c>
      <c r="H49" s="55">
        <f t="shared" si="1"/>
        <v>3166</v>
      </c>
      <c r="I49" s="56" t="s">
        <v>11</v>
      </c>
      <c r="J49" s="67">
        <f>J31+J37</f>
        <v>9</v>
      </c>
      <c r="K49" s="68">
        <f>K31+K37</f>
        <v>41</v>
      </c>
      <c r="L49" s="69">
        <f>L31+L37</f>
        <v>50</v>
      </c>
      <c r="M49" s="71">
        <f>L49/L39</f>
        <v>0.0007130226455992243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（平成27年4月1日現在）&amp;R&amp;12旧佐久市</oddHeader>
  </headerFooter>
  <ignoredErrors>
    <ignoredError sqref="D2 D3:D6 D8:D12 D14:D18 D20:D24 D26:D30 D32:D36 D38:D42 D44:D48 H2:H6 H8:H12 H14:H18 H20:H24 H26:H30 H32:H36 H38:H42 H44:H48 L32:L36 L26:L30 L20:L24 L2:L6 L8:L12 L14:L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41</v>
      </c>
      <c r="C2" s="11">
        <v>34</v>
      </c>
      <c r="D2" s="12">
        <f aca="true" t="shared" si="0" ref="D2:D49">SUM(B2:C2)</f>
        <v>75</v>
      </c>
      <c r="E2" s="13">
        <v>40</v>
      </c>
      <c r="F2" s="10">
        <v>90</v>
      </c>
      <c r="G2" s="11">
        <v>75</v>
      </c>
      <c r="H2" s="14">
        <f aca="true" t="shared" si="1" ref="H2:H49">SUM(F2:G2)</f>
        <v>165</v>
      </c>
      <c r="I2" s="15">
        <v>80</v>
      </c>
      <c r="J2" s="10">
        <v>77</v>
      </c>
      <c r="K2" s="11">
        <v>88</v>
      </c>
      <c r="L2" s="16">
        <f aca="true" t="shared" si="2" ref="L2:L37">SUM(J2:K2)</f>
        <v>165</v>
      </c>
    </row>
    <row r="3" spans="1:12" ht="11.25" customHeight="1">
      <c r="A3" s="18">
        <v>1</v>
      </c>
      <c r="B3" s="19">
        <v>50</v>
      </c>
      <c r="C3" s="20">
        <v>48</v>
      </c>
      <c r="D3" s="21">
        <f t="shared" si="0"/>
        <v>98</v>
      </c>
      <c r="E3" s="22">
        <v>41</v>
      </c>
      <c r="F3" s="19">
        <v>90</v>
      </c>
      <c r="G3" s="20">
        <v>77</v>
      </c>
      <c r="H3" s="23">
        <f t="shared" si="1"/>
        <v>167</v>
      </c>
      <c r="I3" s="24">
        <v>81</v>
      </c>
      <c r="J3" s="19">
        <v>82</v>
      </c>
      <c r="K3" s="20">
        <v>94</v>
      </c>
      <c r="L3" s="25">
        <f t="shared" si="2"/>
        <v>176</v>
      </c>
    </row>
    <row r="4" spans="1:12" ht="11.25" customHeight="1">
      <c r="A4" s="18">
        <v>2</v>
      </c>
      <c r="B4" s="19">
        <v>40</v>
      </c>
      <c r="C4" s="20">
        <v>50</v>
      </c>
      <c r="D4" s="21">
        <f t="shared" si="0"/>
        <v>90</v>
      </c>
      <c r="E4" s="22">
        <v>42</v>
      </c>
      <c r="F4" s="19">
        <v>81</v>
      </c>
      <c r="G4" s="20">
        <v>71</v>
      </c>
      <c r="H4" s="23">
        <f t="shared" si="1"/>
        <v>152</v>
      </c>
      <c r="I4" s="24">
        <v>82</v>
      </c>
      <c r="J4" s="19">
        <v>66</v>
      </c>
      <c r="K4" s="20">
        <v>91</v>
      </c>
      <c r="L4" s="25">
        <f t="shared" si="2"/>
        <v>157</v>
      </c>
    </row>
    <row r="5" spans="1:12" ht="11.25" customHeight="1">
      <c r="A5" s="18">
        <v>3</v>
      </c>
      <c r="B5" s="19">
        <v>58</v>
      </c>
      <c r="C5" s="20">
        <v>32</v>
      </c>
      <c r="D5" s="21">
        <f t="shared" si="0"/>
        <v>90</v>
      </c>
      <c r="E5" s="22">
        <v>43</v>
      </c>
      <c r="F5" s="19">
        <v>68</v>
      </c>
      <c r="G5" s="20">
        <v>74</v>
      </c>
      <c r="H5" s="23">
        <f t="shared" si="1"/>
        <v>142</v>
      </c>
      <c r="I5" s="24">
        <v>83</v>
      </c>
      <c r="J5" s="19">
        <v>47</v>
      </c>
      <c r="K5" s="20">
        <v>89</v>
      </c>
      <c r="L5" s="25">
        <f t="shared" si="2"/>
        <v>136</v>
      </c>
    </row>
    <row r="6" spans="1:12" ht="11.25" customHeight="1">
      <c r="A6" s="18">
        <v>4</v>
      </c>
      <c r="B6" s="19">
        <v>42</v>
      </c>
      <c r="C6" s="20">
        <v>57</v>
      </c>
      <c r="D6" s="21">
        <f t="shared" si="0"/>
        <v>99</v>
      </c>
      <c r="E6" s="22">
        <v>44</v>
      </c>
      <c r="F6" s="19">
        <v>71</v>
      </c>
      <c r="G6" s="20">
        <v>80</v>
      </c>
      <c r="H6" s="23">
        <f t="shared" si="1"/>
        <v>151</v>
      </c>
      <c r="I6" s="24">
        <v>84</v>
      </c>
      <c r="J6" s="19">
        <v>46</v>
      </c>
      <c r="K6" s="20">
        <v>81</v>
      </c>
      <c r="L6" s="25">
        <f t="shared" si="2"/>
        <v>127</v>
      </c>
    </row>
    <row r="7" spans="1:12" ht="11.25" customHeight="1">
      <c r="A7" s="26" t="s">
        <v>17</v>
      </c>
      <c r="B7" s="27">
        <f>SUM(B2:B6)</f>
        <v>231</v>
      </c>
      <c r="C7" s="28">
        <f>SUM(C2:C6)</f>
        <v>221</v>
      </c>
      <c r="D7" s="29">
        <f t="shared" si="0"/>
        <v>452</v>
      </c>
      <c r="E7" s="30" t="s">
        <v>17</v>
      </c>
      <c r="F7" s="27">
        <f>SUM(F2:F6)</f>
        <v>400</v>
      </c>
      <c r="G7" s="28">
        <f>SUM(G2:G6)</f>
        <v>377</v>
      </c>
      <c r="H7" s="31">
        <f t="shared" si="1"/>
        <v>777</v>
      </c>
      <c r="I7" s="32" t="s">
        <v>17</v>
      </c>
      <c r="J7" s="27">
        <f>SUM(J2:J6)</f>
        <v>318</v>
      </c>
      <c r="K7" s="28">
        <f>SUM(K2:K6)</f>
        <v>443</v>
      </c>
      <c r="L7" s="33">
        <f t="shared" si="2"/>
        <v>761</v>
      </c>
    </row>
    <row r="8" spans="1:12" ht="11.25" customHeight="1">
      <c r="A8" s="34">
        <v>5</v>
      </c>
      <c r="B8" s="35">
        <v>44</v>
      </c>
      <c r="C8" s="36">
        <v>53</v>
      </c>
      <c r="D8" s="37">
        <f t="shared" si="0"/>
        <v>97</v>
      </c>
      <c r="E8" s="38">
        <v>45</v>
      </c>
      <c r="F8" s="35">
        <v>80</v>
      </c>
      <c r="G8" s="36">
        <v>80</v>
      </c>
      <c r="H8" s="39">
        <f t="shared" si="1"/>
        <v>160</v>
      </c>
      <c r="I8" s="40">
        <v>85</v>
      </c>
      <c r="J8" s="35">
        <v>40</v>
      </c>
      <c r="K8" s="36">
        <v>70</v>
      </c>
      <c r="L8" s="41">
        <f t="shared" si="2"/>
        <v>110</v>
      </c>
    </row>
    <row r="9" spans="1:12" ht="11.25" customHeight="1">
      <c r="A9" s="18">
        <v>6</v>
      </c>
      <c r="B9" s="19">
        <v>50</v>
      </c>
      <c r="C9" s="20">
        <v>33</v>
      </c>
      <c r="D9" s="21">
        <f t="shared" si="0"/>
        <v>83</v>
      </c>
      <c r="E9" s="22">
        <v>46</v>
      </c>
      <c r="F9" s="19">
        <v>80</v>
      </c>
      <c r="G9" s="20">
        <v>96</v>
      </c>
      <c r="H9" s="23">
        <f t="shared" si="1"/>
        <v>176</v>
      </c>
      <c r="I9" s="24">
        <v>86</v>
      </c>
      <c r="J9" s="19">
        <v>59</v>
      </c>
      <c r="K9" s="20">
        <v>94</v>
      </c>
      <c r="L9" s="25">
        <f t="shared" si="2"/>
        <v>153</v>
      </c>
    </row>
    <row r="10" spans="1:12" ht="11.25" customHeight="1">
      <c r="A10" s="18">
        <v>7</v>
      </c>
      <c r="B10" s="19">
        <v>52</v>
      </c>
      <c r="C10" s="20">
        <v>52</v>
      </c>
      <c r="D10" s="21">
        <f t="shared" si="0"/>
        <v>104</v>
      </c>
      <c r="E10" s="22">
        <v>47</v>
      </c>
      <c r="F10" s="19">
        <v>85</v>
      </c>
      <c r="G10" s="20">
        <v>93</v>
      </c>
      <c r="H10" s="23">
        <f t="shared" si="1"/>
        <v>178</v>
      </c>
      <c r="I10" s="24">
        <v>87</v>
      </c>
      <c r="J10" s="19">
        <v>38</v>
      </c>
      <c r="K10" s="20">
        <v>52</v>
      </c>
      <c r="L10" s="25">
        <f t="shared" si="2"/>
        <v>90</v>
      </c>
    </row>
    <row r="11" spans="1:12" ht="11.25" customHeight="1">
      <c r="A11" s="18">
        <v>8</v>
      </c>
      <c r="B11" s="19">
        <v>55</v>
      </c>
      <c r="C11" s="20">
        <v>55</v>
      </c>
      <c r="D11" s="21">
        <f t="shared" si="0"/>
        <v>110</v>
      </c>
      <c r="E11" s="22">
        <v>48</v>
      </c>
      <c r="F11" s="19">
        <v>96</v>
      </c>
      <c r="G11" s="20">
        <v>73</v>
      </c>
      <c r="H11" s="23">
        <f t="shared" si="1"/>
        <v>169</v>
      </c>
      <c r="I11" s="24">
        <v>88</v>
      </c>
      <c r="J11" s="19">
        <v>36</v>
      </c>
      <c r="K11" s="20">
        <v>86</v>
      </c>
      <c r="L11" s="25">
        <f t="shared" si="2"/>
        <v>122</v>
      </c>
    </row>
    <row r="12" spans="1:12" ht="11.25" customHeight="1">
      <c r="A12" s="18">
        <v>9</v>
      </c>
      <c r="B12" s="19">
        <v>59</v>
      </c>
      <c r="C12" s="20">
        <v>47</v>
      </c>
      <c r="D12" s="21">
        <f t="shared" si="0"/>
        <v>106</v>
      </c>
      <c r="E12" s="22">
        <v>49</v>
      </c>
      <c r="F12" s="19">
        <v>74</v>
      </c>
      <c r="G12" s="20">
        <v>84</v>
      </c>
      <c r="H12" s="23">
        <f t="shared" si="1"/>
        <v>158</v>
      </c>
      <c r="I12" s="24">
        <v>89</v>
      </c>
      <c r="J12" s="19">
        <v>28</v>
      </c>
      <c r="K12" s="20">
        <v>65</v>
      </c>
      <c r="L12" s="25">
        <f t="shared" si="2"/>
        <v>93</v>
      </c>
    </row>
    <row r="13" spans="1:12" ht="11.25" customHeight="1">
      <c r="A13" s="42" t="s">
        <v>17</v>
      </c>
      <c r="B13" s="43">
        <f>SUM(B8:B12)</f>
        <v>260</v>
      </c>
      <c r="C13" s="44">
        <f>SUM(C8:C12)</f>
        <v>240</v>
      </c>
      <c r="D13" s="45">
        <f t="shared" si="0"/>
        <v>500</v>
      </c>
      <c r="E13" s="46" t="s">
        <v>17</v>
      </c>
      <c r="F13" s="43">
        <f>SUM(F8:F12)</f>
        <v>415</v>
      </c>
      <c r="G13" s="44">
        <f>SUM(G8:G12)</f>
        <v>426</v>
      </c>
      <c r="H13" s="47">
        <f t="shared" si="1"/>
        <v>841</v>
      </c>
      <c r="I13" s="48" t="s">
        <v>17</v>
      </c>
      <c r="J13" s="43">
        <f>SUM(J8:J12)</f>
        <v>201</v>
      </c>
      <c r="K13" s="44">
        <f>SUM(K8:K12)</f>
        <v>367</v>
      </c>
      <c r="L13" s="49">
        <f t="shared" si="2"/>
        <v>568</v>
      </c>
    </row>
    <row r="14" spans="1:12" ht="11.25" customHeight="1">
      <c r="A14" s="18">
        <v>10</v>
      </c>
      <c r="B14" s="19">
        <v>52</v>
      </c>
      <c r="C14" s="20">
        <v>50</v>
      </c>
      <c r="D14" s="21">
        <f t="shared" si="0"/>
        <v>102</v>
      </c>
      <c r="E14" s="22">
        <v>50</v>
      </c>
      <c r="F14" s="19">
        <v>102</v>
      </c>
      <c r="G14" s="20">
        <v>97</v>
      </c>
      <c r="H14" s="23">
        <f t="shared" si="1"/>
        <v>199</v>
      </c>
      <c r="I14" s="24">
        <v>90</v>
      </c>
      <c r="J14" s="19">
        <v>25</v>
      </c>
      <c r="K14" s="20">
        <v>57</v>
      </c>
      <c r="L14" s="25">
        <f t="shared" si="2"/>
        <v>82</v>
      </c>
    </row>
    <row r="15" spans="1:12" ht="11.25" customHeight="1">
      <c r="A15" s="18">
        <v>11</v>
      </c>
      <c r="B15" s="19">
        <v>67</v>
      </c>
      <c r="C15" s="20">
        <v>46</v>
      </c>
      <c r="D15" s="21">
        <f t="shared" si="0"/>
        <v>113</v>
      </c>
      <c r="E15" s="22">
        <v>51</v>
      </c>
      <c r="F15" s="19">
        <v>94</v>
      </c>
      <c r="G15" s="20">
        <v>62</v>
      </c>
      <c r="H15" s="23">
        <f t="shared" si="1"/>
        <v>156</v>
      </c>
      <c r="I15" s="24">
        <v>91</v>
      </c>
      <c r="J15" s="19">
        <v>18</v>
      </c>
      <c r="K15" s="20">
        <v>51</v>
      </c>
      <c r="L15" s="25">
        <f t="shared" si="2"/>
        <v>69</v>
      </c>
    </row>
    <row r="16" spans="1:12" ht="11.25" customHeight="1">
      <c r="A16" s="18">
        <v>12</v>
      </c>
      <c r="B16" s="19">
        <v>62</v>
      </c>
      <c r="C16" s="20">
        <v>54</v>
      </c>
      <c r="D16" s="21">
        <f t="shared" si="0"/>
        <v>116</v>
      </c>
      <c r="E16" s="22">
        <v>52</v>
      </c>
      <c r="F16" s="19">
        <v>104</v>
      </c>
      <c r="G16" s="20">
        <v>93</v>
      </c>
      <c r="H16" s="23">
        <f t="shared" si="1"/>
        <v>197</v>
      </c>
      <c r="I16" s="24">
        <v>92</v>
      </c>
      <c r="J16" s="19">
        <v>11</v>
      </c>
      <c r="K16" s="20">
        <v>48</v>
      </c>
      <c r="L16" s="25">
        <f t="shared" si="2"/>
        <v>59</v>
      </c>
    </row>
    <row r="17" spans="1:12" ht="11.25" customHeight="1">
      <c r="A17" s="18">
        <v>13</v>
      </c>
      <c r="B17" s="19">
        <v>58</v>
      </c>
      <c r="C17" s="20">
        <v>62</v>
      </c>
      <c r="D17" s="21">
        <f t="shared" si="0"/>
        <v>120</v>
      </c>
      <c r="E17" s="22">
        <v>53</v>
      </c>
      <c r="F17" s="19">
        <v>80</v>
      </c>
      <c r="G17" s="20">
        <v>65</v>
      </c>
      <c r="H17" s="23">
        <f t="shared" si="1"/>
        <v>145</v>
      </c>
      <c r="I17" s="24">
        <v>93</v>
      </c>
      <c r="J17" s="19">
        <v>11</v>
      </c>
      <c r="K17" s="20">
        <v>38</v>
      </c>
      <c r="L17" s="25">
        <f t="shared" si="2"/>
        <v>49</v>
      </c>
    </row>
    <row r="18" spans="1:12" ht="11.25" customHeight="1">
      <c r="A18" s="18">
        <v>14</v>
      </c>
      <c r="B18" s="19">
        <v>73</v>
      </c>
      <c r="C18" s="20">
        <v>58</v>
      </c>
      <c r="D18" s="21">
        <f t="shared" si="0"/>
        <v>131</v>
      </c>
      <c r="E18" s="22">
        <v>54</v>
      </c>
      <c r="F18" s="19">
        <v>65</v>
      </c>
      <c r="G18" s="20">
        <v>75</v>
      </c>
      <c r="H18" s="23">
        <f t="shared" si="1"/>
        <v>140</v>
      </c>
      <c r="I18" s="24">
        <v>94</v>
      </c>
      <c r="J18" s="19">
        <v>12</v>
      </c>
      <c r="K18" s="20">
        <v>30</v>
      </c>
      <c r="L18" s="25">
        <f t="shared" si="2"/>
        <v>42</v>
      </c>
    </row>
    <row r="19" spans="1:12" ht="11.25" customHeight="1">
      <c r="A19" s="26" t="s">
        <v>17</v>
      </c>
      <c r="B19" s="27">
        <f>SUM(B14:B18)</f>
        <v>312</v>
      </c>
      <c r="C19" s="28">
        <f>SUM(C14:C18)</f>
        <v>270</v>
      </c>
      <c r="D19" s="29">
        <f t="shared" si="0"/>
        <v>582</v>
      </c>
      <c r="E19" s="30" t="s">
        <v>17</v>
      </c>
      <c r="F19" s="27">
        <f>SUM(F14:F18)</f>
        <v>445</v>
      </c>
      <c r="G19" s="28">
        <f>SUM(G14:G18)</f>
        <v>392</v>
      </c>
      <c r="H19" s="31">
        <f t="shared" si="1"/>
        <v>837</v>
      </c>
      <c r="I19" s="32" t="s">
        <v>17</v>
      </c>
      <c r="J19" s="27">
        <f>SUM(J14:J18)</f>
        <v>77</v>
      </c>
      <c r="K19" s="28">
        <f>SUM(K14:K18)</f>
        <v>224</v>
      </c>
      <c r="L19" s="33">
        <f t="shared" si="2"/>
        <v>301</v>
      </c>
    </row>
    <row r="20" spans="1:12" ht="11.25" customHeight="1">
      <c r="A20" s="34">
        <v>15</v>
      </c>
      <c r="B20" s="35">
        <v>62</v>
      </c>
      <c r="C20" s="36">
        <v>64</v>
      </c>
      <c r="D20" s="37">
        <f t="shared" si="0"/>
        <v>126</v>
      </c>
      <c r="E20" s="38">
        <v>55</v>
      </c>
      <c r="F20" s="35">
        <v>89</v>
      </c>
      <c r="G20" s="36">
        <v>88</v>
      </c>
      <c r="H20" s="39">
        <f t="shared" si="1"/>
        <v>177</v>
      </c>
      <c r="I20" s="40">
        <v>95</v>
      </c>
      <c r="J20" s="35">
        <v>7</v>
      </c>
      <c r="K20" s="36">
        <v>24</v>
      </c>
      <c r="L20" s="41">
        <f t="shared" si="2"/>
        <v>31</v>
      </c>
    </row>
    <row r="21" spans="1:12" ht="11.25" customHeight="1">
      <c r="A21" s="18">
        <v>16</v>
      </c>
      <c r="B21" s="19">
        <v>65</v>
      </c>
      <c r="C21" s="20">
        <v>76</v>
      </c>
      <c r="D21" s="21">
        <f t="shared" si="0"/>
        <v>141</v>
      </c>
      <c r="E21" s="22">
        <v>56</v>
      </c>
      <c r="F21" s="19">
        <v>92</v>
      </c>
      <c r="G21" s="20">
        <v>94</v>
      </c>
      <c r="H21" s="23">
        <f t="shared" si="1"/>
        <v>186</v>
      </c>
      <c r="I21" s="24">
        <v>96</v>
      </c>
      <c r="J21" s="19">
        <v>7</v>
      </c>
      <c r="K21" s="20">
        <v>12</v>
      </c>
      <c r="L21" s="25">
        <f t="shared" si="2"/>
        <v>19</v>
      </c>
    </row>
    <row r="22" spans="1:12" ht="11.25" customHeight="1">
      <c r="A22" s="18">
        <v>17</v>
      </c>
      <c r="B22" s="19">
        <v>70</v>
      </c>
      <c r="C22" s="20">
        <v>71</v>
      </c>
      <c r="D22" s="21">
        <f t="shared" si="0"/>
        <v>141</v>
      </c>
      <c r="E22" s="22">
        <v>57</v>
      </c>
      <c r="F22" s="19">
        <v>83</v>
      </c>
      <c r="G22" s="20">
        <v>81</v>
      </c>
      <c r="H22" s="23">
        <f t="shared" si="1"/>
        <v>164</v>
      </c>
      <c r="I22" s="24">
        <v>97</v>
      </c>
      <c r="J22" s="19">
        <v>3</v>
      </c>
      <c r="K22" s="20">
        <v>12</v>
      </c>
      <c r="L22" s="25">
        <f t="shared" si="2"/>
        <v>15</v>
      </c>
    </row>
    <row r="23" spans="1:12" ht="11.25" customHeight="1">
      <c r="A23" s="18">
        <v>18</v>
      </c>
      <c r="B23" s="19">
        <v>79</v>
      </c>
      <c r="C23" s="20">
        <v>62</v>
      </c>
      <c r="D23" s="21">
        <f t="shared" si="0"/>
        <v>141</v>
      </c>
      <c r="E23" s="22">
        <v>58</v>
      </c>
      <c r="F23" s="19">
        <v>86</v>
      </c>
      <c r="G23" s="20">
        <v>102</v>
      </c>
      <c r="H23" s="23">
        <f t="shared" si="1"/>
        <v>188</v>
      </c>
      <c r="I23" s="24">
        <v>98</v>
      </c>
      <c r="J23" s="19">
        <v>2</v>
      </c>
      <c r="K23" s="20">
        <v>8</v>
      </c>
      <c r="L23" s="25">
        <f t="shared" si="2"/>
        <v>10</v>
      </c>
    </row>
    <row r="24" spans="1:12" ht="11.25" customHeight="1">
      <c r="A24" s="18">
        <v>19</v>
      </c>
      <c r="B24" s="19">
        <v>67</v>
      </c>
      <c r="C24" s="20">
        <v>89</v>
      </c>
      <c r="D24" s="21">
        <f t="shared" si="0"/>
        <v>156</v>
      </c>
      <c r="E24" s="22">
        <v>59</v>
      </c>
      <c r="F24" s="19">
        <v>93</v>
      </c>
      <c r="G24" s="20">
        <v>96</v>
      </c>
      <c r="H24" s="23">
        <f t="shared" si="1"/>
        <v>189</v>
      </c>
      <c r="I24" s="24">
        <v>99</v>
      </c>
      <c r="J24" s="19">
        <v>1</v>
      </c>
      <c r="K24" s="20">
        <v>6</v>
      </c>
      <c r="L24" s="25">
        <f t="shared" si="2"/>
        <v>7</v>
      </c>
    </row>
    <row r="25" spans="1:12" ht="11.25" customHeight="1">
      <c r="A25" s="42" t="s">
        <v>17</v>
      </c>
      <c r="B25" s="43">
        <f>SUM(B20:B24)</f>
        <v>343</v>
      </c>
      <c r="C25" s="44">
        <f>SUM(C20:C24)</f>
        <v>362</v>
      </c>
      <c r="D25" s="45">
        <f t="shared" si="0"/>
        <v>705</v>
      </c>
      <c r="E25" s="46" t="s">
        <v>17</v>
      </c>
      <c r="F25" s="43">
        <f>SUM(F20:F24)</f>
        <v>443</v>
      </c>
      <c r="G25" s="44">
        <f>SUM(G20:G24)</f>
        <v>461</v>
      </c>
      <c r="H25" s="47">
        <f t="shared" si="1"/>
        <v>904</v>
      </c>
      <c r="I25" s="48" t="s">
        <v>17</v>
      </c>
      <c r="J25" s="43">
        <f>SUM(J20:J24)</f>
        <v>20</v>
      </c>
      <c r="K25" s="44">
        <f>SUM(K20:K24)</f>
        <v>62</v>
      </c>
      <c r="L25" s="49">
        <f t="shared" si="2"/>
        <v>82</v>
      </c>
    </row>
    <row r="26" spans="1:12" ht="11.25" customHeight="1">
      <c r="A26" s="18">
        <v>20</v>
      </c>
      <c r="B26" s="19">
        <v>58</v>
      </c>
      <c r="C26" s="20">
        <v>50</v>
      </c>
      <c r="D26" s="21">
        <f t="shared" si="0"/>
        <v>108</v>
      </c>
      <c r="E26" s="22">
        <v>60</v>
      </c>
      <c r="F26" s="19">
        <v>110</v>
      </c>
      <c r="G26" s="20">
        <v>116</v>
      </c>
      <c r="H26" s="23">
        <f t="shared" si="1"/>
        <v>226</v>
      </c>
      <c r="I26" s="24">
        <v>100</v>
      </c>
      <c r="J26" s="19">
        <v>1</v>
      </c>
      <c r="K26" s="20">
        <v>9</v>
      </c>
      <c r="L26" s="25">
        <f t="shared" si="2"/>
        <v>10</v>
      </c>
    </row>
    <row r="27" spans="1:12" ht="11.25" customHeight="1">
      <c r="A27" s="18">
        <v>21</v>
      </c>
      <c r="B27" s="19">
        <v>71</v>
      </c>
      <c r="C27" s="20">
        <v>70</v>
      </c>
      <c r="D27" s="21">
        <f t="shared" si="0"/>
        <v>141</v>
      </c>
      <c r="E27" s="22">
        <v>61</v>
      </c>
      <c r="F27" s="19">
        <v>110</v>
      </c>
      <c r="G27" s="20">
        <v>99</v>
      </c>
      <c r="H27" s="23">
        <f t="shared" si="1"/>
        <v>209</v>
      </c>
      <c r="I27" s="24">
        <v>101</v>
      </c>
      <c r="J27" s="19">
        <v>1</v>
      </c>
      <c r="K27" s="20">
        <v>0</v>
      </c>
      <c r="L27" s="25">
        <f t="shared" si="2"/>
        <v>1</v>
      </c>
    </row>
    <row r="28" spans="1:12" ht="11.25" customHeight="1">
      <c r="A28" s="18">
        <v>22</v>
      </c>
      <c r="B28" s="19">
        <v>48</v>
      </c>
      <c r="C28" s="20">
        <v>59</v>
      </c>
      <c r="D28" s="21">
        <f t="shared" si="0"/>
        <v>107</v>
      </c>
      <c r="E28" s="22">
        <v>62</v>
      </c>
      <c r="F28" s="19">
        <v>100</v>
      </c>
      <c r="G28" s="20">
        <v>106</v>
      </c>
      <c r="H28" s="23">
        <f t="shared" si="1"/>
        <v>206</v>
      </c>
      <c r="I28" s="24">
        <v>102</v>
      </c>
      <c r="J28" s="19">
        <v>0</v>
      </c>
      <c r="K28" s="20">
        <v>2</v>
      </c>
      <c r="L28" s="25">
        <f t="shared" si="2"/>
        <v>2</v>
      </c>
    </row>
    <row r="29" spans="1:12" ht="11.25" customHeight="1">
      <c r="A29" s="18">
        <v>23</v>
      </c>
      <c r="B29" s="19">
        <v>63</v>
      </c>
      <c r="C29" s="20">
        <v>54</v>
      </c>
      <c r="D29" s="21">
        <f t="shared" si="0"/>
        <v>117</v>
      </c>
      <c r="E29" s="22">
        <v>63</v>
      </c>
      <c r="F29" s="19">
        <v>110</v>
      </c>
      <c r="G29" s="20">
        <v>117</v>
      </c>
      <c r="H29" s="23">
        <f t="shared" si="1"/>
        <v>227</v>
      </c>
      <c r="I29" s="24">
        <v>103</v>
      </c>
      <c r="J29" s="19">
        <v>0</v>
      </c>
      <c r="K29" s="20">
        <v>1</v>
      </c>
      <c r="L29" s="25">
        <f t="shared" si="2"/>
        <v>1</v>
      </c>
    </row>
    <row r="30" spans="1:12" ht="11.25" customHeight="1">
      <c r="A30" s="18">
        <v>24</v>
      </c>
      <c r="B30" s="19">
        <v>55</v>
      </c>
      <c r="C30" s="20">
        <v>63</v>
      </c>
      <c r="D30" s="21">
        <f t="shared" si="0"/>
        <v>118</v>
      </c>
      <c r="E30" s="22">
        <v>64</v>
      </c>
      <c r="F30" s="19">
        <v>117</v>
      </c>
      <c r="G30" s="20">
        <v>142</v>
      </c>
      <c r="H30" s="23">
        <f t="shared" si="1"/>
        <v>259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2" ht="11.25" customHeight="1">
      <c r="A31" s="26" t="s">
        <v>17</v>
      </c>
      <c r="B31" s="27">
        <f>SUM(B26:B30)</f>
        <v>295</v>
      </c>
      <c r="C31" s="28">
        <f>SUM(C26:C30)</f>
        <v>296</v>
      </c>
      <c r="D31" s="29">
        <f t="shared" si="0"/>
        <v>591</v>
      </c>
      <c r="E31" s="30" t="s">
        <v>17</v>
      </c>
      <c r="F31" s="27">
        <f>SUM(F26:F30)</f>
        <v>547</v>
      </c>
      <c r="G31" s="28">
        <f>SUM(G26:G30)</f>
        <v>580</v>
      </c>
      <c r="H31" s="31">
        <f t="shared" si="1"/>
        <v>1127</v>
      </c>
      <c r="I31" s="32" t="s">
        <v>17</v>
      </c>
      <c r="J31" s="27">
        <f>SUM(J26:J30)</f>
        <v>2</v>
      </c>
      <c r="K31" s="28">
        <f>SUM(K26:K30)</f>
        <v>12</v>
      </c>
      <c r="L31" s="33">
        <f t="shared" si="2"/>
        <v>14</v>
      </c>
    </row>
    <row r="32" spans="1:12" ht="11.25" customHeight="1">
      <c r="A32" s="34">
        <v>25</v>
      </c>
      <c r="B32" s="35">
        <v>73</v>
      </c>
      <c r="C32" s="36">
        <v>47</v>
      </c>
      <c r="D32" s="37">
        <f t="shared" si="0"/>
        <v>120</v>
      </c>
      <c r="E32" s="38">
        <v>65</v>
      </c>
      <c r="F32" s="35">
        <v>135</v>
      </c>
      <c r="G32" s="36">
        <v>121</v>
      </c>
      <c r="H32" s="39">
        <f t="shared" si="1"/>
        <v>256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2" ht="11.25" customHeight="1">
      <c r="A33" s="18">
        <v>26</v>
      </c>
      <c r="B33" s="19">
        <v>70</v>
      </c>
      <c r="C33" s="20">
        <v>62</v>
      </c>
      <c r="D33" s="21">
        <f t="shared" si="0"/>
        <v>132</v>
      </c>
      <c r="E33" s="22">
        <v>66</v>
      </c>
      <c r="F33" s="19">
        <v>127</v>
      </c>
      <c r="G33" s="20">
        <v>107</v>
      </c>
      <c r="H33" s="23">
        <f t="shared" si="1"/>
        <v>234</v>
      </c>
      <c r="I33" s="24">
        <v>106</v>
      </c>
      <c r="J33" s="19">
        <v>0</v>
      </c>
      <c r="K33" s="20">
        <v>1</v>
      </c>
      <c r="L33" s="25">
        <f t="shared" si="2"/>
        <v>1</v>
      </c>
    </row>
    <row r="34" spans="1:12" ht="11.25" customHeight="1">
      <c r="A34" s="18">
        <v>27</v>
      </c>
      <c r="B34" s="19">
        <v>63</v>
      </c>
      <c r="C34" s="20">
        <v>65</v>
      </c>
      <c r="D34" s="21">
        <f t="shared" si="0"/>
        <v>128</v>
      </c>
      <c r="E34" s="22">
        <v>67</v>
      </c>
      <c r="F34" s="19">
        <v>116</v>
      </c>
      <c r="G34" s="20">
        <v>137</v>
      </c>
      <c r="H34" s="23">
        <f t="shared" si="1"/>
        <v>253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67</v>
      </c>
      <c r="C35" s="20">
        <v>56</v>
      </c>
      <c r="D35" s="21">
        <f t="shared" si="0"/>
        <v>123</v>
      </c>
      <c r="E35" s="22">
        <v>68</v>
      </c>
      <c r="F35" s="19">
        <v>84</v>
      </c>
      <c r="G35" s="20">
        <v>102</v>
      </c>
      <c r="H35" s="23">
        <f t="shared" si="1"/>
        <v>186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52</v>
      </c>
      <c r="C36" s="20">
        <v>69</v>
      </c>
      <c r="D36" s="21">
        <f t="shared" si="0"/>
        <v>121</v>
      </c>
      <c r="E36" s="22">
        <v>69</v>
      </c>
      <c r="F36" s="19">
        <v>68</v>
      </c>
      <c r="G36" s="20">
        <v>81</v>
      </c>
      <c r="H36" s="23">
        <f t="shared" si="1"/>
        <v>149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17</v>
      </c>
      <c r="B37" s="43">
        <f>SUM(B32:B36)</f>
        <v>325</v>
      </c>
      <c r="C37" s="44">
        <f>SUM(C32:C36)</f>
        <v>299</v>
      </c>
      <c r="D37" s="45">
        <f t="shared" si="0"/>
        <v>624</v>
      </c>
      <c r="E37" s="46" t="s">
        <v>17</v>
      </c>
      <c r="F37" s="43">
        <f>SUM(F32:F36)</f>
        <v>530</v>
      </c>
      <c r="G37" s="44">
        <f>SUM(G32:G36)</f>
        <v>548</v>
      </c>
      <c r="H37" s="47">
        <f t="shared" si="1"/>
        <v>1078</v>
      </c>
      <c r="I37" s="48" t="s">
        <v>17</v>
      </c>
      <c r="J37" s="43">
        <f>SUM(J32:J36)</f>
        <v>0</v>
      </c>
      <c r="K37" s="44">
        <f>SUM(K32:K36)</f>
        <v>1</v>
      </c>
      <c r="L37" s="49">
        <f t="shared" si="2"/>
        <v>1</v>
      </c>
    </row>
    <row r="38" spans="1:12" ht="11.25" customHeight="1">
      <c r="A38" s="18">
        <v>30</v>
      </c>
      <c r="B38" s="19">
        <v>63</v>
      </c>
      <c r="C38" s="20">
        <v>49</v>
      </c>
      <c r="D38" s="21">
        <f t="shared" si="0"/>
        <v>112</v>
      </c>
      <c r="E38" s="22">
        <v>70</v>
      </c>
      <c r="F38" s="19">
        <v>102</v>
      </c>
      <c r="G38" s="20">
        <v>102</v>
      </c>
      <c r="H38" s="23">
        <f t="shared" si="1"/>
        <v>204</v>
      </c>
      <c r="I38" s="24"/>
      <c r="J38" s="19"/>
      <c r="K38" s="20"/>
      <c r="L38" s="25"/>
    </row>
    <row r="39" spans="1:13" ht="11.25" customHeight="1">
      <c r="A39" s="18">
        <v>31</v>
      </c>
      <c r="B39" s="19">
        <v>53</v>
      </c>
      <c r="C39" s="20">
        <v>72</v>
      </c>
      <c r="D39" s="21">
        <f t="shared" si="0"/>
        <v>125</v>
      </c>
      <c r="E39" s="22">
        <v>71</v>
      </c>
      <c r="F39" s="19">
        <v>98</v>
      </c>
      <c r="G39" s="20">
        <v>102</v>
      </c>
      <c r="H39" s="23">
        <f t="shared" si="1"/>
        <v>200</v>
      </c>
      <c r="I39" s="57" t="s">
        <v>16</v>
      </c>
      <c r="J39" s="61">
        <f>B7+B13+B19+B25+B31+B37+B43+B49+F7+F13+F19+F25+F31+F37+F43+F49+J7+J13+J19+J25+J31+J37</f>
        <v>6711</v>
      </c>
      <c r="K39" s="62">
        <f>C7+C13+C19+C25+C31+C37+C43+C49+G7+G13+G19+G25+G31+G37+G43+G49+K7+K13+K19+K25+K31+K37</f>
        <v>7156</v>
      </c>
      <c r="L39" s="63">
        <f>D7+D13+D19+D25+D31+D37+D43+D49+H7+H13+H19+H25+H31+H37+H43+H49+L7+L13+L19+L25+L31+L37</f>
        <v>13867</v>
      </c>
      <c r="M39" s="75"/>
    </row>
    <row r="40" spans="1:13" ht="11.25" customHeight="1">
      <c r="A40" s="18">
        <v>32</v>
      </c>
      <c r="B40" s="19">
        <v>58</v>
      </c>
      <c r="C40" s="20">
        <v>61</v>
      </c>
      <c r="D40" s="21">
        <f t="shared" si="0"/>
        <v>119</v>
      </c>
      <c r="E40" s="22">
        <v>72</v>
      </c>
      <c r="F40" s="19">
        <v>86</v>
      </c>
      <c r="G40" s="20">
        <v>92</v>
      </c>
      <c r="H40" s="23">
        <f t="shared" si="1"/>
        <v>178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69</v>
      </c>
      <c r="C41" s="20">
        <v>57</v>
      </c>
      <c r="D41" s="21">
        <f t="shared" si="0"/>
        <v>126</v>
      </c>
      <c r="E41" s="22">
        <v>73</v>
      </c>
      <c r="F41" s="19">
        <v>83</v>
      </c>
      <c r="G41" s="20">
        <v>92</v>
      </c>
      <c r="H41" s="23">
        <f t="shared" si="1"/>
        <v>175</v>
      </c>
      <c r="I41" s="24" t="s">
        <v>18</v>
      </c>
      <c r="J41" s="64">
        <f>B7+B13+B19</f>
        <v>803</v>
      </c>
      <c r="K41" s="65">
        <f>C7+C13+C19</f>
        <v>731</v>
      </c>
      <c r="L41" s="66">
        <f>SUM(J41:K41)</f>
        <v>1534</v>
      </c>
      <c r="M41" s="71">
        <f>L41/L39</f>
        <v>0.11062234080911516</v>
      </c>
    </row>
    <row r="42" spans="1:13" ht="11.25" customHeight="1">
      <c r="A42" s="18">
        <v>34</v>
      </c>
      <c r="B42" s="19">
        <v>70</v>
      </c>
      <c r="C42" s="20">
        <v>55</v>
      </c>
      <c r="D42" s="21">
        <f t="shared" si="0"/>
        <v>125</v>
      </c>
      <c r="E42" s="22">
        <v>74</v>
      </c>
      <c r="F42" s="19">
        <v>105</v>
      </c>
      <c r="G42" s="20">
        <v>104</v>
      </c>
      <c r="H42" s="23">
        <f t="shared" si="1"/>
        <v>209</v>
      </c>
      <c r="I42" s="24" t="s">
        <v>19</v>
      </c>
      <c r="J42" s="64">
        <f>B25+B31+B37+B43+B49+F7+F13+F19+F25+F31</f>
        <v>3922</v>
      </c>
      <c r="K42" s="65">
        <f>C25+C31+C37+C43+C49+G7+G13+G19+G25+G31</f>
        <v>3818</v>
      </c>
      <c r="L42" s="66">
        <f>SUM(J42:K42)</f>
        <v>7740</v>
      </c>
      <c r="M42" s="71">
        <f>L42/L39</f>
        <v>0.5581596596235667</v>
      </c>
    </row>
    <row r="43" spans="1:13" ht="11.25" customHeight="1">
      <c r="A43" s="26" t="s">
        <v>17</v>
      </c>
      <c r="B43" s="27">
        <f>SUM(B38:B42)</f>
        <v>313</v>
      </c>
      <c r="C43" s="28">
        <f>SUM(C38:C42)</f>
        <v>294</v>
      </c>
      <c r="D43" s="29">
        <f t="shared" si="0"/>
        <v>607</v>
      </c>
      <c r="E43" s="30" t="s">
        <v>17</v>
      </c>
      <c r="F43" s="27">
        <f>SUM(F38:F42)</f>
        <v>474</v>
      </c>
      <c r="G43" s="28">
        <f>SUM(G38:G42)</f>
        <v>492</v>
      </c>
      <c r="H43" s="31">
        <f t="shared" si="1"/>
        <v>966</v>
      </c>
      <c r="I43" s="24" t="s">
        <v>20</v>
      </c>
      <c r="J43" s="58">
        <f>F37+F43+F49+J7+J13+J19+J25+J31+J37</f>
        <v>1986</v>
      </c>
      <c r="K43" s="59">
        <f>G37+G43+G49+K7+K13+K19+K25+K31+K37</f>
        <v>2607</v>
      </c>
      <c r="L43" s="60">
        <f>SUM(J43:K43)</f>
        <v>4593</v>
      </c>
      <c r="M43" s="71">
        <f>L43/L39</f>
        <v>0.33121799956731807</v>
      </c>
    </row>
    <row r="44" spans="1:13" ht="11.25" customHeight="1">
      <c r="A44" s="34">
        <v>35</v>
      </c>
      <c r="B44" s="35">
        <v>81</v>
      </c>
      <c r="C44" s="36">
        <v>63</v>
      </c>
      <c r="D44" s="37">
        <f t="shared" si="0"/>
        <v>144</v>
      </c>
      <c r="E44" s="38">
        <v>75</v>
      </c>
      <c r="F44" s="35">
        <v>77</v>
      </c>
      <c r="G44" s="36">
        <v>84</v>
      </c>
      <c r="H44" s="39">
        <f t="shared" si="1"/>
        <v>161</v>
      </c>
      <c r="I44" s="70" t="s">
        <v>21</v>
      </c>
      <c r="J44" s="72">
        <v>47.38</v>
      </c>
      <c r="K44" s="73">
        <v>51.08</v>
      </c>
      <c r="L44" s="74">
        <v>49.3</v>
      </c>
      <c r="M44" s="71"/>
    </row>
    <row r="45" spans="1:13" ht="11.25" customHeight="1">
      <c r="A45" s="18">
        <v>36</v>
      </c>
      <c r="B45" s="19">
        <v>75</v>
      </c>
      <c r="C45" s="20">
        <v>65</v>
      </c>
      <c r="D45" s="21">
        <f t="shared" si="0"/>
        <v>140</v>
      </c>
      <c r="E45" s="22">
        <v>76</v>
      </c>
      <c r="F45" s="19">
        <v>76</v>
      </c>
      <c r="G45" s="20">
        <v>88</v>
      </c>
      <c r="H45" s="23">
        <f t="shared" si="1"/>
        <v>164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79</v>
      </c>
      <c r="C46" s="20">
        <v>52</v>
      </c>
      <c r="D46" s="21">
        <f t="shared" si="0"/>
        <v>131</v>
      </c>
      <c r="E46" s="22">
        <v>77</v>
      </c>
      <c r="F46" s="19">
        <v>77</v>
      </c>
      <c r="G46" s="20">
        <v>88</v>
      </c>
      <c r="H46" s="23">
        <f t="shared" si="1"/>
        <v>165</v>
      </c>
      <c r="I46" s="24" t="s">
        <v>22</v>
      </c>
      <c r="J46" s="64">
        <f>F49+J7+J13+J19+J25+J31+J37</f>
        <v>982</v>
      </c>
      <c r="K46" s="65">
        <f>G49+K7+K13+K19+K25+K31+K37</f>
        <v>1567</v>
      </c>
      <c r="L46" s="66">
        <f>H49+L7+L13+L19+L25+L31+L37</f>
        <v>2549</v>
      </c>
      <c r="M46" s="71">
        <f>L46/L39</f>
        <v>0.1838176966899834</v>
      </c>
    </row>
    <row r="47" spans="1:13" ht="11.25" customHeight="1">
      <c r="A47" s="18">
        <v>38</v>
      </c>
      <c r="B47" s="19">
        <v>81</v>
      </c>
      <c r="C47" s="20">
        <v>66</v>
      </c>
      <c r="D47" s="21">
        <f t="shared" si="0"/>
        <v>147</v>
      </c>
      <c r="E47" s="22">
        <v>78</v>
      </c>
      <c r="F47" s="19">
        <v>65</v>
      </c>
      <c r="G47" s="20">
        <v>93</v>
      </c>
      <c r="H47" s="23">
        <f t="shared" si="1"/>
        <v>158</v>
      </c>
      <c r="I47" s="24" t="s">
        <v>23</v>
      </c>
      <c r="J47" s="64">
        <f>J13+J19+J25+J31+J37</f>
        <v>300</v>
      </c>
      <c r="K47" s="65">
        <f>K13+K19+K25+K31+K37</f>
        <v>666</v>
      </c>
      <c r="L47" s="66">
        <f>L13+L19+L25+L31+L37</f>
        <v>966</v>
      </c>
      <c r="M47" s="71">
        <f>L47/L39</f>
        <v>0.0696617869762746</v>
      </c>
    </row>
    <row r="48" spans="1:13" ht="11.25" customHeight="1">
      <c r="A48" s="18">
        <v>39</v>
      </c>
      <c r="B48" s="19">
        <v>80</v>
      </c>
      <c r="C48" s="20">
        <v>85</v>
      </c>
      <c r="D48" s="21">
        <f t="shared" si="0"/>
        <v>165</v>
      </c>
      <c r="E48" s="22">
        <v>79</v>
      </c>
      <c r="F48" s="19">
        <v>69</v>
      </c>
      <c r="G48" s="20">
        <v>105</v>
      </c>
      <c r="H48" s="23">
        <f t="shared" si="1"/>
        <v>174</v>
      </c>
      <c r="I48" s="24" t="s">
        <v>24</v>
      </c>
      <c r="J48" s="64">
        <f>J25+J31+J37</f>
        <v>22</v>
      </c>
      <c r="K48" s="65">
        <f>K25+K31+K37</f>
        <v>75</v>
      </c>
      <c r="L48" s="66">
        <f>L25+L31+L37</f>
        <v>97</v>
      </c>
      <c r="M48" s="71">
        <f>L48/L39</f>
        <v>0.006995024158073123</v>
      </c>
    </row>
    <row r="49" spans="1:13" ht="11.25" customHeight="1" thickBot="1">
      <c r="A49" s="50" t="s">
        <v>17</v>
      </c>
      <c r="B49" s="51">
        <f>SUM(B44:B48)</f>
        <v>396</v>
      </c>
      <c r="C49" s="52">
        <f>SUM(C44:C48)</f>
        <v>331</v>
      </c>
      <c r="D49" s="53">
        <f t="shared" si="0"/>
        <v>727</v>
      </c>
      <c r="E49" s="54" t="s">
        <v>17</v>
      </c>
      <c r="F49" s="51">
        <f>SUM(F44:F48)</f>
        <v>364</v>
      </c>
      <c r="G49" s="52">
        <f>SUM(G44:G48)</f>
        <v>458</v>
      </c>
      <c r="H49" s="55">
        <f t="shared" si="1"/>
        <v>822</v>
      </c>
      <c r="I49" s="56" t="s">
        <v>25</v>
      </c>
      <c r="J49" s="67">
        <f>J31+J37</f>
        <v>2</v>
      </c>
      <c r="K49" s="68">
        <f>K31+K37</f>
        <v>13</v>
      </c>
      <c r="L49" s="69">
        <f>L31+L37</f>
        <v>15</v>
      </c>
      <c r="M49" s="71">
        <f>L49/L39</f>
        <v>0.0010817047667123385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（平成27年4月1日現在）&amp;R&amp;12旧臼田町</oddHeader>
  </headerFooter>
  <ignoredErrors>
    <ignoredError sqref="D2:D48 H2:H48 L2:L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19</v>
      </c>
      <c r="C2" s="11">
        <v>21</v>
      </c>
      <c r="D2" s="12">
        <f aca="true" t="shared" si="0" ref="D2:D49">SUM(B2:C2)</f>
        <v>40</v>
      </c>
      <c r="E2" s="13">
        <v>40</v>
      </c>
      <c r="F2" s="10">
        <v>32</v>
      </c>
      <c r="G2" s="11">
        <v>37</v>
      </c>
      <c r="H2" s="14">
        <f aca="true" t="shared" si="1" ref="H2:H49">SUM(F2:G2)</f>
        <v>69</v>
      </c>
      <c r="I2" s="15">
        <v>80</v>
      </c>
      <c r="J2" s="10">
        <v>28</v>
      </c>
      <c r="K2" s="11">
        <v>41</v>
      </c>
      <c r="L2" s="16">
        <f aca="true" t="shared" si="2" ref="L2:L37">SUM(J2:K2)</f>
        <v>69</v>
      </c>
    </row>
    <row r="3" spans="1:12" ht="11.25" customHeight="1">
      <c r="A3" s="18">
        <v>1</v>
      </c>
      <c r="B3" s="19">
        <v>18</v>
      </c>
      <c r="C3" s="20">
        <v>19</v>
      </c>
      <c r="D3" s="21">
        <f t="shared" si="0"/>
        <v>37</v>
      </c>
      <c r="E3" s="22">
        <v>41</v>
      </c>
      <c r="F3" s="19">
        <v>44</v>
      </c>
      <c r="G3" s="20">
        <v>41</v>
      </c>
      <c r="H3" s="23">
        <f t="shared" si="1"/>
        <v>85</v>
      </c>
      <c r="I3" s="24">
        <v>81</v>
      </c>
      <c r="J3" s="19">
        <v>20</v>
      </c>
      <c r="K3" s="20">
        <v>34</v>
      </c>
      <c r="L3" s="25">
        <f t="shared" si="2"/>
        <v>54</v>
      </c>
    </row>
    <row r="4" spans="1:12" ht="11.25" customHeight="1">
      <c r="A4" s="18">
        <v>2</v>
      </c>
      <c r="B4" s="19">
        <v>26</v>
      </c>
      <c r="C4" s="20">
        <v>16</v>
      </c>
      <c r="D4" s="21">
        <f t="shared" si="0"/>
        <v>42</v>
      </c>
      <c r="E4" s="22">
        <v>42</v>
      </c>
      <c r="F4" s="19">
        <v>51</v>
      </c>
      <c r="G4" s="20">
        <v>39</v>
      </c>
      <c r="H4" s="23">
        <f t="shared" si="1"/>
        <v>90</v>
      </c>
      <c r="I4" s="24">
        <v>82</v>
      </c>
      <c r="J4" s="19">
        <v>27</v>
      </c>
      <c r="K4" s="20">
        <v>44</v>
      </c>
      <c r="L4" s="25">
        <f t="shared" si="2"/>
        <v>71</v>
      </c>
    </row>
    <row r="5" spans="1:12" ht="11.25" customHeight="1">
      <c r="A5" s="18">
        <v>3</v>
      </c>
      <c r="B5" s="19">
        <v>25</v>
      </c>
      <c r="C5" s="20">
        <v>17</v>
      </c>
      <c r="D5" s="21">
        <f t="shared" si="0"/>
        <v>42</v>
      </c>
      <c r="E5" s="22">
        <v>43</v>
      </c>
      <c r="F5" s="19">
        <v>44</v>
      </c>
      <c r="G5" s="20">
        <v>41</v>
      </c>
      <c r="H5" s="23">
        <f t="shared" si="1"/>
        <v>85</v>
      </c>
      <c r="I5" s="24">
        <v>83</v>
      </c>
      <c r="J5" s="19">
        <v>33</v>
      </c>
      <c r="K5" s="20">
        <v>39</v>
      </c>
      <c r="L5" s="25">
        <f t="shared" si="2"/>
        <v>72</v>
      </c>
    </row>
    <row r="6" spans="1:12" ht="11.25" customHeight="1">
      <c r="A6" s="18">
        <v>4</v>
      </c>
      <c r="B6" s="19">
        <v>25</v>
      </c>
      <c r="C6" s="20">
        <v>25</v>
      </c>
      <c r="D6" s="21">
        <f t="shared" si="0"/>
        <v>50</v>
      </c>
      <c r="E6" s="22">
        <v>44</v>
      </c>
      <c r="F6" s="19">
        <v>44</v>
      </c>
      <c r="G6" s="20">
        <v>37</v>
      </c>
      <c r="H6" s="23">
        <f t="shared" si="1"/>
        <v>81</v>
      </c>
      <c r="I6" s="24">
        <v>84</v>
      </c>
      <c r="J6" s="19">
        <v>23</v>
      </c>
      <c r="K6" s="20">
        <v>39</v>
      </c>
      <c r="L6" s="25">
        <f t="shared" si="2"/>
        <v>62</v>
      </c>
    </row>
    <row r="7" spans="1:12" ht="11.25" customHeight="1">
      <c r="A7" s="26" t="s">
        <v>17</v>
      </c>
      <c r="B7" s="27">
        <f>SUM(B2:B6)</f>
        <v>113</v>
      </c>
      <c r="C7" s="28">
        <f>SUM(C2:C6)</f>
        <v>98</v>
      </c>
      <c r="D7" s="29">
        <f t="shared" si="0"/>
        <v>211</v>
      </c>
      <c r="E7" s="30" t="s">
        <v>17</v>
      </c>
      <c r="F7" s="27">
        <f>SUM(F2:F6)</f>
        <v>215</v>
      </c>
      <c r="G7" s="28">
        <f>SUM(G2:G6)</f>
        <v>195</v>
      </c>
      <c r="H7" s="31">
        <f t="shared" si="1"/>
        <v>410</v>
      </c>
      <c r="I7" s="32" t="s">
        <v>17</v>
      </c>
      <c r="J7" s="27">
        <f>SUM(J2:J6)</f>
        <v>131</v>
      </c>
      <c r="K7" s="28">
        <f>SUM(K2:K6)</f>
        <v>197</v>
      </c>
      <c r="L7" s="33">
        <f t="shared" si="2"/>
        <v>328</v>
      </c>
    </row>
    <row r="8" spans="1:12" ht="11.25" customHeight="1">
      <c r="A8" s="34">
        <v>5</v>
      </c>
      <c r="B8" s="35">
        <v>27</v>
      </c>
      <c r="C8" s="36">
        <v>27</v>
      </c>
      <c r="D8" s="37">
        <f t="shared" si="0"/>
        <v>54</v>
      </c>
      <c r="E8" s="38">
        <v>45</v>
      </c>
      <c r="F8" s="35">
        <v>52</v>
      </c>
      <c r="G8" s="36">
        <v>40</v>
      </c>
      <c r="H8" s="39">
        <f t="shared" si="1"/>
        <v>92</v>
      </c>
      <c r="I8" s="40">
        <v>85</v>
      </c>
      <c r="J8" s="35">
        <v>9</v>
      </c>
      <c r="K8" s="36">
        <v>39</v>
      </c>
      <c r="L8" s="41">
        <f t="shared" si="2"/>
        <v>48</v>
      </c>
    </row>
    <row r="9" spans="1:12" ht="11.25" customHeight="1">
      <c r="A9" s="18">
        <v>6</v>
      </c>
      <c r="B9" s="19">
        <v>19</v>
      </c>
      <c r="C9" s="20">
        <v>30</v>
      </c>
      <c r="D9" s="21">
        <f t="shared" si="0"/>
        <v>49</v>
      </c>
      <c r="E9" s="22">
        <v>46</v>
      </c>
      <c r="F9" s="19">
        <v>49</v>
      </c>
      <c r="G9" s="20">
        <v>43</v>
      </c>
      <c r="H9" s="23">
        <f t="shared" si="1"/>
        <v>92</v>
      </c>
      <c r="I9" s="24">
        <v>86</v>
      </c>
      <c r="J9" s="19">
        <v>24</v>
      </c>
      <c r="K9" s="20">
        <v>30</v>
      </c>
      <c r="L9" s="25">
        <f t="shared" si="2"/>
        <v>54</v>
      </c>
    </row>
    <row r="10" spans="1:12" ht="11.25" customHeight="1">
      <c r="A10" s="18">
        <v>7</v>
      </c>
      <c r="B10" s="19">
        <v>27</v>
      </c>
      <c r="C10" s="20">
        <v>23</v>
      </c>
      <c r="D10" s="21">
        <f t="shared" si="0"/>
        <v>50</v>
      </c>
      <c r="E10" s="22">
        <v>47</v>
      </c>
      <c r="F10" s="19">
        <v>27</v>
      </c>
      <c r="G10" s="20">
        <v>41</v>
      </c>
      <c r="H10" s="23">
        <f t="shared" si="1"/>
        <v>68</v>
      </c>
      <c r="I10" s="24">
        <v>87</v>
      </c>
      <c r="J10" s="19">
        <v>18</v>
      </c>
      <c r="K10" s="20">
        <v>29</v>
      </c>
      <c r="L10" s="25">
        <f t="shared" si="2"/>
        <v>47</v>
      </c>
    </row>
    <row r="11" spans="1:12" ht="11.25" customHeight="1">
      <c r="A11" s="18">
        <v>8</v>
      </c>
      <c r="B11" s="19">
        <v>35</v>
      </c>
      <c r="C11" s="20">
        <v>35</v>
      </c>
      <c r="D11" s="21">
        <f t="shared" si="0"/>
        <v>70</v>
      </c>
      <c r="E11" s="22">
        <v>48</v>
      </c>
      <c r="F11" s="19">
        <v>44</v>
      </c>
      <c r="G11" s="20">
        <v>30</v>
      </c>
      <c r="H11" s="23">
        <f t="shared" si="1"/>
        <v>74</v>
      </c>
      <c r="I11" s="24">
        <v>88</v>
      </c>
      <c r="J11" s="19">
        <v>19</v>
      </c>
      <c r="K11" s="20">
        <v>25</v>
      </c>
      <c r="L11" s="25">
        <f t="shared" si="2"/>
        <v>44</v>
      </c>
    </row>
    <row r="12" spans="1:12" ht="11.25" customHeight="1">
      <c r="A12" s="18">
        <v>9</v>
      </c>
      <c r="B12" s="19">
        <v>23</v>
      </c>
      <c r="C12" s="20">
        <v>17</v>
      </c>
      <c r="D12" s="21">
        <f t="shared" si="0"/>
        <v>40</v>
      </c>
      <c r="E12" s="22">
        <v>49</v>
      </c>
      <c r="F12" s="19">
        <v>22</v>
      </c>
      <c r="G12" s="20">
        <v>30</v>
      </c>
      <c r="H12" s="23">
        <f t="shared" si="1"/>
        <v>52</v>
      </c>
      <c r="I12" s="24">
        <v>89</v>
      </c>
      <c r="J12" s="19">
        <v>15</v>
      </c>
      <c r="K12" s="20">
        <v>28</v>
      </c>
      <c r="L12" s="25">
        <f t="shared" si="2"/>
        <v>43</v>
      </c>
    </row>
    <row r="13" spans="1:12" ht="11.25" customHeight="1">
      <c r="A13" s="42" t="s">
        <v>17</v>
      </c>
      <c r="B13" s="43">
        <f>SUM(B8:B12)</f>
        <v>131</v>
      </c>
      <c r="C13" s="44">
        <f>SUM(C8:C12)</f>
        <v>132</v>
      </c>
      <c r="D13" s="45">
        <f t="shared" si="0"/>
        <v>263</v>
      </c>
      <c r="E13" s="46" t="s">
        <v>17</v>
      </c>
      <c r="F13" s="43">
        <f>SUM(F8:F12)</f>
        <v>194</v>
      </c>
      <c r="G13" s="44">
        <f>SUM(G8:G12)</f>
        <v>184</v>
      </c>
      <c r="H13" s="47">
        <f t="shared" si="1"/>
        <v>378</v>
      </c>
      <c r="I13" s="48" t="s">
        <v>17</v>
      </c>
      <c r="J13" s="43">
        <f>SUM(J8:J12)</f>
        <v>85</v>
      </c>
      <c r="K13" s="44">
        <f>SUM(K8:K12)</f>
        <v>151</v>
      </c>
      <c r="L13" s="49">
        <f t="shared" si="2"/>
        <v>236</v>
      </c>
    </row>
    <row r="14" spans="1:12" ht="11.25" customHeight="1">
      <c r="A14" s="18">
        <v>10</v>
      </c>
      <c r="B14" s="19">
        <v>22</v>
      </c>
      <c r="C14" s="20">
        <v>22</v>
      </c>
      <c r="D14" s="21">
        <f t="shared" si="0"/>
        <v>44</v>
      </c>
      <c r="E14" s="22">
        <v>50</v>
      </c>
      <c r="F14" s="19">
        <v>33</v>
      </c>
      <c r="G14" s="20">
        <v>44</v>
      </c>
      <c r="H14" s="23">
        <f t="shared" si="1"/>
        <v>77</v>
      </c>
      <c r="I14" s="24">
        <v>90</v>
      </c>
      <c r="J14" s="19">
        <v>11</v>
      </c>
      <c r="K14" s="20">
        <v>35</v>
      </c>
      <c r="L14" s="25">
        <f t="shared" si="2"/>
        <v>46</v>
      </c>
    </row>
    <row r="15" spans="1:12" ht="11.25" customHeight="1">
      <c r="A15" s="18">
        <v>11</v>
      </c>
      <c r="B15" s="19">
        <v>44</v>
      </c>
      <c r="C15" s="20">
        <v>31</v>
      </c>
      <c r="D15" s="21">
        <f t="shared" si="0"/>
        <v>75</v>
      </c>
      <c r="E15" s="22">
        <v>51</v>
      </c>
      <c r="F15" s="19">
        <v>39</v>
      </c>
      <c r="G15" s="20">
        <v>38</v>
      </c>
      <c r="H15" s="23">
        <f t="shared" si="1"/>
        <v>77</v>
      </c>
      <c r="I15" s="24">
        <v>91</v>
      </c>
      <c r="J15" s="19">
        <v>11</v>
      </c>
      <c r="K15" s="20">
        <v>26</v>
      </c>
      <c r="L15" s="25">
        <f t="shared" si="2"/>
        <v>37</v>
      </c>
    </row>
    <row r="16" spans="1:12" ht="11.25" customHeight="1">
      <c r="A16" s="18">
        <v>12</v>
      </c>
      <c r="B16" s="19">
        <v>29</v>
      </c>
      <c r="C16" s="20">
        <v>25</v>
      </c>
      <c r="D16" s="21">
        <f t="shared" si="0"/>
        <v>54</v>
      </c>
      <c r="E16" s="22">
        <v>52</v>
      </c>
      <c r="F16" s="19">
        <v>46</v>
      </c>
      <c r="G16" s="20">
        <v>30</v>
      </c>
      <c r="H16" s="23">
        <f t="shared" si="1"/>
        <v>76</v>
      </c>
      <c r="I16" s="24">
        <v>92</v>
      </c>
      <c r="J16" s="19">
        <v>9</v>
      </c>
      <c r="K16" s="20">
        <v>14</v>
      </c>
      <c r="L16" s="25">
        <f t="shared" si="2"/>
        <v>23</v>
      </c>
    </row>
    <row r="17" spans="1:12" ht="11.25" customHeight="1">
      <c r="A17" s="18">
        <v>13</v>
      </c>
      <c r="B17" s="19">
        <v>28</v>
      </c>
      <c r="C17" s="20">
        <v>36</v>
      </c>
      <c r="D17" s="21">
        <f t="shared" si="0"/>
        <v>64</v>
      </c>
      <c r="E17" s="22">
        <v>53</v>
      </c>
      <c r="F17" s="19">
        <v>33</v>
      </c>
      <c r="G17" s="20">
        <v>42</v>
      </c>
      <c r="H17" s="23">
        <f t="shared" si="1"/>
        <v>75</v>
      </c>
      <c r="I17" s="24">
        <v>93</v>
      </c>
      <c r="J17" s="19">
        <v>7</v>
      </c>
      <c r="K17" s="20">
        <v>20</v>
      </c>
      <c r="L17" s="25">
        <f t="shared" si="2"/>
        <v>27</v>
      </c>
    </row>
    <row r="18" spans="1:12" ht="11.25" customHeight="1">
      <c r="A18" s="18">
        <v>14</v>
      </c>
      <c r="B18" s="19">
        <v>29</v>
      </c>
      <c r="C18" s="20">
        <v>28</v>
      </c>
      <c r="D18" s="21">
        <f t="shared" si="0"/>
        <v>57</v>
      </c>
      <c r="E18" s="22">
        <v>54</v>
      </c>
      <c r="F18" s="19">
        <v>44</v>
      </c>
      <c r="G18" s="20">
        <v>48</v>
      </c>
      <c r="H18" s="23">
        <f t="shared" si="1"/>
        <v>92</v>
      </c>
      <c r="I18" s="24">
        <v>94</v>
      </c>
      <c r="J18" s="19">
        <v>2</v>
      </c>
      <c r="K18" s="20">
        <v>16</v>
      </c>
      <c r="L18" s="25">
        <f t="shared" si="2"/>
        <v>18</v>
      </c>
    </row>
    <row r="19" spans="1:12" ht="11.25" customHeight="1">
      <c r="A19" s="26" t="s">
        <v>17</v>
      </c>
      <c r="B19" s="27">
        <f>SUM(B14:B18)</f>
        <v>152</v>
      </c>
      <c r="C19" s="28">
        <f>SUM(C14:C18)</f>
        <v>142</v>
      </c>
      <c r="D19" s="29">
        <f t="shared" si="0"/>
        <v>294</v>
      </c>
      <c r="E19" s="30" t="s">
        <v>17</v>
      </c>
      <c r="F19" s="27">
        <f>SUM(F14:F18)</f>
        <v>195</v>
      </c>
      <c r="G19" s="28">
        <f>SUM(G14:G18)</f>
        <v>202</v>
      </c>
      <c r="H19" s="31">
        <f t="shared" si="1"/>
        <v>397</v>
      </c>
      <c r="I19" s="32" t="s">
        <v>17</v>
      </c>
      <c r="J19" s="27">
        <f>SUM(J14:J18)</f>
        <v>40</v>
      </c>
      <c r="K19" s="28">
        <f>SUM(K14:K18)</f>
        <v>111</v>
      </c>
      <c r="L19" s="33">
        <f t="shared" si="2"/>
        <v>151</v>
      </c>
    </row>
    <row r="20" spans="1:12" ht="11.25" customHeight="1">
      <c r="A20" s="34">
        <v>15</v>
      </c>
      <c r="B20" s="35">
        <v>34</v>
      </c>
      <c r="C20" s="36">
        <v>25</v>
      </c>
      <c r="D20" s="37">
        <f t="shared" si="0"/>
        <v>59</v>
      </c>
      <c r="E20" s="38">
        <v>55</v>
      </c>
      <c r="F20" s="35">
        <v>44</v>
      </c>
      <c r="G20" s="36">
        <v>33</v>
      </c>
      <c r="H20" s="39">
        <f t="shared" si="1"/>
        <v>77</v>
      </c>
      <c r="I20" s="40">
        <v>95</v>
      </c>
      <c r="J20" s="35">
        <v>3</v>
      </c>
      <c r="K20" s="36">
        <v>13</v>
      </c>
      <c r="L20" s="41">
        <f t="shared" si="2"/>
        <v>16</v>
      </c>
    </row>
    <row r="21" spans="1:12" ht="11.25" customHeight="1">
      <c r="A21" s="18">
        <v>16</v>
      </c>
      <c r="B21" s="19">
        <v>31</v>
      </c>
      <c r="C21" s="20">
        <v>32</v>
      </c>
      <c r="D21" s="21">
        <f t="shared" si="0"/>
        <v>63</v>
      </c>
      <c r="E21" s="22">
        <v>56</v>
      </c>
      <c r="F21" s="19">
        <v>55</v>
      </c>
      <c r="G21" s="20">
        <v>51</v>
      </c>
      <c r="H21" s="23">
        <f t="shared" si="1"/>
        <v>106</v>
      </c>
      <c r="I21" s="24">
        <v>96</v>
      </c>
      <c r="J21" s="19">
        <v>1</v>
      </c>
      <c r="K21" s="20">
        <v>3</v>
      </c>
      <c r="L21" s="25">
        <f t="shared" si="2"/>
        <v>4</v>
      </c>
    </row>
    <row r="22" spans="1:12" ht="11.25" customHeight="1">
      <c r="A22" s="18">
        <v>17</v>
      </c>
      <c r="B22" s="19">
        <v>43</v>
      </c>
      <c r="C22" s="20">
        <v>32</v>
      </c>
      <c r="D22" s="21">
        <f t="shared" si="0"/>
        <v>75</v>
      </c>
      <c r="E22" s="22">
        <v>57</v>
      </c>
      <c r="F22" s="19">
        <v>57</v>
      </c>
      <c r="G22" s="20">
        <v>36</v>
      </c>
      <c r="H22" s="23">
        <f t="shared" si="1"/>
        <v>93</v>
      </c>
      <c r="I22" s="24">
        <v>97</v>
      </c>
      <c r="J22" s="19">
        <v>1</v>
      </c>
      <c r="K22" s="20">
        <v>7</v>
      </c>
      <c r="L22" s="25">
        <f t="shared" si="2"/>
        <v>8</v>
      </c>
    </row>
    <row r="23" spans="1:12" ht="11.25" customHeight="1">
      <c r="A23" s="18">
        <v>18</v>
      </c>
      <c r="B23" s="19">
        <v>24</v>
      </c>
      <c r="C23" s="20">
        <v>26</v>
      </c>
      <c r="D23" s="21">
        <f t="shared" si="0"/>
        <v>50</v>
      </c>
      <c r="E23" s="22">
        <v>58</v>
      </c>
      <c r="F23" s="19">
        <v>37</v>
      </c>
      <c r="G23" s="20">
        <v>43</v>
      </c>
      <c r="H23" s="23">
        <f t="shared" si="1"/>
        <v>80</v>
      </c>
      <c r="I23" s="24">
        <v>98</v>
      </c>
      <c r="J23" s="19">
        <v>0</v>
      </c>
      <c r="K23" s="20">
        <v>2</v>
      </c>
      <c r="L23" s="25">
        <f t="shared" si="2"/>
        <v>2</v>
      </c>
    </row>
    <row r="24" spans="1:12" ht="11.25" customHeight="1">
      <c r="A24" s="18">
        <v>19</v>
      </c>
      <c r="B24" s="19">
        <v>20</v>
      </c>
      <c r="C24" s="20">
        <v>30</v>
      </c>
      <c r="D24" s="21">
        <f t="shared" si="0"/>
        <v>50</v>
      </c>
      <c r="E24" s="22">
        <v>59</v>
      </c>
      <c r="F24" s="19">
        <v>54</v>
      </c>
      <c r="G24" s="20">
        <v>59</v>
      </c>
      <c r="H24" s="23">
        <f t="shared" si="1"/>
        <v>113</v>
      </c>
      <c r="I24" s="24">
        <v>99</v>
      </c>
      <c r="J24" s="19">
        <v>0</v>
      </c>
      <c r="K24" s="20">
        <v>2</v>
      </c>
      <c r="L24" s="25">
        <f t="shared" si="2"/>
        <v>2</v>
      </c>
    </row>
    <row r="25" spans="1:12" ht="11.25" customHeight="1">
      <c r="A25" s="42" t="s">
        <v>17</v>
      </c>
      <c r="B25" s="43">
        <f>SUM(B20:B24)</f>
        <v>152</v>
      </c>
      <c r="C25" s="44">
        <f>SUM(C20:C24)</f>
        <v>145</v>
      </c>
      <c r="D25" s="45">
        <f t="shared" si="0"/>
        <v>297</v>
      </c>
      <c r="E25" s="46" t="s">
        <v>17</v>
      </c>
      <c r="F25" s="43">
        <f>SUM(F20:F24)</f>
        <v>247</v>
      </c>
      <c r="G25" s="44">
        <f>SUM(G20:G24)</f>
        <v>222</v>
      </c>
      <c r="H25" s="47">
        <f t="shared" si="1"/>
        <v>469</v>
      </c>
      <c r="I25" s="48" t="s">
        <v>17</v>
      </c>
      <c r="J25" s="43">
        <f>SUM(J20:J24)</f>
        <v>5</v>
      </c>
      <c r="K25" s="44">
        <f>SUM(K20:K24)</f>
        <v>27</v>
      </c>
      <c r="L25" s="49">
        <f t="shared" si="2"/>
        <v>32</v>
      </c>
    </row>
    <row r="26" spans="1:12" ht="11.25" customHeight="1">
      <c r="A26" s="18">
        <v>20</v>
      </c>
      <c r="B26" s="19">
        <v>29</v>
      </c>
      <c r="C26" s="20">
        <v>32</v>
      </c>
      <c r="D26" s="21">
        <f t="shared" si="0"/>
        <v>61</v>
      </c>
      <c r="E26" s="22">
        <v>60</v>
      </c>
      <c r="F26" s="19">
        <v>40</v>
      </c>
      <c r="G26" s="20">
        <v>40</v>
      </c>
      <c r="H26" s="23">
        <f t="shared" si="1"/>
        <v>80</v>
      </c>
      <c r="I26" s="24">
        <v>100</v>
      </c>
      <c r="J26" s="19">
        <v>0</v>
      </c>
      <c r="K26" s="20">
        <v>2</v>
      </c>
      <c r="L26" s="25">
        <f t="shared" si="2"/>
        <v>2</v>
      </c>
    </row>
    <row r="27" spans="1:12" ht="11.25" customHeight="1">
      <c r="A27" s="18">
        <v>21</v>
      </c>
      <c r="B27" s="19">
        <v>30</v>
      </c>
      <c r="C27" s="20">
        <v>23</v>
      </c>
      <c r="D27" s="21">
        <f t="shared" si="0"/>
        <v>53</v>
      </c>
      <c r="E27" s="22">
        <v>61</v>
      </c>
      <c r="F27" s="19">
        <v>56</v>
      </c>
      <c r="G27" s="20">
        <v>54</v>
      </c>
      <c r="H27" s="23">
        <f t="shared" si="1"/>
        <v>110</v>
      </c>
      <c r="I27" s="24">
        <v>101</v>
      </c>
      <c r="J27" s="19">
        <v>0</v>
      </c>
      <c r="K27" s="20">
        <v>2</v>
      </c>
      <c r="L27" s="25">
        <f t="shared" si="2"/>
        <v>2</v>
      </c>
    </row>
    <row r="28" spans="1:12" ht="11.25" customHeight="1">
      <c r="A28" s="18">
        <v>22</v>
      </c>
      <c r="B28" s="19">
        <v>26</v>
      </c>
      <c r="C28" s="20">
        <v>23</v>
      </c>
      <c r="D28" s="21">
        <f t="shared" si="0"/>
        <v>49</v>
      </c>
      <c r="E28" s="22">
        <v>62</v>
      </c>
      <c r="F28" s="19">
        <v>54</v>
      </c>
      <c r="G28" s="20">
        <v>48</v>
      </c>
      <c r="H28" s="23">
        <f t="shared" si="1"/>
        <v>102</v>
      </c>
      <c r="I28" s="24">
        <v>102</v>
      </c>
      <c r="J28" s="19">
        <v>0</v>
      </c>
      <c r="K28" s="20">
        <v>0</v>
      </c>
      <c r="L28" s="25">
        <f t="shared" si="2"/>
        <v>0</v>
      </c>
    </row>
    <row r="29" spans="1:12" ht="11.25" customHeight="1">
      <c r="A29" s="18">
        <v>23</v>
      </c>
      <c r="B29" s="19">
        <v>31</v>
      </c>
      <c r="C29" s="20">
        <v>18</v>
      </c>
      <c r="D29" s="21">
        <f t="shared" si="0"/>
        <v>49</v>
      </c>
      <c r="E29" s="22">
        <v>63</v>
      </c>
      <c r="F29" s="19">
        <v>54</v>
      </c>
      <c r="G29" s="20">
        <v>51</v>
      </c>
      <c r="H29" s="23">
        <f t="shared" si="1"/>
        <v>105</v>
      </c>
      <c r="I29" s="24">
        <v>103</v>
      </c>
      <c r="J29" s="19">
        <v>0</v>
      </c>
      <c r="K29" s="20">
        <v>0</v>
      </c>
      <c r="L29" s="25">
        <f t="shared" si="2"/>
        <v>0</v>
      </c>
    </row>
    <row r="30" spans="1:12" ht="11.25" customHeight="1">
      <c r="A30" s="18">
        <v>24</v>
      </c>
      <c r="B30" s="19">
        <v>28</v>
      </c>
      <c r="C30" s="20">
        <v>24</v>
      </c>
      <c r="D30" s="21">
        <f t="shared" si="0"/>
        <v>52</v>
      </c>
      <c r="E30" s="22">
        <v>64</v>
      </c>
      <c r="F30" s="19">
        <v>61</v>
      </c>
      <c r="G30" s="20">
        <v>61</v>
      </c>
      <c r="H30" s="23">
        <f t="shared" si="1"/>
        <v>122</v>
      </c>
      <c r="I30" s="24">
        <v>104</v>
      </c>
      <c r="J30" s="19">
        <v>0</v>
      </c>
      <c r="K30" s="20">
        <v>0</v>
      </c>
      <c r="L30" s="25">
        <f t="shared" si="2"/>
        <v>0</v>
      </c>
    </row>
    <row r="31" spans="1:12" ht="11.25" customHeight="1">
      <c r="A31" s="26" t="s">
        <v>17</v>
      </c>
      <c r="B31" s="27">
        <f>SUM(B26:B30)</f>
        <v>144</v>
      </c>
      <c r="C31" s="28">
        <f>SUM(C26:C30)</f>
        <v>120</v>
      </c>
      <c r="D31" s="29">
        <f t="shared" si="0"/>
        <v>264</v>
      </c>
      <c r="E31" s="30" t="s">
        <v>17</v>
      </c>
      <c r="F31" s="27">
        <f>SUM(F26:F30)</f>
        <v>265</v>
      </c>
      <c r="G31" s="28">
        <f>SUM(G26:G30)</f>
        <v>254</v>
      </c>
      <c r="H31" s="31">
        <f t="shared" si="1"/>
        <v>519</v>
      </c>
      <c r="I31" s="32" t="s">
        <v>17</v>
      </c>
      <c r="J31" s="27">
        <f>SUM(J26:J30)</f>
        <v>0</v>
      </c>
      <c r="K31" s="28">
        <f>SUM(K26:K30)</f>
        <v>4</v>
      </c>
      <c r="L31" s="33">
        <f t="shared" si="2"/>
        <v>4</v>
      </c>
    </row>
    <row r="32" spans="1:12" ht="11.25" customHeight="1">
      <c r="A32" s="34">
        <v>25</v>
      </c>
      <c r="B32" s="35">
        <v>35</v>
      </c>
      <c r="C32" s="36">
        <v>22</v>
      </c>
      <c r="D32" s="37">
        <f t="shared" si="0"/>
        <v>57</v>
      </c>
      <c r="E32" s="38">
        <v>65</v>
      </c>
      <c r="F32" s="35">
        <v>57</v>
      </c>
      <c r="G32" s="36">
        <v>57</v>
      </c>
      <c r="H32" s="39">
        <f t="shared" si="1"/>
        <v>114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2" ht="11.25" customHeight="1">
      <c r="A33" s="18">
        <v>26</v>
      </c>
      <c r="B33" s="19">
        <v>29</v>
      </c>
      <c r="C33" s="20">
        <v>24</v>
      </c>
      <c r="D33" s="21">
        <f t="shared" si="0"/>
        <v>53</v>
      </c>
      <c r="E33" s="22">
        <v>66</v>
      </c>
      <c r="F33" s="19">
        <v>54</v>
      </c>
      <c r="G33" s="20">
        <v>60</v>
      </c>
      <c r="H33" s="23">
        <f t="shared" si="1"/>
        <v>114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27</v>
      </c>
      <c r="C34" s="20">
        <v>21</v>
      </c>
      <c r="D34" s="21">
        <f t="shared" si="0"/>
        <v>48</v>
      </c>
      <c r="E34" s="22">
        <v>67</v>
      </c>
      <c r="F34" s="19">
        <v>61</v>
      </c>
      <c r="G34" s="20">
        <v>42</v>
      </c>
      <c r="H34" s="23">
        <f t="shared" si="1"/>
        <v>103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25</v>
      </c>
      <c r="C35" s="20">
        <v>25</v>
      </c>
      <c r="D35" s="21">
        <f t="shared" si="0"/>
        <v>50</v>
      </c>
      <c r="E35" s="22">
        <v>68</v>
      </c>
      <c r="F35" s="19">
        <v>43</v>
      </c>
      <c r="G35" s="20">
        <v>34</v>
      </c>
      <c r="H35" s="23">
        <f t="shared" si="1"/>
        <v>77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22</v>
      </c>
      <c r="C36" s="20">
        <v>23</v>
      </c>
      <c r="D36" s="21">
        <f t="shared" si="0"/>
        <v>45</v>
      </c>
      <c r="E36" s="22">
        <v>69</v>
      </c>
      <c r="F36" s="19">
        <v>37</v>
      </c>
      <c r="G36" s="20">
        <v>28</v>
      </c>
      <c r="H36" s="23">
        <f t="shared" si="1"/>
        <v>65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17</v>
      </c>
      <c r="B37" s="43">
        <f>SUM(B32:B36)</f>
        <v>138</v>
      </c>
      <c r="C37" s="44">
        <f>SUM(C32:C36)</f>
        <v>115</v>
      </c>
      <c r="D37" s="45">
        <f t="shared" si="0"/>
        <v>253</v>
      </c>
      <c r="E37" s="46" t="s">
        <v>17</v>
      </c>
      <c r="F37" s="43">
        <f>SUM(F32:F36)</f>
        <v>252</v>
      </c>
      <c r="G37" s="44">
        <f>SUM(G32:G36)</f>
        <v>221</v>
      </c>
      <c r="H37" s="47">
        <f t="shared" si="1"/>
        <v>473</v>
      </c>
      <c r="I37" s="48" t="s">
        <v>17</v>
      </c>
      <c r="J37" s="43">
        <f>SUM(J32:J36)</f>
        <v>0</v>
      </c>
      <c r="K37" s="44">
        <f>SUM(K32:K36)</f>
        <v>0</v>
      </c>
      <c r="L37" s="49">
        <f t="shared" si="2"/>
        <v>0</v>
      </c>
    </row>
    <row r="38" spans="1:12" ht="11.25" customHeight="1">
      <c r="A38" s="18">
        <v>30</v>
      </c>
      <c r="B38" s="19">
        <v>29</v>
      </c>
      <c r="C38" s="20">
        <v>24</v>
      </c>
      <c r="D38" s="21">
        <f t="shared" si="0"/>
        <v>53</v>
      </c>
      <c r="E38" s="22">
        <v>70</v>
      </c>
      <c r="F38" s="19">
        <v>37</v>
      </c>
      <c r="G38" s="20">
        <v>40</v>
      </c>
      <c r="H38" s="23">
        <f t="shared" si="1"/>
        <v>77</v>
      </c>
      <c r="I38" s="24"/>
      <c r="J38" s="19"/>
      <c r="K38" s="20"/>
      <c r="L38" s="25"/>
    </row>
    <row r="39" spans="1:13" ht="11.25" customHeight="1">
      <c r="A39" s="18">
        <v>31</v>
      </c>
      <c r="B39" s="19">
        <v>24</v>
      </c>
      <c r="C39" s="20">
        <v>25</v>
      </c>
      <c r="D39" s="21">
        <f t="shared" si="0"/>
        <v>49</v>
      </c>
      <c r="E39" s="22">
        <v>71</v>
      </c>
      <c r="F39" s="19">
        <v>43</v>
      </c>
      <c r="G39" s="20">
        <v>39</v>
      </c>
      <c r="H39" s="23">
        <f t="shared" si="1"/>
        <v>82</v>
      </c>
      <c r="I39" s="57" t="s">
        <v>16</v>
      </c>
      <c r="J39" s="61">
        <f>B7+B13+B19+B25+B31+B37+B43+B49+F7+F13+F19+F25+F31+F37+F43+F49+J7+J13+J19+J25+J31+J37</f>
        <v>3109</v>
      </c>
      <c r="K39" s="62">
        <f>C7+C13+C19+C25+C31+C37+C43+C49+G7+G13+G19+G25+G31+G37+G43+G49+K7+K13+K19+K25+K31+K37</f>
        <v>3177</v>
      </c>
      <c r="L39" s="63">
        <f>D7+D13+D19+D25+D31+D37+D43+D49+H7+H13+H19+H25+H31+H37+H43+H49+L7+L13+L19+L25+L31+L37</f>
        <v>6286</v>
      </c>
      <c r="M39" s="75"/>
    </row>
    <row r="40" spans="1:13" ht="11.25" customHeight="1">
      <c r="A40" s="18">
        <v>32</v>
      </c>
      <c r="B40" s="19">
        <v>35</v>
      </c>
      <c r="C40" s="20">
        <v>18</v>
      </c>
      <c r="D40" s="21">
        <f t="shared" si="0"/>
        <v>53</v>
      </c>
      <c r="E40" s="22">
        <v>72</v>
      </c>
      <c r="F40" s="19">
        <v>24</v>
      </c>
      <c r="G40" s="20">
        <v>32</v>
      </c>
      <c r="H40" s="23">
        <f t="shared" si="1"/>
        <v>56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32</v>
      </c>
      <c r="C41" s="20">
        <v>34</v>
      </c>
      <c r="D41" s="21">
        <f t="shared" si="0"/>
        <v>66</v>
      </c>
      <c r="E41" s="22">
        <v>73</v>
      </c>
      <c r="F41" s="19">
        <v>38</v>
      </c>
      <c r="G41" s="20">
        <v>42</v>
      </c>
      <c r="H41" s="23">
        <f t="shared" si="1"/>
        <v>80</v>
      </c>
      <c r="I41" s="24" t="s">
        <v>18</v>
      </c>
      <c r="J41" s="64">
        <f>B7+B13+B19</f>
        <v>396</v>
      </c>
      <c r="K41" s="65">
        <f>C7+C13+C19</f>
        <v>372</v>
      </c>
      <c r="L41" s="66">
        <f>SUM(J41:K41)</f>
        <v>768</v>
      </c>
      <c r="M41" s="71">
        <f>L41/L39</f>
        <v>0.12217626471524022</v>
      </c>
    </row>
    <row r="42" spans="1:13" ht="11.25" customHeight="1">
      <c r="A42" s="18">
        <v>34</v>
      </c>
      <c r="B42" s="19">
        <v>31</v>
      </c>
      <c r="C42" s="20">
        <v>21</v>
      </c>
      <c r="D42" s="21">
        <f t="shared" si="0"/>
        <v>52</v>
      </c>
      <c r="E42" s="22">
        <v>74</v>
      </c>
      <c r="F42" s="19">
        <v>43</v>
      </c>
      <c r="G42" s="20">
        <v>41</v>
      </c>
      <c r="H42" s="23">
        <f t="shared" si="1"/>
        <v>84</v>
      </c>
      <c r="I42" s="24" t="s">
        <v>19</v>
      </c>
      <c r="J42" s="64">
        <f>B25+B31+B37+B43+B49+F7+F13+F19+F25+F31</f>
        <v>1864</v>
      </c>
      <c r="K42" s="65">
        <f>C25+C31+C37+C43+C49+G7+G13+G19+G25+G31</f>
        <v>1717</v>
      </c>
      <c r="L42" s="66">
        <f>SUM(J42:K42)</f>
        <v>3581</v>
      </c>
      <c r="M42" s="71">
        <f>L42/L39</f>
        <v>0.5696786509704105</v>
      </c>
    </row>
    <row r="43" spans="1:13" ht="11.25" customHeight="1">
      <c r="A43" s="26" t="s">
        <v>17</v>
      </c>
      <c r="B43" s="27">
        <f>SUM(B38:B42)</f>
        <v>151</v>
      </c>
      <c r="C43" s="28">
        <f>SUM(C38:C42)</f>
        <v>122</v>
      </c>
      <c r="D43" s="29">
        <f t="shared" si="0"/>
        <v>273</v>
      </c>
      <c r="E43" s="30" t="s">
        <v>17</v>
      </c>
      <c r="F43" s="27">
        <f>SUM(F38:F42)</f>
        <v>185</v>
      </c>
      <c r="G43" s="28">
        <f>SUM(G38:G42)</f>
        <v>194</v>
      </c>
      <c r="H43" s="31">
        <f t="shared" si="1"/>
        <v>379</v>
      </c>
      <c r="I43" s="24" t="s">
        <v>20</v>
      </c>
      <c r="J43" s="58">
        <f>F37+F43+F49+J7+J13+J19+J25+J31+J37</f>
        <v>849</v>
      </c>
      <c r="K43" s="59">
        <f>G37+G43+G49+K7+K13+K19+K25+K31+K37</f>
        <v>1088</v>
      </c>
      <c r="L43" s="60">
        <f>SUM(J43:K43)</f>
        <v>1937</v>
      </c>
      <c r="M43" s="71">
        <f>L43/L39</f>
        <v>0.30814508431434934</v>
      </c>
    </row>
    <row r="44" spans="1:13" ht="11.25" customHeight="1">
      <c r="A44" s="34">
        <v>35</v>
      </c>
      <c r="B44" s="35">
        <v>33</v>
      </c>
      <c r="C44" s="36">
        <v>32</v>
      </c>
      <c r="D44" s="37">
        <f t="shared" si="0"/>
        <v>65</v>
      </c>
      <c r="E44" s="38">
        <v>75</v>
      </c>
      <c r="F44" s="35">
        <v>33</v>
      </c>
      <c r="G44" s="36">
        <v>34</v>
      </c>
      <c r="H44" s="39">
        <f t="shared" si="1"/>
        <v>67</v>
      </c>
      <c r="I44" s="70" t="s">
        <v>21</v>
      </c>
      <c r="J44" s="72">
        <v>46.28</v>
      </c>
      <c r="K44" s="73">
        <v>50.13</v>
      </c>
      <c r="L44" s="74">
        <v>48.24</v>
      </c>
      <c r="M44" s="71"/>
    </row>
    <row r="45" spans="1:13" ht="11.25" customHeight="1">
      <c r="A45" s="18">
        <v>36</v>
      </c>
      <c r="B45" s="19">
        <v>30</v>
      </c>
      <c r="C45" s="20">
        <v>32</v>
      </c>
      <c r="D45" s="21">
        <f t="shared" si="0"/>
        <v>62</v>
      </c>
      <c r="E45" s="22">
        <v>76</v>
      </c>
      <c r="F45" s="19">
        <v>26</v>
      </c>
      <c r="G45" s="20">
        <v>38</v>
      </c>
      <c r="H45" s="23">
        <f t="shared" si="1"/>
        <v>64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23</v>
      </c>
      <c r="C46" s="20">
        <v>29</v>
      </c>
      <c r="D46" s="21">
        <f t="shared" si="0"/>
        <v>52</v>
      </c>
      <c r="E46" s="22">
        <v>77</v>
      </c>
      <c r="F46" s="19">
        <v>32</v>
      </c>
      <c r="G46" s="20">
        <v>39</v>
      </c>
      <c r="H46" s="23">
        <f t="shared" si="1"/>
        <v>71</v>
      </c>
      <c r="I46" s="24" t="s">
        <v>22</v>
      </c>
      <c r="J46" s="64">
        <f>F49+J7+J13+J19+J25+J31+J37</f>
        <v>412</v>
      </c>
      <c r="K46" s="65">
        <f>G49+K7+K13+K19+K25+K31+K37</f>
        <v>673</v>
      </c>
      <c r="L46" s="66">
        <f>H49+L7+L13+L19+L25+L31+L37</f>
        <v>1085</v>
      </c>
      <c r="M46" s="71">
        <f>L46/L39</f>
        <v>0.17260579064587972</v>
      </c>
    </row>
    <row r="47" spans="1:13" ht="11.25" customHeight="1">
      <c r="A47" s="18">
        <v>38</v>
      </c>
      <c r="B47" s="19">
        <v>41</v>
      </c>
      <c r="C47" s="20">
        <v>31</v>
      </c>
      <c r="D47" s="21">
        <f t="shared" si="0"/>
        <v>72</v>
      </c>
      <c r="E47" s="22">
        <v>78</v>
      </c>
      <c r="F47" s="19">
        <v>32</v>
      </c>
      <c r="G47" s="20">
        <v>41</v>
      </c>
      <c r="H47" s="23">
        <f t="shared" si="1"/>
        <v>73</v>
      </c>
      <c r="I47" s="24" t="s">
        <v>23</v>
      </c>
      <c r="J47" s="64">
        <f>J13+J19+J25+J31+J37</f>
        <v>130</v>
      </c>
      <c r="K47" s="65">
        <f>K13+K19+K25+K31+K37</f>
        <v>293</v>
      </c>
      <c r="L47" s="66">
        <f>L13+L19+L25+L31+L37</f>
        <v>423</v>
      </c>
      <c r="M47" s="71">
        <f>L47/L39</f>
        <v>0.0672923958001909</v>
      </c>
    </row>
    <row r="48" spans="1:13" ht="11.25" customHeight="1">
      <c r="A48" s="18">
        <v>39</v>
      </c>
      <c r="B48" s="19">
        <v>36</v>
      </c>
      <c r="C48" s="20">
        <v>34</v>
      </c>
      <c r="D48" s="21">
        <f t="shared" si="0"/>
        <v>70</v>
      </c>
      <c r="E48" s="22">
        <v>79</v>
      </c>
      <c r="F48" s="19">
        <v>28</v>
      </c>
      <c r="G48" s="20">
        <v>31</v>
      </c>
      <c r="H48" s="23">
        <f t="shared" si="1"/>
        <v>59</v>
      </c>
      <c r="I48" s="24" t="s">
        <v>24</v>
      </c>
      <c r="J48" s="64">
        <f>J25+J31+J37</f>
        <v>5</v>
      </c>
      <c r="K48" s="65">
        <f>K25+K31+K37</f>
        <v>31</v>
      </c>
      <c r="L48" s="66">
        <f>L25+L31+L37</f>
        <v>36</v>
      </c>
      <c r="M48" s="71">
        <f>L48/L39</f>
        <v>0.005727012408526885</v>
      </c>
    </row>
    <row r="49" spans="1:13" ht="11.25" customHeight="1" thickBot="1">
      <c r="A49" s="50" t="s">
        <v>17</v>
      </c>
      <c r="B49" s="51">
        <f>SUM(B44:B48)</f>
        <v>163</v>
      </c>
      <c r="C49" s="52">
        <f>SUM(C44:C48)</f>
        <v>158</v>
      </c>
      <c r="D49" s="53">
        <f t="shared" si="0"/>
        <v>321</v>
      </c>
      <c r="E49" s="54" t="s">
        <v>17</v>
      </c>
      <c r="F49" s="51">
        <f>SUM(F44:F48)</f>
        <v>151</v>
      </c>
      <c r="G49" s="52">
        <f>SUM(G44:G48)</f>
        <v>183</v>
      </c>
      <c r="H49" s="55">
        <f t="shared" si="1"/>
        <v>334</v>
      </c>
      <c r="I49" s="56" t="s">
        <v>25</v>
      </c>
      <c r="J49" s="67">
        <f>J31+J37</f>
        <v>0</v>
      </c>
      <c r="K49" s="68">
        <f>K31+K37</f>
        <v>4</v>
      </c>
      <c r="L49" s="69">
        <f>L31+L37</f>
        <v>4</v>
      </c>
      <c r="M49" s="71">
        <f>L49/L39</f>
        <v>0.0006363347120585428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（平成27年4月1日現在）&amp;R&amp;12旧浅科村</oddHeader>
  </headerFooter>
  <ignoredErrors>
    <ignoredError sqref="D7:L7 D49:L49 D44:E44 D43:L43 D37:I37 D2:E6 H2:I6 D13:L13 D8:E12 H8:I12 D19:L19 D14:E18 H14:I18 D25:L25 D20:E24 H20:I24 D31:L31 D26:E30 H26:I30 D32:E36 H32:I36 D38:E42 H38:L42 D45:E48 H45:L48 L2:L6 L8:L12 L14:L18 L20:L24 L26:L30 L32:L36 H44:I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10.625" style="8" customWidth="1"/>
    <col min="2" max="4" width="10.625" style="17" customWidth="1"/>
    <col min="5" max="5" width="10.625" style="8" customWidth="1"/>
    <col min="6" max="8" width="10.625" style="17" customWidth="1"/>
    <col min="9" max="9" width="10.625" style="8" customWidth="1"/>
    <col min="10" max="12" width="10.625" style="17" customWidth="1"/>
    <col min="13" max="13" width="5.50390625" style="17" customWidth="1"/>
    <col min="14" max="14" width="7.625" style="17" customWidth="1"/>
    <col min="15" max="16384" width="9.00390625" style="17" customWidth="1"/>
  </cols>
  <sheetData>
    <row r="1" spans="1:12" s="8" customFormat="1" ht="12.75" customHeight="1" thickBot="1">
      <c r="A1" s="1" t="s">
        <v>13</v>
      </c>
      <c r="B1" s="2" t="s">
        <v>14</v>
      </c>
      <c r="C1" s="3" t="s">
        <v>15</v>
      </c>
      <c r="D1" s="4" t="s">
        <v>16</v>
      </c>
      <c r="E1" s="5" t="s">
        <v>13</v>
      </c>
      <c r="F1" s="2" t="s">
        <v>14</v>
      </c>
      <c r="G1" s="3" t="s">
        <v>15</v>
      </c>
      <c r="H1" s="6" t="s">
        <v>16</v>
      </c>
      <c r="I1" s="4" t="s">
        <v>13</v>
      </c>
      <c r="J1" s="2" t="s">
        <v>14</v>
      </c>
      <c r="K1" s="3" t="s">
        <v>15</v>
      </c>
      <c r="L1" s="7" t="s">
        <v>16</v>
      </c>
    </row>
    <row r="2" spans="1:12" ht="11.25" customHeight="1" thickTop="1">
      <c r="A2" s="9">
        <v>0</v>
      </c>
      <c r="B2" s="10">
        <v>15</v>
      </c>
      <c r="C2" s="11">
        <v>38</v>
      </c>
      <c r="D2" s="12">
        <f aca="true" t="shared" si="0" ref="D2:D49">SUM(B2:C2)</f>
        <v>53</v>
      </c>
      <c r="E2" s="13">
        <v>40</v>
      </c>
      <c r="F2" s="10">
        <v>52</v>
      </c>
      <c r="G2" s="11">
        <v>36</v>
      </c>
      <c r="H2" s="14">
        <f aca="true" t="shared" si="1" ref="H2:H49">SUM(F2:G2)</f>
        <v>88</v>
      </c>
      <c r="I2" s="15">
        <v>80</v>
      </c>
      <c r="J2" s="10">
        <v>58</v>
      </c>
      <c r="K2" s="11">
        <v>65</v>
      </c>
      <c r="L2" s="16">
        <f aca="true" t="shared" si="2" ref="L2:L37">SUM(J2:K2)</f>
        <v>123</v>
      </c>
    </row>
    <row r="3" spans="1:12" ht="11.25" customHeight="1">
      <c r="A3" s="18">
        <v>1</v>
      </c>
      <c r="B3" s="19">
        <v>23</v>
      </c>
      <c r="C3" s="20">
        <v>24</v>
      </c>
      <c r="D3" s="21">
        <f t="shared" si="0"/>
        <v>47</v>
      </c>
      <c r="E3" s="22">
        <v>41</v>
      </c>
      <c r="F3" s="19">
        <v>53</v>
      </c>
      <c r="G3" s="20">
        <v>59</v>
      </c>
      <c r="H3" s="23">
        <f t="shared" si="1"/>
        <v>112</v>
      </c>
      <c r="I3" s="24">
        <v>81</v>
      </c>
      <c r="J3" s="19">
        <v>53</v>
      </c>
      <c r="K3" s="20">
        <v>75</v>
      </c>
      <c r="L3" s="25">
        <f t="shared" si="2"/>
        <v>128</v>
      </c>
    </row>
    <row r="4" spans="1:12" ht="11.25" customHeight="1">
      <c r="A4" s="18">
        <v>2</v>
      </c>
      <c r="B4" s="19">
        <v>34</v>
      </c>
      <c r="C4" s="20">
        <v>22</v>
      </c>
      <c r="D4" s="21">
        <f t="shared" si="0"/>
        <v>56</v>
      </c>
      <c r="E4" s="22">
        <v>42</v>
      </c>
      <c r="F4" s="19">
        <v>64</v>
      </c>
      <c r="G4" s="20">
        <v>63</v>
      </c>
      <c r="H4" s="23">
        <f t="shared" si="1"/>
        <v>127</v>
      </c>
      <c r="I4" s="24">
        <v>82</v>
      </c>
      <c r="J4" s="19">
        <v>46</v>
      </c>
      <c r="K4" s="20">
        <v>69</v>
      </c>
      <c r="L4" s="25">
        <f t="shared" si="2"/>
        <v>115</v>
      </c>
    </row>
    <row r="5" spans="1:12" ht="11.25" customHeight="1">
      <c r="A5" s="18">
        <v>3</v>
      </c>
      <c r="B5" s="19">
        <v>27</v>
      </c>
      <c r="C5" s="20">
        <v>30</v>
      </c>
      <c r="D5" s="21">
        <f t="shared" si="0"/>
        <v>57</v>
      </c>
      <c r="E5" s="22">
        <v>43</v>
      </c>
      <c r="F5" s="19">
        <v>50</v>
      </c>
      <c r="G5" s="20">
        <v>56</v>
      </c>
      <c r="H5" s="23">
        <f t="shared" si="1"/>
        <v>106</v>
      </c>
      <c r="I5" s="24">
        <v>83</v>
      </c>
      <c r="J5" s="19">
        <v>37</v>
      </c>
      <c r="K5" s="20">
        <v>59</v>
      </c>
      <c r="L5" s="25">
        <f t="shared" si="2"/>
        <v>96</v>
      </c>
    </row>
    <row r="6" spans="1:12" ht="11.25" customHeight="1">
      <c r="A6" s="18">
        <v>4</v>
      </c>
      <c r="B6" s="19">
        <v>33</v>
      </c>
      <c r="C6" s="20">
        <v>25</v>
      </c>
      <c r="D6" s="21">
        <f t="shared" si="0"/>
        <v>58</v>
      </c>
      <c r="E6" s="22">
        <v>44</v>
      </c>
      <c r="F6" s="19">
        <v>68</v>
      </c>
      <c r="G6" s="20">
        <v>58</v>
      </c>
      <c r="H6" s="23">
        <f t="shared" si="1"/>
        <v>126</v>
      </c>
      <c r="I6" s="24">
        <v>84</v>
      </c>
      <c r="J6" s="19">
        <v>47</v>
      </c>
      <c r="K6" s="20">
        <v>74</v>
      </c>
      <c r="L6" s="25">
        <f t="shared" si="2"/>
        <v>121</v>
      </c>
    </row>
    <row r="7" spans="1:12" ht="11.25" customHeight="1">
      <c r="A7" s="26" t="s">
        <v>17</v>
      </c>
      <c r="B7" s="27">
        <f>SUM(B2:B6)</f>
        <v>132</v>
      </c>
      <c r="C7" s="28">
        <f>SUM(C2:C6)</f>
        <v>139</v>
      </c>
      <c r="D7" s="29">
        <f t="shared" si="0"/>
        <v>271</v>
      </c>
      <c r="E7" s="30" t="s">
        <v>17</v>
      </c>
      <c r="F7" s="27">
        <f>SUM(F2:F6)</f>
        <v>287</v>
      </c>
      <c r="G7" s="28">
        <f>SUM(G2:G6)</f>
        <v>272</v>
      </c>
      <c r="H7" s="31">
        <f t="shared" si="1"/>
        <v>559</v>
      </c>
      <c r="I7" s="32" t="s">
        <v>17</v>
      </c>
      <c r="J7" s="27">
        <f>SUM(J2:J6)</f>
        <v>241</v>
      </c>
      <c r="K7" s="28">
        <f>SUM(K2:K6)</f>
        <v>342</v>
      </c>
      <c r="L7" s="33">
        <f t="shared" si="2"/>
        <v>583</v>
      </c>
    </row>
    <row r="8" spans="1:12" ht="11.25" customHeight="1">
      <c r="A8" s="34">
        <v>5</v>
      </c>
      <c r="B8" s="35">
        <v>35</v>
      </c>
      <c r="C8" s="36">
        <v>33</v>
      </c>
      <c r="D8" s="37">
        <f t="shared" si="0"/>
        <v>68</v>
      </c>
      <c r="E8" s="38">
        <v>45</v>
      </c>
      <c r="F8" s="35">
        <v>57</v>
      </c>
      <c r="G8" s="36">
        <v>51</v>
      </c>
      <c r="H8" s="39">
        <f t="shared" si="1"/>
        <v>108</v>
      </c>
      <c r="I8" s="40">
        <v>85</v>
      </c>
      <c r="J8" s="35">
        <v>34</v>
      </c>
      <c r="K8" s="36">
        <v>61</v>
      </c>
      <c r="L8" s="41">
        <f t="shared" si="2"/>
        <v>95</v>
      </c>
    </row>
    <row r="9" spans="1:12" ht="11.25" customHeight="1">
      <c r="A9" s="18">
        <v>6</v>
      </c>
      <c r="B9" s="19">
        <v>22</v>
      </c>
      <c r="C9" s="20">
        <v>37</v>
      </c>
      <c r="D9" s="21">
        <f t="shared" si="0"/>
        <v>59</v>
      </c>
      <c r="E9" s="22">
        <v>46</v>
      </c>
      <c r="F9" s="19">
        <v>58</v>
      </c>
      <c r="G9" s="20">
        <v>61</v>
      </c>
      <c r="H9" s="23">
        <f t="shared" si="1"/>
        <v>119</v>
      </c>
      <c r="I9" s="24">
        <v>86</v>
      </c>
      <c r="J9" s="19">
        <v>40</v>
      </c>
      <c r="K9" s="20">
        <v>64</v>
      </c>
      <c r="L9" s="25">
        <f t="shared" si="2"/>
        <v>104</v>
      </c>
    </row>
    <row r="10" spans="1:12" ht="11.25" customHeight="1">
      <c r="A10" s="18">
        <v>7</v>
      </c>
      <c r="B10" s="19">
        <v>28</v>
      </c>
      <c r="C10" s="20">
        <v>34</v>
      </c>
      <c r="D10" s="21">
        <f t="shared" si="0"/>
        <v>62</v>
      </c>
      <c r="E10" s="22">
        <v>47</v>
      </c>
      <c r="F10" s="19">
        <v>47</v>
      </c>
      <c r="G10" s="20">
        <v>45</v>
      </c>
      <c r="H10" s="23">
        <f t="shared" si="1"/>
        <v>92</v>
      </c>
      <c r="I10" s="24">
        <v>87</v>
      </c>
      <c r="J10" s="19">
        <v>35</v>
      </c>
      <c r="K10" s="20">
        <v>59</v>
      </c>
      <c r="L10" s="25">
        <f t="shared" si="2"/>
        <v>94</v>
      </c>
    </row>
    <row r="11" spans="1:12" ht="11.25" customHeight="1">
      <c r="A11" s="18">
        <v>8</v>
      </c>
      <c r="B11" s="19">
        <v>47</v>
      </c>
      <c r="C11" s="20">
        <v>31</v>
      </c>
      <c r="D11" s="21">
        <f t="shared" si="0"/>
        <v>78</v>
      </c>
      <c r="E11" s="22">
        <v>48</v>
      </c>
      <c r="F11" s="19">
        <v>49</v>
      </c>
      <c r="G11" s="20">
        <v>53</v>
      </c>
      <c r="H11" s="23">
        <f t="shared" si="1"/>
        <v>102</v>
      </c>
      <c r="I11" s="24">
        <v>88</v>
      </c>
      <c r="J11" s="19">
        <v>26</v>
      </c>
      <c r="K11" s="20">
        <v>49</v>
      </c>
      <c r="L11" s="25">
        <f t="shared" si="2"/>
        <v>75</v>
      </c>
    </row>
    <row r="12" spans="1:12" ht="11.25" customHeight="1">
      <c r="A12" s="18">
        <v>9</v>
      </c>
      <c r="B12" s="19">
        <v>44</v>
      </c>
      <c r="C12" s="20">
        <v>26</v>
      </c>
      <c r="D12" s="21">
        <f t="shared" si="0"/>
        <v>70</v>
      </c>
      <c r="E12" s="22">
        <v>49</v>
      </c>
      <c r="F12" s="19">
        <v>39</v>
      </c>
      <c r="G12" s="20">
        <v>47</v>
      </c>
      <c r="H12" s="23">
        <f t="shared" si="1"/>
        <v>86</v>
      </c>
      <c r="I12" s="24">
        <v>89</v>
      </c>
      <c r="J12" s="19">
        <v>21</v>
      </c>
      <c r="K12" s="20">
        <v>49</v>
      </c>
      <c r="L12" s="25">
        <f t="shared" si="2"/>
        <v>70</v>
      </c>
    </row>
    <row r="13" spans="1:12" ht="11.25" customHeight="1">
      <c r="A13" s="42" t="s">
        <v>17</v>
      </c>
      <c r="B13" s="43">
        <f>SUM(B8:B12)</f>
        <v>176</v>
      </c>
      <c r="C13" s="44">
        <f>SUM(C8:C12)</f>
        <v>161</v>
      </c>
      <c r="D13" s="45">
        <f t="shared" si="0"/>
        <v>337</v>
      </c>
      <c r="E13" s="46" t="s">
        <v>17</v>
      </c>
      <c r="F13" s="43">
        <f>SUM(F8:F12)</f>
        <v>250</v>
      </c>
      <c r="G13" s="44">
        <f>SUM(G8:G12)</f>
        <v>257</v>
      </c>
      <c r="H13" s="47">
        <f t="shared" si="1"/>
        <v>507</v>
      </c>
      <c r="I13" s="48" t="s">
        <v>17</v>
      </c>
      <c r="J13" s="43">
        <f>SUM(J8:J12)</f>
        <v>156</v>
      </c>
      <c r="K13" s="44">
        <f>SUM(K8:K12)</f>
        <v>282</v>
      </c>
      <c r="L13" s="49">
        <f t="shared" si="2"/>
        <v>438</v>
      </c>
    </row>
    <row r="14" spans="1:12" ht="11.25" customHeight="1">
      <c r="A14" s="18">
        <v>10</v>
      </c>
      <c r="B14" s="19">
        <v>33</v>
      </c>
      <c r="C14" s="20">
        <v>31</v>
      </c>
      <c r="D14" s="21">
        <f t="shared" si="0"/>
        <v>64</v>
      </c>
      <c r="E14" s="22">
        <v>50</v>
      </c>
      <c r="F14" s="19">
        <v>55</v>
      </c>
      <c r="G14" s="20">
        <v>49</v>
      </c>
      <c r="H14" s="23">
        <f t="shared" si="1"/>
        <v>104</v>
      </c>
      <c r="I14" s="24">
        <v>90</v>
      </c>
      <c r="J14" s="19">
        <v>22</v>
      </c>
      <c r="K14" s="20">
        <v>37</v>
      </c>
      <c r="L14" s="25">
        <f t="shared" si="2"/>
        <v>59</v>
      </c>
    </row>
    <row r="15" spans="1:12" ht="11.25" customHeight="1">
      <c r="A15" s="18">
        <v>11</v>
      </c>
      <c r="B15" s="19">
        <v>36</v>
      </c>
      <c r="C15" s="20">
        <v>42</v>
      </c>
      <c r="D15" s="21">
        <f t="shared" si="0"/>
        <v>78</v>
      </c>
      <c r="E15" s="22">
        <v>51</v>
      </c>
      <c r="F15" s="19">
        <v>41</v>
      </c>
      <c r="G15" s="20">
        <v>58</v>
      </c>
      <c r="H15" s="23">
        <f t="shared" si="1"/>
        <v>99</v>
      </c>
      <c r="I15" s="24">
        <v>91</v>
      </c>
      <c r="J15" s="19">
        <v>14</v>
      </c>
      <c r="K15" s="20">
        <v>31</v>
      </c>
      <c r="L15" s="25">
        <f t="shared" si="2"/>
        <v>45</v>
      </c>
    </row>
    <row r="16" spans="1:12" ht="11.25" customHeight="1">
      <c r="A16" s="18">
        <v>12</v>
      </c>
      <c r="B16" s="19">
        <v>29</v>
      </c>
      <c r="C16" s="20">
        <v>24</v>
      </c>
      <c r="D16" s="21">
        <f t="shared" si="0"/>
        <v>53</v>
      </c>
      <c r="E16" s="22">
        <v>52</v>
      </c>
      <c r="F16" s="19">
        <v>62</v>
      </c>
      <c r="G16" s="20">
        <v>57</v>
      </c>
      <c r="H16" s="23">
        <f t="shared" si="1"/>
        <v>119</v>
      </c>
      <c r="I16" s="24">
        <v>92</v>
      </c>
      <c r="J16" s="19">
        <v>14</v>
      </c>
      <c r="K16" s="20">
        <v>38</v>
      </c>
      <c r="L16" s="25">
        <f t="shared" si="2"/>
        <v>52</v>
      </c>
    </row>
    <row r="17" spans="1:12" ht="11.25" customHeight="1">
      <c r="A17" s="18">
        <v>13</v>
      </c>
      <c r="B17" s="19">
        <v>39</v>
      </c>
      <c r="C17" s="20">
        <v>46</v>
      </c>
      <c r="D17" s="21">
        <f t="shared" si="0"/>
        <v>85</v>
      </c>
      <c r="E17" s="22">
        <v>53</v>
      </c>
      <c r="F17" s="19">
        <v>71</v>
      </c>
      <c r="G17" s="20">
        <v>55</v>
      </c>
      <c r="H17" s="23">
        <f t="shared" si="1"/>
        <v>126</v>
      </c>
      <c r="I17" s="24">
        <v>93</v>
      </c>
      <c r="J17" s="19">
        <v>6</v>
      </c>
      <c r="K17" s="20">
        <v>29</v>
      </c>
      <c r="L17" s="25">
        <f t="shared" si="2"/>
        <v>35</v>
      </c>
    </row>
    <row r="18" spans="1:12" ht="11.25" customHeight="1">
      <c r="A18" s="18">
        <v>14</v>
      </c>
      <c r="B18" s="19">
        <v>44</v>
      </c>
      <c r="C18" s="20">
        <v>51</v>
      </c>
      <c r="D18" s="21">
        <f t="shared" si="0"/>
        <v>95</v>
      </c>
      <c r="E18" s="22">
        <v>54</v>
      </c>
      <c r="F18" s="19">
        <v>64</v>
      </c>
      <c r="G18" s="20">
        <v>65</v>
      </c>
      <c r="H18" s="23">
        <f t="shared" si="1"/>
        <v>129</v>
      </c>
      <c r="I18" s="24">
        <v>94</v>
      </c>
      <c r="J18" s="19">
        <v>4</v>
      </c>
      <c r="K18" s="20">
        <v>22</v>
      </c>
      <c r="L18" s="25">
        <f t="shared" si="2"/>
        <v>26</v>
      </c>
    </row>
    <row r="19" spans="1:12" ht="11.25" customHeight="1">
      <c r="A19" s="26" t="s">
        <v>17</v>
      </c>
      <c r="B19" s="27">
        <f>SUM(B14:B18)</f>
        <v>181</v>
      </c>
      <c r="C19" s="28">
        <f>SUM(C14:C18)</f>
        <v>194</v>
      </c>
      <c r="D19" s="29">
        <f t="shared" si="0"/>
        <v>375</v>
      </c>
      <c r="E19" s="30" t="s">
        <v>17</v>
      </c>
      <c r="F19" s="27">
        <f>SUM(F14:F18)</f>
        <v>293</v>
      </c>
      <c r="G19" s="28">
        <f>SUM(G14:G18)</f>
        <v>284</v>
      </c>
      <c r="H19" s="31">
        <f t="shared" si="1"/>
        <v>577</v>
      </c>
      <c r="I19" s="32" t="s">
        <v>17</v>
      </c>
      <c r="J19" s="27">
        <f>SUM(J14:J18)</f>
        <v>60</v>
      </c>
      <c r="K19" s="28">
        <f>SUM(K14:K18)</f>
        <v>157</v>
      </c>
      <c r="L19" s="33">
        <f t="shared" si="2"/>
        <v>217</v>
      </c>
    </row>
    <row r="20" spans="1:12" ht="11.25" customHeight="1">
      <c r="A20" s="34">
        <v>15</v>
      </c>
      <c r="B20" s="35">
        <v>41</v>
      </c>
      <c r="C20" s="36">
        <v>35</v>
      </c>
      <c r="D20" s="37">
        <f t="shared" si="0"/>
        <v>76</v>
      </c>
      <c r="E20" s="38">
        <v>55</v>
      </c>
      <c r="F20" s="35">
        <v>47</v>
      </c>
      <c r="G20" s="36">
        <v>54</v>
      </c>
      <c r="H20" s="39">
        <f t="shared" si="1"/>
        <v>101</v>
      </c>
      <c r="I20" s="40">
        <v>95</v>
      </c>
      <c r="J20" s="35">
        <v>3</v>
      </c>
      <c r="K20" s="36">
        <v>20</v>
      </c>
      <c r="L20" s="41">
        <f t="shared" si="2"/>
        <v>23</v>
      </c>
    </row>
    <row r="21" spans="1:12" ht="11.25" customHeight="1">
      <c r="A21" s="18">
        <v>16</v>
      </c>
      <c r="B21" s="19">
        <v>57</v>
      </c>
      <c r="C21" s="20">
        <v>39</v>
      </c>
      <c r="D21" s="21">
        <f t="shared" si="0"/>
        <v>96</v>
      </c>
      <c r="E21" s="22">
        <v>56</v>
      </c>
      <c r="F21" s="19">
        <v>62</v>
      </c>
      <c r="G21" s="20">
        <v>58</v>
      </c>
      <c r="H21" s="23">
        <f t="shared" si="1"/>
        <v>120</v>
      </c>
      <c r="I21" s="24">
        <v>96</v>
      </c>
      <c r="J21" s="19">
        <v>2</v>
      </c>
      <c r="K21" s="20">
        <v>13</v>
      </c>
      <c r="L21" s="25">
        <f t="shared" si="2"/>
        <v>15</v>
      </c>
    </row>
    <row r="22" spans="1:12" ht="11.25" customHeight="1">
      <c r="A22" s="18">
        <v>17</v>
      </c>
      <c r="B22" s="19">
        <v>38</v>
      </c>
      <c r="C22" s="20">
        <v>48</v>
      </c>
      <c r="D22" s="21">
        <f t="shared" si="0"/>
        <v>86</v>
      </c>
      <c r="E22" s="22">
        <v>57</v>
      </c>
      <c r="F22" s="19">
        <v>65</v>
      </c>
      <c r="G22" s="20">
        <v>63</v>
      </c>
      <c r="H22" s="23">
        <f t="shared" si="1"/>
        <v>128</v>
      </c>
      <c r="I22" s="24">
        <v>97</v>
      </c>
      <c r="J22" s="19">
        <v>1</v>
      </c>
      <c r="K22" s="20">
        <v>10</v>
      </c>
      <c r="L22" s="25">
        <f t="shared" si="2"/>
        <v>11</v>
      </c>
    </row>
    <row r="23" spans="1:12" ht="11.25" customHeight="1">
      <c r="A23" s="18">
        <v>18</v>
      </c>
      <c r="B23" s="19">
        <v>47</v>
      </c>
      <c r="C23" s="20">
        <v>61</v>
      </c>
      <c r="D23" s="21">
        <f t="shared" si="0"/>
        <v>108</v>
      </c>
      <c r="E23" s="22">
        <v>58</v>
      </c>
      <c r="F23" s="19">
        <v>81</v>
      </c>
      <c r="G23" s="20">
        <v>57</v>
      </c>
      <c r="H23" s="23">
        <f t="shared" si="1"/>
        <v>138</v>
      </c>
      <c r="I23" s="24">
        <v>98</v>
      </c>
      <c r="J23" s="19">
        <v>0</v>
      </c>
      <c r="K23" s="20">
        <v>4</v>
      </c>
      <c r="L23" s="25">
        <f t="shared" si="2"/>
        <v>4</v>
      </c>
    </row>
    <row r="24" spans="1:12" ht="11.25" customHeight="1">
      <c r="A24" s="18">
        <v>19</v>
      </c>
      <c r="B24" s="19">
        <v>38</v>
      </c>
      <c r="C24" s="20">
        <v>49</v>
      </c>
      <c r="D24" s="21">
        <f t="shared" si="0"/>
        <v>87</v>
      </c>
      <c r="E24" s="22">
        <v>59</v>
      </c>
      <c r="F24" s="19">
        <v>71</v>
      </c>
      <c r="G24" s="20">
        <v>75</v>
      </c>
      <c r="H24" s="23">
        <f t="shared" si="1"/>
        <v>146</v>
      </c>
      <c r="I24" s="24">
        <v>99</v>
      </c>
      <c r="J24" s="19">
        <v>2</v>
      </c>
      <c r="K24" s="20">
        <v>3</v>
      </c>
      <c r="L24" s="25">
        <f t="shared" si="2"/>
        <v>5</v>
      </c>
    </row>
    <row r="25" spans="1:12" ht="11.25" customHeight="1">
      <c r="A25" s="42" t="s">
        <v>17</v>
      </c>
      <c r="B25" s="43">
        <f>SUM(B20:B24)</f>
        <v>221</v>
      </c>
      <c r="C25" s="44">
        <f>SUM(C20:C24)</f>
        <v>232</v>
      </c>
      <c r="D25" s="45">
        <f t="shared" si="0"/>
        <v>453</v>
      </c>
      <c r="E25" s="46" t="s">
        <v>17</v>
      </c>
      <c r="F25" s="43">
        <f>SUM(F20:F24)</f>
        <v>326</v>
      </c>
      <c r="G25" s="44">
        <f>SUM(G20:G24)</f>
        <v>307</v>
      </c>
      <c r="H25" s="47">
        <f t="shared" si="1"/>
        <v>633</v>
      </c>
      <c r="I25" s="48" t="s">
        <v>17</v>
      </c>
      <c r="J25" s="43">
        <f>SUM(J20:J24)</f>
        <v>8</v>
      </c>
      <c r="K25" s="44">
        <f>SUM(K20:K24)</f>
        <v>50</v>
      </c>
      <c r="L25" s="49">
        <f t="shared" si="2"/>
        <v>58</v>
      </c>
    </row>
    <row r="26" spans="1:12" ht="11.25" customHeight="1">
      <c r="A26" s="18">
        <v>20</v>
      </c>
      <c r="B26" s="19">
        <v>51</v>
      </c>
      <c r="C26" s="20">
        <v>44</v>
      </c>
      <c r="D26" s="21">
        <f t="shared" si="0"/>
        <v>95</v>
      </c>
      <c r="E26" s="22">
        <v>60</v>
      </c>
      <c r="F26" s="19">
        <v>80</v>
      </c>
      <c r="G26" s="20">
        <v>71</v>
      </c>
      <c r="H26" s="23">
        <f t="shared" si="1"/>
        <v>151</v>
      </c>
      <c r="I26" s="24">
        <v>100</v>
      </c>
      <c r="J26" s="19">
        <v>1</v>
      </c>
      <c r="K26" s="20">
        <v>2</v>
      </c>
      <c r="L26" s="25">
        <f t="shared" si="2"/>
        <v>3</v>
      </c>
    </row>
    <row r="27" spans="1:12" ht="11.25" customHeight="1">
      <c r="A27" s="18">
        <v>21</v>
      </c>
      <c r="B27" s="19">
        <v>42</v>
      </c>
      <c r="C27" s="20">
        <v>41</v>
      </c>
      <c r="D27" s="21">
        <f t="shared" si="0"/>
        <v>83</v>
      </c>
      <c r="E27" s="22">
        <v>61</v>
      </c>
      <c r="F27" s="19">
        <v>71</v>
      </c>
      <c r="G27" s="20">
        <v>67</v>
      </c>
      <c r="H27" s="23">
        <f t="shared" si="1"/>
        <v>138</v>
      </c>
      <c r="I27" s="24">
        <v>101</v>
      </c>
      <c r="J27" s="19">
        <v>2</v>
      </c>
      <c r="K27" s="20">
        <v>2</v>
      </c>
      <c r="L27" s="25">
        <f t="shared" si="2"/>
        <v>4</v>
      </c>
    </row>
    <row r="28" spans="1:12" ht="11.25" customHeight="1">
      <c r="A28" s="18">
        <v>22</v>
      </c>
      <c r="B28" s="19">
        <v>40</v>
      </c>
      <c r="C28" s="20">
        <v>39</v>
      </c>
      <c r="D28" s="21">
        <f t="shared" si="0"/>
        <v>79</v>
      </c>
      <c r="E28" s="22">
        <v>62</v>
      </c>
      <c r="F28" s="19">
        <v>81</v>
      </c>
      <c r="G28" s="20">
        <v>86</v>
      </c>
      <c r="H28" s="23">
        <f t="shared" si="1"/>
        <v>167</v>
      </c>
      <c r="I28" s="24">
        <v>102</v>
      </c>
      <c r="J28" s="19">
        <v>0</v>
      </c>
      <c r="K28" s="20">
        <v>3</v>
      </c>
      <c r="L28" s="25">
        <f t="shared" si="2"/>
        <v>3</v>
      </c>
    </row>
    <row r="29" spans="1:12" ht="11.25" customHeight="1">
      <c r="A29" s="18">
        <v>23</v>
      </c>
      <c r="B29" s="19">
        <v>36</v>
      </c>
      <c r="C29" s="20">
        <v>29</v>
      </c>
      <c r="D29" s="21">
        <f t="shared" si="0"/>
        <v>65</v>
      </c>
      <c r="E29" s="22">
        <v>63</v>
      </c>
      <c r="F29" s="19">
        <v>70</v>
      </c>
      <c r="G29" s="20">
        <v>79</v>
      </c>
      <c r="H29" s="23">
        <f t="shared" si="1"/>
        <v>149</v>
      </c>
      <c r="I29" s="24">
        <v>103</v>
      </c>
      <c r="J29" s="19">
        <v>0</v>
      </c>
      <c r="K29" s="20">
        <v>2</v>
      </c>
      <c r="L29" s="25">
        <f t="shared" si="2"/>
        <v>2</v>
      </c>
    </row>
    <row r="30" spans="1:12" ht="11.25" customHeight="1">
      <c r="A30" s="18">
        <v>24</v>
      </c>
      <c r="B30" s="19">
        <v>40</v>
      </c>
      <c r="C30" s="20">
        <v>35</v>
      </c>
      <c r="D30" s="21">
        <f t="shared" si="0"/>
        <v>75</v>
      </c>
      <c r="E30" s="22">
        <v>64</v>
      </c>
      <c r="F30" s="19">
        <v>86</v>
      </c>
      <c r="G30" s="20">
        <v>75</v>
      </c>
      <c r="H30" s="23">
        <f t="shared" si="1"/>
        <v>161</v>
      </c>
      <c r="I30" s="24">
        <v>104</v>
      </c>
      <c r="J30" s="19">
        <v>0</v>
      </c>
      <c r="K30" s="20">
        <v>1</v>
      </c>
      <c r="L30" s="25">
        <f t="shared" si="2"/>
        <v>1</v>
      </c>
    </row>
    <row r="31" spans="1:12" ht="11.25" customHeight="1">
      <c r="A31" s="26" t="s">
        <v>17</v>
      </c>
      <c r="B31" s="27">
        <f>SUM(B26:B30)</f>
        <v>209</v>
      </c>
      <c r="C31" s="28">
        <f>SUM(C26:C30)</f>
        <v>188</v>
      </c>
      <c r="D31" s="29">
        <f t="shared" si="0"/>
        <v>397</v>
      </c>
      <c r="E31" s="30" t="s">
        <v>17</v>
      </c>
      <c r="F31" s="27">
        <f>SUM(F26:F30)</f>
        <v>388</v>
      </c>
      <c r="G31" s="28">
        <f>SUM(G26:G30)</f>
        <v>378</v>
      </c>
      <c r="H31" s="31">
        <f t="shared" si="1"/>
        <v>766</v>
      </c>
      <c r="I31" s="32" t="s">
        <v>17</v>
      </c>
      <c r="J31" s="27">
        <f>SUM(J26:J30)</f>
        <v>3</v>
      </c>
      <c r="K31" s="28">
        <f>SUM(K26:K30)</f>
        <v>10</v>
      </c>
      <c r="L31" s="33">
        <f t="shared" si="2"/>
        <v>13</v>
      </c>
    </row>
    <row r="32" spans="1:12" ht="11.25" customHeight="1">
      <c r="A32" s="34">
        <v>25</v>
      </c>
      <c r="B32" s="35">
        <v>36</v>
      </c>
      <c r="C32" s="36">
        <v>28</v>
      </c>
      <c r="D32" s="37">
        <f t="shared" si="0"/>
        <v>64</v>
      </c>
      <c r="E32" s="38">
        <v>65</v>
      </c>
      <c r="F32" s="35">
        <v>97</v>
      </c>
      <c r="G32" s="36">
        <v>84</v>
      </c>
      <c r="H32" s="39">
        <f t="shared" si="1"/>
        <v>181</v>
      </c>
      <c r="I32" s="40">
        <v>105</v>
      </c>
      <c r="J32" s="35">
        <v>0</v>
      </c>
      <c r="K32" s="36">
        <v>0</v>
      </c>
      <c r="L32" s="41">
        <f t="shared" si="2"/>
        <v>0</v>
      </c>
    </row>
    <row r="33" spans="1:12" ht="11.25" customHeight="1">
      <c r="A33" s="18">
        <v>26</v>
      </c>
      <c r="B33" s="19">
        <v>39</v>
      </c>
      <c r="C33" s="20">
        <v>37</v>
      </c>
      <c r="D33" s="21">
        <f t="shared" si="0"/>
        <v>76</v>
      </c>
      <c r="E33" s="22">
        <v>66</v>
      </c>
      <c r="F33" s="19">
        <v>99</v>
      </c>
      <c r="G33" s="20">
        <v>81</v>
      </c>
      <c r="H33" s="23">
        <f t="shared" si="1"/>
        <v>180</v>
      </c>
      <c r="I33" s="24">
        <v>106</v>
      </c>
      <c r="J33" s="19">
        <v>0</v>
      </c>
      <c r="K33" s="20">
        <v>0</v>
      </c>
      <c r="L33" s="25">
        <f t="shared" si="2"/>
        <v>0</v>
      </c>
    </row>
    <row r="34" spans="1:12" ht="11.25" customHeight="1">
      <c r="A34" s="18">
        <v>27</v>
      </c>
      <c r="B34" s="19">
        <v>35</v>
      </c>
      <c r="C34" s="20">
        <v>35</v>
      </c>
      <c r="D34" s="21">
        <f t="shared" si="0"/>
        <v>70</v>
      </c>
      <c r="E34" s="22">
        <v>67</v>
      </c>
      <c r="F34" s="19">
        <v>91</v>
      </c>
      <c r="G34" s="20">
        <v>84</v>
      </c>
      <c r="H34" s="23">
        <f t="shared" si="1"/>
        <v>175</v>
      </c>
      <c r="I34" s="24">
        <v>107</v>
      </c>
      <c r="J34" s="19">
        <v>0</v>
      </c>
      <c r="K34" s="20">
        <v>0</v>
      </c>
      <c r="L34" s="25">
        <f t="shared" si="2"/>
        <v>0</v>
      </c>
    </row>
    <row r="35" spans="1:12" ht="11.25" customHeight="1">
      <c r="A35" s="18">
        <v>28</v>
      </c>
      <c r="B35" s="19">
        <v>33</v>
      </c>
      <c r="C35" s="20">
        <v>32</v>
      </c>
      <c r="D35" s="21">
        <f t="shared" si="0"/>
        <v>65</v>
      </c>
      <c r="E35" s="22">
        <v>68</v>
      </c>
      <c r="F35" s="19">
        <v>80</v>
      </c>
      <c r="G35" s="20">
        <v>66</v>
      </c>
      <c r="H35" s="23">
        <f t="shared" si="1"/>
        <v>146</v>
      </c>
      <c r="I35" s="24">
        <v>108</v>
      </c>
      <c r="J35" s="19">
        <v>0</v>
      </c>
      <c r="K35" s="20">
        <v>0</v>
      </c>
      <c r="L35" s="25">
        <f t="shared" si="2"/>
        <v>0</v>
      </c>
    </row>
    <row r="36" spans="1:12" ht="11.25" customHeight="1">
      <c r="A36" s="18">
        <v>29</v>
      </c>
      <c r="B36" s="19">
        <v>46</v>
      </c>
      <c r="C36" s="20">
        <v>30</v>
      </c>
      <c r="D36" s="21">
        <f t="shared" si="0"/>
        <v>76</v>
      </c>
      <c r="E36" s="22">
        <v>69</v>
      </c>
      <c r="F36" s="19">
        <v>46</v>
      </c>
      <c r="G36" s="20">
        <v>39</v>
      </c>
      <c r="H36" s="23">
        <f t="shared" si="1"/>
        <v>85</v>
      </c>
      <c r="I36" s="24">
        <v>109</v>
      </c>
      <c r="J36" s="19">
        <v>0</v>
      </c>
      <c r="K36" s="20">
        <v>0</v>
      </c>
      <c r="L36" s="25">
        <f t="shared" si="2"/>
        <v>0</v>
      </c>
    </row>
    <row r="37" spans="1:12" ht="11.25" customHeight="1">
      <c r="A37" s="42" t="s">
        <v>17</v>
      </c>
      <c r="B37" s="43">
        <f>SUM(B32:B36)</f>
        <v>189</v>
      </c>
      <c r="C37" s="44">
        <f>SUM(C32:C36)</f>
        <v>162</v>
      </c>
      <c r="D37" s="45">
        <f t="shared" si="0"/>
        <v>351</v>
      </c>
      <c r="E37" s="46" t="s">
        <v>17</v>
      </c>
      <c r="F37" s="43">
        <f>SUM(F32:F36)</f>
        <v>413</v>
      </c>
      <c r="G37" s="44">
        <f>SUM(G32:G36)</f>
        <v>354</v>
      </c>
      <c r="H37" s="47">
        <f t="shared" si="1"/>
        <v>767</v>
      </c>
      <c r="I37" s="48" t="s">
        <v>17</v>
      </c>
      <c r="J37" s="43">
        <f>SUM(J32:J36)</f>
        <v>0</v>
      </c>
      <c r="K37" s="44">
        <f>SUM(K32:K36)</f>
        <v>0</v>
      </c>
      <c r="L37" s="49">
        <f t="shared" si="2"/>
        <v>0</v>
      </c>
    </row>
    <row r="38" spans="1:12" ht="11.25" customHeight="1">
      <c r="A38" s="18">
        <v>30</v>
      </c>
      <c r="B38" s="19">
        <v>46</v>
      </c>
      <c r="C38" s="20">
        <v>40</v>
      </c>
      <c r="D38" s="21">
        <f t="shared" si="0"/>
        <v>86</v>
      </c>
      <c r="E38" s="22">
        <v>70</v>
      </c>
      <c r="F38" s="19">
        <v>55</v>
      </c>
      <c r="G38" s="20">
        <v>64</v>
      </c>
      <c r="H38" s="23">
        <f t="shared" si="1"/>
        <v>119</v>
      </c>
      <c r="I38" s="24"/>
      <c r="J38" s="19"/>
      <c r="K38" s="20"/>
      <c r="L38" s="25"/>
    </row>
    <row r="39" spans="1:13" ht="11.25" customHeight="1">
      <c r="A39" s="18">
        <v>31</v>
      </c>
      <c r="B39" s="19">
        <v>34</v>
      </c>
      <c r="C39" s="20">
        <v>32</v>
      </c>
      <c r="D39" s="21">
        <f t="shared" si="0"/>
        <v>66</v>
      </c>
      <c r="E39" s="22">
        <v>71</v>
      </c>
      <c r="F39" s="19">
        <v>64</v>
      </c>
      <c r="G39" s="20">
        <v>68</v>
      </c>
      <c r="H39" s="23">
        <f t="shared" si="1"/>
        <v>132</v>
      </c>
      <c r="I39" s="57" t="s">
        <v>16</v>
      </c>
      <c r="J39" s="61">
        <f>B7+B13+B19+B25+B31+B37+B43+B49+F7+F13+F19+F25+F31+F37+F43+F49+J7+J13+J19+J25+J31+J37</f>
        <v>4601</v>
      </c>
      <c r="K39" s="62">
        <f>C7+C13+C19+C25+C31+C37+C43+C49+G7+G13+G19+G25+G31+G37+G43+G49+K7+K13+K19+K25+K31+K37</f>
        <v>4772</v>
      </c>
      <c r="L39" s="63">
        <f>D7+D13+D19+D25+D31+D37+D43+D49+H7+H13+H19+H25+H31+H37+H43+H49+L7+L13+L19+L25+L31+L37</f>
        <v>9373</v>
      </c>
      <c r="M39" s="75"/>
    </row>
    <row r="40" spans="1:13" ht="11.25" customHeight="1">
      <c r="A40" s="18">
        <v>32</v>
      </c>
      <c r="B40" s="19">
        <v>44</v>
      </c>
      <c r="C40" s="20">
        <v>33</v>
      </c>
      <c r="D40" s="21">
        <f t="shared" si="0"/>
        <v>77</v>
      </c>
      <c r="E40" s="22">
        <v>72</v>
      </c>
      <c r="F40" s="19">
        <v>55</v>
      </c>
      <c r="G40" s="20">
        <v>48</v>
      </c>
      <c r="H40" s="23">
        <f t="shared" si="1"/>
        <v>103</v>
      </c>
      <c r="I40" s="24"/>
      <c r="J40" s="64"/>
      <c r="K40" s="65"/>
      <c r="L40" s="66"/>
      <c r="M40" s="71"/>
    </row>
    <row r="41" spans="1:13" ht="11.25" customHeight="1">
      <c r="A41" s="18">
        <v>33</v>
      </c>
      <c r="B41" s="19">
        <v>50</v>
      </c>
      <c r="C41" s="20">
        <v>37</v>
      </c>
      <c r="D41" s="21">
        <f t="shared" si="0"/>
        <v>87</v>
      </c>
      <c r="E41" s="22">
        <v>73</v>
      </c>
      <c r="F41" s="19">
        <v>79</v>
      </c>
      <c r="G41" s="20">
        <v>86</v>
      </c>
      <c r="H41" s="23">
        <f t="shared" si="1"/>
        <v>165</v>
      </c>
      <c r="I41" s="24" t="s">
        <v>18</v>
      </c>
      <c r="J41" s="64">
        <f>B7+B13+B19</f>
        <v>489</v>
      </c>
      <c r="K41" s="65">
        <f>C7+C13+C19</f>
        <v>494</v>
      </c>
      <c r="L41" s="66">
        <f>SUM(J41:K41)</f>
        <v>983</v>
      </c>
      <c r="M41" s="71">
        <f>L41/L39</f>
        <v>0.1048757068174544</v>
      </c>
    </row>
    <row r="42" spans="1:13" ht="11.25" customHeight="1">
      <c r="A42" s="18">
        <v>34</v>
      </c>
      <c r="B42" s="19">
        <v>50</v>
      </c>
      <c r="C42" s="20">
        <v>37</v>
      </c>
      <c r="D42" s="21">
        <f t="shared" si="0"/>
        <v>87</v>
      </c>
      <c r="E42" s="22">
        <v>74</v>
      </c>
      <c r="F42" s="19">
        <v>63</v>
      </c>
      <c r="G42" s="20">
        <v>58</v>
      </c>
      <c r="H42" s="23">
        <f t="shared" si="1"/>
        <v>121</v>
      </c>
      <c r="I42" s="24" t="s">
        <v>19</v>
      </c>
      <c r="J42" s="64">
        <f>B25+B31+B37+B43+B49+F7+F13+F19+F25+F31</f>
        <v>2628</v>
      </c>
      <c r="K42" s="65">
        <f>C25+C31+C37+C43+C49+G7+G13+G19+G25+G31</f>
        <v>2466</v>
      </c>
      <c r="L42" s="66">
        <f>SUM(J42:K42)</f>
        <v>5094</v>
      </c>
      <c r="M42" s="71">
        <f>L42/L39</f>
        <v>0.543475941534194</v>
      </c>
    </row>
    <row r="43" spans="1:13" ht="11.25" customHeight="1">
      <c r="A43" s="26" t="s">
        <v>17</v>
      </c>
      <c r="B43" s="27">
        <f>SUM(B38:B42)</f>
        <v>224</v>
      </c>
      <c r="C43" s="28">
        <f>SUM(C38:C42)</f>
        <v>179</v>
      </c>
      <c r="D43" s="29">
        <f t="shared" si="0"/>
        <v>403</v>
      </c>
      <c r="E43" s="30" t="s">
        <v>17</v>
      </c>
      <c r="F43" s="27">
        <f>SUM(F38:F42)</f>
        <v>316</v>
      </c>
      <c r="G43" s="28">
        <f>SUM(G38:G42)</f>
        <v>324</v>
      </c>
      <c r="H43" s="31">
        <f t="shared" si="1"/>
        <v>640</v>
      </c>
      <c r="I43" s="24" t="s">
        <v>20</v>
      </c>
      <c r="J43" s="58">
        <f>F37+F43+F49+J7+J13+J19+J25+J31+J37</f>
        <v>1484</v>
      </c>
      <c r="K43" s="59">
        <f>G37+G43+G49+K7+K13+K19+K25+K31+K37</f>
        <v>1812</v>
      </c>
      <c r="L43" s="60">
        <f>SUM(J43:K43)</f>
        <v>3296</v>
      </c>
      <c r="M43" s="71">
        <f>L43/L39</f>
        <v>0.3516483516483517</v>
      </c>
    </row>
    <row r="44" spans="1:13" ht="11.25" customHeight="1">
      <c r="A44" s="34">
        <v>35</v>
      </c>
      <c r="B44" s="35">
        <v>44</v>
      </c>
      <c r="C44" s="36">
        <v>50</v>
      </c>
      <c r="D44" s="37">
        <f t="shared" si="0"/>
        <v>94</v>
      </c>
      <c r="E44" s="38">
        <v>75</v>
      </c>
      <c r="F44" s="35">
        <v>46</v>
      </c>
      <c r="G44" s="36">
        <v>56</v>
      </c>
      <c r="H44" s="39">
        <f t="shared" si="1"/>
        <v>102</v>
      </c>
      <c r="I44" s="70" t="s">
        <v>21</v>
      </c>
      <c r="J44" s="72">
        <v>48.47</v>
      </c>
      <c r="K44" s="73">
        <v>52.19</v>
      </c>
      <c r="L44" s="74">
        <v>50.37</v>
      </c>
      <c r="M44" s="71"/>
    </row>
    <row r="45" spans="1:13" ht="11.25" customHeight="1">
      <c r="A45" s="18">
        <v>36</v>
      </c>
      <c r="B45" s="19">
        <v>43</v>
      </c>
      <c r="C45" s="20">
        <v>34</v>
      </c>
      <c r="D45" s="21">
        <f t="shared" si="0"/>
        <v>77</v>
      </c>
      <c r="E45" s="22">
        <v>76</v>
      </c>
      <c r="F45" s="19">
        <v>51</v>
      </c>
      <c r="G45" s="20">
        <v>41</v>
      </c>
      <c r="H45" s="23">
        <f t="shared" si="1"/>
        <v>92</v>
      </c>
      <c r="I45" s="24"/>
      <c r="J45" s="58"/>
      <c r="K45" s="59"/>
      <c r="L45" s="60"/>
      <c r="M45" s="71"/>
    </row>
    <row r="46" spans="1:13" ht="11.25" customHeight="1">
      <c r="A46" s="18">
        <v>37</v>
      </c>
      <c r="B46" s="19">
        <v>47</v>
      </c>
      <c r="C46" s="20">
        <v>41</v>
      </c>
      <c r="D46" s="21">
        <f t="shared" si="0"/>
        <v>88</v>
      </c>
      <c r="E46" s="22">
        <v>77</v>
      </c>
      <c r="F46" s="19">
        <v>68</v>
      </c>
      <c r="G46" s="20">
        <v>70</v>
      </c>
      <c r="H46" s="23">
        <f t="shared" si="1"/>
        <v>138</v>
      </c>
      <c r="I46" s="24" t="s">
        <v>22</v>
      </c>
      <c r="J46" s="64">
        <f>F49+J7+J13+J19+J25+J31+J37</f>
        <v>755</v>
      </c>
      <c r="K46" s="65">
        <f>G49+K7+K13+K19+K25+K31+K37</f>
        <v>1134</v>
      </c>
      <c r="L46" s="66">
        <f>H49+L7+L13+L19+L25+L31+L37</f>
        <v>1889</v>
      </c>
      <c r="M46" s="71">
        <f>L46/L39</f>
        <v>0.20153632774991997</v>
      </c>
    </row>
    <row r="47" spans="1:13" ht="11.25" customHeight="1">
      <c r="A47" s="18">
        <v>38</v>
      </c>
      <c r="B47" s="19">
        <v>51</v>
      </c>
      <c r="C47" s="20">
        <v>42</v>
      </c>
      <c r="D47" s="21">
        <f t="shared" si="0"/>
        <v>93</v>
      </c>
      <c r="E47" s="22">
        <v>78</v>
      </c>
      <c r="F47" s="19">
        <v>63</v>
      </c>
      <c r="G47" s="20">
        <v>61</v>
      </c>
      <c r="H47" s="23">
        <f t="shared" si="1"/>
        <v>124</v>
      </c>
      <c r="I47" s="24" t="s">
        <v>23</v>
      </c>
      <c r="J47" s="64">
        <f>J13+J19+J25+J31+J37</f>
        <v>227</v>
      </c>
      <c r="K47" s="65">
        <f>K13+K19+K25+K31+K37</f>
        <v>499</v>
      </c>
      <c r="L47" s="66">
        <f>L13+L19+L25+L31+L37</f>
        <v>726</v>
      </c>
      <c r="M47" s="71">
        <f>L47/L39</f>
        <v>0.0774565240584658</v>
      </c>
    </row>
    <row r="48" spans="1:13" ht="11.25" customHeight="1">
      <c r="A48" s="18">
        <v>39</v>
      </c>
      <c r="B48" s="19">
        <v>56</v>
      </c>
      <c r="C48" s="20">
        <v>40</v>
      </c>
      <c r="D48" s="21">
        <f t="shared" si="0"/>
        <v>96</v>
      </c>
      <c r="E48" s="22">
        <v>79</v>
      </c>
      <c r="F48" s="19">
        <v>59</v>
      </c>
      <c r="G48" s="20">
        <v>65</v>
      </c>
      <c r="H48" s="23">
        <f t="shared" si="1"/>
        <v>124</v>
      </c>
      <c r="I48" s="24" t="s">
        <v>24</v>
      </c>
      <c r="J48" s="64">
        <f>J25+J31+J37</f>
        <v>11</v>
      </c>
      <c r="K48" s="65">
        <f>K25+K31+K37</f>
        <v>60</v>
      </c>
      <c r="L48" s="66">
        <f>L25+L31+L37</f>
        <v>71</v>
      </c>
      <c r="M48" s="71">
        <f>L48/L39</f>
        <v>0.007574949322522138</v>
      </c>
    </row>
    <row r="49" spans="1:13" ht="11.25" customHeight="1" thickBot="1">
      <c r="A49" s="50" t="s">
        <v>17</v>
      </c>
      <c r="B49" s="51">
        <f>SUM(B44:B48)</f>
        <v>241</v>
      </c>
      <c r="C49" s="52">
        <f>SUM(C44:C48)</f>
        <v>207</v>
      </c>
      <c r="D49" s="53">
        <f t="shared" si="0"/>
        <v>448</v>
      </c>
      <c r="E49" s="54" t="s">
        <v>17</v>
      </c>
      <c r="F49" s="51">
        <f>SUM(F44:F48)</f>
        <v>287</v>
      </c>
      <c r="G49" s="52">
        <f>SUM(G44:G48)</f>
        <v>293</v>
      </c>
      <c r="H49" s="55">
        <f t="shared" si="1"/>
        <v>580</v>
      </c>
      <c r="I49" s="56" t="s">
        <v>25</v>
      </c>
      <c r="J49" s="67">
        <f>J31+J37</f>
        <v>3</v>
      </c>
      <c r="K49" s="68">
        <f>K31+K37</f>
        <v>10</v>
      </c>
      <c r="L49" s="69">
        <f>L31+L37</f>
        <v>13</v>
      </c>
      <c r="M49" s="71">
        <f>L49/L39</f>
        <v>0.0013869625520110957</v>
      </c>
    </row>
  </sheetData>
  <sheetProtection/>
  <printOptions/>
  <pageMargins left="0.7874015748031497" right="0.5905511811023623" top="0.7874015748031497" bottom="0.1968503937007874" header="0.5118110236220472" footer="0.5118110236220472"/>
  <pageSetup horizontalDpi="300" verticalDpi="300" orientation="landscape" paperSize="9" r:id="rId1"/>
  <headerFooter alignWithMargins="0">
    <oddHeader>&amp;L&amp;"ＭＳ 明朝,標準"&amp;12『佐久市の年齢別男女別人口』　（平成27年4月1日現在）&amp;R&amp;12旧望月町</oddHeader>
  </headerFooter>
  <ignoredErrors>
    <ignoredError sqref="D7:L7 D49:L49 D44:E44 D43:L43 D37:I37 D2:E6 H2:I6 D13:L13 D8:E12 H8:I12 D19:L19 D14:E18 H14:I18 D25:L25 D20:E24 H20:I24 D31:L31 D26:E30 H26:I30 D32:E36 H32:I36 D38:E42 H38:L42 D45:E48 H45:L48 L2:L6 L8:L12 L14:L18 L20:L24 L26:L30 L32:L36 H44:I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JWS0286</dc:creator>
  <cp:keywords/>
  <dc:description/>
  <cp:lastModifiedBy>SAKU</cp:lastModifiedBy>
  <cp:lastPrinted>2016-01-20T01:04:33Z</cp:lastPrinted>
  <dcterms:created xsi:type="dcterms:W3CDTF">2008-04-16T04:52:12Z</dcterms:created>
  <dcterms:modified xsi:type="dcterms:W3CDTF">2016-01-20T01:05:28Z</dcterms:modified>
  <cp:category/>
  <cp:version/>
  <cp:contentType/>
  <cp:contentStatus/>
</cp:coreProperties>
</file>