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9034FC55-F972-4D2A-96A0-53BA0415FB53}" xr6:coauthVersionLast="36" xr6:coauthVersionMax="36" xr10:uidLastSave="{00000000-0000-0000-0000-000000000000}"/>
  <bookViews>
    <workbookView xWindow="0" yWindow="0" windowWidth="28800" windowHeight="11940" tabRatio="842"/>
  </bookViews>
  <sheets>
    <sheet name="5" sheetId="1" r:id="rId1"/>
    <sheet name="286市民のくらし" sheetId="5" state="hidden" r:id="rId2"/>
  </sheets>
  <definedNames>
    <definedName name="_xlnm.Print_Area" localSheetId="1">'286市民のくらし'!$A$1:$CV$61</definedName>
    <definedName name="_xlnm.Print_Area" localSheetId="0">'5'!$A$1:$DH$38</definedName>
  </definedNames>
  <calcPr calcId="191029"/>
</workbook>
</file>

<file path=xl/calcChain.xml><?xml version="1.0" encoding="utf-8"?>
<calcChain xmlns="http://schemas.openxmlformats.org/spreadsheetml/2006/main">
  <c r="K18" i="1" l="1"/>
  <c r="BG7" i="1"/>
  <c r="BG8" i="1"/>
  <c r="BG9" i="1"/>
  <c r="BG11" i="1"/>
  <c r="BG21" i="1"/>
  <c r="BG22" i="1"/>
  <c r="BG25" i="1"/>
  <c r="BH17" i="1"/>
  <c r="DB7" i="1"/>
  <c r="AF7" i="1" s="1"/>
  <c r="AN7" i="1"/>
  <c r="AN8" i="1"/>
  <c r="AN9" i="1"/>
  <c r="AN10" i="1"/>
  <c r="AL11" i="1"/>
  <c r="AN11" i="1" s="1"/>
  <c r="AN12" i="1"/>
  <c r="AN13" i="1"/>
  <c r="AN14" i="1"/>
  <c r="AN15" i="1"/>
  <c r="AN16" i="1"/>
  <c r="AL17" i="1"/>
  <c r="AN17" i="1" s="1"/>
  <c r="AN18" i="1"/>
  <c r="AN19" i="1"/>
  <c r="AN20" i="1"/>
  <c r="AN21" i="1"/>
  <c r="AN22" i="1"/>
  <c r="AN23" i="1"/>
  <c r="AN24" i="1"/>
  <c r="AN25" i="1"/>
  <c r="AN27" i="1"/>
  <c r="AL28" i="1"/>
  <c r="AN28" i="1"/>
  <c r="AN29" i="1"/>
  <c r="AN30" i="1"/>
  <c r="AN31" i="1"/>
  <c r="AN32" i="1"/>
  <c r="AN34" i="1"/>
  <c r="AN35" i="1"/>
  <c r="AN36" i="1"/>
  <c r="AN5" i="1"/>
  <c r="CK9" i="1"/>
  <c r="DB8" i="1"/>
  <c r="AA8" i="1" s="1"/>
  <c r="DB9" i="1"/>
  <c r="AA9" i="1" s="1"/>
  <c r="AJ9" i="1"/>
  <c r="DB10" i="1"/>
  <c r="AA10" i="1" s="1"/>
  <c r="AJ10" i="1"/>
  <c r="DB11" i="1"/>
  <c r="AA11" i="1" s="1"/>
  <c r="AJ11" i="1"/>
  <c r="DB12" i="1"/>
  <c r="AA12" i="1" s="1"/>
  <c r="AJ12" i="1"/>
  <c r="DB13" i="1"/>
  <c r="AF13" i="1" s="1"/>
  <c r="DB14" i="1"/>
  <c r="AA14" i="1" s="1"/>
  <c r="AJ14" i="1"/>
  <c r="DB15" i="1"/>
  <c r="AA15" i="1" s="1"/>
  <c r="AJ15" i="1"/>
  <c r="DB16" i="1"/>
  <c r="AA16" i="1" s="1"/>
  <c r="AJ16" i="1"/>
  <c r="DB17" i="1"/>
  <c r="AJ17" i="1" s="1"/>
  <c r="DB18" i="1"/>
  <c r="AJ18" i="1" s="1"/>
  <c r="DB19" i="1"/>
  <c r="AJ19" i="1"/>
  <c r="DB20" i="1"/>
  <c r="AJ20" i="1"/>
  <c r="DB21" i="1"/>
  <c r="AJ21" i="1"/>
  <c r="DB22" i="1"/>
  <c r="AJ22" i="1" s="1"/>
  <c r="DB23" i="1"/>
  <c r="AJ23" i="1" s="1"/>
  <c r="DB24" i="1"/>
  <c r="AJ24" i="1" s="1"/>
  <c r="DB25" i="1"/>
  <c r="AF25" i="1" s="1"/>
  <c r="AJ25" i="1"/>
  <c r="AF9" i="1"/>
  <c r="AF10" i="1"/>
  <c r="AF11" i="1"/>
  <c r="AF12" i="1"/>
  <c r="AF19" i="1"/>
  <c r="AF20" i="1"/>
  <c r="AF21" i="1"/>
  <c r="AF22" i="1"/>
  <c r="AF23" i="1"/>
  <c r="AF24" i="1"/>
  <c r="AA13" i="1"/>
  <c r="AA19" i="1"/>
  <c r="AA20" i="1"/>
  <c r="AA21" i="1"/>
  <c r="AA23" i="1"/>
  <c r="AA25" i="1"/>
  <c r="AA7" i="1"/>
  <c r="DB26" i="1"/>
  <c r="DB27" i="1"/>
  <c r="DB28" i="1"/>
  <c r="DB29" i="1"/>
  <c r="DB30" i="1"/>
  <c r="DB31" i="1"/>
  <c r="DB32" i="1"/>
  <c r="DB33" i="1"/>
  <c r="DB34" i="1"/>
  <c r="DB35" i="1"/>
  <c r="DB36" i="1"/>
  <c r="CN9" i="1"/>
  <c r="CN11" i="1"/>
  <c r="CN18" i="1"/>
  <c r="CN25" i="1"/>
  <c r="CZ25" i="1"/>
  <c r="CZ7" i="1"/>
  <c r="CZ8" i="1"/>
  <c r="CZ11" i="1"/>
  <c r="DA21" i="1" s="1"/>
  <c r="CZ17" i="1"/>
  <c r="CZ18" i="1"/>
  <c r="CZ21" i="1"/>
  <c r="CZ22" i="1"/>
  <c r="DA22" i="1" s="1"/>
  <c r="DA25" i="1"/>
  <c r="DA24" i="1"/>
  <c r="DA23" i="1"/>
  <c r="DA20" i="1"/>
  <c r="DA19" i="1"/>
  <c r="DA18" i="1"/>
  <c r="DA17" i="1"/>
  <c r="DA16" i="1"/>
  <c r="DA15" i="1"/>
  <c r="DA14" i="1"/>
  <c r="DA13" i="1"/>
  <c r="DA12" i="1"/>
  <c r="DA10" i="1"/>
  <c r="DA9" i="1"/>
  <c r="DA8" i="1"/>
  <c r="DA7" i="1"/>
  <c r="CX25" i="1"/>
  <c r="CY25" i="1" s="1"/>
  <c r="CX7" i="1"/>
  <c r="CX8" i="1"/>
  <c r="CX9" i="1"/>
  <c r="CX11" i="1"/>
  <c r="CX17" i="1"/>
  <c r="CX18" i="1"/>
  <c r="CX21" i="1"/>
  <c r="CX22" i="1"/>
  <c r="CY24" i="1" s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V25" i="1"/>
  <c r="CW25" i="1" s="1"/>
  <c r="CV7" i="1"/>
  <c r="CW24" i="1" s="1"/>
  <c r="CV8" i="1"/>
  <c r="CV9" i="1"/>
  <c r="CV11" i="1"/>
  <c r="CV17" i="1"/>
  <c r="CV18" i="1"/>
  <c r="CV21" i="1"/>
  <c r="CV22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R25" i="1"/>
  <c r="CR7" i="1"/>
  <c r="CR8" i="1"/>
  <c r="CS15" i="1" s="1"/>
  <c r="CR9" i="1"/>
  <c r="CS9" i="1" s="1"/>
  <c r="CR11" i="1"/>
  <c r="CS11" i="1" s="1"/>
  <c r="CR17" i="1"/>
  <c r="CR18" i="1"/>
  <c r="CR21" i="1"/>
  <c r="CR22" i="1"/>
  <c r="CS25" i="1"/>
  <c r="CS22" i="1"/>
  <c r="CS21" i="1"/>
  <c r="CS20" i="1"/>
  <c r="CS19" i="1"/>
  <c r="CS17" i="1"/>
  <c r="CS16" i="1"/>
  <c r="CP25" i="1"/>
  <c r="CP7" i="1"/>
  <c r="CQ8" i="1" s="1"/>
  <c r="CP8" i="1"/>
  <c r="CP9" i="1"/>
  <c r="CP11" i="1"/>
  <c r="CP17" i="1"/>
  <c r="CP18" i="1"/>
  <c r="CQ11" i="1" s="1"/>
  <c r="CP21" i="1"/>
  <c r="CQ20" i="1" s="1"/>
  <c r="CP22" i="1"/>
  <c r="CQ22" i="1" s="1"/>
  <c r="CQ21" i="1"/>
  <c r="CQ18" i="1"/>
  <c r="CQ17" i="1"/>
  <c r="CQ16" i="1"/>
  <c r="CQ15" i="1"/>
  <c r="CQ13" i="1"/>
  <c r="CQ12" i="1"/>
  <c r="CN17" i="1"/>
  <c r="CO25" i="1" s="1"/>
  <c r="CO24" i="1"/>
  <c r="CO16" i="1"/>
  <c r="CO15" i="1"/>
  <c r="CO14" i="1"/>
  <c r="CO13" i="1"/>
  <c r="CO11" i="1"/>
  <c r="CO10" i="1"/>
  <c r="CO9" i="1"/>
  <c r="CO8" i="1"/>
  <c r="CO7" i="1"/>
  <c r="CK18" i="1"/>
  <c r="CL19" i="1" s="1"/>
  <c r="CL23" i="1"/>
  <c r="CL20" i="1"/>
  <c r="CI9" i="1"/>
  <c r="CJ21" i="1" s="1"/>
  <c r="CI18" i="1"/>
  <c r="CJ25" i="1"/>
  <c r="CJ24" i="1"/>
  <c r="CJ23" i="1"/>
  <c r="CJ22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G9" i="1"/>
  <c r="CH25" i="1" s="1"/>
  <c r="CG18" i="1"/>
  <c r="CH18" i="1" s="1"/>
  <c r="CH24" i="1"/>
  <c r="CH22" i="1"/>
  <c r="CH14" i="1"/>
  <c r="CH13" i="1"/>
  <c r="CH12" i="1"/>
  <c r="CH11" i="1"/>
  <c r="CH9" i="1"/>
  <c r="CH8" i="1"/>
  <c r="CH7" i="1"/>
  <c r="CE9" i="1"/>
  <c r="CF17" i="1" s="1"/>
  <c r="CE18" i="1"/>
  <c r="CF18" i="1" s="1"/>
  <c r="CF25" i="1"/>
  <c r="CF24" i="1"/>
  <c r="CF23" i="1"/>
  <c r="CF22" i="1"/>
  <c r="CF20" i="1"/>
  <c r="CF19" i="1"/>
  <c r="CC9" i="1"/>
  <c r="CD25" i="1" s="1"/>
  <c r="CC18" i="1"/>
  <c r="CD20" i="1" s="1"/>
  <c r="CD24" i="1"/>
  <c r="CD23" i="1"/>
  <c r="CD22" i="1"/>
  <c r="CD21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A9" i="1"/>
  <c r="CB25" i="1" s="1"/>
  <c r="CA18" i="1"/>
  <c r="CB18" i="1" s="1"/>
  <c r="CB23" i="1"/>
  <c r="CB21" i="1"/>
  <c r="CB13" i="1"/>
  <c r="CB12" i="1"/>
  <c r="CB11" i="1"/>
  <c r="CB10" i="1"/>
  <c r="CB8" i="1"/>
  <c r="CB7" i="1"/>
  <c r="BY25" i="1"/>
  <c r="BZ25" i="1" s="1"/>
  <c r="BY8" i="1"/>
  <c r="BZ23" i="1" s="1"/>
  <c r="BY9" i="1"/>
  <c r="BZ9" i="1" s="1"/>
  <c r="BY11" i="1"/>
  <c r="BZ11" i="1" s="1"/>
  <c r="BY17" i="1"/>
  <c r="BZ17" i="1" s="1"/>
  <c r="BY18" i="1"/>
  <c r="BZ18" i="1" s="1"/>
  <c r="BY21" i="1"/>
  <c r="BZ21" i="1" s="1"/>
  <c r="BY22" i="1"/>
  <c r="BZ22" i="1" s="1"/>
  <c r="BZ24" i="1"/>
  <c r="BV25" i="1"/>
  <c r="BV7" i="1"/>
  <c r="BW19" i="1" s="1"/>
  <c r="BV8" i="1"/>
  <c r="BW8" i="1" s="1"/>
  <c r="BV9" i="1"/>
  <c r="BW9" i="1" s="1"/>
  <c r="BV11" i="1"/>
  <c r="BW11" i="1" s="1"/>
  <c r="BV17" i="1"/>
  <c r="BW17" i="1" s="1"/>
  <c r="BV18" i="1"/>
  <c r="BW18" i="1" s="1"/>
  <c r="BV21" i="1"/>
  <c r="BV22" i="1"/>
  <c r="BW22" i="1" s="1"/>
  <c r="BW23" i="1"/>
  <c r="BW20" i="1"/>
  <c r="BT25" i="1"/>
  <c r="BT7" i="1"/>
  <c r="BT8" i="1"/>
  <c r="BU15" i="1" s="1"/>
  <c r="BT9" i="1"/>
  <c r="BU9" i="1" s="1"/>
  <c r="BT11" i="1"/>
  <c r="BU11" i="1" s="1"/>
  <c r="BT17" i="1"/>
  <c r="BT18" i="1"/>
  <c r="BT21" i="1"/>
  <c r="BT22" i="1"/>
  <c r="BU22" i="1"/>
  <c r="BU19" i="1"/>
  <c r="BU16" i="1"/>
  <c r="BR25" i="1"/>
  <c r="BR7" i="1"/>
  <c r="BS8" i="1" s="1"/>
  <c r="BR8" i="1"/>
  <c r="BR9" i="1"/>
  <c r="BR11" i="1"/>
  <c r="BS9" i="1" s="1"/>
  <c r="BR17" i="1"/>
  <c r="BR18" i="1"/>
  <c r="BS11" i="1" s="1"/>
  <c r="BR21" i="1"/>
  <c r="BS25" i="1" s="1"/>
  <c r="BR22" i="1"/>
  <c r="BS18" i="1"/>
  <c r="BS15" i="1"/>
  <c r="BS12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J25" i="1"/>
  <c r="BK25" i="1" s="1"/>
  <c r="BJ8" i="1"/>
  <c r="BK14" i="1" s="1"/>
  <c r="BJ9" i="1"/>
  <c r="BJ11" i="1"/>
  <c r="BK11" i="1" s="1"/>
  <c r="BJ18" i="1"/>
  <c r="BK18" i="1" s="1"/>
  <c r="BJ21" i="1"/>
  <c r="BK21" i="1" s="1"/>
  <c r="BJ22" i="1"/>
  <c r="BH25" i="1"/>
  <c r="BH24" i="1"/>
  <c r="BH23" i="1"/>
  <c r="BH22" i="1"/>
  <c r="BH21" i="1"/>
  <c r="BH20" i="1"/>
  <c r="BH19" i="1"/>
  <c r="BH18" i="1"/>
  <c r="BH16" i="1"/>
  <c r="BH15" i="1"/>
  <c r="BH14" i="1"/>
  <c r="BH13" i="1"/>
  <c r="BH12" i="1"/>
  <c r="BH11" i="1"/>
  <c r="BH10" i="1"/>
  <c r="BH9" i="1"/>
  <c r="BH8" i="1"/>
  <c r="BH7" i="1"/>
  <c r="BE9" i="1"/>
  <c r="BF18" i="1" s="1"/>
  <c r="BF23" i="1"/>
  <c r="BF21" i="1"/>
  <c r="BF20" i="1"/>
  <c r="BF19" i="1"/>
  <c r="BF17" i="1"/>
  <c r="BF15" i="1"/>
  <c r="BF14" i="1"/>
  <c r="BF13" i="1"/>
  <c r="BF12" i="1"/>
  <c r="BF11" i="1"/>
  <c r="BF10" i="1"/>
  <c r="BF9" i="1"/>
  <c r="BF8" i="1"/>
  <c r="BF7" i="1"/>
  <c r="BC9" i="1"/>
  <c r="BD23" i="1" s="1"/>
  <c r="BD24" i="1"/>
  <c r="BD7" i="1"/>
  <c r="BA9" i="1"/>
  <c r="BB11" i="1" s="1"/>
  <c r="BA18" i="1"/>
  <c r="BB21" i="1"/>
  <c r="BB18" i="1"/>
  <c r="BB17" i="1"/>
  <c r="BB15" i="1"/>
  <c r="BB12" i="1"/>
  <c r="AY18" i="1"/>
  <c r="AZ25" i="1" s="1"/>
  <c r="AZ24" i="1"/>
  <c r="AZ16" i="1"/>
  <c r="AZ15" i="1"/>
  <c r="AZ14" i="1"/>
  <c r="AZ13" i="1"/>
  <c r="AZ11" i="1"/>
  <c r="AZ10" i="1"/>
  <c r="AZ9" i="1"/>
  <c r="AZ8" i="1"/>
  <c r="AZ7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U25" i="1"/>
  <c r="AU7" i="1"/>
  <c r="AV13" i="1" s="1"/>
  <c r="AU8" i="1"/>
  <c r="AU9" i="1"/>
  <c r="AU10" i="1"/>
  <c r="AV9" i="1" s="1"/>
  <c r="AU11" i="1"/>
  <c r="AV8" i="1" s="1"/>
  <c r="AU12" i="1"/>
  <c r="AV12" i="1" s="1"/>
  <c r="AU13" i="1"/>
  <c r="AU14" i="1"/>
  <c r="AV14" i="1" s="1"/>
  <c r="AU15" i="1"/>
  <c r="AV15" i="1" s="1"/>
  <c r="AU16" i="1"/>
  <c r="AV16" i="1" s="1"/>
  <c r="AU17" i="1"/>
  <c r="AV17" i="1" s="1"/>
  <c r="AU18" i="1"/>
  <c r="AV18" i="1" s="1"/>
  <c r="AU19" i="1"/>
  <c r="AV19" i="1" s="1"/>
  <c r="AU20" i="1"/>
  <c r="AV20" i="1" s="1"/>
  <c r="AU21" i="1"/>
  <c r="AV21" i="1" s="1"/>
  <c r="AU22" i="1"/>
  <c r="AV22" i="1" s="1"/>
  <c r="AU23" i="1"/>
  <c r="AV23" i="1" s="1"/>
  <c r="AU24" i="1"/>
  <c r="AV24" i="1" s="1"/>
  <c r="AV25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10" i="1"/>
  <c r="F11" i="1"/>
  <c r="F12" i="1"/>
  <c r="F16" i="1"/>
  <c r="F21" i="1"/>
  <c r="F20" i="1"/>
  <c r="F19" i="1"/>
  <c r="F25" i="1"/>
  <c r="F7" i="1"/>
  <c r="F8" i="1"/>
  <c r="B9" i="1"/>
  <c r="C8" i="1" s="1"/>
  <c r="F13" i="1"/>
  <c r="F14" i="1"/>
  <c r="F15" i="1"/>
  <c r="F17" i="1"/>
  <c r="B18" i="1"/>
  <c r="C19" i="1" s="1"/>
  <c r="F18" i="1"/>
  <c r="F22" i="1"/>
  <c r="F23" i="1"/>
  <c r="F24" i="1"/>
  <c r="C17" i="1"/>
  <c r="C16" i="1"/>
  <c r="C15" i="1"/>
  <c r="C14" i="1"/>
  <c r="C13" i="1"/>
  <c r="C12" i="1"/>
  <c r="C11" i="1"/>
  <c r="C10" i="1"/>
  <c r="C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CR28" i="1"/>
  <c r="CV28" i="1"/>
  <c r="CX28" i="1"/>
  <c r="CZ28" i="1"/>
  <c r="CP28" i="1"/>
  <c r="BY28" i="1"/>
  <c r="BV28" i="1"/>
  <c r="BJ28" i="1"/>
  <c r="BG28" i="1"/>
  <c r="BT28" i="1"/>
  <c r="BR28" i="1"/>
  <c r="AP28" i="1"/>
  <c r="AU28" i="1"/>
  <c r="AU29" i="1"/>
  <c r="AU30" i="1"/>
  <c r="AU31" i="1"/>
  <c r="AU32" i="1"/>
  <c r="AU34" i="1"/>
  <c r="AU35" i="1"/>
  <c r="AU36" i="1"/>
  <c r="AU27" i="1"/>
  <c r="AU5" i="1"/>
  <c r="F47" i="1"/>
  <c r="F48" i="1"/>
  <c r="F42" i="1"/>
  <c r="F43" i="1"/>
  <c r="F44" i="1"/>
  <c r="F45" i="1"/>
  <c r="F46" i="1"/>
  <c r="F27" i="1"/>
  <c r="F29" i="1"/>
  <c r="F30" i="1"/>
  <c r="F31" i="1"/>
  <c r="F32" i="1"/>
  <c r="F34" i="1"/>
  <c r="F35" i="1"/>
  <c r="F36" i="1"/>
  <c r="F5" i="1"/>
  <c r="CX7" i="5"/>
  <c r="AO17" i="1" l="1"/>
  <c r="AO21" i="1"/>
  <c r="AO16" i="1"/>
  <c r="AO15" i="1"/>
  <c r="AO14" i="1"/>
  <c r="AO13" i="1"/>
  <c r="AO12" i="1"/>
  <c r="AO10" i="1"/>
  <c r="AO11" i="1"/>
  <c r="AO24" i="1"/>
  <c r="AO9" i="1"/>
  <c r="AO8" i="1"/>
  <c r="AO7" i="1"/>
  <c r="AO18" i="1"/>
  <c r="AO25" i="1"/>
  <c r="AO23" i="1"/>
  <c r="AO22" i="1"/>
  <c r="AO20" i="1"/>
  <c r="AO19" i="1"/>
  <c r="AB14" i="1"/>
  <c r="G24" i="1"/>
  <c r="AB19" i="1"/>
  <c r="AB7" i="1"/>
  <c r="G17" i="1"/>
  <c r="G13" i="1"/>
  <c r="AK22" i="1"/>
  <c r="G15" i="1"/>
  <c r="G14" i="1"/>
  <c r="BB13" i="1"/>
  <c r="BD25" i="1"/>
  <c r="BS13" i="1"/>
  <c r="BU17" i="1"/>
  <c r="BW21" i="1"/>
  <c r="CL21" i="1"/>
  <c r="BB14" i="1"/>
  <c r="BS14" i="1"/>
  <c r="BU18" i="1"/>
  <c r="CF21" i="1"/>
  <c r="CL22" i="1"/>
  <c r="CQ14" i="1"/>
  <c r="CS18" i="1"/>
  <c r="DA11" i="1"/>
  <c r="AF18" i="1"/>
  <c r="BB16" i="1"/>
  <c r="BS16" i="1"/>
  <c r="BU20" i="1"/>
  <c r="BW24" i="1"/>
  <c r="CL24" i="1"/>
  <c r="AF17" i="1"/>
  <c r="BS17" i="1"/>
  <c r="BU21" i="1"/>
  <c r="BW25" i="1"/>
  <c r="CL25" i="1"/>
  <c r="AF16" i="1"/>
  <c r="CW7" i="1"/>
  <c r="AF15" i="1"/>
  <c r="AG15" i="1" s="1"/>
  <c r="AJ13" i="1"/>
  <c r="AK13" i="1" s="1"/>
  <c r="BB19" i="1"/>
  <c r="BS19" i="1"/>
  <c r="BU23" i="1"/>
  <c r="CQ19" i="1"/>
  <c r="CS23" i="1"/>
  <c r="CW8" i="1"/>
  <c r="AF14" i="1"/>
  <c r="BB20" i="1"/>
  <c r="BK7" i="1"/>
  <c r="BS20" i="1"/>
  <c r="BU24" i="1"/>
  <c r="CS24" i="1"/>
  <c r="CW9" i="1"/>
  <c r="BK8" i="1"/>
  <c r="BS21" i="1"/>
  <c r="BU25" i="1"/>
  <c r="CW10" i="1"/>
  <c r="BB22" i="1"/>
  <c r="BK9" i="1"/>
  <c r="BS22" i="1"/>
  <c r="CW11" i="1"/>
  <c r="AA24" i="1"/>
  <c r="BB23" i="1"/>
  <c r="BK10" i="1"/>
  <c r="BS23" i="1"/>
  <c r="CQ23" i="1"/>
  <c r="CW12" i="1"/>
  <c r="C20" i="1"/>
  <c r="C21" i="1"/>
  <c r="AZ12" i="1"/>
  <c r="BB24" i="1"/>
  <c r="BF16" i="1"/>
  <c r="BS24" i="1"/>
  <c r="CB9" i="1"/>
  <c r="CH10" i="1"/>
  <c r="CO12" i="1"/>
  <c r="CQ24" i="1"/>
  <c r="CW13" i="1"/>
  <c r="AA22" i="1"/>
  <c r="C22" i="1"/>
  <c r="BB25" i="1"/>
  <c r="BK12" i="1"/>
  <c r="CQ25" i="1"/>
  <c r="CW14" i="1"/>
  <c r="AF8" i="1"/>
  <c r="AV7" i="1"/>
  <c r="BK13" i="1"/>
  <c r="CW15" i="1"/>
  <c r="BZ7" i="1"/>
  <c r="CW16" i="1"/>
  <c r="BZ8" i="1"/>
  <c r="CW17" i="1"/>
  <c r="AA18" i="1"/>
  <c r="AJ8" i="1"/>
  <c r="AV10" i="1"/>
  <c r="AZ17" i="1"/>
  <c r="BD8" i="1"/>
  <c r="BF22" i="1"/>
  <c r="BK16" i="1"/>
  <c r="CB14" i="1"/>
  <c r="CH15" i="1"/>
  <c r="CO17" i="1"/>
  <c r="CW18" i="1"/>
  <c r="CY22" i="1"/>
  <c r="AA17" i="1"/>
  <c r="AB17" i="1" s="1"/>
  <c r="AV11" i="1"/>
  <c r="AZ18" i="1"/>
  <c r="BD9" i="1"/>
  <c r="BK17" i="1"/>
  <c r="BZ10" i="1"/>
  <c r="CB15" i="1"/>
  <c r="CH16" i="1"/>
  <c r="CO18" i="1"/>
  <c r="CW19" i="1"/>
  <c r="CY23" i="1"/>
  <c r="C25" i="1"/>
  <c r="AZ19" i="1"/>
  <c r="BD10" i="1"/>
  <c r="BF24" i="1"/>
  <c r="BW7" i="1"/>
  <c r="CB16" i="1"/>
  <c r="CH17" i="1"/>
  <c r="CL7" i="1"/>
  <c r="CO19" i="1"/>
  <c r="CW20" i="1"/>
  <c r="AJ7" i="1"/>
  <c r="AZ20" i="1"/>
  <c r="BD11" i="1"/>
  <c r="BF25" i="1"/>
  <c r="BK19" i="1"/>
  <c r="BZ12" i="1"/>
  <c r="CB17" i="1"/>
  <c r="CF7" i="1"/>
  <c r="CL8" i="1"/>
  <c r="CO20" i="1"/>
  <c r="CW21" i="1"/>
  <c r="C23" i="1"/>
  <c r="G11" i="1"/>
  <c r="AZ21" i="1"/>
  <c r="BD12" i="1"/>
  <c r="BK20" i="1"/>
  <c r="BZ13" i="1"/>
  <c r="CF8" i="1"/>
  <c r="CH19" i="1"/>
  <c r="CL9" i="1"/>
  <c r="CO21" i="1"/>
  <c r="CW22" i="1"/>
  <c r="C18" i="1"/>
  <c r="AZ22" i="1"/>
  <c r="BD13" i="1"/>
  <c r="BW10" i="1"/>
  <c r="BZ14" i="1"/>
  <c r="CB19" i="1"/>
  <c r="CF9" i="1"/>
  <c r="CH20" i="1"/>
  <c r="CL10" i="1"/>
  <c r="CO22" i="1"/>
  <c r="CW23" i="1"/>
  <c r="BK15" i="1"/>
  <c r="AZ23" i="1"/>
  <c r="BD14" i="1"/>
  <c r="BK22" i="1"/>
  <c r="BU7" i="1"/>
  <c r="BZ15" i="1"/>
  <c r="CB20" i="1"/>
  <c r="CF10" i="1"/>
  <c r="CH21" i="1"/>
  <c r="CL11" i="1"/>
  <c r="CO23" i="1"/>
  <c r="CS7" i="1"/>
  <c r="BU8" i="1"/>
  <c r="BW12" i="1"/>
  <c r="BZ16" i="1"/>
  <c r="CF11" i="1"/>
  <c r="CL12" i="1"/>
  <c r="CS8" i="1"/>
  <c r="BD16" i="1"/>
  <c r="BK24" i="1"/>
  <c r="BW13" i="1"/>
  <c r="CB22" i="1"/>
  <c r="CF12" i="1"/>
  <c r="CH23" i="1"/>
  <c r="CL13" i="1"/>
  <c r="BD15" i="1"/>
  <c r="BD17" i="1"/>
  <c r="BU10" i="1"/>
  <c r="BW14" i="1"/>
  <c r="CF13" i="1"/>
  <c r="CL14" i="1"/>
  <c r="CS10" i="1"/>
  <c r="C24" i="1"/>
  <c r="BB7" i="1"/>
  <c r="BD19" i="1"/>
  <c r="BS7" i="1"/>
  <c r="BW15" i="1"/>
  <c r="BZ19" i="1"/>
  <c r="CB24" i="1"/>
  <c r="CF14" i="1"/>
  <c r="CL15" i="1"/>
  <c r="CQ7" i="1"/>
  <c r="BK23" i="1"/>
  <c r="BB8" i="1"/>
  <c r="BD20" i="1"/>
  <c r="BU12" i="1"/>
  <c r="BW16" i="1"/>
  <c r="BZ20" i="1"/>
  <c r="CF15" i="1"/>
  <c r="CL16" i="1"/>
  <c r="CS12" i="1"/>
  <c r="BB9" i="1"/>
  <c r="BD21" i="1"/>
  <c r="BU13" i="1"/>
  <c r="CF16" i="1"/>
  <c r="CL17" i="1"/>
  <c r="CQ9" i="1"/>
  <c r="CS13" i="1"/>
  <c r="C7" i="1"/>
  <c r="BB10" i="1"/>
  <c r="BD22" i="1"/>
  <c r="BS10" i="1"/>
  <c r="BU14" i="1"/>
  <c r="CL18" i="1"/>
  <c r="CQ10" i="1"/>
  <c r="CS14" i="1"/>
  <c r="BD18" i="1"/>
  <c r="F9" i="1"/>
  <c r="G10" i="1" s="1"/>
  <c r="G18" i="1" l="1"/>
  <c r="G21" i="1"/>
  <c r="AG16" i="1"/>
  <c r="AB24" i="1"/>
  <c r="AG25" i="1"/>
  <c r="AG17" i="1"/>
  <c r="G12" i="1"/>
  <c r="G20" i="1"/>
  <c r="AG19" i="1"/>
  <c r="AG21" i="1"/>
  <c r="AB9" i="1"/>
  <c r="G7" i="1"/>
  <c r="AG7" i="1"/>
  <c r="AB16" i="1"/>
  <c r="AK8" i="1"/>
  <c r="AG10" i="1"/>
  <c r="AG8" i="1"/>
  <c r="AB8" i="1"/>
  <c r="AG13" i="1"/>
  <c r="G25" i="1"/>
  <c r="G22" i="1"/>
  <c r="G9" i="1"/>
  <c r="G23" i="1"/>
  <c r="AB18" i="1"/>
  <c r="AG11" i="1"/>
  <c r="AG20" i="1"/>
  <c r="AG23" i="1"/>
  <c r="G8" i="1"/>
  <c r="AK23" i="1"/>
  <c r="AK24" i="1"/>
  <c r="AG9" i="1"/>
  <c r="AB21" i="1"/>
  <c r="AK16" i="1"/>
  <c r="AK21" i="1"/>
  <c r="AK20" i="1"/>
  <c r="AK19" i="1"/>
  <c r="AK7" i="1"/>
  <c r="AK15" i="1"/>
  <c r="AK14" i="1"/>
  <c r="AK12" i="1"/>
  <c r="AK11" i="1"/>
  <c r="AK10" i="1"/>
  <c r="AK9" i="1"/>
  <c r="AK25" i="1"/>
  <c r="AG24" i="1"/>
  <c r="AG12" i="1"/>
  <c r="AB23" i="1"/>
  <c r="AB15" i="1"/>
  <c r="AB11" i="1"/>
  <c r="AG22" i="1"/>
  <c r="AB13" i="1"/>
  <c r="AB22" i="1"/>
  <c r="AG14" i="1"/>
  <c r="AB20" i="1"/>
  <c r="AK17" i="1"/>
  <c r="G19" i="1"/>
  <c r="AB12" i="1"/>
  <c r="G16" i="1"/>
  <c r="AG18" i="1"/>
  <c r="AB10" i="1"/>
  <c r="AB25" i="1"/>
  <c r="AK18" i="1"/>
</calcChain>
</file>

<file path=xl/sharedStrings.xml><?xml version="1.0" encoding="utf-8"?>
<sst xmlns="http://schemas.openxmlformats.org/spreadsheetml/2006/main" count="906" uniqueCount="337">
  <si>
    <t>順位</t>
    <rPh sb="0" eb="2">
      <t>ジュンイ</t>
    </rPh>
    <phoneticPr fontId="2"/>
  </si>
  <si>
    <t>面積</t>
    <rPh sb="0" eb="2">
      <t>メンセキ</t>
    </rPh>
    <phoneticPr fontId="2"/>
  </si>
  <si>
    <t>人口</t>
    <rPh sb="0" eb="2">
      <t>ジンコウ</t>
    </rPh>
    <phoneticPr fontId="2"/>
  </si>
  <si>
    <t>人口密度</t>
    <rPh sb="0" eb="2">
      <t>ジンコウ</t>
    </rPh>
    <rPh sb="2" eb="4">
      <t>ミツド</t>
    </rPh>
    <phoneticPr fontId="2"/>
  </si>
  <si>
    <t>世帯数</t>
    <rPh sb="0" eb="2">
      <t>セタイ</t>
    </rPh>
    <rPh sb="2" eb="3">
      <t>カズ</t>
    </rPh>
    <phoneticPr fontId="2"/>
  </si>
  <si>
    <t>平均年齢</t>
    <rPh sb="0" eb="2">
      <t>ヘイキン</t>
    </rPh>
    <rPh sb="2" eb="4">
      <t>ネンレイ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</si>
  <si>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</si>
  <si>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</si>
  <si>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(人)</t>
    <rPh sb="1" eb="2">
      <t>ヒト</t>
    </rPh>
    <phoneticPr fontId="2"/>
  </si>
  <si>
    <t>(人/k㎡)</t>
    <rPh sb="1" eb="2">
      <t>ヒト</t>
    </rPh>
    <phoneticPr fontId="2"/>
  </si>
  <si>
    <t>(世帯)</t>
    <rPh sb="1" eb="3">
      <t>セタイ</t>
    </rPh>
    <phoneticPr fontId="2"/>
  </si>
  <si>
    <t>(歳)</t>
    <rPh sb="1" eb="2">
      <t>サイ</t>
    </rPh>
    <phoneticPr fontId="2"/>
  </si>
  <si>
    <t>県計</t>
    <rPh sb="0" eb="1">
      <t>ケン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</si>
  <si>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</si>
  <si>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2">
      <t>マツモト</t>
    </rPh>
    <rPh sb="2" eb="3">
      <t>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</si>
  <si>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</si>
  <si>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</si>
  <si>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2">
      <t>イイダ</t>
    </rPh>
    <rPh sb="2" eb="3">
      <t>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</si>
  <si>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</si>
  <si>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</si>
  <si>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</si>
  <si>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</si>
  <si>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3">
      <t>コマガネ</t>
    </rPh>
    <rPh sb="3" eb="4">
      <t>シ</t>
    </rPh>
    <phoneticPr fontId="2"/>
  </si>
  <si>
    <t>中野市</t>
    <rPh sb="0" eb="2">
      <t>ナカノ</t>
    </rPh>
    <rPh sb="2" eb="3">
      <t>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</si>
  <si>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</si>
  <si>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</si>
  <si>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</si>
  <si>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</si>
  <si>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佐久市</t>
    <rPh sb="0" eb="3">
      <t>サクシ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</si>
  <si>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</si>
  <si>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</si>
  <si>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安曇野市</t>
    <rPh sb="0" eb="3">
      <t>アズミノ</t>
    </rPh>
    <rPh sb="3" eb="4">
      <t>シ</t>
    </rPh>
    <phoneticPr fontId="2"/>
  </si>
  <si>
    <t>小海町</t>
    <rPh sb="0" eb="2">
      <t>コウミ</t>
    </rPh>
    <rPh sb="2" eb="3">
      <t>マチ</t>
    </rPh>
    <phoneticPr fontId="2"/>
  </si>
  <si>
    <t>佐久穂町</t>
    <rPh sb="0" eb="2">
      <t>サク</t>
    </rPh>
    <rPh sb="2" eb="3">
      <t>ホ</t>
    </rPh>
    <rPh sb="3" eb="4">
      <t>マチ</t>
    </rPh>
    <phoneticPr fontId="2"/>
  </si>
  <si>
    <t>川上村</t>
    <rPh sb="0" eb="2">
      <t>カワカミ</t>
    </rPh>
    <rPh sb="2" eb="3">
      <t>ムラ</t>
    </rPh>
    <phoneticPr fontId="2"/>
  </si>
  <si>
    <t>南牧村</t>
    <rPh sb="0" eb="1">
      <t>ミナミ</t>
    </rPh>
    <rPh sb="1" eb="2">
      <t>マキ</t>
    </rPh>
    <rPh sb="2" eb="3">
      <t>ムラ</t>
    </rPh>
    <phoneticPr fontId="2"/>
  </si>
  <si>
    <t>南相木村</t>
    <rPh sb="0" eb="1">
      <t>ミナミ</t>
    </rPh>
    <rPh sb="1" eb="3">
      <t>アイキ</t>
    </rPh>
    <rPh sb="3" eb="4">
      <t>ムラ</t>
    </rPh>
    <phoneticPr fontId="2"/>
  </si>
  <si>
    <t>北相木村</t>
    <rPh sb="0" eb="1">
      <t>キタ</t>
    </rPh>
    <rPh sb="1" eb="3">
      <t>アイキ</t>
    </rPh>
    <rPh sb="3" eb="4">
      <t>ムラ</t>
    </rPh>
    <phoneticPr fontId="2"/>
  </si>
  <si>
    <t>軽井沢町</t>
    <rPh sb="0" eb="4">
      <t>カルイザワマチ</t>
    </rPh>
    <phoneticPr fontId="2"/>
  </si>
  <si>
    <t>御代田町</t>
    <rPh sb="0" eb="3">
      <t>ミヨタ</t>
    </rPh>
    <rPh sb="3" eb="4">
      <t>マチ</t>
    </rPh>
    <phoneticPr fontId="2"/>
  </si>
  <si>
    <t>立科町</t>
    <rPh sb="0" eb="3">
      <t>タテシナマチ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</si>
  <si>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</si>
  <si>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の割合</t>
    <rPh sb="1" eb="3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</si>
  <si>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</si>
  <si>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就業者総数</t>
    <rPh sb="0" eb="3">
      <t>シュウギョウシャ</t>
    </rPh>
    <rPh sb="3" eb="5">
      <t>ソウスウ</t>
    </rPh>
    <phoneticPr fontId="2"/>
  </si>
  <si>
    <t>就業率</t>
    <rPh sb="0" eb="2">
      <t>シュウギョウ</t>
    </rPh>
    <rPh sb="2" eb="3">
      <t>リツ</t>
    </rPh>
    <phoneticPr fontId="2"/>
  </si>
  <si>
    <t>第1次産業就</t>
    <rPh sb="0" eb="1">
      <t>ダイ</t>
    </rPh>
    <rPh sb="2" eb="3">
      <t>ジ</t>
    </rPh>
    <rPh sb="3" eb="5">
      <t>サンギョウ</t>
    </rPh>
    <rPh sb="5" eb="6">
      <t>シュウ</t>
    </rPh>
    <phoneticPr fontId="2"/>
  </si>
  <si>
    <t>業者数</t>
    <rPh sb="0" eb="2">
      <t>ギョウシャ</t>
    </rPh>
    <rPh sb="2" eb="3">
      <t>カズ</t>
    </rPh>
    <phoneticPr fontId="2"/>
  </si>
  <si>
    <t>業割合</t>
    <rPh sb="0" eb="1">
      <t>ギョウ</t>
    </rPh>
    <rPh sb="1" eb="3">
      <t>ワリアイ</t>
    </rPh>
    <phoneticPr fontId="2"/>
  </si>
  <si>
    <t>第2次産業就</t>
    <rPh sb="0" eb="1">
      <t>ダイ</t>
    </rPh>
    <rPh sb="2" eb="3">
      <t>ジ</t>
    </rPh>
    <rPh sb="3" eb="5">
      <t>サンギョウ</t>
    </rPh>
    <rPh sb="5" eb="6">
      <t>シュウ</t>
    </rPh>
    <phoneticPr fontId="2"/>
  </si>
  <si>
    <t>第3次産業就</t>
    <rPh sb="0" eb="1">
      <t>ダイ</t>
    </rPh>
    <rPh sb="2" eb="3">
      <t>ジ</t>
    </rPh>
    <rPh sb="3" eb="5">
      <t>サンギョウ</t>
    </rPh>
    <rPh sb="5" eb="6">
      <t>シュウ</t>
    </rPh>
    <phoneticPr fontId="2"/>
  </si>
  <si>
    <t>農家数</t>
    <rPh sb="0" eb="2">
      <t>ノウカ</t>
    </rPh>
    <rPh sb="2" eb="3">
      <t>カズ</t>
    </rPh>
    <phoneticPr fontId="2"/>
  </si>
  <si>
    <t>(戸)</t>
    <rPh sb="1" eb="2">
      <t>コ</t>
    </rPh>
    <phoneticPr fontId="2"/>
  </si>
  <si>
    <t>農家割合</t>
    <rPh sb="0" eb="2">
      <t>ノウカ</t>
    </rPh>
    <rPh sb="2" eb="4">
      <t>ワリアイ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</si>
  <si>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</si>
  <si>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(販売農家)</t>
    <rPh sb="1" eb="3">
      <t>ハンバイ</t>
    </rPh>
    <rPh sb="3" eb="5">
      <t>ノウカ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</si>
  <si>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</si>
  <si>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1戸当たり経営</t>
    <rPh sb="1" eb="2">
      <t>コ</t>
    </rPh>
    <rPh sb="2" eb="3">
      <t>ア</t>
    </rPh>
    <rPh sb="5" eb="7">
      <t>ケイエイ</t>
    </rPh>
    <phoneticPr fontId="2"/>
  </si>
  <si>
    <t>耕地面積</t>
    <rPh sb="0" eb="2">
      <t>コウチ</t>
    </rPh>
    <rPh sb="2" eb="4">
      <t>メンセキ</t>
    </rPh>
    <phoneticPr fontId="2"/>
  </si>
  <si>
    <t>農業産出額</t>
    <rPh sb="0" eb="2">
      <t>ノウギョウ</t>
    </rPh>
    <rPh sb="2" eb="5">
      <t>サンシュツガク</t>
    </rPh>
    <phoneticPr fontId="2"/>
  </si>
  <si>
    <t>(千万円)</t>
    <rPh sb="1" eb="2">
      <t>セン</t>
    </rPh>
    <rPh sb="2" eb="4">
      <t>マンエン</t>
    </rPh>
    <phoneticPr fontId="2"/>
  </si>
  <si>
    <t>事業所総数</t>
    <rPh sb="0" eb="3">
      <t>ジギョウショ</t>
    </rPh>
    <rPh sb="3" eb="5">
      <t>ソウスウ</t>
    </rPh>
    <phoneticPr fontId="2"/>
  </si>
  <si>
    <t>(民営)</t>
    <rPh sb="1" eb="3">
      <t>ミンエイ</t>
    </rPh>
    <phoneticPr fontId="2"/>
  </si>
  <si>
    <t>(所)</t>
    <rPh sb="1" eb="2">
      <t>ショ</t>
    </rPh>
    <phoneticPr fontId="2"/>
  </si>
  <si>
    <t>(万円)</t>
    <rPh sb="1" eb="2">
      <t>マン</t>
    </rPh>
    <rPh sb="2" eb="3">
      <t>エン</t>
    </rPh>
    <phoneticPr fontId="2"/>
  </si>
  <si>
    <t>　業所数</t>
    <rPh sb="1" eb="2">
      <t>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</si>
  <si>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</si>
  <si>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サービス業</t>
    <rPh sb="4" eb="5">
      <t>ギョウ</t>
    </rPh>
    <phoneticPr fontId="2"/>
  </si>
  <si>
    <t>商業事業所数</t>
    <rPh sb="0" eb="2">
      <t>ショウギョウ</t>
    </rPh>
    <rPh sb="2" eb="5">
      <t>ジギョウショ</t>
    </rPh>
    <rPh sb="5" eb="6">
      <t>カズ</t>
    </rPh>
    <phoneticPr fontId="2"/>
  </si>
  <si>
    <t>商業従業者数</t>
    <rPh sb="0" eb="2">
      <t>ショウギョウ</t>
    </rPh>
    <rPh sb="2" eb="5">
      <t>ジュウギョウシャ</t>
    </rPh>
    <rPh sb="5" eb="6">
      <t>カズ</t>
    </rPh>
    <phoneticPr fontId="2"/>
  </si>
  <si>
    <t>一般飲食店数</t>
    <rPh sb="0" eb="2">
      <t>イッパン</t>
    </rPh>
    <rPh sb="2" eb="4">
      <t>インショク</t>
    </rPh>
    <rPh sb="4" eb="5">
      <t>テン</t>
    </rPh>
    <rPh sb="5" eb="6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</si>
  <si>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</si>
  <si>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建設業事業所数</t>
    <rPh sb="0" eb="3">
      <t>ケンセツギョウ</t>
    </rPh>
    <rPh sb="3" eb="5">
      <t>ジギョウ</t>
    </rPh>
    <rPh sb="5" eb="6">
      <t>ショ</t>
    </rPh>
    <rPh sb="6" eb="7">
      <t>カズ</t>
    </rPh>
    <phoneticPr fontId="2"/>
  </si>
  <si>
    <t>建設業従業者数</t>
    <rPh sb="0" eb="3">
      <t>ケンセツギョウ</t>
    </rPh>
    <rPh sb="3" eb="5">
      <t>ジュウギョウ</t>
    </rPh>
    <rPh sb="5" eb="6">
      <t>シャ</t>
    </rPh>
    <rPh sb="6" eb="7">
      <t>カズ</t>
    </rPh>
    <phoneticPr fontId="2"/>
  </si>
  <si>
    <t>　事業所数</t>
    <rPh sb="1" eb="2">
      <t>コト</t>
    </rPh>
    <rPh sb="2" eb="3">
      <t>ギョウ</t>
    </rPh>
    <rPh sb="3" eb="4">
      <t>ショ</t>
    </rPh>
    <rPh sb="4" eb="5">
      <t>カズ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</si>
  <si>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</si>
  <si>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製造業従業者数</t>
    <rPh sb="0" eb="3">
      <t>セイゾウギョウ</t>
    </rPh>
    <rPh sb="3" eb="5">
      <t>ジュウギョウ</t>
    </rPh>
    <rPh sb="5" eb="6">
      <t>シャ</t>
    </rPh>
    <rPh sb="6" eb="7">
      <t>カズ</t>
    </rPh>
    <phoneticPr fontId="2"/>
  </si>
  <si>
    <t>製造業事業所数</t>
    <rPh sb="0" eb="3">
      <t>セイゾウギョウ</t>
    </rPh>
    <rPh sb="3" eb="5">
      <t>ジギョウ</t>
    </rPh>
    <rPh sb="5" eb="6">
      <t>ショ</t>
    </rPh>
    <rPh sb="6" eb="7">
      <t>カズ</t>
    </rPh>
    <phoneticPr fontId="2"/>
  </si>
  <si>
    <t>ホテル・旅館営</t>
    <rPh sb="4" eb="6">
      <t>リョカン</t>
    </rPh>
    <rPh sb="6" eb="7">
      <t>エイ</t>
    </rPh>
    <phoneticPr fontId="2"/>
  </si>
  <si>
    <t>業　施　設（施設）</t>
    <rPh sb="0" eb="1">
      <t>ギョウ</t>
    </rPh>
    <rPh sb="2" eb="3">
      <t>シ</t>
    </rPh>
    <rPh sb="4" eb="5">
      <t>セツ</t>
    </rPh>
    <rPh sb="6" eb="8">
      <t>シセツ</t>
    </rPh>
    <phoneticPr fontId="2"/>
  </si>
  <si>
    <t>財政力指数</t>
    <rPh sb="0" eb="3">
      <t>ザイセイリョク</t>
    </rPh>
    <rPh sb="3" eb="5">
      <t>シスウ</t>
    </rPh>
    <phoneticPr fontId="2"/>
  </si>
  <si>
    <t>1人当たりの市町村</t>
    <rPh sb="0" eb="2">
      <t>ヒトリ</t>
    </rPh>
    <rPh sb="2" eb="3">
      <t>ア</t>
    </rPh>
    <rPh sb="6" eb="9">
      <t>シチョウソン</t>
    </rPh>
    <phoneticPr fontId="2"/>
  </si>
  <si>
    <t>税収入額</t>
    <rPh sb="0" eb="1">
      <t>ゼイ</t>
    </rPh>
    <rPh sb="1" eb="3">
      <t>シュウニュウ</t>
    </rPh>
    <rPh sb="3" eb="4">
      <t>ガク</t>
    </rPh>
    <phoneticPr fontId="2"/>
  </si>
  <si>
    <t>(円)</t>
    <rPh sb="1" eb="2">
      <t>エン</t>
    </rPh>
    <phoneticPr fontId="2"/>
  </si>
  <si>
    <t>歳出決算総額</t>
    <rPh sb="0" eb="2">
      <t>サイシュツ</t>
    </rPh>
    <rPh sb="2" eb="4">
      <t>ケッサン</t>
    </rPh>
    <rPh sb="4" eb="6">
      <t>ソウガク</t>
    </rPh>
    <phoneticPr fontId="2"/>
  </si>
  <si>
    <t>(千円)</t>
    <rPh sb="1" eb="2">
      <t>セン</t>
    </rPh>
    <rPh sb="2" eb="3">
      <t>エン</t>
    </rPh>
    <phoneticPr fontId="2"/>
  </si>
  <si>
    <t>1人当たりの歳出</t>
    <rPh sb="0" eb="2">
      <t>ヒトリ</t>
    </rPh>
    <rPh sb="2" eb="3">
      <t>ア</t>
    </rPh>
    <rPh sb="6" eb="8">
      <t>サイシュツ</t>
    </rPh>
    <phoneticPr fontId="2"/>
  </si>
  <si>
    <t>決算総額</t>
    <rPh sb="0" eb="2">
      <t>ケッサン</t>
    </rPh>
    <rPh sb="2" eb="4">
      <t>ソウガク</t>
    </rPh>
    <phoneticPr fontId="2"/>
  </si>
  <si>
    <t>小学校児童数</t>
    <rPh sb="0" eb="3">
      <t>ショウガッコウ</t>
    </rPh>
    <rPh sb="3" eb="5">
      <t>ジドウ</t>
    </rPh>
    <rPh sb="5" eb="6">
      <t>カズ</t>
    </rPh>
    <phoneticPr fontId="2"/>
  </si>
  <si>
    <t>中学校生徒数</t>
    <rPh sb="0" eb="3">
      <t>チュウガッコウ</t>
    </rPh>
    <rPh sb="3" eb="5">
      <t>セイト</t>
    </rPh>
    <rPh sb="5" eb="6">
      <t>カズ</t>
    </rPh>
    <phoneticPr fontId="2"/>
  </si>
  <si>
    <t>高等学校等</t>
    <rPh sb="0" eb="4">
      <t>コウトウガッコウ</t>
    </rPh>
    <rPh sb="4" eb="5">
      <t>トウ</t>
    </rPh>
    <phoneticPr fontId="2"/>
  </si>
  <si>
    <t>進学率</t>
    <rPh sb="0" eb="2">
      <t>シンガク</t>
    </rPh>
    <rPh sb="2" eb="3">
      <t>リツ</t>
    </rPh>
    <phoneticPr fontId="2"/>
  </si>
  <si>
    <t>選挙人名簿</t>
    <rPh sb="0" eb="2">
      <t>センキョ</t>
    </rPh>
    <rPh sb="2" eb="3">
      <t>ニン</t>
    </rPh>
    <rPh sb="3" eb="5">
      <t>メイボ</t>
    </rPh>
    <phoneticPr fontId="2"/>
  </si>
  <si>
    <t>登録者数</t>
    <rPh sb="0" eb="3">
      <t>トウロクシャ</t>
    </rPh>
    <rPh sb="3" eb="4">
      <t>カズ</t>
    </rPh>
    <phoneticPr fontId="2"/>
  </si>
  <si>
    <t>保有自家用乗用車</t>
    <rPh sb="0" eb="2">
      <t>ホユウ</t>
    </rPh>
    <rPh sb="2" eb="5">
      <t>ジカヨウ</t>
    </rPh>
    <rPh sb="5" eb="7">
      <t>ジョウヨウ</t>
    </rPh>
    <rPh sb="7" eb="8">
      <t>クルマ</t>
    </rPh>
    <phoneticPr fontId="2"/>
  </si>
  <si>
    <t>台数(軽自除く)（台）</t>
    <rPh sb="0" eb="2">
      <t>ダイスウ</t>
    </rPh>
    <rPh sb="3" eb="4">
      <t>ケイ</t>
    </rPh>
    <rPh sb="4" eb="5">
      <t>ジ</t>
    </rPh>
    <rPh sb="5" eb="6">
      <t>ジョ</t>
    </rPh>
    <rPh sb="9" eb="10">
      <t>ダイ</t>
    </rPh>
    <phoneticPr fontId="2"/>
  </si>
  <si>
    <t>大町市</t>
    <rPh sb="0" eb="2">
      <t>オオマチ</t>
    </rPh>
    <rPh sb="2" eb="3">
      <t>シ</t>
    </rPh>
    <phoneticPr fontId="2"/>
  </si>
  <si>
    <t>八坂村</t>
    <rPh sb="0" eb="2">
      <t>ヤサカ</t>
    </rPh>
    <rPh sb="2" eb="3">
      <t>ムラ</t>
    </rPh>
    <phoneticPr fontId="2"/>
  </si>
  <si>
    <t>美麻村</t>
    <rPh sb="0" eb="1">
      <t>ビ</t>
    </rPh>
    <rPh sb="1" eb="2">
      <t>アサ</t>
    </rPh>
    <rPh sb="2" eb="3">
      <t>ムラ</t>
    </rPh>
    <phoneticPr fontId="2"/>
  </si>
  <si>
    <t>上田市</t>
    <rPh sb="0" eb="3">
      <t>ウエダシ</t>
    </rPh>
    <phoneticPr fontId="2"/>
  </si>
  <si>
    <t>丸子町</t>
    <rPh sb="0" eb="3">
      <t>マルコマチ</t>
    </rPh>
    <phoneticPr fontId="2"/>
  </si>
  <si>
    <t>真田町</t>
    <rPh sb="0" eb="2">
      <t>サナダ</t>
    </rPh>
    <rPh sb="2" eb="3">
      <t>マチ</t>
    </rPh>
    <phoneticPr fontId="2"/>
  </si>
  <si>
    <t>武石村</t>
    <rPh sb="0" eb="3">
      <t>タケシムラ</t>
    </rPh>
    <phoneticPr fontId="2"/>
  </si>
  <si>
    <t>17国調概数</t>
    <rPh sb="2" eb="4">
      <t>コクチョウ</t>
    </rPh>
    <rPh sb="4" eb="6">
      <t>ガイスウ</t>
    </rPh>
    <phoneticPr fontId="2"/>
  </si>
  <si>
    <t>県民手帳</t>
    <rPh sb="0" eb="2">
      <t>ケンミン</t>
    </rPh>
    <rPh sb="2" eb="4">
      <t>テチョウ</t>
    </rPh>
    <phoneticPr fontId="2"/>
  </si>
  <si>
    <t>大岡村</t>
    <rPh sb="0" eb="2">
      <t>オオオカ</t>
    </rPh>
    <rPh sb="2" eb="3">
      <t>ムラ</t>
    </rPh>
    <phoneticPr fontId="2"/>
  </si>
  <si>
    <t>豊野町</t>
    <rPh sb="0" eb="2">
      <t>トヨノ</t>
    </rPh>
    <rPh sb="2" eb="3">
      <t>マチ</t>
    </rPh>
    <phoneticPr fontId="2"/>
  </si>
  <si>
    <t>戸隠村</t>
    <rPh sb="0" eb="2">
      <t>トガクシ</t>
    </rPh>
    <rPh sb="2" eb="3">
      <t>ムラ</t>
    </rPh>
    <phoneticPr fontId="2"/>
  </si>
  <si>
    <t>鬼無里村</t>
    <rPh sb="0" eb="1">
      <t>オニ</t>
    </rPh>
    <rPh sb="1" eb="2">
      <t>ナ</t>
    </rPh>
    <rPh sb="2" eb="3">
      <t>サト</t>
    </rPh>
    <rPh sb="3" eb="4">
      <t>ムラ</t>
    </rPh>
    <phoneticPr fontId="2"/>
  </si>
  <si>
    <t>松本市</t>
    <rPh sb="0" eb="3">
      <t>マツモトシ</t>
    </rPh>
    <phoneticPr fontId="2"/>
  </si>
  <si>
    <t>四賀村</t>
    <rPh sb="0" eb="2">
      <t>シガ</t>
    </rPh>
    <rPh sb="2" eb="3">
      <t>ムラ</t>
    </rPh>
    <phoneticPr fontId="2"/>
  </si>
  <si>
    <t>奈川村</t>
    <rPh sb="0" eb="2">
      <t>ナガワ</t>
    </rPh>
    <rPh sb="2" eb="3">
      <t>ムラ</t>
    </rPh>
    <phoneticPr fontId="2"/>
  </si>
  <si>
    <t>安曇村</t>
    <rPh sb="0" eb="3">
      <t>アズミムラ</t>
    </rPh>
    <phoneticPr fontId="2"/>
  </si>
  <si>
    <t>梓川村</t>
    <rPh sb="0" eb="2">
      <t>アズサガワ</t>
    </rPh>
    <rPh sb="2" eb="3">
      <t>ムラ</t>
    </rPh>
    <phoneticPr fontId="2"/>
  </si>
  <si>
    <t>豊田村</t>
    <rPh sb="0" eb="2">
      <t>トヨタ</t>
    </rPh>
    <rPh sb="2" eb="3">
      <t>ムラ</t>
    </rPh>
    <phoneticPr fontId="2"/>
  </si>
  <si>
    <t>塩尻市</t>
    <rPh sb="0" eb="2">
      <t>シオジリ</t>
    </rPh>
    <rPh sb="2" eb="3">
      <t>シ</t>
    </rPh>
    <phoneticPr fontId="2"/>
  </si>
  <si>
    <t>楢川村</t>
    <rPh sb="0" eb="3">
      <t>ナラカワムラ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</si>
  <si>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</si>
  <si>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</si>
  <si>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</si>
  <si>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豊科町</t>
    <rPh sb="0" eb="3">
      <t>トヨシナマチ</t>
    </rPh>
    <phoneticPr fontId="2"/>
  </si>
  <si>
    <t>穂高町</t>
    <rPh sb="0" eb="3">
      <t>ホタカマチ</t>
    </rPh>
    <phoneticPr fontId="2"/>
  </si>
  <si>
    <t>三郷村</t>
    <rPh sb="0" eb="2">
      <t>ミサト</t>
    </rPh>
    <rPh sb="2" eb="3">
      <t>ムラ</t>
    </rPh>
    <phoneticPr fontId="2"/>
  </si>
  <si>
    <t>堀金村</t>
    <rPh sb="0" eb="2">
      <t>ホリガネ</t>
    </rPh>
    <rPh sb="2" eb="3">
      <t>ムラ</t>
    </rPh>
    <phoneticPr fontId="2"/>
  </si>
  <si>
    <t>明科町</t>
    <rPh sb="0" eb="2">
      <t>アカシナ</t>
    </rPh>
    <rPh sb="2" eb="3">
      <t>マチ</t>
    </rPh>
    <phoneticPr fontId="2"/>
  </si>
  <si>
    <t>佐久町</t>
    <rPh sb="0" eb="2">
      <t>サク</t>
    </rPh>
    <rPh sb="2" eb="3">
      <t>マチ</t>
    </rPh>
    <phoneticPr fontId="2"/>
  </si>
  <si>
    <t>八千穂村</t>
    <rPh sb="0" eb="3">
      <t>ヤチホ</t>
    </rPh>
    <rPh sb="3" eb="4">
      <t>ムラ</t>
    </rPh>
    <phoneticPr fontId="2"/>
  </si>
  <si>
    <t>飯田市</t>
    <rPh sb="0" eb="3">
      <t>イイダシ</t>
    </rPh>
    <phoneticPr fontId="2"/>
  </si>
  <si>
    <t>上村</t>
    <rPh sb="0" eb="1">
      <t>ウエ</t>
    </rPh>
    <rPh sb="1" eb="2">
      <t>ムラ</t>
    </rPh>
    <phoneticPr fontId="2"/>
  </si>
  <si>
    <t>南信濃村</t>
    <rPh sb="0" eb="1">
      <t>ミナミ</t>
    </rPh>
    <rPh sb="1" eb="3">
      <t>シナノ</t>
    </rPh>
    <rPh sb="3" eb="4">
      <t>ムラ</t>
    </rPh>
    <phoneticPr fontId="2"/>
  </si>
  <si>
    <t>(店)</t>
    <rPh sb="1" eb="2">
      <t>ミセ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</si>
  <si>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</si>
  <si>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市民のくらし</t>
    <rPh sb="0" eb="2">
      <t>シミン</t>
    </rPh>
    <phoneticPr fontId="2"/>
  </si>
  <si>
    <t>市の面積</t>
    <rPh sb="0" eb="1">
      <t>シ</t>
    </rPh>
    <rPh sb="2" eb="4">
      <t>メンセキ</t>
    </rPh>
    <phoneticPr fontId="2"/>
  </si>
  <si>
    <t>（17年）</t>
    <rPh sb="3" eb="4">
      <t>ネン</t>
    </rPh>
    <phoneticPr fontId="2"/>
  </si>
  <si>
    <t>423.99ｋ㎡</t>
    <phoneticPr fontId="2"/>
  </si>
  <si>
    <t>離婚〔１日あたり〕</t>
    <rPh sb="0" eb="2">
      <t>リコン</t>
    </rPh>
    <rPh sb="4" eb="5">
      <t>ニチ</t>
    </rPh>
    <phoneticPr fontId="2"/>
  </si>
  <si>
    <t>出生〔１日あたり〕</t>
    <rPh sb="0" eb="2">
      <t>シュッショウ</t>
    </rPh>
    <rPh sb="4" eb="5">
      <t>ニチ</t>
    </rPh>
    <phoneticPr fontId="2"/>
  </si>
  <si>
    <t>死亡〔１日あたり〕</t>
    <rPh sb="0" eb="2">
      <t>シボウ</t>
    </rPh>
    <rPh sb="4" eb="5">
      <t>ニチ</t>
    </rPh>
    <phoneticPr fontId="2"/>
  </si>
  <si>
    <t>転入・転出〔１日あたり〕</t>
    <rPh sb="0" eb="2">
      <t>テンニュウ</t>
    </rPh>
    <rPh sb="3" eb="5">
      <t>テンシュツ</t>
    </rPh>
    <rPh sb="7" eb="8">
      <t>ニチ</t>
    </rPh>
    <phoneticPr fontId="2"/>
  </si>
  <si>
    <t>結婚〔１日あたり〕</t>
    <rPh sb="0" eb="2">
      <t>ケッコン</t>
    </rPh>
    <rPh sb="4" eb="5">
      <t>ニチ</t>
    </rPh>
    <phoneticPr fontId="2"/>
  </si>
  <si>
    <t>〔市民１人あたり〕</t>
    <rPh sb="1" eb="3">
      <t>シミン</t>
    </rPh>
    <rPh sb="4" eb="5">
      <t>ニン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</si>
  <si>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</si>
  <si>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</si>
  <si>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※歯科医師除く</t>
    <rPh sb="1" eb="3">
      <t>シカ</t>
    </rPh>
    <rPh sb="3" eb="5">
      <t>イシ</t>
    </rPh>
    <rPh sb="5" eb="6">
      <t>ノゾ</t>
    </rPh>
    <phoneticPr fontId="2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</si>
  <si>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2"/>
  </si>
  <si>
    <t>医師〔市民１人につき〕</t>
    <rPh sb="0" eb="2">
      <t>イシ</t>
    </rPh>
    <rPh sb="3" eb="5">
      <t>シミン</t>
    </rPh>
    <rPh sb="5" eb="7">
      <t>ヒトリ</t>
    </rPh>
    <phoneticPr fontId="2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</si>
  <si>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2"/>
  </si>
  <si>
    <t>世帯人数〔１世帯あたり]</t>
    <rPh sb="0" eb="2">
      <t>セタイ</t>
    </rPh>
    <rPh sb="2" eb="4">
      <t>ニンズウ</t>
    </rPh>
    <rPh sb="6" eb="8">
      <t>セタイ</t>
    </rPh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</si>
  <si>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</si>
  <si>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</si>
  <si>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蔵書貸出冊数</t>
    <rPh sb="0" eb="2">
      <t>ゾウショ</t>
    </rPh>
    <rPh sb="2" eb="4">
      <t>カシダシ</t>
    </rPh>
    <rPh sb="4" eb="6">
      <t>サツスウ</t>
    </rPh>
    <phoneticPr fontId="2"/>
  </si>
  <si>
    <t>[市立図書館１日あたり]</t>
    <rPh sb="1" eb="3">
      <t>シリツ</t>
    </rPh>
    <rPh sb="3" eb="6">
      <t>トショカン</t>
    </rPh>
    <rPh sb="7" eb="8">
      <t>ニチ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</si>
  <si>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</si>
  <si>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2"/>
  </si>
  <si>
    <t>火災[市内１日あたり]</t>
    <rPh sb="0" eb="2">
      <t>カサイ</t>
    </rPh>
    <rPh sb="3" eb="5">
      <t>シナイ</t>
    </rPh>
    <rPh sb="6" eb="7">
      <t>ニチ</t>
    </rPh>
    <phoneticPr fontId="2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</si>
  <si>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2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</si>
  <si>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</si>
  <si>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</si>
  <si>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[１世帯あたり]</t>
    <rPh sb="2" eb="4">
      <t>セタイ</t>
    </rPh>
    <phoneticPr fontId="2"/>
  </si>
  <si>
    <t>鉄道乗車人員</t>
    <rPh sb="0" eb="2">
      <t>テツドウ</t>
    </rPh>
    <rPh sb="2" eb="4">
      <t>ジョウシャ</t>
    </rPh>
    <rPh sb="4" eb="6">
      <t>ジンイン</t>
    </rPh>
    <phoneticPr fontId="2"/>
  </si>
  <si>
    <t>[１日あたり・ＪＲ市内駅]</t>
    <rPh sb="2" eb="3">
      <t>ヒ</t>
    </rPh>
    <rPh sb="9" eb="11">
      <t>シナイ</t>
    </rPh>
    <rPh sb="11" eb="12">
      <t>エキ</t>
    </rPh>
    <phoneticPr fontId="2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</si>
  <si>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2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</si>
  <si>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2"/>
  </si>
  <si>
    <t>[１日あたり・佐久I.C]</t>
    <rPh sb="2" eb="3">
      <t>ヒ</t>
    </rPh>
    <rPh sb="7" eb="9">
      <t>サク</t>
    </rPh>
    <phoneticPr fontId="2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</si>
  <si>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2"/>
  </si>
  <si>
    <t>ごみ処理状況[１日あたり]</t>
    <rPh sb="2" eb="4">
      <t>ショリ</t>
    </rPh>
    <rPh sb="4" eb="6">
      <t>ジョウキョウ</t>
    </rPh>
    <rPh sb="8" eb="9">
      <t>ヒ</t>
    </rPh>
    <phoneticPr fontId="2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</si>
  <si>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2"/>
  </si>
  <si>
    <t>資源物</t>
    <rPh sb="0" eb="2">
      <t>シゲン</t>
    </rPh>
    <rPh sb="2" eb="3">
      <t>ブツ</t>
    </rPh>
    <phoneticPr fontId="2"/>
  </si>
  <si>
    <t>焼却</t>
    <rPh sb="0" eb="2">
      <t>ショウキャク</t>
    </rPh>
    <phoneticPr fontId="2"/>
  </si>
  <si>
    <t>郵便物[引受]</t>
    <rPh sb="0" eb="3">
      <t>ユウビンブツ</t>
    </rPh>
    <rPh sb="4" eb="6">
      <t>ヒキウ</t>
    </rPh>
    <phoneticPr fontId="2"/>
  </si>
  <si>
    <t>[１日あたり]</t>
    <rPh sb="1" eb="3">
      <t>イチニチ</t>
    </rPh>
    <phoneticPr fontId="2"/>
  </si>
  <si>
    <t>[１日あたり]</t>
    <rPh sb="2" eb="3">
      <t>ヒ</t>
    </rPh>
    <phoneticPr fontId="2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</si>
  <si>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2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</si>
  <si>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</si>
  <si>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（17年度）</t>
    <rPh sb="3" eb="4">
      <t>ネン</t>
    </rPh>
    <rPh sb="4" eb="5">
      <t>ド</t>
    </rPh>
    <phoneticPr fontId="2"/>
  </si>
  <si>
    <t>（17年3月）</t>
    <rPh sb="3" eb="4">
      <t>ネン</t>
    </rPh>
    <rPh sb="5" eb="6">
      <t>ツキ</t>
    </rPh>
    <phoneticPr fontId="2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</si>
  <si>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</si>
  <si>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2"/>
  </si>
  <si>
    <t>（16年度）</t>
    <rPh sb="3" eb="4">
      <t>ネン</t>
    </rPh>
    <rPh sb="4" eb="5">
      <t>ド</t>
    </rPh>
    <phoneticPr fontId="2"/>
  </si>
  <si>
    <t>（16年）</t>
    <rPh sb="3" eb="4">
      <t>ネン</t>
    </rPh>
    <phoneticPr fontId="2"/>
  </si>
  <si>
    <t>入</t>
    <rPh sb="0" eb="1">
      <t>イ</t>
    </rPh>
    <phoneticPr fontId="2"/>
  </si>
  <si>
    <t>出</t>
    <rPh sb="0" eb="1">
      <t>デ</t>
    </rPh>
    <phoneticPr fontId="2"/>
  </si>
  <si>
    <t>3,841人/365＝10.52</t>
    <rPh sb="5" eb="6">
      <t>ヒト</t>
    </rPh>
    <phoneticPr fontId="2"/>
  </si>
  <si>
    <t>3,887人/365＝10.65</t>
    <rPh sb="5" eb="6">
      <t>ヒト</t>
    </rPh>
    <phoneticPr fontId="2"/>
  </si>
  <si>
    <t>16年度</t>
    <rPh sb="2" eb="3">
      <t>ネン</t>
    </rPh>
    <rPh sb="3" eb="4">
      <t>ド</t>
    </rPh>
    <phoneticPr fontId="2"/>
  </si>
  <si>
    <t>16年度</t>
    <rPh sb="2" eb="4">
      <t>ネンド</t>
    </rPh>
    <phoneticPr fontId="2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</si>
  <si>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2"/>
  </si>
  <si>
    <t>※理事者除く</t>
    <rPh sb="1" eb="3">
      <t>リジ</t>
    </rPh>
    <rPh sb="3" eb="4">
      <t>シャ</t>
    </rPh>
    <rPh sb="4" eb="5">
      <t>ノゾ</t>
    </rPh>
    <phoneticPr fontId="2"/>
  </si>
  <si>
    <t>17.1人</t>
    <rPh sb="4" eb="5">
      <t>ヒト</t>
    </rPh>
    <phoneticPr fontId="2"/>
  </si>
  <si>
    <t>14.9人</t>
    <rPh sb="4" eb="5">
      <t>ヒト</t>
    </rPh>
    <phoneticPr fontId="2"/>
  </si>
  <si>
    <t>426人</t>
    <rPh sb="3" eb="4">
      <t>ヒト</t>
    </rPh>
    <phoneticPr fontId="2"/>
  </si>
  <si>
    <t>1,111冊</t>
    <rPh sb="5" eb="6">
      <t>サツ</t>
    </rPh>
    <phoneticPr fontId="2"/>
  </si>
  <si>
    <t>594人</t>
    <rPh sb="3" eb="4">
      <t>ニン</t>
    </rPh>
    <phoneticPr fontId="2"/>
  </si>
  <si>
    <t>8.27件</t>
    <rPh sb="4" eb="5">
      <t>ケン</t>
    </rPh>
    <phoneticPr fontId="2"/>
  </si>
  <si>
    <t>0.19件</t>
    <rPh sb="4" eb="5">
      <t>ケン</t>
    </rPh>
    <phoneticPr fontId="2"/>
  </si>
  <si>
    <t>1.9件</t>
    <rPh sb="3" eb="4">
      <t>ケン</t>
    </rPh>
    <phoneticPr fontId="2"/>
  </si>
  <si>
    <t>H17.3.31現在</t>
    <rPh sb="8" eb="10">
      <t>ゲンザイ</t>
    </rPh>
    <phoneticPr fontId="2"/>
  </si>
  <si>
    <t>2.4台</t>
    <rPh sb="3" eb="4">
      <t>ダイ</t>
    </rPh>
    <phoneticPr fontId="2"/>
  </si>
  <si>
    <t>5,561人</t>
    <rPh sb="5" eb="6">
      <t>ニン</t>
    </rPh>
    <phoneticPr fontId="2"/>
  </si>
  <si>
    <t>9,113台</t>
    <rPh sb="5" eb="6">
      <t>ダイ</t>
    </rPh>
    <phoneticPr fontId="2"/>
  </si>
  <si>
    <t>27,019通</t>
    <rPh sb="6" eb="7">
      <t>ツウ</t>
    </rPh>
    <phoneticPr fontId="2"/>
  </si>
  <si>
    <t>69,132万円</t>
    <rPh sb="6" eb="8">
      <t>マンエン</t>
    </rPh>
    <phoneticPr fontId="2"/>
  </si>
  <si>
    <t>16年</t>
    <rPh sb="2" eb="3">
      <t>ネン</t>
    </rPh>
    <phoneticPr fontId="2"/>
  </si>
  <si>
    <t>2.3人</t>
    <rPh sb="3" eb="4">
      <t>ヒト</t>
    </rPh>
    <phoneticPr fontId="2"/>
  </si>
  <si>
    <t>2.8人</t>
    <rPh sb="3" eb="4">
      <t>ヒト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</si>
  <si>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</si>
  <si>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</si>
  <si>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17年</t>
    <rPh sb="2" eb="3">
      <t>ネン</t>
    </rPh>
    <phoneticPr fontId="2"/>
  </si>
  <si>
    <t>10.5人</t>
    <rPh sb="4" eb="5">
      <t>ヒト</t>
    </rPh>
    <phoneticPr fontId="2"/>
  </si>
  <si>
    <t>83.6人</t>
    <rPh sb="4" eb="5">
      <t>ヒト</t>
    </rPh>
    <phoneticPr fontId="2"/>
  </si>
  <si>
    <t>594人</t>
    <rPh sb="3" eb="4">
      <t>ヒト</t>
    </rPh>
    <phoneticPr fontId="2"/>
  </si>
  <si>
    <t>5,440人</t>
    <rPh sb="5" eb="6">
      <t>ヒト</t>
    </rPh>
    <phoneticPr fontId="2"/>
  </si>
  <si>
    <t>55,015万円</t>
    <rPh sb="6" eb="8">
      <t>マンエン</t>
    </rPh>
    <phoneticPr fontId="2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</si>
  <si>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</si>
  <si>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17年度</t>
    <rPh sb="2" eb="3">
      <t>ネン</t>
    </rPh>
    <rPh sb="3" eb="4">
      <t>ド</t>
    </rPh>
    <phoneticPr fontId="2"/>
  </si>
  <si>
    <t>17年度</t>
    <rPh sb="2" eb="4">
      <t>ネンド</t>
    </rPh>
    <phoneticPr fontId="2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</si>
  <si>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2"/>
  </si>
  <si>
    <t>1,065冊</t>
    <rPh sb="5" eb="6">
      <t>サツ</t>
    </rPh>
    <phoneticPr fontId="2"/>
  </si>
  <si>
    <t>8.89件</t>
    <rPh sb="4" eb="5">
      <t>ケン</t>
    </rPh>
    <phoneticPr fontId="2"/>
  </si>
  <si>
    <t>0.22件</t>
    <rPh sb="4" eb="5">
      <t>ケン</t>
    </rPh>
    <phoneticPr fontId="2"/>
  </si>
  <si>
    <t>2.5台</t>
    <rPh sb="3" eb="4">
      <t>ダイ</t>
    </rPh>
    <phoneticPr fontId="2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</si>
  <si>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2"/>
  </si>
  <si>
    <t>9,758台</t>
    <rPh sb="5" eb="6">
      <t>ダイ</t>
    </rPh>
    <phoneticPr fontId="2"/>
  </si>
  <si>
    <t>10.7人</t>
    <rPh sb="4" eb="5">
      <t>ヒト</t>
    </rPh>
    <phoneticPr fontId="2"/>
  </si>
  <si>
    <t>423990/100110*1000</t>
    <phoneticPr fontId="2"/>
  </si>
  <si>
    <t>831/365＝2.276</t>
    <phoneticPr fontId="2"/>
  </si>
  <si>
    <t>1,022/365＝2.8</t>
    <phoneticPr fontId="2"/>
  </si>
  <si>
    <t>423.99ｋ㎡</t>
    <phoneticPr fontId="2"/>
  </si>
  <si>
    <t>4,235.2㎡</t>
    <phoneticPr fontId="2"/>
  </si>
  <si>
    <t>100,110/35,412＝2.827</t>
    <phoneticPr fontId="2"/>
  </si>
  <si>
    <t>100,110/1,198＝83.564</t>
    <phoneticPr fontId="2"/>
  </si>
  <si>
    <t>1,342/365＝3.676</t>
    <phoneticPr fontId="2"/>
  </si>
  <si>
    <t>369/365＝1.01</t>
    <phoneticPr fontId="2"/>
  </si>
  <si>
    <t>100,227/35,674＝2.809</t>
    <phoneticPr fontId="2"/>
  </si>
  <si>
    <t>1,313/365＝3.597</t>
    <phoneticPr fontId="2"/>
  </si>
  <si>
    <t>318/365＝0.871</t>
    <phoneticPr fontId="2"/>
  </si>
  <si>
    <t>389037/365=1.065</t>
    <phoneticPr fontId="2"/>
  </si>
  <si>
    <t>216,990/365＝594.49</t>
    <phoneticPr fontId="2"/>
  </si>
  <si>
    <t>79/365=0.216</t>
    <phoneticPr fontId="2"/>
  </si>
  <si>
    <t>446,874/35277</t>
    <phoneticPr fontId="2"/>
  </si>
  <si>
    <t>=12.667</t>
    <phoneticPr fontId="2"/>
  </si>
  <si>
    <t>9.2ｔ</t>
    <phoneticPr fontId="2"/>
  </si>
  <si>
    <t>21.6ｔ</t>
    <phoneticPr fontId="2"/>
  </si>
  <si>
    <t>20,080,425/365</t>
    <phoneticPr fontId="2"/>
  </si>
  <si>
    <t>47.0ｔ</t>
    <phoneticPr fontId="2"/>
  </si>
  <si>
    <t>=55,014.86</t>
    <phoneticPr fontId="2"/>
  </si>
  <si>
    <t>10.1ｔ</t>
    <phoneticPr fontId="2"/>
  </si>
  <si>
    <t>21.7ｔ</t>
    <phoneticPr fontId="2"/>
  </si>
  <si>
    <t>47.6ｔ</t>
    <phoneticPr fontId="2"/>
  </si>
  <si>
    <t>(k㎡)</t>
    <phoneticPr fontId="2"/>
  </si>
  <si>
    <t>(％)</t>
    <phoneticPr fontId="2"/>
  </si>
  <si>
    <t>(％)</t>
    <phoneticPr fontId="2"/>
  </si>
  <si>
    <t>(％)</t>
    <phoneticPr fontId="2"/>
  </si>
  <si>
    <t>(％)</t>
    <phoneticPr fontId="2"/>
  </si>
  <si>
    <t>(％)</t>
    <phoneticPr fontId="2"/>
  </si>
  <si>
    <t>(ａ)</t>
    <phoneticPr fontId="2"/>
  </si>
  <si>
    <t>(a)</t>
    <phoneticPr fontId="2"/>
  </si>
  <si>
    <t>(％)</t>
    <phoneticPr fontId="2"/>
  </si>
  <si>
    <t>-</t>
    <phoneticPr fontId="2"/>
  </si>
  <si>
    <t>-</t>
    <phoneticPr fontId="2"/>
  </si>
  <si>
    <t>-</t>
    <phoneticPr fontId="2"/>
  </si>
  <si>
    <t>(％)</t>
    <phoneticPr fontId="2"/>
  </si>
  <si>
    <t>ｘ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</si>
  <si>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</si>
  <si>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</si>
  <si>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</si>
  <si>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</si>
  <si>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</si>
  <si>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</si>
  <si>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</si>
  <si>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人口増減率</t>
    <rPh sb="0" eb="2">
      <t>ジンコウ</t>
    </rPh>
    <rPh sb="2" eb="4">
      <t>ゾウゲン</t>
    </rPh>
    <rPh sb="4" eb="5">
      <t>リツ</t>
    </rPh>
    <phoneticPr fontId="2"/>
  </si>
  <si>
    <t>12.6MWH</t>
    <phoneticPr fontId="2"/>
  </si>
  <si>
    <t>H17.10.1現在</t>
    <rPh sb="8" eb="10">
      <t>ゲンザイ</t>
    </rPh>
    <phoneticPr fontId="2"/>
  </si>
  <si>
    <t>平成17年
3月卒業</t>
    <rPh sb="0" eb="2">
      <t>ヘイセイ</t>
    </rPh>
    <rPh sb="4" eb="5">
      <t>ネン</t>
    </rPh>
    <rPh sb="7" eb="8">
      <t>ガツ</t>
    </rPh>
    <rPh sb="8" eb="10">
      <t>ソツギョウ</t>
    </rPh>
    <phoneticPr fontId="2"/>
  </si>
  <si>
    <t>（世帯）</t>
    <rPh sb="1" eb="3">
      <t>セタイ</t>
    </rPh>
    <phoneticPr fontId="2"/>
  </si>
  <si>
    <t>総経営耕地面積</t>
    <rPh sb="0" eb="1">
      <t>ソウ</t>
    </rPh>
    <rPh sb="1" eb="3">
      <t>ケイエイ</t>
    </rPh>
    <rPh sb="3" eb="5">
      <t>コウチ</t>
    </rPh>
    <rPh sb="5" eb="7">
      <t>メンセキ</t>
    </rPh>
    <phoneticPr fontId="2"/>
  </si>
  <si>
    <t>就業者数</t>
    <rPh sb="0" eb="1">
      <t>シュウ</t>
    </rPh>
    <rPh sb="1" eb="3">
      <t>ギョウシャ</t>
    </rPh>
    <rPh sb="3" eb="4">
      <t>カズ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</si>
  <si>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</si>
  <si>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就業割合</t>
    <rPh sb="0" eb="1">
      <t>シュウ</t>
    </rPh>
    <rPh sb="1" eb="2">
      <t>ギョウ</t>
    </rPh>
    <rPh sb="2" eb="4">
      <t>ワリアイ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</si>
  <si>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</si>
  <si>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</si>
  <si>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(百万円)</t>
    <rPh sb="1" eb="2">
      <t>ヒャク</t>
    </rPh>
    <rPh sb="2" eb="3">
      <t>マン</t>
    </rPh>
    <rPh sb="3" eb="4">
      <t>エン</t>
    </rPh>
    <phoneticPr fontId="2"/>
  </si>
  <si>
    <t>　※松本市に、奈川村、安曇村は含まれない。</t>
    <rPh sb="7" eb="10">
      <t>ナガワムラ</t>
    </rPh>
    <rPh sb="11" eb="13">
      <t>アズミ</t>
    </rPh>
    <rPh sb="13" eb="14">
      <t>ムラ</t>
    </rPh>
    <rPh sb="15" eb="16">
      <t>フク</t>
    </rPh>
    <phoneticPr fontId="2"/>
  </si>
  <si>
    <t>平成17年
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2"/>
  </si>
  <si>
    <t>2005年農林業
ｾﾝｻｽ（確定値）</t>
    <rPh sb="4" eb="5">
      <t>ネン</t>
    </rPh>
    <rPh sb="5" eb="8">
      <t>ノウリンギョウ</t>
    </rPh>
    <rPh sb="14" eb="16">
      <t>カクテイ</t>
    </rPh>
    <rPh sb="16" eb="17">
      <t>アタイ</t>
    </rPh>
    <phoneticPr fontId="2"/>
  </si>
  <si>
    <t>2005年農林業
ｾﾝｻｽ（概数値）</t>
    <rPh sb="4" eb="5">
      <t>ネン</t>
    </rPh>
    <rPh sb="5" eb="8">
      <t>ノウリンギョウ</t>
    </rPh>
    <rPh sb="14" eb="16">
      <t>ガイスウ</t>
    </rPh>
    <rPh sb="16" eb="17">
      <t>アタイ</t>
    </rPh>
    <phoneticPr fontId="2"/>
  </si>
  <si>
    <t>平成16年事業所
・企業統計調査</t>
    <rPh sb="0" eb="2">
      <t>ヘイセイ</t>
    </rPh>
    <rPh sb="4" eb="5">
      <t>ネン</t>
    </rPh>
    <rPh sb="5" eb="8">
      <t>ジギョウショ</t>
    </rPh>
    <rPh sb="10" eb="12">
      <t>キギョウ</t>
    </rPh>
    <rPh sb="12" eb="14">
      <t>トウケイ</t>
    </rPh>
    <rPh sb="14" eb="16">
      <t>チョウサ</t>
    </rPh>
    <phoneticPr fontId="2"/>
  </si>
  <si>
    <t>平成16年工業
統計調査</t>
    <rPh sb="0" eb="2">
      <t>ヘイセイ</t>
    </rPh>
    <rPh sb="4" eb="5">
      <t>ネン</t>
    </rPh>
    <rPh sb="5" eb="7">
      <t>コウギョウ</t>
    </rPh>
    <rPh sb="8" eb="10">
      <t>トウケイ</t>
    </rPh>
    <rPh sb="10" eb="12">
      <t>チョウサ</t>
    </rPh>
    <phoneticPr fontId="2"/>
  </si>
  <si>
    <t>平成16年商業
統計調査</t>
    <rPh sb="0" eb="2">
      <t>ヘイセイ</t>
    </rPh>
    <rPh sb="4" eb="5">
      <t>ネン</t>
    </rPh>
    <rPh sb="5" eb="7">
      <t>ショウギョウ</t>
    </rPh>
    <rPh sb="8" eb="10">
      <t>トウケイ</t>
    </rPh>
    <rPh sb="10" eb="12">
      <t>チョウサ</t>
    </rPh>
    <phoneticPr fontId="2"/>
  </si>
  <si>
    <t>平成17年学校
基本調査</t>
    <rPh sb="0" eb="2">
      <t>ヘイセイ</t>
    </rPh>
    <rPh sb="4" eb="5">
      <t>ネン</t>
    </rPh>
    <rPh sb="5" eb="7">
      <t>ガッコウ</t>
    </rPh>
    <rPh sb="8" eb="10">
      <t>キホン</t>
    </rPh>
    <rPh sb="10" eb="12">
      <t>チョウサ</t>
    </rPh>
    <phoneticPr fontId="2"/>
  </si>
  <si>
    <t>松本自動車検査
登録事務所</t>
    <rPh sb="0" eb="2">
      <t>マツモト</t>
    </rPh>
    <rPh sb="2" eb="5">
      <t>ジドウシャ</t>
    </rPh>
    <rPh sb="5" eb="7">
      <t>ケンサ</t>
    </rPh>
    <rPh sb="8" eb="10">
      <t>トウロク</t>
    </rPh>
    <rPh sb="10" eb="12">
      <t>ジム</t>
    </rPh>
    <rPh sb="12" eb="13">
      <t>ショ</t>
    </rPh>
    <phoneticPr fontId="2"/>
  </si>
  <si>
    <t>H16年</t>
    <rPh sb="3" eb="4">
      <t>ネン</t>
    </rPh>
    <phoneticPr fontId="2"/>
  </si>
  <si>
    <t>関東農政局長野統計・情報</t>
  </si>
  <si>
    <t>計」(栽培きのこ含む)</t>
  </si>
  <si>
    <t>生産農業所得統計</t>
    <rPh sb="6" eb="8">
      <t>トウケイ</t>
    </rPh>
    <phoneticPr fontId="2"/>
  </si>
  <si>
    <t>資料</t>
    <rPh sb="0" eb="2">
      <t>シリョウ</t>
    </rPh>
    <phoneticPr fontId="2"/>
  </si>
  <si>
    <t>平成16年生産
農業所得統計</t>
    <rPh sb="0" eb="2">
      <t>ヘイセイ</t>
    </rPh>
    <rPh sb="4" eb="5">
      <t>ネン</t>
    </rPh>
    <rPh sb="12" eb="14">
      <t>トウケイ</t>
    </rPh>
    <phoneticPr fontId="2"/>
  </si>
  <si>
    <t>286   市民のくらし</t>
    <rPh sb="6" eb="8">
      <t>シミン</t>
    </rPh>
    <phoneticPr fontId="2"/>
  </si>
  <si>
    <t>3.6件</t>
    <rPh sb="3" eb="4">
      <t>ケン</t>
    </rPh>
    <phoneticPr fontId="2"/>
  </si>
  <si>
    <t>0.9件</t>
    <rPh sb="3" eb="4">
      <t>ケン</t>
    </rPh>
    <phoneticPr fontId="2"/>
  </si>
  <si>
    <t>市職員〔１人につき〕</t>
    <rPh sb="0" eb="1">
      <t>シ</t>
    </rPh>
    <rPh sb="1" eb="3">
      <t>ショクイン</t>
    </rPh>
    <rPh sb="4" eb="6">
      <t>ヒトリ</t>
    </rPh>
    <phoneticPr fontId="2"/>
  </si>
  <si>
    <t>市民</t>
    <rPh sb="0" eb="2">
      <t>シミン</t>
    </rPh>
    <phoneticPr fontId="2"/>
  </si>
  <si>
    <t>教員〔１人につき〕</t>
    <rPh sb="0" eb="2">
      <t>キョウイン</t>
    </rPh>
    <rPh sb="3" eb="5">
      <t>ヒトリ</t>
    </rPh>
    <phoneticPr fontId="2"/>
  </si>
  <si>
    <t>医師〔１人につき〕</t>
    <rPh sb="0" eb="2">
      <t>イシ</t>
    </rPh>
    <rPh sb="3" eb="5">
      <t>ヒトリ</t>
    </rPh>
    <phoneticPr fontId="2"/>
  </si>
  <si>
    <t>結婚〔１日当たり〕</t>
    <rPh sb="0" eb="2">
      <t>ケッコン</t>
    </rPh>
    <rPh sb="4" eb="5">
      <t>ニチ</t>
    </rPh>
    <rPh sb="5" eb="6">
      <t>ア</t>
    </rPh>
    <phoneticPr fontId="2"/>
  </si>
  <si>
    <t>離婚〔１日当たり〕</t>
    <rPh sb="0" eb="2">
      <t>リコン</t>
    </rPh>
    <rPh sb="4" eb="5">
      <t>ニチ</t>
    </rPh>
    <rPh sb="5" eb="6">
      <t>ア</t>
    </rPh>
    <phoneticPr fontId="2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</si>
  <si>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2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</si>
  <si>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2"/>
  </si>
  <si>
    <t>死亡〔１日当たり〕</t>
    <rPh sb="0" eb="2">
      <t>シボウ</t>
    </rPh>
    <rPh sb="4" eb="5">
      <t>ニチ</t>
    </rPh>
    <rPh sb="5" eb="6">
      <t>ア</t>
    </rPh>
    <phoneticPr fontId="2"/>
  </si>
  <si>
    <t>出生〔１日当たり〕</t>
    <rPh sb="0" eb="2">
      <t>シュッショウ</t>
    </rPh>
    <rPh sb="4" eb="5">
      <t>ニチ</t>
    </rPh>
    <rPh sb="5" eb="6">
      <t>ア</t>
    </rPh>
    <phoneticPr fontId="2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</si>
  <si>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2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</si>
  <si>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2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</si>
  <si>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2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</si>
  <si>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2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</si>
  <si>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2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</si>
  <si>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2"/>
  </si>
  <si>
    <t>[１世帯当たり]</t>
    <rPh sb="2" eb="4">
      <t>セタイ</t>
    </rPh>
    <rPh sb="4" eb="5">
      <t>ア</t>
    </rPh>
    <phoneticPr fontId="2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</si>
  <si>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2"/>
  </si>
  <si>
    <t>[１日当たり・佐久I.C]</t>
    <rPh sb="2" eb="3">
      <t>ヒ</t>
    </rPh>
    <rPh sb="3" eb="4">
      <t>ア</t>
    </rPh>
    <rPh sb="7" eb="9">
      <t>サク</t>
    </rPh>
    <phoneticPr fontId="2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</si>
  <si>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2"/>
  </si>
  <si>
    <t>[１日当たり]</t>
    <rPh sb="2" eb="3">
      <t>ヒ</t>
    </rPh>
    <rPh sb="3" eb="4">
      <t>ア</t>
    </rPh>
    <phoneticPr fontId="2"/>
  </si>
  <si>
    <t>[１日当たり]</t>
    <rPh sb="1" eb="3">
      <t>イチニチ</t>
    </rPh>
    <rPh sb="3" eb="4">
      <t>ア</t>
    </rPh>
    <phoneticPr fontId="2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</si>
  <si>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2"/>
  </si>
  <si>
    <t>236.9㎡</t>
    <phoneticPr fontId="2"/>
  </si>
  <si>
    <t>注2）平均年齢の数値中、</t>
    <rPh sb="0" eb="1">
      <t>チュウ</t>
    </rPh>
    <rPh sb="3" eb="5">
      <t>ヘイキン</t>
    </rPh>
    <rPh sb="5" eb="7">
      <t>ネンレイ</t>
    </rPh>
    <rPh sb="8" eb="10">
      <t>スウチ</t>
    </rPh>
    <rPh sb="10" eb="11">
      <t>ナカ</t>
    </rPh>
    <phoneticPr fontId="2"/>
  </si>
  <si>
    <t>　※伊那市に、高遠町、長谷村は含まれない。</t>
    <rPh sb="2" eb="5">
      <t>イナシ</t>
    </rPh>
    <rPh sb="7" eb="9">
      <t>タカトオ</t>
    </rPh>
    <rPh sb="9" eb="10">
      <t>マチ</t>
    </rPh>
    <rPh sb="11" eb="13">
      <t>ハセ</t>
    </rPh>
    <rPh sb="13" eb="14">
      <t>ムラ</t>
    </rPh>
    <rPh sb="15" eb="16">
      <t>フク</t>
    </rPh>
    <phoneticPr fontId="2"/>
  </si>
  <si>
    <t>　※大町市に、八坂村、美麻村は含まれない。</t>
    <rPh sb="2" eb="5">
      <t>オオマチシ</t>
    </rPh>
    <rPh sb="7" eb="8">
      <t>ハチ</t>
    </rPh>
    <rPh sb="8" eb="9">
      <t>サカ</t>
    </rPh>
    <rPh sb="9" eb="10">
      <t>ムラ</t>
    </rPh>
    <rPh sb="11" eb="13">
      <t>ミアサ</t>
    </rPh>
    <rPh sb="13" eb="14">
      <t>ムラ</t>
    </rPh>
    <rPh sb="15" eb="16">
      <t>フク</t>
    </rPh>
    <phoneticPr fontId="2"/>
  </si>
  <si>
    <t>　※上田市に、丸子町、真田町、武石村は含ま</t>
    <rPh sb="2" eb="4">
      <t>ウエダ</t>
    </rPh>
    <rPh sb="4" eb="5">
      <t>シ</t>
    </rPh>
    <rPh sb="7" eb="9">
      <t>マルコ</t>
    </rPh>
    <rPh sb="9" eb="10">
      <t>マチ</t>
    </rPh>
    <rPh sb="11" eb="13">
      <t>サナダ</t>
    </rPh>
    <rPh sb="13" eb="14">
      <t>マチ</t>
    </rPh>
    <rPh sb="15" eb="16">
      <t>タケシ</t>
    </rPh>
    <rPh sb="16" eb="17">
      <t>イシ</t>
    </rPh>
    <rPh sb="17" eb="18">
      <t>ムラ</t>
    </rPh>
    <rPh sb="19" eb="20">
      <t>フク</t>
    </rPh>
    <phoneticPr fontId="2"/>
  </si>
  <si>
    <t>　れない。</t>
    <phoneticPr fontId="2"/>
  </si>
  <si>
    <r>
      <t>注</t>
    </r>
    <r>
      <rPr>
        <sz val="8"/>
        <color indexed="12"/>
        <rFont val="明朝"/>
        <family val="1"/>
        <charset val="128"/>
      </rPr>
      <t>3</t>
    </r>
    <r>
      <rPr>
        <sz val="8"/>
        <rFont val="明朝"/>
        <family val="1"/>
        <charset val="128"/>
      </rPr>
      <t>）製造品出荷額等の数値中、</t>
    </r>
    <rPh sb="0" eb="1">
      <t>チュウ</t>
    </rPh>
    <rPh sb="3" eb="6">
      <t>セイゾウヒン</t>
    </rPh>
    <rPh sb="6" eb="8">
      <t>シュッカ</t>
    </rPh>
    <rPh sb="8" eb="9">
      <t>ガク</t>
    </rPh>
    <rPh sb="9" eb="10">
      <t>トウ</t>
    </rPh>
    <rPh sb="11" eb="13">
      <t>スウチ</t>
    </rPh>
    <rPh sb="13" eb="14">
      <t>ナカ</t>
    </rPh>
    <phoneticPr fontId="2"/>
  </si>
  <si>
    <r>
      <t>　※長野市に</t>
    </r>
    <r>
      <rPr>
        <sz val="8"/>
        <color indexed="12"/>
        <rFont val="明朝"/>
        <family val="1"/>
        <charset val="128"/>
      </rPr>
      <t>、</t>
    </r>
    <r>
      <rPr>
        <sz val="8"/>
        <rFont val="明朝"/>
        <family val="1"/>
        <charset val="128"/>
      </rPr>
      <t>大岡村は含まれない。</t>
    </r>
    <rPh sb="2" eb="5">
      <t>ナガノシ</t>
    </rPh>
    <rPh sb="7" eb="9">
      <t>オオオカ</t>
    </rPh>
    <rPh sb="9" eb="10">
      <t>ムラ</t>
    </rPh>
    <rPh sb="11" eb="12">
      <t>フク</t>
    </rPh>
    <phoneticPr fontId="2"/>
  </si>
  <si>
    <r>
      <t>　※飯田市に</t>
    </r>
    <r>
      <rPr>
        <sz val="8"/>
        <color indexed="12"/>
        <rFont val="明朝"/>
        <family val="1"/>
        <charset val="128"/>
      </rPr>
      <t>、</t>
    </r>
    <r>
      <rPr>
        <sz val="8"/>
        <rFont val="明朝"/>
        <family val="1"/>
        <charset val="128"/>
      </rPr>
      <t>上村は含まれない。</t>
    </r>
    <rPh sb="2" eb="5">
      <t>イイダシ</t>
    </rPh>
    <rPh sb="7" eb="8">
      <t>ウエ</t>
    </rPh>
    <rPh sb="8" eb="9">
      <t>ムラ</t>
    </rPh>
    <rPh sb="10" eb="11">
      <t>フク</t>
    </rPh>
    <phoneticPr fontId="2"/>
  </si>
  <si>
    <r>
      <t>　※大町市に</t>
    </r>
    <r>
      <rPr>
        <sz val="8"/>
        <color indexed="12"/>
        <rFont val="明朝"/>
        <family val="1"/>
        <charset val="128"/>
      </rPr>
      <t>、</t>
    </r>
    <r>
      <rPr>
        <sz val="8"/>
        <rFont val="明朝"/>
        <family val="1"/>
        <charset val="128"/>
      </rPr>
      <t>美麻村は含まれない。</t>
    </r>
    <rPh sb="2" eb="4">
      <t>オオマチ</t>
    </rPh>
    <rPh sb="4" eb="5">
      <t>シ</t>
    </rPh>
    <rPh sb="7" eb="8">
      <t>ビ</t>
    </rPh>
    <rPh sb="8" eb="9">
      <t>アサ</t>
    </rPh>
    <rPh sb="9" eb="10">
      <t>ムラ</t>
    </rPh>
    <rPh sb="11" eb="12">
      <t>フク</t>
    </rPh>
    <phoneticPr fontId="2"/>
  </si>
  <si>
    <t>　した。</t>
    <phoneticPr fontId="2"/>
  </si>
  <si>
    <t>注1）数値は、各市町合併後の合算値を表示</t>
    <rPh sb="0" eb="1">
      <t>チュウ</t>
    </rPh>
    <rPh sb="3" eb="5">
      <t>スウチ</t>
    </rPh>
    <rPh sb="7" eb="8">
      <t>カク</t>
    </rPh>
    <rPh sb="8" eb="9">
      <t>シ</t>
    </rPh>
    <rPh sb="9" eb="10">
      <t>マチ</t>
    </rPh>
    <rPh sb="10" eb="12">
      <t>ガッペイ</t>
    </rPh>
    <rPh sb="12" eb="13">
      <t>ゴ</t>
    </rPh>
    <rPh sb="14" eb="16">
      <t>ガッサン</t>
    </rPh>
    <rPh sb="16" eb="17">
      <t>アタイ</t>
    </rPh>
    <rPh sb="18" eb="20">
      <t>ヒョウジ</t>
    </rPh>
    <phoneticPr fontId="2"/>
  </si>
  <si>
    <t>1-5　長野県内19市及び南・北佐久町村統計数値比較表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</si>
</sst>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%"/>
    <numFmt numFmtId="178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color indexed="12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/>
    </xf>
    <xf numFmtId="5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40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vertical="center"/>
    </xf>
    <xf numFmtId="176" fontId="5" fillId="0" borderId="15" xfId="1" applyNumberFormat="1" applyFont="1" applyBorder="1" applyAlignment="1">
      <alignment vertical="center"/>
    </xf>
    <xf numFmtId="4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9" fillId="0" borderId="10" xfId="0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38" fontId="5" fillId="2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8" fontId="5" fillId="3" borderId="0" xfId="1" applyNumberFormat="1" applyFont="1" applyFill="1" applyAlignment="1">
      <alignment horizontal="right" vertical="center"/>
    </xf>
    <xf numFmtId="38" fontId="5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40" fontId="5" fillId="0" borderId="0" xfId="1" applyNumberFormat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40" fontId="5" fillId="0" borderId="0" xfId="1" applyNumberFormat="1" applyFont="1" applyFill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38" fontId="5" fillId="0" borderId="7" xfId="1" applyFont="1" applyBorder="1" applyAlignment="1">
      <alignment vertical="center"/>
    </xf>
    <xf numFmtId="57" fontId="4" fillId="0" borderId="1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176" fontId="4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17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78" fontId="6" fillId="0" borderId="0" xfId="0" applyNumberFormat="1" applyFont="1" applyAlignment="1">
      <alignment vertical="center"/>
    </xf>
    <xf numFmtId="38" fontId="6" fillId="2" borderId="0" xfId="0" applyNumberFormat="1" applyFont="1" applyFill="1" applyAlignment="1">
      <alignment vertical="center"/>
    </xf>
    <xf numFmtId="38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57" fontId="8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57" fontId="5" fillId="0" borderId="2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0" fontId="5" fillId="0" borderId="0" xfId="1" applyNumberFormat="1" applyFont="1" applyBorder="1" applyAlignment="1">
      <alignment horizontal="right" vertical="center"/>
    </xf>
    <xf numFmtId="40" fontId="5" fillId="0" borderId="24" xfId="1" applyNumberFormat="1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38" fontId="5" fillId="0" borderId="25" xfId="1" applyFont="1" applyBorder="1" applyAlignment="1">
      <alignment vertical="center"/>
    </xf>
    <xf numFmtId="38" fontId="0" fillId="4" borderId="26" xfId="1" applyFont="1" applyFill="1" applyBorder="1" applyAlignment="1" applyProtection="1">
      <alignment horizontal="left" vertical="top"/>
    </xf>
    <xf numFmtId="38" fontId="0" fillId="4" borderId="11" xfId="1" applyFont="1" applyFill="1" applyBorder="1" applyAlignment="1" applyProtection="1">
      <alignment horizontal="left" vertical="top"/>
    </xf>
    <xf numFmtId="38" fontId="0" fillId="4" borderId="0" xfId="1" applyFont="1" applyFill="1" applyBorder="1" applyAlignment="1" applyProtection="1">
      <alignment horizontal="left" vertical="top"/>
    </xf>
    <xf numFmtId="38" fontId="0" fillId="0" borderId="2" xfId="1" applyFont="1" applyFill="1" applyBorder="1" applyAlignment="1" applyProtection="1">
      <alignment horizontal="left" vertical="top"/>
    </xf>
    <xf numFmtId="0" fontId="5" fillId="0" borderId="2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38" fontId="11" fillId="0" borderId="0" xfId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38" fontId="11" fillId="0" borderId="0" xfId="1" applyFont="1" applyAlignment="1">
      <alignment vertical="center"/>
    </xf>
    <xf numFmtId="38" fontId="11" fillId="0" borderId="0" xfId="1" applyNumberFormat="1" applyFont="1" applyFill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176" fontId="11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57" fontId="11" fillId="0" borderId="13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distributed" vertical="center"/>
    </xf>
    <xf numFmtId="40" fontId="5" fillId="3" borderId="0" xfId="1" applyNumberFormat="1" applyFont="1" applyFill="1" applyAlignment="1">
      <alignment horizontal="right" vertical="center"/>
    </xf>
    <xf numFmtId="176" fontId="5" fillId="3" borderId="0" xfId="1" applyNumberFormat="1" applyFont="1" applyFill="1" applyBorder="1" applyAlignment="1">
      <alignment vertical="center"/>
    </xf>
    <xf numFmtId="176" fontId="5" fillId="3" borderId="0" xfId="1" applyNumberFormat="1" applyFont="1" applyFill="1" applyAlignment="1">
      <alignment vertical="center"/>
    </xf>
    <xf numFmtId="38" fontId="5" fillId="3" borderId="0" xfId="1" applyFont="1" applyFill="1" applyBorder="1" applyAlignment="1" applyProtection="1">
      <alignment horizontal="right" vertical="center"/>
      <protection locked="0"/>
    </xf>
    <xf numFmtId="176" fontId="5" fillId="3" borderId="0" xfId="1" applyNumberFormat="1" applyFont="1" applyFill="1" applyBorder="1" applyAlignment="1">
      <alignment horizontal="right" vertical="center"/>
    </xf>
    <xf numFmtId="38" fontId="11" fillId="3" borderId="0" xfId="1" applyFont="1" applyFill="1" applyAlignment="1">
      <alignment vertical="center"/>
    </xf>
    <xf numFmtId="40" fontId="5" fillId="3" borderId="0" xfId="1" applyNumberFormat="1" applyFont="1" applyFill="1" applyAlignment="1">
      <alignment vertical="center"/>
    </xf>
    <xf numFmtId="38" fontId="6" fillId="3" borderId="0" xfId="0" applyNumberFormat="1" applyFont="1" applyFill="1" applyAlignment="1">
      <alignment vertical="center"/>
    </xf>
    <xf numFmtId="38" fontId="5" fillId="0" borderId="28" xfId="1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40" fontId="5" fillId="0" borderId="28" xfId="1" applyNumberFormat="1" applyFont="1" applyBorder="1" applyAlignment="1">
      <alignment horizontal="center" vertical="center" wrapText="1"/>
    </xf>
    <xf numFmtId="40" fontId="5" fillId="0" borderId="29" xfId="1" applyNumberFormat="1" applyFont="1" applyBorder="1" applyAlignment="1">
      <alignment horizontal="center" vertical="center"/>
    </xf>
    <xf numFmtId="40" fontId="5" fillId="0" borderId="25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 wrapText="1"/>
    </xf>
    <xf numFmtId="176" fontId="5" fillId="0" borderId="25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40" fontId="5" fillId="0" borderId="28" xfId="1" applyNumberFormat="1" applyFont="1" applyBorder="1" applyAlignment="1">
      <alignment horizontal="center" vertical="center" wrapText="1" shrinkToFit="1"/>
    </xf>
    <xf numFmtId="40" fontId="5" fillId="0" borderId="29" xfId="1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19050</xdr:colOff>
      <xdr:row>6</xdr:row>
      <xdr:rowOff>66675</xdr:rowOff>
    </xdr:from>
    <xdr:to>
      <xdr:col>56</xdr:col>
      <xdr:colOff>228600</xdr:colOff>
      <xdr:row>6</xdr:row>
      <xdr:rowOff>228600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A9C87EB-B94B-4D1A-B024-24D1F957C999}"/>
            </a:ext>
          </a:extLst>
        </xdr:cNvPr>
        <xdr:cNvSpPr txBox="1">
          <a:spLocks noChangeArrowheads="1"/>
        </xdr:cNvSpPr>
      </xdr:nvSpPr>
      <xdr:spPr bwMode="auto">
        <a:xfrm>
          <a:off x="24755475" y="14668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19050</xdr:colOff>
      <xdr:row>7</xdr:row>
      <xdr:rowOff>66675</xdr:rowOff>
    </xdr:from>
    <xdr:to>
      <xdr:col>56</xdr:col>
      <xdr:colOff>228600</xdr:colOff>
      <xdr:row>7</xdr:row>
      <xdr:rowOff>228600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27B8EA5-7F9B-4F92-AABF-23F734086C7C}"/>
            </a:ext>
          </a:extLst>
        </xdr:cNvPr>
        <xdr:cNvSpPr txBox="1">
          <a:spLocks noChangeArrowheads="1"/>
        </xdr:cNvSpPr>
      </xdr:nvSpPr>
      <xdr:spPr bwMode="auto">
        <a:xfrm>
          <a:off x="24755475" y="17335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19050</xdr:colOff>
      <xdr:row>10</xdr:row>
      <xdr:rowOff>66675</xdr:rowOff>
    </xdr:from>
    <xdr:to>
      <xdr:col>56</xdr:col>
      <xdr:colOff>228600</xdr:colOff>
      <xdr:row>10</xdr:row>
      <xdr:rowOff>228600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E62C61DB-F523-4EA1-8191-70C5F9D9D85A}"/>
            </a:ext>
          </a:extLst>
        </xdr:cNvPr>
        <xdr:cNvSpPr txBox="1">
          <a:spLocks noChangeArrowheads="1"/>
        </xdr:cNvSpPr>
      </xdr:nvSpPr>
      <xdr:spPr bwMode="auto">
        <a:xfrm>
          <a:off x="24755475" y="25336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19050</xdr:colOff>
      <xdr:row>17</xdr:row>
      <xdr:rowOff>66675</xdr:rowOff>
    </xdr:from>
    <xdr:to>
      <xdr:col>56</xdr:col>
      <xdr:colOff>228600</xdr:colOff>
      <xdr:row>17</xdr:row>
      <xdr:rowOff>228600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366BB0F3-788B-4FDB-8A41-95ED497F2D5D}"/>
            </a:ext>
          </a:extLst>
        </xdr:cNvPr>
        <xdr:cNvSpPr txBox="1">
          <a:spLocks noChangeArrowheads="1"/>
        </xdr:cNvSpPr>
      </xdr:nvSpPr>
      <xdr:spPr bwMode="auto">
        <a:xfrm>
          <a:off x="24755475" y="44005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9</xdr:col>
      <xdr:colOff>95250</xdr:colOff>
      <xdr:row>17</xdr:row>
      <xdr:rowOff>76200</xdr:rowOff>
    </xdr:from>
    <xdr:to>
      <xdr:col>9</xdr:col>
      <xdr:colOff>285750</xdr:colOff>
      <xdr:row>17</xdr:row>
      <xdr:rowOff>247650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5BF55EE-2AA8-41F7-9296-B1F6496CE78D}"/>
            </a:ext>
          </a:extLst>
        </xdr:cNvPr>
        <xdr:cNvSpPr txBox="1">
          <a:spLocks noChangeArrowheads="1"/>
        </xdr:cNvSpPr>
      </xdr:nvSpPr>
      <xdr:spPr bwMode="auto">
        <a:xfrm>
          <a:off x="4181475" y="44100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9</xdr:col>
      <xdr:colOff>95250</xdr:colOff>
      <xdr:row>14</xdr:row>
      <xdr:rowOff>76200</xdr:rowOff>
    </xdr:from>
    <xdr:to>
      <xdr:col>9</xdr:col>
      <xdr:colOff>285750</xdr:colOff>
      <xdr:row>14</xdr:row>
      <xdr:rowOff>247650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760F83A-D616-4BF0-B861-C61FA216ABAF}"/>
            </a:ext>
          </a:extLst>
        </xdr:cNvPr>
        <xdr:cNvSpPr txBox="1">
          <a:spLocks noChangeArrowheads="1"/>
        </xdr:cNvSpPr>
      </xdr:nvSpPr>
      <xdr:spPr bwMode="auto">
        <a:xfrm>
          <a:off x="4181475" y="36099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9</xdr:col>
      <xdr:colOff>95250</xdr:colOff>
      <xdr:row>8</xdr:row>
      <xdr:rowOff>76200</xdr:rowOff>
    </xdr:from>
    <xdr:to>
      <xdr:col>9</xdr:col>
      <xdr:colOff>285750</xdr:colOff>
      <xdr:row>8</xdr:row>
      <xdr:rowOff>247650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32319251-8FC5-4BE9-93BC-F65C67112E26}"/>
            </a:ext>
          </a:extLst>
        </xdr:cNvPr>
        <xdr:cNvSpPr txBox="1">
          <a:spLocks noChangeArrowheads="1"/>
        </xdr:cNvSpPr>
      </xdr:nvSpPr>
      <xdr:spPr bwMode="auto">
        <a:xfrm>
          <a:off x="4181475" y="20097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25"/>
  <sheetViews>
    <sheetView showGridLines="0" tabSelected="1" view="pageBreakPreview" zoomScaleNormal="100" zoomScaleSheetLayoutView="100" workbookViewId="0">
      <pane xSplit="1" ySplit="4" topLeftCell="B17" activePane="bottomRight" state="frozen"/>
      <selection activeCell="M32" sqref="M32"/>
      <selection pane="topRight" activeCell="M32" sqref="M32"/>
      <selection pane="bottomLeft" activeCell="M32" sqref="M32"/>
      <selection pane="bottomRight" activeCell="H17" sqref="H17"/>
    </sheetView>
  </sheetViews>
  <sheetFormatPr defaultRowHeight="13.5"/>
  <cols>
    <col min="1" max="1" width="7.125" style="3" customWidth="1"/>
    <col min="2" max="2" width="7.625" style="3" customWidth="1"/>
    <col min="3" max="3" width="4" style="3" customWidth="1"/>
    <col min="4" max="4" width="7.625" style="3" customWidth="1"/>
    <col min="5" max="5" width="4" style="3" customWidth="1"/>
    <col min="6" max="6" width="7.625" style="3" customWidth="1"/>
    <col min="7" max="7" width="4" style="3" customWidth="1"/>
    <col min="8" max="8" width="7.625" style="3" customWidth="1"/>
    <col min="9" max="9" width="4" style="3" customWidth="1"/>
    <col min="10" max="10" width="6.75" style="3" customWidth="1"/>
    <col min="11" max="11" width="4" style="3" customWidth="1"/>
    <col min="12" max="12" width="7.375" style="3" customWidth="1"/>
    <col min="13" max="13" width="4" style="3" customWidth="1"/>
    <col min="14" max="14" width="7.125" style="3" customWidth="1"/>
    <col min="15" max="15" width="4" style="3" customWidth="1"/>
    <col min="16" max="16" width="7.125" style="3" customWidth="1"/>
    <col min="17" max="17" width="7.375" style="3" customWidth="1"/>
    <col min="18" max="18" width="4" style="3" customWidth="1"/>
    <col min="19" max="19" width="7.375" style="3" customWidth="1"/>
    <col min="20" max="20" width="4" style="3" customWidth="1"/>
    <col min="21" max="21" width="7.625" style="3" customWidth="1"/>
    <col min="22" max="22" width="4" style="3" customWidth="1"/>
    <col min="23" max="23" width="7.375" style="3" customWidth="1"/>
    <col min="24" max="24" width="4" style="3" customWidth="1"/>
    <col min="25" max="25" width="7.375" style="3" customWidth="1"/>
    <col min="26" max="26" width="4" style="3" customWidth="1"/>
    <col min="27" max="27" width="7.375" style="3" customWidth="1"/>
    <col min="28" max="28" width="4" style="3" customWidth="1"/>
    <col min="29" max="29" width="7.375" style="3" customWidth="1"/>
    <col min="30" max="30" width="4" style="3" customWidth="1"/>
    <col min="31" max="31" width="7.125" style="3" customWidth="1"/>
    <col min="32" max="32" width="7.375" style="3" customWidth="1"/>
    <col min="33" max="33" width="4" style="3" customWidth="1"/>
    <col min="34" max="34" width="7.375" style="3" customWidth="1"/>
    <col min="35" max="35" width="4" style="3" customWidth="1"/>
    <col min="36" max="36" width="7.375" style="3" customWidth="1"/>
    <col min="37" max="37" width="4" style="3" customWidth="1"/>
    <col min="38" max="38" width="7.375" style="3" customWidth="1"/>
    <col min="39" max="39" width="4" style="3" customWidth="1"/>
    <col min="40" max="40" width="6.875" style="3" customWidth="1"/>
    <col min="41" max="41" width="4" style="3" customWidth="1"/>
    <col min="42" max="42" width="7.375" style="3" customWidth="1"/>
    <col min="43" max="43" width="4" style="3" customWidth="1"/>
    <col min="44" max="44" width="7.875" style="3" customWidth="1"/>
    <col min="45" max="45" width="4" style="3" customWidth="1"/>
    <col min="46" max="46" width="7.125" style="3" customWidth="1"/>
    <col min="47" max="47" width="7.375" style="3" customWidth="1"/>
    <col min="48" max="48" width="4" style="3" customWidth="1"/>
    <col min="49" max="49" width="7.375" style="3" customWidth="1"/>
    <col min="50" max="50" width="4" style="3" customWidth="1"/>
    <col min="51" max="51" width="7.375" style="3" customWidth="1"/>
    <col min="52" max="52" width="4" style="3" customWidth="1"/>
    <col min="53" max="53" width="7.375" style="3" customWidth="1"/>
    <col min="54" max="54" width="4" style="3" customWidth="1"/>
    <col min="55" max="55" width="7.375" style="3" customWidth="1"/>
    <col min="56" max="56" width="4" style="3" customWidth="1"/>
    <col min="57" max="57" width="7.625" style="3" customWidth="1"/>
    <col min="58" max="58" width="4" style="3" customWidth="1"/>
    <col min="59" max="59" width="7.375" style="3" customWidth="1"/>
    <col min="60" max="60" width="4" style="3" customWidth="1"/>
    <col min="61" max="61" width="7" style="3" customWidth="1"/>
    <col min="62" max="62" width="7.375" style="3" customWidth="1"/>
    <col min="63" max="63" width="4" style="3" customWidth="1"/>
    <col min="64" max="64" width="6.75" style="3" customWidth="1"/>
    <col min="65" max="65" width="4" style="3" customWidth="1"/>
    <col min="66" max="66" width="6.75" style="3" customWidth="1"/>
    <col min="67" max="67" width="4" style="3" customWidth="1"/>
    <col min="68" max="68" width="7.625" style="3" customWidth="1"/>
    <col min="69" max="69" width="4" style="3" customWidth="1"/>
    <col min="70" max="70" width="6.75" style="3" customWidth="1"/>
    <col min="71" max="71" width="4" style="3" customWidth="1"/>
    <col min="72" max="72" width="6.75" style="3" customWidth="1"/>
    <col min="73" max="73" width="4" style="3" customWidth="1"/>
    <col min="74" max="74" width="6.75" style="3" customWidth="1"/>
    <col min="75" max="75" width="4" style="3" customWidth="1"/>
    <col min="76" max="76" width="7.125" style="3" customWidth="1"/>
    <col min="77" max="77" width="7.625" style="3" hidden="1" customWidth="1"/>
    <col min="78" max="78" width="4" style="3" hidden="1" customWidth="1"/>
    <col min="79" max="79" width="6.75" style="3" hidden="1" customWidth="1"/>
    <col min="80" max="80" width="4" style="3" hidden="1" customWidth="1"/>
    <col min="81" max="81" width="6.75" style="3" hidden="1" customWidth="1"/>
    <col min="82" max="82" width="4" style="3" hidden="1" customWidth="1"/>
    <col min="83" max="83" width="6.75" style="3" hidden="1" customWidth="1"/>
    <col min="84" max="84" width="4" style="3" hidden="1" customWidth="1"/>
    <col min="85" max="85" width="6.75" style="3" hidden="1" customWidth="1"/>
    <col min="86" max="86" width="4" style="3" hidden="1" customWidth="1"/>
    <col min="87" max="87" width="7.625" style="3" customWidth="1"/>
    <col min="88" max="88" width="4" style="3" customWidth="1"/>
    <col min="89" max="89" width="7.625" style="3" customWidth="1"/>
    <col min="90" max="90" width="4" style="3" customWidth="1"/>
    <col min="91" max="91" width="6.5" style="3" hidden="1" customWidth="1"/>
    <col min="92" max="92" width="7.875" style="3" customWidth="1"/>
    <col min="93" max="93" width="4" style="3" customWidth="1"/>
    <col min="94" max="94" width="7.625" style="3" customWidth="1"/>
    <col min="95" max="95" width="3.75" style="3" customWidth="1"/>
    <col min="96" max="96" width="6.75" style="3" hidden="1" customWidth="1"/>
    <col min="97" max="97" width="4" style="3" hidden="1" customWidth="1"/>
    <col min="98" max="98" width="6.75" style="3" hidden="1" customWidth="1"/>
    <col min="99" max="99" width="4" style="3" hidden="1" customWidth="1"/>
    <col min="100" max="100" width="6.75" style="3" hidden="1" customWidth="1"/>
    <col min="101" max="101" width="4" style="3" hidden="1" customWidth="1"/>
    <col min="102" max="102" width="6.75" style="3" hidden="1" customWidth="1"/>
    <col min="103" max="103" width="4" style="3" hidden="1" customWidth="1"/>
    <col min="104" max="104" width="6.75" style="3" hidden="1" customWidth="1"/>
    <col min="105" max="105" width="4" style="3" hidden="1" customWidth="1"/>
    <col min="106" max="107" width="9" style="3" hidden="1" customWidth="1"/>
    <col min="108" max="108" width="2.625" style="3" customWidth="1"/>
    <col min="109" max="110" width="9" style="3"/>
    <col min="111" max="111" width="11.625" style="3" customWidth="1"/>
    <col min="112" max="112" width="1.125" style="3" customWidth="1"/>
    <col min="113" max="16384" width="9" style="3"/>
  </cols>
  <sheetData>
    <row r="1" spans="1:109" ht="20.25" customHeight="1" thickBot="1">
      <c r="A1" s="1" t="s">
        <v>336</v>
      </c>
      <c r="P1" s="1"/>
      <c r="AE1" s="1"/>
      <c r="AT1" s="1"/>
      <c r="BI1" s="1"/>
      <c r="BX1" s="1"/>
      <c r="CM1" s="1"/>
    </row>
    <row r="2" spans="1:109" ht="21" customHeight="1">
      <c r="A2" s="38"/>
      <c r="B2" s="189" t="s">
        <v>1</v>
      </c>
      <c r="C2" s="188"/>
      <c r="D2" s="189" t="s">
        <v>2</v>
      </c>
      <c r="E2" s="188"/>
      <c r="F2" s="189" t="s">
        <v>3</v>
      </c>
      <c r="G2" s="188"/>
      <c r="H2" s="189" t="s">
        <v>4</v>
      </c>
      <c r="I2" s="188"/>
      <c r="J2" s="189" t="s">
        <v>5</v>
      </c>
      <c r="K2" s="188"/>
      <c r="L2" s="183" t="s">
        <v>271</v>
      </c>
      <c r="M2" s="184"/>
      <c r="N2" s="171" t="s">
        <v>7</v>
      </c>
      <c r="O2" s="194"/>
      <c r="P2" s="38"/>
      <c r="Q2" s="179" t="s">
        <v>41</v>
      </c>
      <c r="R2" s="180"/>
      <c r="S2" s="179" t="s">
        <v>43</v>
      </c>
      <c r="T2" s="180"/>
      <c r="U2" s="189" t="s">
        <v>44</v>
      </c>
      <c r="V2" s="188"/>
      <c r="W2" s="189" t="s">
        <v>45</v>
      </c>
      <c r="X2" s="188"/>
      <c r="Y2" s="189" t="s">
        <v>278</v>
      </c>
      <c r="Z2" s="188"/>
      <c r="AA2" s="189" t="s">
        <v>278</v>
      </c>
      <c r="AB2" s="188"/>
      <c r="AC2" s="189" t="s">
        <v>280</v>
      </c>
      <c r="AD2" s="195"/>
      <c r="AE2" s="38"/>
      <c r="AF2" s="189" t="s">
        <v>280</v>
      </c>
      <c r="AG2" s="188"/>
      <c r="AH2" s="189" t="s">
        <v>281</v>
      </c>
      <c r="AI2" s="188"/>
      <c r="AJ2" s="189" t="s">
        <v>281</v>
      </c>
      <c r="AK2" s="188"/>
      <c r="AL2" s="189" t="s">
        <v>51</v>
      </c>
      <c r="AM2" s="188"/>
      <c r="AN2" s="189" t="s">
        <v>53</v>
      </c>
      <c r="AO2" s="188"/>
      <c r="AP2" s="179" t="s">
        <v>54</v>
      </c>
      <c r="AQ2" s="180"/>
      <c r="AR2" s="179" t="s">
        <v>276</v>
      </c>
      <c r="AS2" s="198"/>
      <c r="AT2" s="38"/>
      <c r="AU2" s="171" t="s">
        <v>57</v>
      </c>
      <c r="AV2" s="172"/>
      <c r="AW2" s="183" t="s">
        <v>59</v>
      </c>
      <c r="AX2" s="184"/>
      <c r="AY2" s="183" t="s">
        <v>61</v>
      </c>
      <c r="AZ2" s="184"/>
      <c r="BA2" s="185" t="s">
        <v>77</v>
      </c>
      <c r="BB2" s="186"/>
      <c r="BC2" s="185" t="s">
        <v>76</v>
      </c>
      <c r="BD2" s="186"/>
      <c r="BE2" s="171" t="s">
        <v>75</v>
      </c>
      <c r="BF2" s="172"/>
      <c r="BG2" s="171" t="s">
        <v>67</v>
      </c>
      <c r="BH2" s="194"/>
      <c r="BI2" s="38"/>
      <c r="BJ2" s="171" t="s">
        <v>67</v>
      </c>
      <c r="BK2" s="172"/>
      <c r="BL2" s="183" t="s">
        <v>68</v>
      </c>
      <c r="BM2" s="184"/>
      <c r="BN2" s="183" t="s">
        <v>69</v>
      </c>
      <c r="BO2" s="184"/>
      <c r="BP2" s="171" t="s">
        <v>71</v>
      </c>
      <c r="BQ2" s="172"/>
      <c r="BR2" s="171" t="s">
        <v>72</v>
      </c>
      <c r="BS2" s="172"/>
      <c r="BT2" s="171" t="s">
        <v>73</v>
      </c>
      <c r="BU2" s="172"/>
      <c r="BV2" s="171" t="s">
        <v>70</v>
      </c>
      <c r="BW2" s="194"/>
      <c r="BX2" s="38"/>
      <c r="BY2" s="171" t="s">
        <v>78</v>
      </c>
      <c r="BZ2" s="172"/>
      <c r="CA2" s="179" t="s">
        <v>80</v>
      </c>
      <c r="CB2" s="180"/>
      <c r="CC2" s="177" t="s">
        <v>81</v>
      </c>
      <c r="CD2" s="178"/>
      <c r="CE2" s="171" t="s">
        <v>84</v>
      </c>
      <c r="CF2" s="172"/>
      <c r="CG2" s="177" t="s">
        <v>86</v>
      </c>
      <c r="CH2" s="178"/>
      <c r="CI2" s="171" t="s">
        <v>88</v>
      </c>
      <c r="CJ2" s="172"/>
      <c r="CK2" s="171" t="s">
        <v>89</v>
      </c>
      <c r="CL2" s="172"/>
      <c r="CM2" s="38"/>
      <c r="CN2" s="171" t="s">
        <v>90</v>
      </c>
      <c r="CO2" s="172"/>
      <c r="CP2" s="177" t="s">
        <v>94</v>
      </c>
      <c r="CQ2" s="192"/>
      <c r="CR2" s="194" t="s">
        <v>92</v>
      </c>
      <c r="CS2" s="172"/>
      <c r="CT2" s="171" t="s">
        <v>4</v>
      </c>
      <c r="CU2" s="172"/>
      <c r="CV2" s="171"/>
      <c r="CW2" s="172"/>
      <c r="CX2" s="171"/>
      <c r="CY2" s="172"/>
      <c r="CZ2" s="171"/>
      <c r="DA2" s="172"/>
    </row>
    <row r="3" spans="1:109" ht="21" customHeight="1">
      <c r="A3" s="39"/>
      <c r="B3" s="40"/>
      <c r="C3" s="41" t="s">
        <v>250</v>
      </c>
      <c r="D3" s="40"/>
      <c r="E3" s="41" t="s">
        <v>8</v>
      </c>
      <c r="F3" s="173" t="s">
        <v>9</v>
      </c>
      <c r="G3" s="174"/>
      <c r="H3" s="173" t="s">
        <v>10</v>
      </c>
      <c r="I3" s="174"/>
      <c r="J3" s="40"/>
      <c r="K3" s="41" t="s">
        <v>11</v>
      </c>
      <c r="L3" s="40"/>
      <c r="M3" s="41" t="s">
        <v>251</v>
      </c>
      <c r="N3" s="40"/>
      <c r="O3" s="108" t="s">
        <v>251</v>
      </c>
      <c r="P3" s="39"/>
      <c r="Q3" s="43" t="s">
        <v>42</v>
      </c>
      <c r="R3" s="41" t="s">
        <v>252</v>
      </c>
      <c r="S3" s="40"/>
      <c r="T3" s="41" t="s">
        <v>252</v>
      </c>
      <c r="U3" s="40"/>
      <c r="V3" s="41" t="s">
        <v>8</v>
      </c>
      <c r="W3" s="40"/>
      <c r="X3" s="41" t="s">
        <v>253</v>
      </c>
      <c r="Y3" s="128" t="s">
        <v>277</v>
      </c>
      <c r="Z3" s="41" t="s">
        <v>8</v>
      </c>
      <c r="AA3" s="128" t="s">
        <v>279</v>
      </c>
      <c r="AB3" s="41" t="s">
        <v>254</v>
      </c>
      <c r="AC3" s="128" t="s">
        <v>277</v>
      </c>
      <c r="AD3" s="108" t="s">
        <v>8</v>
      </c>
      <c r="AE3" s="39"/>
      <c r="AF3" s="128" t="s">
        <v>279</v>
      </c>
      <c r="AG3" s="41" t="s">
        <v>254</v>
      </c>
      <c r="AH3" s="128" t="s">
        <v>277</v>
      </c>
      <c r="AI3" s="41" t="s">
        <v>8</v>
      </c>
      <c r="AJ3" s="128" t="s">
        <v>279</v>
      </c>
      <c r="AK3" s="41" t="s">
        <v>254</v>
      </c>
      <c r="AL3" s="48"/>
      <c r="AM3" s="41" t="s">
        <v>52</v>
      </c>
      <c r="AN3" s="48"/>
      <c r="AO3" s="41" t="s">
        <v>255</v>
      </c>
      <c r="AP3" s="129" t="s">
        <v>55</v>
      </c>
      <c r="AQ3" s="41" t="s">
        <v>8</v>
      </c>
      <c r="AR3" s="47"/>
      <c r="AS3" s="108" t="s">
        <v>256</v>
      </c>
      <c r="AT3" s="39"/>
      <c r="AU3" s="140" t="s">
        <v>58</v>
      </c>
      <c r="AV3" s="41" t="s">
        <v>257</v>
      </c>
      <c r="AW3" s="43"/>
      <c r="AX3" s="42" t="s">
        <v>60</v>
      </c>
      <c r="AY3" s="43" t="s">
        <v>62</v>
      </c>
      <c r="AZ3" s="41" t="s">
        <v>63</v>
      </c>
      <c r="BA3" s="43"/>
      <c r="BB3" s="41" t="s">
        <v>63</v>
      </c>
      <c r="BC3" s="43"/>
      <c r="BD3" s="41" t="s">
        <v>8</v>
      </c>
      <c r="BE3" s="43"/>
      <c r="BF3" s="46" t="s">
        <v>64</v>
      </c>
      <c r="BG3" s="47" t="s">
        <v>74</v>
      </c>
      <c r="BH3" s="108" t="s">
        <v>63</v>
      </c>
      <c r="BI3" s="39"/>
      <c r="BJ3" s="48" t="s">
        <v>66</v>
      </c>
      <c r="BK3" s="41" t="s">
        <v>8</v>
      </c>
      <c r="BL3" s="43"/>
      <c r="BM3" s="41" t="s">
        <v>63</v>
      </c>
      <c r="BN3" s="43"/>
      <c r="BO3" s="41" t="s">
        <v>8</v>
      </c>
      <c r="BP3" s="196" t="s">
        <v>282</v>
      </c>
      <c r="BQ3" s="197"/>
      <c r="BR3" s="43"/>
      <c r="BS3" s="41" t="s">
        <v>63</v>
      </c>
      <c r="BT3" s="43"/>
      <c r="BU3" s="41" t="s">
        <v>8</v>
      </c>
      <c r="BV3" s="47"/>
      <c r="BW3" s="108" t="s">
        <v>130</v>
      </c>
      <c r="BX3" s="39"/>
      <c r="BY3" s="47" t="s">
        <v>79</v>
      </c>
      <c r="BZ3" s="41"/>
      <c r="CA3" s="181"/>
      <c r="CB3" s="182"/>
      <c r="CC3" s="49" t="s">
        <v>82</v>
      </c>
      <c r="CD3" s="41" t="s">
        <v>83</v>
      </c>
      <c r="CE3" s="43"/>
      <c r="CF3" s="46" t="s">
        <v>85</v>
      </c>
      <c r="CG3" s="45" t="s">
        <v>87</v>
      </c>
      <c r="CH3" s="41" t="s">
        <v>83</v>
      </c>
      <c r="CI3" s="43"/>
      <c r="CJ3" s="41" t="s">
        <v>8</v>
      </c>
      <c r="CK3" s="47"/>
      <c r="CL3" s="41" t="s">
        <v>8</v>
      </c>
      <c r="CM3" s="39"/>
      <c r="CN3" s="45" t="s">
        <v>91</v>
      </c>
      <c r="CO3" s="41" t="s">
        <v>258</v>
      </c>
      <c r="CP3" s="175" t="s">
        <v>95</v>
      </c>
      <c r="CQ3" s="193"/>
      <c r="CR3" s="110" t="s">
        <v>93</v>
      </c>
      <c r="CS3" s="41" t="s">
        <v>8</v>
      </c>
      <c r="CT3" s="43"/>
      <c r="CU3" s="46" t="s">
        <v>275</v>
      </c>
      <c r="CV3" s="45"/>
      <c r="CW3" s="41"/>
      <c r="CX3" s="43"/>
      <c r="CY3" s="41"/>
      <c r="CZ3" s="47"/>
      <c r="DA3" s="41"/>
      <c r="DC3" s="106" t="s">
        <v>131</v>
      </c>
    </row>
    <row r="4" spans="1:109" ht="21" customHeight="1">
      <c r="A4" s="50"/>
      <c r="B4" s="150">
        <v>38626</v>
      </c>
      <c r="C4" s="52" t="s">
        <v>0</v>
      </c>
      <c r="D4" s="51">
        <v>38626</v>
      </c>
      <c r="E4" s="52" t="s">
        <v>0</v>
      </c>
      <c r="F4" s="51">
        <v>38626</v>
      </c>
      <c r="G4" s="52" t="s">
        <v>0</v>
      </c>
      <c r="H4" s="51">
        <v>38626</v>
      </c>
      <c r="I4" s="52" t="s">
        <v>0</v>
      </c>
      <c r="J4" s="51">
        <v>38626</v>
      </c>
      <c r="K4" s="52" t="s">
        <v>0</v>
      </c>
      <c r="L4" s="51">
        <v>38626</v>
      </c>
      <c r="M4" s="52" t="s">
        <v>0</v>
      </c>
      <c r="N4" s="51">
        <v>38626</v>
      </c>
      <c r="O4" s="109" t="s">
        <v>0</v>
      </c>
      <c r="P4" s="50"/>
      <c r="Q4" s="51">
        <v>38626</v>
      </c>
      <c r="R4" s="52" t="s">
        <v>0</v>
      </c>
      <c r="S4" s="51">
        <v>38626</v>
      </c>
      <c r="T4" s="52" t="s">
        <v>0</v>
      </c>
      <c r="U4" s="51">
        <v>38626</v>
      </c>
      <c r="V4" s="52" t="s">
        <v>0</v>
      </c>
      <c r="W4" s="51">
        <v>38626</v>
      </c>
      <c r="X4" s="52" t="s">
        <v>0</v>
      </c>
      <c r="Y4" s="51">
        <v>38626</v>
      </c>
      <c r="Z4" s="52" t="s">
        <v>0</v>
      </c>
      <c r="AA4" s="51">
        <v>38626</v>
      </c>
      <c r="AB4" s="52" t="s">
        <v>0</v>
      </c>
      <c r="AC4" s="51">
        <v>38626</v>
      </c>
      <c r="AD4" s="109" t="s">
        <v>0</v>
      </c>
      <c r="AE4" s="50"/>
      <c r="AF4" s="51">
        <v>38626</v>
      </c>
      <c r="AG4" s="52" t="s">
        <v>0</v>
      </c>
      <c r="AH4" s="51">
        <v>38626</v>
      </c>
      <c r="AI4" s="52" t="s">
        <v>0</v>
      </c>
      <c r="AJ4" s="51">
        <v>38626</v>
      </c>
      <c r="AK4" s="52" t="s">
        <v>0</v>
      </c>
      <c r="AL4" s="51">
        <v>38384</v>
      </c>
      <c r="AM4" s="52" t="s">
        <v>0</v>
      </c>
      <c r="AN4" s="51">
        <v>38384</v>
      </c>
      <c r="AO4" s="52" t="s">
        <v>0</v>
      </c>
      <c r="AP4" s="51">
        <v>38384</v>
      </c>
      <c r="AQ4" s="52" t="s">
        <v>0</v>
      </c>
      <c r="AR4" s="51">
        <v>38384</v>
      </c>
      <c r="AS4" s="109" t="s">
        <v>0</v>
      </c>
      <c r="AT4" s="50"/>
      <c r="AU4" s="51">
        <v>38384</v>
      </c>
      <c r="AV4" s="52" t="s">
        <v>0</v>
      </c>
      <c r="AW4" s="51" t="s">
        <v>292</v>
      </c>
      <c r="AX4" s="52" t="s">
        <v>0</v>
      </c>
      <c r="AY4" s="51">
        <v>38261</v>
      </c>
      <c r="AZ4" s="52" t="s">
        <v>0</v>
      </c>
      <c r="BA4" s="107">
        <v>38352</v>
      </c>
      <c r="BB4" s="52" t="s">
        <v>0</v>
      </c>
      <c r="BC4" s="107">
        <v>38352</v>
      </c>
      <c r="BD4" s="52" t="s">
        <v>0</v>
      </c>
      <c r="BE4" s="107">
        <v>38352</v>
      </c>
      <c r="BF4" s="52" t="s">
        <v>0</v>
      </c>
      <c r="BG4" s="51">
        <v>38261</v>
      </c>
      <c r="BH4" s="109" t="s">
        <v>0</v>
      </c>
      <c r="BI4" s="50"/>
      <c r="BJ4" s="51">
        <v>38261</v>
      </c>
      <c r="BK4" s="52" t="s">
        <v>0</v>
      </c>
      <c r="BL4" s="51">
        <v>38261</v>
      </c>
      <c r="BM4" s="52" t="s">
        <v>0</v>
      </c>
      <c r="BN4" s="51">
        <v>38261</v>
      </c>
      <c r="BO4" s="52" t="s">
        <v>0</v>
      </c>
      <c r="BP4" s="51">
        <v>38261</v>
      </c>
      <c r="BQ4" s="52" t="s">
        <v>0</v>
      </c>
      <c r="BR4" s="51">
        <v>38261</v>
      </c>
      <c r="BS4" s="52" t="s">
        <v>0</v>
      </c>
      <c r="BT4" s="51">
        <v>38261</v>
      </c>
      <c r="BU4" s="52" t="s">
        <v>0</v>
      </c>
      <c r="BV4" s="51">
        <v>38261</v>
      </c>
      <c r="BW4" s="109" t="s">
        <v>0</v>
      </c>
      <c r="BX4" s="50"/>
      <c r="BY4" s="51">
        <v>38442</v>
      </c>
      <c r="BZ4" s="52" t="s">
        <v>0</v>
      </c>
      <c r="CA4" s="51"/>
      <c r="CB4" s="52" t="s">
        <v>0</v>
      </c>
      <c r="CC4" s="51"/>
      <c r="CD4" s="52" t="s">
        <v>0</v>
      </c>
      <c r="CE4" s="51"/>
      <c r="CF4" s="52" t="s">
        <v>0</v>
      </c>
      <c r="CG4" s="51"/>
      <c r="CH4" s="52" t="s">
        <v>0</v>
      </c>
      <c r="CI4" s="51">
        <v>38473</v>
      </c>
      <c r="CJ4" s="52" t="s">
        <v>0</v>
      </c>
      <c r="CK4" s="51">
        <v>38473</v>
      </c>
      <c r="CL4" s="52" t="s">
        <v>0</v>
      </c>
      <c r="CM4" s="50"/>
      <c r="CN4" s="127" t="s">
        <v>274</v>
      </c>
      <c r="CO4" s="52" t="s">
        <v>0</v>
      </c>
      <c r="CP4" s="51">
        <v>38077</v>
      </c>
      <c r="CQ4" s="109" t="s">
        <v>0</v>
      </c>
      <c r="CR4" s="111"/>
      <c r="CS4" s="52" t="s">
        <v>0</v>
      </c>
      <c r="CT4" s="51">
        <v>38384</v>
      </c>
      <c r="CU4" s="52"/>
      <c r="CV4" s="51"/>
      <c r="CW4" s="52"/>
      <c r="CX4" s="51"/>
      <c r="CY4" s="52"/>
      <c r="CZ4" s="51"/>
      <c r="DA4" s="52"/>
      <c r="DC4" s="106" t="s">
        <v>273</v>
      </c>
    </row>
    <row r="5" spans="1:109" ht="19.5" customHeight="1">
      <c r="A5" s="53" t="s">
        <v>12</v>
      </c>
      <c r="B5" s="54">
        <v>13562.23</v>
      </c>
      <c r="C5" s="55"/>
      <c r="D5" s="55">
        <v>2196114</v>
      </c>
      <c r="E5" s="55"/>
      <c r="F5" s="56">
        <f>D5/B5</f>
        <v>161.92867987049328</v>
      </c>
      <c r="G5" s="55"/>
      <c r="H5" s="55">
        <v>780245</v>
      </c>
      <c r="I5" s="55"/>
      <c r="J5" s="58">
        <v>44.9</v>
      </c>
      <c r="K5" s="55"/>
      <c r="L5" s="58">
        <v>99.2</v>
      </c>
      <c r="M5" s="55"/>
      <c r="N5" s="58">
        <v>14.4</v>
      </c>
      <c r="O5" s="55"/>
      <c r="P5" s="53" t="s">
        <v>12</v>
      </c>
      <c r="Q5" s="58">
        <v>61.8</v>
      </c>
      <c r="R5" s="55"/>
      <c r="S5" s="58">
        <v>23.8</v>
      </c>
      <c r="T5" s="55"/>
      <c r="U5" s="55">
        <v>1150880</v>
      </c>
      <c r="V5" s="55"/>
      <c r="W5" s="58">
        <v>61.3</v>
      </c>
      <c r="X5" s="55"/>
      <c r="Y5" s="55">
        <v>131645</v>
      </c>
      <c r="Z5" s="55"/>
      <c r="AA5" s="58">
        <v>11.5</v>
      </c>
      <c r="AB5" s="55"/>
      <c r="AC5" s="55">
        <v>354812</v>
      </c>
      <c r="AD5" s="55"/>
      <c r="AE5" s="53" t="s">
        <v>12</v>
      </c>
      <c r="AF5" s="58">
        <v>31.1</v>
      </c>
      <c r="AG5" s="55"/>
      <c r="AH5" s="55">
        <v>655477</v>
      </c>
      <c r="AI5" s="55"/>
      <c r="AJ5" s="58">
        <v>57.4</v>
      </c>
      <c r="AK5" s="55"/>
      <c r="AL5" s="55">
        <v>126857</v>
      </c>
      <c r="AM5" s="55"/>
      <c r="AN5" s="56">
        <f>AL5/CT5*100</f>
        <v>16.000368297180508</v>
      </c>
      <c r="AO5" s="55"/>
      <c r="AP5" s="144">
        <v>130823</v>
      </c>
      <c r="AQ5" s="144"/>
      <c r="AR5" s="144">
        <v>7580472</v>
      </c>
      <c r="AS5" s="55"/>
      <c r="AT5" s="53" t="s">
        <v>12</v>
      </c>
      <c r="AU5" s="57">
        <f>AR5/AL5</f>
        <v>59.756040265811109</v>
      </c>
      <c r="AV5" s="55"/>
      <c r="AW5" s="55">
        <v>28690</v>
      </c>
      <c r="AX5" s="55"/>
      <c r="AY5" s="61">
        <v>115380</v>
      </c>
      <c r="AZ5" s="55"/>
      <c r="BA5" s="55">
        <v>6610</v>
      </c>
      <c r="BB5" s="55"/>
      <c r="BC5" s="55">
        <v>209511</v>
      </c>
      <c r="BD5" s="55"/>
      <c r="BE5" s="55">
        <v>6035010</v>
      </c>
      <c r="BF5" s="55"/>
      <c r="BG5" s="55">
        <v>19684</v>
      </c>
      <c r="BH5" s="55"/>
      <c r="BI5" s="53" t="s">
        <v>12</v>
      </c>
      <c r="BJ5" s="59">
        <v>118062</v>
      </c>
      <c r="BK5" s="55"/>
      <c r="BL5" s="55">
        <v>29538</v>
      </c>
      <c r="BM5" s="55"/>
      <c r="BN5" s="55">
        <v>187479</v>
      </c>
      <c r="BO5" s="55"/>
      <c r="BP5" s="55">
        <v>6062900</v>
      </c>
      <c r="BQ5" s="55"/>
      <c r="BR5" s="55">
        <v>15014</v>
      </c>
      <c r="BS5" s="55"/>
      <c r="BT5" s="55">
        <v>90540</v>
      </c>
      <c r="BU5" s="55"/>
      <c r="BV5" s="55">
        <v>7133</v>
      </c>
      <c r="BW5" s="55"/>
      <c r="BX5" s="53" t="s">
        <v>12</v>
      </c>
      <c r="BY5" s="59">
        <v>3635</v>
      </c>
      <c r="BZ5" s="55"/>
      <c r="CA5" s="55" t="s">
        <v>259</v>
      </c>
      <c r="CB5" s="55"/>
      <c r="CC5" s="55"/>
      <c r="CD5" s="55"/>
      <c r="CE5" s="55"/>
      <c r="CF5" s="55"/>
      <c r="CG5" s="55"/>
      <c r="CH5" s="55"/>
      <c r="CI5" s="55">
        <v>129523</v>
      </c>
      <c r="CJ5" s="55"/>
      <c r="CK5" s="55">
        <v>65627</v>
      </c>
      <c r="CL5" s="55"/>
      <c r="CM5" s="53" t="s">
        <v>12</v>
      </c>
      <c r="CN5" s="58">
        <v>98</v>
      </c>
      <c r="CO5" s="55"/>
      <c r="CP5" s="55">
        <v>879076</v>
      </c>
      <c r="CQ5" s="55"/>
      <c r="CR5" s="55"/>
      <c r="CS5" s="55"/>
      <c r="CT5" s="55">
        <v>792838</v>
      </c>
      <c r="CU5" s="55"/>
      <c r="CV5" s="55"/>
      <c r="CW5" s="55"/>
      <c r="CX5" s="55"/>
      <c r="CY5" s="55"/>
      <c r="CZ5" s="55"/>
      <c r="DA5" s="55"/>
    </row>
    <row r="6" spans="1:109" ht="7.5" customHeight="1">
      <c r="A6" s="60"/>
      <c r="B6" s="61"/>
      <c r="C6" s="55"/>
      <c r="D6" s="55"/>
      <c r="E6" s="55"/>
      <c r="F6" s="62"/>
      <c r="G6" s="55"/>
      <c r="H6" s="55"/>
      <c r="I6" s="55"/>
      <c r="J6" s="55"/>
      <c r="K6" s="55"/>
      <c r="L6" s="58"/>
      <c r="M6" s="55"/>
      <c r="N6" s="55"/>
      <c r="O6" s="55"/>
      <c r="P6" s="60"/>
      <c r="Q6" s="55"/>
      <c r="R6" s="55"/>
      <c r="S6" s="55"/>
      <c r="T6" s="55"/>
      <c r="U6" s="55"/>
      <c r="V6" s="55"/>
      <c r="W6" s="58"/>
      <c r="X6" s="55"/>
      <c r="Y6" s="55"/>
      <c r="Z6" s="55"/>
      <c r="AA6" s="55"/>
      <c r="AB6" s="55"/>
      <c r="AC6" s="55"/>
      <c r="AD6" s="55"/>
      <c r="AE6" s="60"/>
      <c r="AF6" s="55"/>
      <c r="AG6" s="55"/>
      <c r="AH6" s="55"/>
      <c r="AI6" s="55"/>
      <c r="AJ6" s="55"/>
      <c r="AK6" s="55"/>
      <c r="AL6" s="55"/>
      <c r="AM6" s="55"/>
      <c r="AN6" s="62"/>
      <c r="AO6" s="55"/>
      <c r="AP6" s="144"/>
      <c r="AQ6" s="144"/>
      <c r="AR6" s="144"/>
      <c r="AS6" s="55"/>
      <c r="AT6" s="60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60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60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60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9" s="34" customFormat="1" ht="21" customHeight="1">
      <c r="A7" s="70" t="s">
        <v>13</v>
      </c>
      <c r="B7" s="71">
        <v>730.83</v>
      </c>
      <c r="C7" s="72">
        <f>RANK(B7,B7:B25,0)</f>
        <v>2</v>
      </c>
      <c r="D7" s="72">
        <v>378512</v>
      </c>
      <c r="E7" s="72">
        <f>RANK(D7,D7:D25,0)</f>
        <v>1</v>
      </c>
      <c r="F7" s="64">
        <f t="shared" ref="F7:F36" si="0">D7/B7</f>
        <v>517.92072027694542</v>
      </c>
      <c r="G7" s="72">
        <f>RANK(F7,F7:F25,0)</f>
        <v>3</v>
      </c>
      <c r="H7" s="72">
        <v>141030</v>
      </c>
      <c r="I7" s="72">
        <f>RANK(H7,H7:H25,0)</f>
        <v>1</v>
      </c>
      <c r="J7" s="73">
        <v>43.8</v>
      </c>
      <c r="K7" s="72">
        <f>RANK(J7,J7:J25,0)</f>
        <v>14</v>
      </c>
      <c r="L7" s="73">
        <v>99.9</v>
      </c>
      <c r="M7" s="72">
        <f>RANK(L7,L7:L25,0)</f>
        <v>8</v>
      </c>
      <c r="N7" s="73">
        <v>14.7</v>
      </c>
      <c r="O7" s="72">
        <f>RANK(N7,N7:N25,0)</f>
        <v>8</v>
      </c>
      <c r="P7" s="70" t="s">
        <v>13</v>
      </c>
      <c r="Q7" s="73">
        <v>63.7</v>
      </c>
      <c r="R7" s="72">
        <f>RANK(Q7,Q7:Q25,0)</f>
        <v>5</v>
      </c>
      <c r="S7" s="73">
        <v>21.6</v>
      </c>
      <c r="T7" s="72">
        <f>RANK(S7,S7:S25,0)</f>
        <v>15</v>
      </c>
      <c r="U7" s="113">
        <v>194900</v>
      </c>
      <c r="V7" s="72">
        <f>RANK(U7,U7:U25,0)</f>
        <v>1</v>
      </c>
      <c r="W7" s="73">
        <v>60.4</v>
      </c>
      <c r="X7" s="72">
        <f>RANK(W7,W7:W25,0)</f>
        <v>12</v>
      </c>
      <c r="Y7" s="113">
        <v>15393</v>
      </c>
      <c r="Z7" s="72">
        <f>RANK(Y7,Y7:Y25,0)</f>
        <v>1</v>
      </c>
      <c r="AA7" s="126">
        <f>Y7/DB7*100</f>
        <v>8.114861694668642</v>
      </c>
      <c r="AB7" s="72">
        <f>RANK(AA7,AA7:AA25,0)</f>
        <v>15</v>
      </c>
      <c r="AC7" s="113">
        <v>43603</v>
      </c>
      <c r="AD7" s="72">
        <f>RANK(AC7,AC7:AC25,0)</f>
        <v>1</v>
      </c>
      <c r="AE7" s="70" t="s">
        <v>13</v>
      </c>
      <c r="AF7" s="73">
        <f>AC7/DB7*100</f>
        <v>22.986572758567974</v>
      </c>
      <c r="AG7" s="72">
        <f>RANK(AF7,AF7:AF25,0)</f>
        <v>18</v>
      </c>
      <c r="AH7" s="113">
        <v>130693</v>
      </c>
      <c r="AI7" s="72">
        <f>RANK(AH7,AH7:AH25,0)</f>
        <v>1</v>
      </c>
      <c r="AJ7" s="73">
        <f>AH7/DB7*100</f>
        <v>68.898565546763393</v>
      </c>
      <c r="AK7" s="72">
        <f>RANK(AJ7,AJ7:AJ25,0)</f>
        <v>1</v>
      </c>
      <c r="AL7" s="72">
        <v>13166</v>
      </c>
      <c r="AM7" s="72">
        <f>RANK(AL7,AL7:AL25,0)</f>
        <v>1</v>
      </c>
      <c r="AN7" s="62">
        <f t="shared" ref="AN7:AN36" si="1">AL7/CT7*100</f>
        <v>9.2733330046415965</v>
      </c>
      <c r="AO7" s="72">
        <f>RANK(AN7,AN7:AN25,0)</f>
        <v>16</v>
      </c>
      <c r="AP7" s="142">
        <v>12679</v>
      </c>
      <c r="AQ7" s="142">
        <f>RANK(AP7,AP7:AP25,0)</f>
        <v>1</v>
      </c>
      <c r="AR7" s="142">
        <v>452222</v>
      </c>
      <c r="AS7" s="72">
        <f>RANK(AR7,AR7:AR25,0)</f>
        <v>3</v>
      </c>
      <c r="AT7" s="70" t="s">
        <v>13</v>
      </c>
      <c r="AU7" s="74">
        <f>AR7/AL7</f>
        <v>34.347713808294088</v>
      </c>
      <c r="AV7" s="72">
        <f>RANK(AU7,AU7:AU25,0)</f>
        <v>16</v>
      </c>
      <c r="AW7" s="72">
        <v>2150</v>
      </c>
      <c r="AX7" s="72">
        <f>RANK(AW7,AW7:AW25,0)</f>
        <v>2</v>
      </c>
      <c r="AY7" s="72">
        <v>21044</v>
      </c>
      <c r="AZ7" s="72">
        <f>RANK(AY7,AY7:AY25,0)</f>
        <v>1</v>
      </c>
      <c r="BA7" s="72">
        <v>687</v>
      </c>
      <c r="BB7" s="72">
        <f>RANK(BA7,BA7:BA25,0)</f>
        <v>1</v>
      </c>
      <c r="BC7" s="72">
        <v>20668</v>
      </c>
      <c r="BD7" s="72">
        <f>RANK(BC7,BC7:BC25,0)</f>
        <v>1</v>
      </c>
      <c r="BE7" s="72">
        <v>424637</v>
      </c>
      <c r="BF7" s="72">
        <f>RANK(BE7,BE7:BE25,0)</f>
        <v>4</v>
      </c>
      <c r="BG7" s="72">
        <f>SUM(BG50:BG54)</f>
        <v>4220</v>
      </c>
      <c r="BH7" s="72">
        <f>RANK(BG7,BG7:BG25,0)</f>
        <v>1</v>
      </c>
      <c r="BI7" s="70" t="s">
        <v>13</v>
      </c>
      <c r="BJ7" s="72">
        <v>29814</v>
      </c>
      <c r="BK7" s="72">
        <f>RANK(BJ7,BJ7:BJ25,0)</f>
        <v>1</v>
      </c>
      <c r="BL7" s="72">
        <v>5398</v>
      </c>
      <c r="BM7" s="72">
        <f>RANK(BL7,BL7:BL25,0)</f>
        <v>1</v>
      </c>
      <c r="BN7" s="72">
        <v>39549</v>
      </c>
      <c r="BO7" s="72">
        <f>RANK(BN7,BN7:BN25,0)</f>
        <v>1</v>
      </c>
      <c r="BP7" s="55">
        <v>1883636</v>
      </c>
      <c r="BQ7" s="72">
        <f>RANK(BP7,BP7:BP25,0)</f>
        <v>1</v>
      </c>
      <c r="BR7" s="72">
        <f>SUM(BR50:BR54)</f>
        <v>2541</v>
      </c>
      <c r="BS7" s="72">
        <f>RANK(BR7,BR7:BR25,0)</f>
        <v>1</v>
      </c>
      <c r="BT7" s="72">
        <f>SUM(BT50:BT54)</f>
        <v>18392</v>
      </c>
      <c r="BU7" s="72">
        <f>RANK(BT7,BT7:BT25,0)</f>
        <v>1</v>
      </c>
      <c r="BV7" s="72">
        <f>SUM(BV50:BV54)</f>
        <v>1157</v>
      </c>
      <c r="BW7" s="72">
        <f>RANK(BV7,BV7:BV25,0)</f>
        <v>1</v>
      </c>
      <c r="BX7" s="70" t="s">
        <v>13</v>
      </c>
      <c r="BY7" s="72">
        <v>251</v>
      </c>
      <c r="BZ7" s="72">
        <f>RANK(BY7,BY7:BY25,0)</f>
        <v>2</v>
      </c>
      <c r="CA7" s="72"/>
      <c r="CB7" s="72">
        <f>RANK(CA7,CA7:CA25,0)</f>
        <v>1</v>
      </c>
      <c r="CC7" s="72"/>
      <c r="CD7" s="72">
        <f>RANK(CC7,CC7:CC25,0)</f>
        <v>1</v>
      </c>
      <c r="CE7" s="72"/>
      <c r="CF7" s="72">
        <f>RANK(CE7,CE7:CE25,0)</f>
        <v>1</v>
      </c>
      <c r="CG7" s="72"/>
      <c r="CH7" s="72">
        <f>RANK(CG7,CG7:CG25,0)</f>
        <v>1</v>
      </c>
      <c r="CI7" s="72">
        <v>22537</v>
      </c>
      <c r="CJ7" s="72">
        <f>RANK(CI7,CI7:CI25,0)</f>
        <v>1</v>
      </c>
      <c r="CK7" s="72">
        <v>11141</v>
      </c>
      <c r="CL7" s="72">
        <f>RANK(CK7,CK7:CK25,0)</f>
        <v>1</v>
      </c>
      <c r="CM7" s="70" t="s">
        <v>13</v>
      </c>
      <c r="CN7" s="73">
        <v>97.8</v>
      </c>
      <c r="CO7" s="72">
        <f>RANK(CN7,CN7:CN25,0)</f>
        <v>12</v>
      </c>
      <c r="CP7" s="72">
        <f>SUM(CP50:CP54)</f>
        <v>150342</v>
      </c>
      <c r="CQ7" s="72">
        <f>RANK(CP7,CP7:CP25,0)</f>
        <v>1</v>
      </c>
      <c r="CR7" s="63">
        <f t="shared" ref="CR7:CZ7" si="2">SUM(CR50:CR54)</f>
        <v>0</v>
      </c>
      <c r="CS7" s="63">
        <f>RANK(CR7,CR7:CR25,0)</f>
        <v>1</v>
      </c>
      <c r="CT7" s="63">
        <v>141977</v>
      </c>
      <c r="CU7" s="63">
        <f>RANK(CT7,CT7:CT25,0)</f>
        <v>1</v>
      </c>
      <c r="CV7" s="63">
        <f t="shared" si="2"/>
        <v>0</v>
      </c>
      <c r="CW7" s="63">
        <f>RANK(CV7,CV7:CV25,0)</f>
        <v>1</v>
      </c>
      <c r="CX7" s="63">
        <f t="shared" si="2"/>
        <v>0</v>
      </c>
      <c r="CY7" s="63">
        <f>RANK(CX7,CX7:CX25,0)</f>
        <v>1</v>
      </c>
      <c r="CZ7" s="63">
        <f t="shared" si="2"/>
        <v>0</v>
      </c>
      <c r="DA7" s="63">
        <f>RANK(CZ7,CZ7:CZ25,0)</f>
        <v>1</v>
      </c>
      <c r="DB7" s="101">
        <f>SUM(Y7,AC7,AH7)</f>
        <v>189689</v>
      </c>
      <c r="DC7" s="65"/>
      <c r="DE7" s="141" t="s">
        <v>335</v>
      </c>
    </row>
    <row r="8" spans="1:109" s="34" customFormat="1" ht="21" customHeight="1">
      <c r="A8" s="70" t="s">
        <v>14</v>
      </c>
      <c r="B8" s="71">
        <v>919.35</v>
      </c>
      <c r="C8" s="72">
        <f>RANK(B8,B7:B25,0)</f>
        <v>1</v>
      </c>
      <c r="D8" s="72">
        <v>227627</v>
      </c>
      <c r="E8" s="72">
        <f>RANK(D8,D7:D25,0)</f>
        <v>2</v>
      </c>
      <c r="F8" s="64">
        <f t="shared" si="0"/>
        <v>247.59558383640615</v>
      </c>
      <c r="G8" s="72">
        <f>RANK(F8,F7:F25,0)</f>
        <v>12</v>
      </c>
      <c r="H8" s="72">
        <v>89266</v>
      </c>
      <c r="I8" s="72">
        <f>RANK(H8,H7:H25,0)</f>
        <v>2</v>
      </c>
      <c r="J8" s="73">
        <v>43.1</v>
      </c>
      <c r="K8" s="72">
        <f>RANK(J8,J7:J25,0)</f>
        <v>18</v>
      </c>
      <c r="L8" s="73">
        <v>99.4</v>
      </c>
      <c r="M8" s="72">
        <f>RANK(L8,L7:L25,0)</f>
        <v>9</v>
      </c>
      <c r="N8" s="73">
        <v>14.6</v>
      </c>
      <c r="O8" s="72">
        <f>RANK(N8,N7:N25,0)</f>
        <v>10</v>
      </c>
      <c r="P8" s="70" t="s">
        <v>14</v>
      </c>
      <c r="Q8" s="73">
        <v>64.2</v>
      </c>
      <c r="R8" s="72">
        <f>RANK(Q8,Q7:Q25,0)</f>
        <v>3</v>
      </c>
      <c r="S8" s="73">
        <v>21.2</v>
      </c>
      <c r="T8" s="72">
        <f>RANK(S8,S7:S25,0)</f>
        <v>17</v>
      </c>
      <c r="U8" s="113">
        <v>116655</v>
      </c>
      <c r="V8" s="72">
        <f>RANK(U8,U7:U25,0)</f>
        <v>2</v>
      </c>
      <c r="W8" s="73">
        <v>60</v>
      </c>
      <c r="X8" s="72">
        <f>RANK(W8,W7:W25,0)</f>
        <v>14</v>
      </c>
      <c r="Y8" s="113">
        <v>7981</v>
      </c>
      <c r="Z8" s="72">
        <f>RANK(Y8,Y7:Y25,0)</f>
        <v>2</v>
      </c>
      <c r="AA8" s="126">
        <f t="shared" ref="AA8:AA25" si="3">Y8/DB8*100</f>
        <v>6.8499969959917948</v>
      </c>
      <c r="AB8" s="72">
        <f>RANK(AA8,AA7:AA25,0)</f>
        <v>17</v>
      </c>
      <c r="AC8" s="113">
        <v>28826</v>
      </c>
      <c r="AD8" s="72">
        <f>RANK(AC8,AC7:AC25,0)</f>
        <v>3</v>
      </c>
      <c r="AE8" s="70" t="s">
        <v>14</v>
      </c>
      <c r="AF8" s="73">
        <f t="shared" ref="AF8:AF25" si="4">AC8/DB8*100</f>
        <v>24.741011578305912</v>
      </c>
      <c r="AG8" s="72">
        <f>RANK(AF8,AF7:AF25,0)</f>
        <v>17</v>
      </c>
      <c r="AH8" s="113">
        <v>79704</v>
      </c>
      <c r="AI8" s="72">
        <f>RANK(AH8,AH7:AH25,0)</f>
        <v>2</v>
      </c>
      <c r="AJ8" s="73">
        <f t="shared" ref="AJ8:AJ25" si="5">AH8/DB8*100</f>
        <v>68.408991425702297</v>
      </c>
      <c r="AK8" s="72">
        <f>RANK(AJ8,AJ7:AJ25,0)</f>
        <v>2</v>
      </c>
      <c r="AL8" s="72">
        <v>7908</v>
      </c>
      <c r="AM8" s="72">
        <f>RANK(AL8,AL7:AL25,0)</f>
        <v>3</v>
      </c>
      <c r="AN8" s="62">
        <f t="shared" si="1"/>
        <v>8.7344540413969831</v>
      </c>
      <c r="AO8" s="72">
        <f>RANK(AN8,AN7:AN25,0)</f>
        <v>17</v>
      </c>
      <c r="AP8" s="142">
        <v>8393</v>
      </c>
      <c r="AQ8" s="142">
        <f>RANK(AP8,AP7:AP25,0)</f>
        <v>2</v>
      </c>
      <c r="AR8" s="142">
        <v>542582</v>
      </c>
      <c r="AS8" s="72">
        <f>RANK(AR8,AR7:AR25,0)</f>
        <v>1</v>
      </c>
      <c r="AT8" s="70" t="s">
        <v>14</v>
      </c>
      <c r="AU8" s="74">
        <f>AR8/AL8</f>
        <v>68.611785533636819</v>
      </c>
      <c r="AV8" s="72">
        <f>RANK(AU8,AU7:AU25,0)</f>
        <v>6</v>
      </c>
      <c r="AW8" s="72">
        <v>1539</v>
      </c>
      <c r="AX8" s="72">
        <f>RANK(AW8,AW7:AW25,0)</f>
        <v>3</v>
      </c>
      <c r="AY8" s="72">
        <v>13082</v>
      </c>
      <c r="AZ8" s="72">
        <f>RANK(AY8,AY7:AY25,0)</f>
        <v>2</v>
      </c>
      <c r="BA8" s="72">
        <v>419</v>
      </c>
      <c r="BB8" s="72">
        <f>RANK(BA8,BA7:BA25,0)</f>
        <v>3</v>
      </c>
      <c r="BC8" s="72">
        <v>15381</v>
      </c>
      <c r="BD8" s="72">
        <f>RANK(BC8,BC7:BC25,0)</f>
        <v>3</v>
      </c>
      <c r="BE8" s="72">
        <v>510081</v>
      </c>
      <c r="BF8" s="72">
        <f>RANK(BE8,BE7:BE25,0)</f>
        <v>3</v>
      </c>
      <c r="BG8" s="72">
        <f>SUM(BG55:BG59)</f>
        <v>2416</v>
      </c>
      <c r="BH8" s="72">
        <f>RANK(BG8,BG7:BG25,0)</f>
        <v>2</v>
      </c>
      <c r="BI8" s="70" t="s">
        <v>14</v>
      </c>
      <c r="BJ8" s="72">
        <f>SUM(BJ55:BJ59)</f>
        <v>21127</v>
      </c>
      <c r="BK8" s="72">
        <f>RANK(BJ8,BJ7:BJ25,0)</f>
        <v>2</v>
      </c>
      <c r="BL8" s="72">
        <v>3734</v>
      </c>
      <c r="BM8" s="72">
        <f>RANK(BL8,BL7:BL25,0)</f>
        <v>2</v>
      </c>
      <c r="BN8" s="72">
        <v>27169</v>
      </c>
      <c r="BO8" s="72">
        <f>RANK(BN8,BN7:BN25,0)</f>
        <v>2</v>
      </c>
      <c r="BP8" s="72">
        <v>1237013</v>
      </c>
      <c r="BQ8" s="72">
        <f>RANK(BP8,BP7:BP25,0)</f>
        <v>2</v>
      </c>
      <c r="BR8" s="72">
        <f>SUM(BR55:BR59)</f>
        <v>1263</v>
      </c>
      <c r="BS8" s="72">
        <f>RANK(BR8,BR7:BR25,0)</f>
        <v>2</v>
      </c>
      <c r="BT8" s="72">
        <f>SUM(BT55:BT59)</f>
        <v>9788</v>
      </c>
      <c r="BU8" s="72">
        <f>RANK(BT8,BT7:BT25,0)</f>
        <v>2</v>
      </c>
      <c r="BV8" s="72">
        <f>SUM(BV55:BV59)</f>
        <v>909</v>
      </c>
      <c r="BW8" s="72">
        <f>RANK(BV8,BV7:BV25,0)</f>
        <v>2</v>
      </c>
      <c r="BX8" s="70" t="s">
        <v>14</v>
      </c>
      <c r="BY8" s="72">
        <f>SUM(BY55:BY59)</f>
        <v>365</v>
      </c>
      <c r="BZ8" s="72">
        <f>RANK(BY8,BY7:BY25,0)</f>
        <v>1</v>
      </c>
      <c r="CA8" s="72"/>
      <c r="CB8" s="72">
        <f>RANK(CA8,CA7:CA25,0)</f>
        <v>1</v>
      </c>
      <c r="CC8" s="72"/>
      <c r="CD8" s="72">
        <f>RANK(CC8,CC7:CC25,0)</f>
        <v>1</v>
      </c>
      <c r="CE8" s="72"/>
      <c r="CF8" s="72">
        <f>RANK(CE8,CE7:CE25,0)</f>
        <v>1</v>
      </c>
      <c r="CG8" s="72"/>
      <c r="CH8" s="72">
        <f>RANK(CG8,CG7:CG25,0)</f>
        <v>1</v>
      </c>
      <c r="CI8" s="72">
        <v>13344</v>
      </c>
      <c r="CJ8" s="72">
        <f>RANK(CI8,CI7:CI25,0)</f>
        <v>2</v>
      </c>
      <c r="CK8" s="72">
        <v>6222</v>
      </c>
      <c r="CL8" s="72">
        <f>RANK(CK8,CK7:CK25,0)</f>
        <v>2</v>
      </c>
      <c r="CM8" s="70" t="s">
        <v>14</v>
      </c>
      <c r="CN8" s="73">
        <v>97.4</v>
      </c>
      <c r="CO8" s="72">
        <f>RANK(CN8,CN7:CN25,0)</f>
        <v>16</v>
      </c>
      <c r="CP8" s="72">
        <f>SUM(CP55:CP59)</f>
        <v>94399</v>
      </c>
      <c r="CQ8" s="72">
        <f>RANK(CP8,CP7:CP25,0)</f>
        <v>2</v>
      </c>
      <c r="CR8" s="63">
        <f t="shared" ref="CR8:CZ8" si="6">SUM(CR55:CR59)</f>
        <v>0</v>
      </c>
      <c r="CS8" s="63">
        <f>RANK(CR8,CR7:CR25,0)</f>
        <v>1</v>
      </c>
      <c r="CT8" s="63">
        <v>90538</v>
      </c>
      <c r="CU8" s="63">
        <f>RANK(CT8,CT7:CT25,0)</f>
        <v>2</v>
      </c>
      <c r="CV8" s="63">
        <f t="shared" si="6"/>
        <v>0</v>
      </c>
      <c r="CW8" s="63">
        <f>RANK(CV8,CV7:CV25,0)</f>
        <v>1</v>
      </c>
      <c r="CX8" s="63">
        <f t="shared" si="6"/>
        <v>0</v>
      </c>
      <c r="CY8" s="63">
        <f>RANK(CX8,CX7:CX25,0)</f>
        <v>1</v>
      </c>
      <c r="CZ8" s="63">
        <f t="shared" si="6"/>
        <v>0</v>
      </c>
      <c r="DA8" s="63">
        <f>RANK(CZ8,CZ7:CZ25,0)</f>
        <v>1</v>
      </c>
      <c r="DB8" s="101">
        <f t="shared" ref="DB8:DB36" si="7">SUM(Y8,AC8,AH8)</f>
        <v>116511</v>
      </c>
      <c r="DC8" s="65"/>
      <c r="DE8" s="141" t="s">
        <v>334</v>
      </c>
    </row>
    <row r="9" spans="1:109" s="34" customFormat="1" ht="21" customHeight="1">
      <c r="A9" s="70" t="s">
        <v>15</v>
      </c>
      <c r="B9" s="71">
        <f>SUM(B42:B45)</f>
        <v>552</v>
      </c>
      <c r="C9" s="72">
        <f>RANK(B9,B7:B25,0)</f>
        <v>5</v>
      </c>
      <c r="D9" s="145">
        <v>163651</v>
      </c>
      <c r="E9" s="72">
        <f>RANK(D9,D7:D25,0)</f>
        <v>3</v>
      </c>
      <c r="F9" s="149">
        <f t="shared" si="0"/>
        <v>296.46920289855075</v>
      </c>
      <c r="G9" s="72">
        <f>RANK(F9,F7:F25,0)</f>
        <v>9</v>
      </c>
      <c r="H9" s="145">
        <v>59858</v>
      </c>
      <c r="I9" s="72">
        <f>RANK(H9,H7:H25,0)</f>
        <v>3</v>
      </c>
      <c r="J9" s="103">
        <v>43.7</v>
      </c>
      <c r="K9" s="72">
        <f>RANK(J9,J7:J25,0)</f>
        <v>15</v>
      </c>
      <c r="L9" s="103">
        <v>98.7</v>
      </c>
      <c r="M9" s="72">
        <f>RANK(L9,L7:L25,0)</f>
        <v>13</v>
      </c>
      <c r="N9" s="148">
        <v>14.4</v>
      </c>
      <c r="O9" s="72">
        <f>RANK(N9,N7:N25,0)</f>
        <v>12</v>
      </c>
      <c r="P9" s="70" t="s">
        <v>15</v>
      </c>
      <c r="Q9" s="148">
        <v>62.5</v>
      </c>
      <c r="R9" s="72">
        <f>RANK(Q9,Q7:Q25,0)</f>
        <v>6</v>
      </c>
      <c r="S9" s="148">
        <v>23.1</v>
      </c>
      <c r="T9" s="72">
        <f>RANK(S9,S7:S25,0)</f>
        <v>10</v>
      </c>
      <c r="U9" s="147">
        <v>82299</v>
      </c>
      <c r="V9" s="72">
        <f>RANK(U9,U7:U25,0)</f>
        <v>3</v>
      </c>
      <c r="W9" s="148">
        <v>58.7</v>
      </c>
      <c r="X9" s="72">
        <f>RANK(W9,W7:W25,0)</f>
        <v>18</v>
      </c>
      <c r="Y9" s="147">
        <v>6579</v>
      </c>
      <c r="Z9" s="72">
        <f>RANK(Y9,Y7:Y25,0)</f>
        <v>4</v>
      </c>
      <c r="AA9" s="126">
        <f t="shared" si="3"/>
        <v>8.0312999743642948</v>
      </c>
      <c r="AB9" s="72">
        <f>RANK(AA9,AA7:AA25,0)</f>
        <v>16</v>
      </c>
      <c r="AC9" s="147">
        <v>29878</v>
      </c>
      <c r="AD9" s="72">
        <f>RANK(AC9,AC7:AC25,0)</f>
        <v>2</v>
      </c>
      <c r="AE9" s="70" t="s">
        <v>15</v>
      </c>
      <c r="AF9" s="73">
        <f t="shared" si="4"/>
        <v>36.473503668347227</v>
      </c>
      <c r="AG9" s="72">
        <f>RANK(AF9,AF7:AF25,0)</f>
        <v>5</v>
      </c>
      <c r="AH9" s="147">
        <v>45460</v>
      </c>
      <c r="AI9" s="72">
        <f>RANK(AH9,AH7:AH25,0)</f>
        <v>3</v>
      </c>
      <c r="AJ9" s="73">
        <f t="shared" si="5"/>
        <v>55.495196357288478</v>
      </c>
      <c r="AK9" s="72">
        <f>RANK(AJ9,AJ7:AJ25,0)</f>
        <v>8</v>
      </c>
      <c r="AL9" s="102">
        <v>7503</v>
      </c>
      <c r="AM9" s="72">
        <f>RANK(AL9,AL7:AL25,0)</f>
        <v>4</v>
      </c>
      <c r="AN9" s="62">
        <f t="shared" si="1"/>
        <v>11.772920556714944</v>
      </c>
      <c r="AO9" s="72">
        <f>RANK(AN9,AN7:AN25,0)</f>
        <v>15</v>
      </c>
      <c r="AP9" s="145">
        <v>5776</v>
      </c>
      <c r="AQ9" s="142">
        <f>RANK(AP9,AP7:AP25,0)</f>
        <v>5</v>
      </c>
      <c r="AR9" s="145">
        <v>177664</v>
      </c>
      <c r="AS9" s="72">
        <f>RANK(AR9,AR7:AR25,0)</f>
        <v>11</v>
      </c>
      <c r="AT9" s="70" t="s">
        <v>15</v>
      </c>
      <c r="AU9" s="74">
        <f>AR9/AL9</f>
        <v>23.679061708649872</v>
      </c>
      <c r="AV9" s="72">
        <f>RANK(AU9,AU7:AU25,0)</f>
        <v>18</v>
      </c>
      <c r="AW9" s="102">
        <v>992</v>
      </c>
      <c r="AX9" s="72">
        <f>RANK(AW9,AW7:AW25,0)</f>
        <v>7</v>
      </c>
      <c r="AY9" s="102">
        <v>8117</v>
      </c>
      <c r="AZ9" s="72">
        <f>RANK(AY9,AY7:AY25,0)</f>
        <v>3</v>
      </c>
      <c r="BA9" s="102">
        <f>SUM(BA42:BA45)</f>
        <v>515</v>
      </c>
      <c r="BB9" s="72">
        <f>RANK(BA9,BA7:BA25,0)</f>
        <v>2</v>
      </c>
      <c r="BC9" s="102">
        <f>SUM(BC42:BC45)</f>
        <v>19408</v>
      </c>
      <c r="BD9" s="72">
        <f>RANK(BC9,BC7:BC25,0)</f>
        <v>2</v>
      </c>
      <c r="BE9" s="102">
        <f>SUM(BE42:BE45)</f>
        <v>592499</v>
      </c>
      <c r="BF9" s="72">
        <f>RANK(BE9,BE7:BE25,0)</f>
        <v>2</v>
      </c>
      <c r="BG9" s="102">
        <f>SUM(BG42:BG45)</f>
        <v>1417</v>
      </c>
      <c r="BH9" s="72">
        <f>RANK(BG9,BG7:BG25,0)</f>
        <v>3</v>
      </c>
      <c r="BI9" s="70" t="s">
        <v>15</v>
      </c>
      <c r="BJ9" s="102">
        <f>SUM(BJ42:BJ45)</f>
        <v>9044</v>
      </c>
      <c r="BK9" s="72">
        <f>RANK(BJ9,BJ7:BJ25,0)</f>
        <v>3</v>
      </c>
      <c r="BL9" s="102">
        <v>2129</v>
      </c>
      <c r="BM9" s="72">
        <f>RANK(BL9,BL7:BL25,0)</f>
        <v>3</v>
      </c>
      <c r="BN9" s="102">
        <v>14134</v>
      </c>
      <c r="BO9" s="72">
        <f>RANK(BN9,BN7:BN25,0)</f>
        <v>3</v>
      </c>
      <c r="BP9" s="72">
        <v>422404</v>
      </c>
      <c r="BQ9" s="72">
        <f>RANK(BP9,BP7:BP25,0)</f>
        <v>3</v>
      </c>
      <c r="BR9" s="102">
        <f>SUM(BR42:BR45)</f>
        <v>943</v>
      </c>
      <c r="BS9" s="72">
        <f>RANK(BR9,BR7:BR25,0)</f>
        <v>3</v>
      </c>
      <c r="BT9" s="102">
        <f>SUM(BT42:BT45)</f>
        <v>5094</v>
      </c>
      <c r="BU9" s="72">
        <f>RANK(BT9,BT7:BT25,0)</f>
        <v>4</v>
      </c>
      <c r="BV9" s="102">
        <f>SUM(BV42:BV45)</f>
        <v>530</v>
      </c>
      <c r="BW9" s="72">
        <f>RANK(BV9,BV7:BV25,0)</f>
        <v>3</v>
      </c>
      <c r="BX9" s="70" t="s">
        <v>15</v>
      </c>
      <c r="BY9" s="102">
        <f>SUM(BY42:BY45)</f>
        <v>199</v>
      </c>
      <c r="BZ9" s="72">
        <f>RANK(BY9,BY7:BY25,0)</f>
        <v>3</v>
      </c>
      <c r="CA9" s="102">
        <f>SUM(CA42:CA45)</f>
        <v>0</v>
      </c>
      <c r="CB9" s="72">
        <f>RANK(CA9,CA7:CA25,0)</f>
        <v>1</v>
      </c>
      <c r="CC9" s="102">
        <f>SUM(CC42:CC45)</f>
        <v>0</v>
      </c>
      <c r="CD9" s="72">
        <f>RANK(CC9,CC7:CC25,0)</f>
        <v>1</v>
      </c>
      <c r="CE9" s="102">
        <f>SUM(CE42:CE45)</f>
        <v>0</v>
      </c>
      <c r="CF9" s="72">
        <f>RANK(CE9,CE7:CE25,0)</f>
        <v>1</v>
      </c>
      <c r="CG9" s="102">
        <f>SUM(CG42:CG45)</f>
        <v>0</v>
      </c>
      <c r="CH9" s="72">
        <f>RANK(CG9,CG7:CG25,0)</f>
        <v>1</v>
      </c>
      <c r="CI9" s="102">
        <f>SUM(CI42:CI45)</f>
        <v>9638</v>
      </c>
      <c r="CJ9" s="72">
        <f>RANK(CI9,CI7:CI25,0)</f>
        <v>3</v>
      </c>
      <c r="CK9" s="102">
        <f>SUM(CK42:CK45)</f>
        <v>4981</v>
      </c>
      <c r="CL9" s="72">
        <f>RANK(CK9,CK7:CK25,0)</f>
        <v>3</v>
      </c>
      <c r="CM9" s="70" t="s">
        <v>15</v>
      </c>
      <c r="CN9" s="73">
        <f>SUM(CN42:CN45)/SUM(CO42:CO45)*100</f>
        <v>97.714285714285708</v>
      </c>
      <c r="CO9" s="72">
        <f>RANK(CN9,CN7:CN25,0)</f>
        <v>13</v>
      </c>
      <c r="CP9" s="102">
        <f>SUM(CP42:CP45)</f>
        <v>68233</v>
      </c>
      <c r="CQ9" s="72">
        <f>RANK(CP9,CP7:CP25,0)</f>
        <v>3</v>
      </c>
      <c r="CR9" s="66">
        <f>SUM(CR42:CR45)</f>
        <v>0</v>
      </c>
      <c r="CS9" s="63">
        <f>RANK(CR9,CR7:CR25,0)</f>
        <v>1</v>
      </c>
      <c r="CT9" s="66">
        <v>63731</v>
      </c>
      <c r="CU9" s="63">
        <f>RANK(CT9,CT7:CT25,0)</f>
        <v>3</v>
      </c>
      <c r="CV9" s="66">
        <f>SUM(CV42:CV45)</f>
        <v>0</v>
      </c>
      <c r="CW9" s="63">
        <f>RANK(CV9,CV7:CV25,0)</f>
        <v>1</v>
      </c>
      <c r="CX9" s="66">
        <f>SUM(CX42:CX45)</f>
        <v>0</v>
      </c>
      <c r="CY9" s="63">
        <f>RANK(CX9,CX7:CX25,0)</f>
        <v>1</v>
      </c>
      <c r="CZ9" s="67"/>
      <c r="DA9" s="63">
        <f>RANK(CZ9,CZ7:CZ25,0)</f>
        <v>1</v>
      </c>
      <c r="DB9" s="101">
        <f t="shared" si="7"/>
        <v>81917</v>
      </c>
      <c r="DC9" s="68"/>
      <c r="DE9" s="141" t="s">
        <v>325</v>
      </c>
    </row>
    <row r="10" spans="1:109" s="34" customFormat="1" ht="21" customHeight="1">
      <c r="A10" s="70" t="s">
        <v>16</v>
      </c>
      <c r="B10" s="71">
        <v>85.14</v>
      </c>
      <c r="C10" s="72">
        <f>RANK(B10,B7:B25,0)</f>
        <v>19</v>
      </c>
      <c r="D10" s="72">
        <v>54699</v>
      </c>
      <c r="E10" s="72">
        <f>RANK(D10,D7:D25,0)</f>
        <v>11</v>
      </c>
      <c r="F10" s="64">
        <f>D10/85.14</f>
        <v>642.45947850599009</v>
      </c>
      <c r="G10" s="72">
        <f>RANK(F10,F7:F25,0)</f>
        <v>1</v>
      </c>
      <c r="H10" s="72">
        <v>19661</v>
      </c>
      <c r="I10" s="72">
        <f>RANK(H10,H7:H25,0)</f>
        <v>12</v>
      </c>
      <c r="J10" s="73">
        <v>45.5</v>
      </c>
      <c r="K10" s="72">
        <f>RANK(J10,J7:J25,0)</f>
        <v>4</v>
      </c>
      <c r="L10" s="73">
        <v>97</v>
      </c>
      <c r="M10" s="72">
        <f>RANK(L10,L7:L25,0)</f>
        <v>17</v>
      </c>
      <c r="N10" s="73">
        <v>13.9</v>
      </c>
      <c r="O10" s="72">
        <f>RANK(N10,N7:N25,0)</f>
        <v>18</v>
      </c>
      <c r="P10" s="70" t="s">
        <v>16</v>
      </c>
      <c r="Q10" s="73">
        <v>61.6</v>
      </c>
      <c r="R10" s="72">
        <f>RANK(Q10,Q7:Q25,0)</f>
        <v>12</v>
      </c>
      <c r="S10" s="73">
        <v>24.5</v>
      </c>
      <c r="T10" s="72">
        <f>RANK(S10,S7:S25,0)</f>
        <v>4</v>
      </c>
      <c r="U10" s="113">
        <v>27928</v>
      </c>
      <c r="V10" s="72">
        <f>RANK(U10,U7:U25,0)</f>
        <v>12</v>
      </c>
      <c r="W10" s="73">
        <v>59.3</v>
      </c>
      <c r="X10" s="72">
        <f>RANK(W10,W7:W25,0)</f>
        <v>16</v>
      </c>
      <c r="Y10" s="113">
        <v>620</v>
      </c>
      <c r="Z10" s="72">
        <f>RANK(Y10,Y7:Y25,0)</f>
        <v>19</v>
      </c>
      <c r="AA10" s="126">
        <f t="shared" si="3"/>
        <v>2.2298147815141158</v>
      </c>
      <c r="AB10" s="72">
        <f>RANK(AA10,AA7:AA25,0)</f>
        <v>19</v>
      </c>
      <c r="AC10" s="113">
        <v>12616</v>
      </c>
      <c r="AD10" s="72">
        <f>RANK(AC10,AC7:AC25,0)</f>
        <v>9</v>
      </c>
      <c r="AE10" s="70" t="s">
        <v>16</v>
      </c>
      <c r="AF10" s="73">
        <f t="shared" si="4"/>
        <v>45.373134328358212</v>
      </c>
      <c r="AG10" s="72">
        <f>RANK(AF10,AF7:AF25,0)</f>
        <v>1</v>
      </c>
      <c r="AH10" s="113">
        <v>14569</v>
      </c>
      <c r="AI10" s="72">
        <f>RANK(AH10,AH7:AH25,0)</f>
        <v>13</v>
      </c>
      <c r="AJ10" s="73">
        <f t="shared" si="5"/>
        <v>52.397050890127673</v>
      </c>
      <c r="AK10" s="72">
        <f>RANK(AJ10,AJ7:AJ25,0)</f>
        <v>16</v>
      </c>
      <c r="AL10" s="72">
        <v>553</v>
      </c>
      <c r="AM10" s="72">
        <f>RANK(AL10,AL7:AL25,0)</f>
        <v>19</v>
      </c>
      <c r="AN10" s="62">
        <f t="shared" si="1"/>
        <v>2.7517914012738851</v>
      </c>
      <c r="AO10" s="72">
        <f>RANK(AN10,AN7:AN25,0)</f>
        <v>19</v>
      </c>
      <c r="AP10" s="142">
        <v>277</v>
      </c>
      <c r="AQ10" s="142">
        <f>RANK(AP10,AP7:AP25,0)</f>
        <v>19</v>
      </c>
      <c r="AR10" s="142">
        <v>7735</v>
      </c>
      <c r="AS10" s="72">
        <f>RANK(AR10,AR7:AR25,0)</f>
        <v>19</v>
      </c>
      <c r="AT10" s="70" t="s">
        <v>16</v>
      </c>
      <c r="AU10" s="74">
        <f t="shared" ref="AU10:AU36" si="8">AR10/AL10</f>
        <v>13.987341772151899</v>
      </c>
      <c r="AV10" s="72">
        <f>RANK(AU10,AU7:AU25,0)</f>
        <v>19</v>
      </c>
      <c r="AW10" s="72">
        <v>59</v>
      </c>
      <c r="AX10" s="72">
        <f>RANK(AW10,AW7:AW25,0)</f>
        <v>19</v>
      </c>
      <c r="AY10" s="72">
        <v>3056</v>
      </c>
      <c r="AZ10" s="72">
        <f>RANK(AY10,AY7:AY25,0)</f>
        <v>10</v>
      </c>
      <c r="BA10" s="72">
        <v>372</v>
      </c>
      <c r="BB10" s="72">
        <f>RANK(BA10,BA7:BA25,0)</f>
        <v>5</v>
      </c>
      <c r="BC10" s="72">
        <v>9087</v>
      </c>
      <c r="BD10" s="72">
        <f>RANK(BC10,BC7:BC25,0)</f>
        <v>7</v>
      </c>
      <c r="BE10" s="72">
        <v>239792</v>
      </c>
      <c r="BF10" s="72">
        <f>RANK(BE10,BE7:BE25,0)</f>
        <v>9</v>
      </c>
      <c r="BG10" s="72">
        <v>437</v>
      </c>
      <c r="BH10" s="72">
        <f>RANK(BG10,BG7:BG25,0)</f>
        <v>12</v>
      </c>
      <c r="BI10" s="70" t="s">
        <v>16</v>
      </c>
      <c r="BJ10" s="72">
        <v>2225</v>
      </c>
      <c r="BK10" s="72">
        <f>RANK(BJ10,BJ7:BJ25,0)</f>
        <v>11</v>
      </c>
      <c r="BL10" s="72">
        <v>738</v>
      </c>
      <c r="BM10" s="72">
        <f>RANK(BL10,BL7:BL25,0)</f>
        <v>11</v>
      </c>
      <c r="BN10" s="72">
        <v>4575</v>
      </c>
      <c r="BO10" s="72">
        <f>RANK(BN10,BN7:BN25,0)</f>
        <v>10</v>
      </c>
      <c r="BP10" s="102">
        <v>132220</v>
      </c>
      <c r="BQ10" s="72">
        <f>RANK(BP10,BP7:BP25,0)</f>
        <v>10</v>
      </c>
      <c r="BR10" s="72">
        <v>318</v>
      </c>
      <c r="BS10" s="72">
        <f>RANK(BR10,BR7:BR25,0)</f>
        <v>15</v>
      </c>
      <c r="BT10" s="72">
        <v>1999</v>
      </c>
      <c r="BU10" s="72">
        <f>RANK(BT10,BT7:BT25,0)</f>
        <v>9</v>
      </c>
      <c r="BV10" s="72">
        <v>129</v>
      </c>
      <c r="BW10" s="72">
        <f>RANK(BV10,BV7:BV25,0)</f>
        <v>14</v>
      </c>
      <c r="BX10" s="70" t="s">
        <v>16</v>
      </c>
      <c r="BY10" s="72">
        <v>17</v>
      </c>
      <c r="BZ10" s="72">
        <f>RANK(BY10,BY7:BY25,0)</f>
        <v>17</v>
      </c>
      <c r="CA10" s="72"/>
      <c r="CB10" s="72">
        <f>RANK(CA10,CA7:CA25,0)</f>
        <v>1</v>
      </c>
      <c r="CC10" s="72"/>
      <c r="CD10" s="72">
        <f>RANK(CC10,CC7:CC25,0)</f>
        <v>1</v>
      </c>
      <c r="CE10" s="72"/>
      <c r="CF10" s="72">
        <f>RANK(CE10,CE7:CE25,0)</f>
        <v>1</v>
      </c>
      <c r="CG10" s="72"/>
      <c r="CH10" s="72">
        <f>RANK(CG10,CG7:CG25,0)</f>
        <v>1</v>
      </c>
      <c r="CI10" s="72">
        <v>3097</v>
      </c>
      <c r="CJ10" s="72">
        <f>RANK(CI10,CI7:CI25,0)</f>
        <v>12</v>
      </c>
      <c r="CK10" s="72">
        <v>1516</v>
      </c>
      <c r="CL10" s="72">
        <f>RANK(CK10,CK7:CK25,0)</f>
        <v>12</v>
      </c>
      <c r="CM10" s="70" t="s">
        <v>16</v>
      </c>
      <c r="CN10" s="73">
        <v>98.2</v>
      </c>
      <c r="CO10" s="72">
        <f>RANK(CN10,CN7:CN25,0)</f>
        <v>6</v>
      </c>
      <c r="CP10" s="72">
        <v>22536</v>
      </c>
      <c r="CQ10" s="72">
        <f>RANK(CP10,CP7:CP25,0)</f>
        <v>12</v>
      </c>
      <c r="CR10" s="55"/>
      <c r="CS10" s="63">
        <f>RANK(CR10,CR7:CR25,0)</f>
        <v>1</v>
      </c>
      <c r="CT10" s="55">
        <v>20096</v>
      </c>
      <c r="CU10" s="63">
        <f>RANK(CT10,CT7:CT25,0)</f>
        <v>12</v>
      </c>
      <c r="CV10" s="55"/>
      <c r="CW10" s="63">
        <f>RANK(CV10,CV7:CV25,0)</f>
        <v>1</v>
      </c>
      <c r="CX10" s="55"/>
      <c r="CY10" s="63">
        <f>RANK(CX10,CX7:CX25,0)</f>
        <v>1</v>
      </c>
      <c r="CZ10" s="55"/>
      <c r="DA10" s="63">
        <f>RANK(CZ10,CZ7:CZ25,0)</f>
        <v>1</v>
      </c>
      <c r="DB10" s="101">
        <f t="shared" si="7"/>
        <v>27805</v>
      </c>
      <c r="DC10" s="3"/>
      <c r="DE10" s="141" t="s">
        <v>328</v>
      </c>
    </row>
    <row r="11" spans="1:109" s="34" customFormat="1" ht="21" customHeight="1">
      <c r="A11" s="70" t="s">
        <v>17</v>
      </c>
      <c r="B11" s="71">
        <v>658.76</v>
      </c>
      <c r="C11" s="72">
        <f>RANK(B11,B7:B25,0)</f>
        <v>3</v>
      </c>
      <c r="D11" s="72">
        <v>108624</v>
      </c>
      <c r="E11" s="72">
        <f>RANK(D11,D7:D25,0)</f>
        <v>4</v>
      </c>
      <c r="F11" s="64">
        <f>D11/658.76</f>
        <v>164.89161454854576</v>
      </c>
      <c r="G11" s="72">
        <f>RANK(F11,F7:F25,0)</f>
        <v>17</v>
      </c>
      <c r="H11" s="72">
        <v>37350</v>
      </c>
      <c r="I11" s="72">
        <f>RANK(H11,H7:H25,0)</f>
        <v>4</v>
      </c>
      <c r="J11" s="73">
        <v>45.8</v>
      </c>
      <c r="K11" s="72">
        <f>RANK(J11,J7:J25,0)</f>
        <v>3</v>
      </c>
      <c r="L11" s="73">
        <v>98.2</v>
      </c>
      <c r="M11" s="72">
        <f>RANK(L11,L7:L25,0)</f>
        <v>15</v>
      </c>
      <c r="N11" s="73">
        <v>14.8</v>
      </c>
      <c r="O11" s="72">
        <f>RANK(N11,N7:N25,0)</f>
        <v>6</v>
      </c>
      <c r="P11" s="70" t="s">
        <v>17</v>
      </c>
      <c r="Q11" s="73">
        <v>59.1</v>
      </c>
      <c r="R11" s="72">
        <f>RANK(Q11,Q7:Q25,0)</f>
        <v>18</v>
      </c>
      <c r="S11" s="73">
        <v>25.9</v>
      </c>
      <c r="T11" s="72">
        <f>RANK(S11,S7:S25,0)</f>
        <v>3</v>
      </c>
      <c r="U11" s="113">
        <v>58036</v>
      </c>
      <c r="V11" s="72">
        <f>RANK(U11,U7:U25,0)</f>
        <v>4</v>
      </c>
      <c r="W11" s="73">
        <v>62.9</v>
      </c>
      <c r="X11" s="72">
        <f>RANK(W11,W7:W25,0)</f>
        <v>6</v>
      </c>
      <c r="Y11" s="113">
        <v>6415</v>
      </c>
      <c r="Z11" s="72">
        <f>RANK(Y11,Y7:Y25,0)</f>
        <v>5</v>
      </c>
      <c r="AA11" s="126">
        <f t="shared" si="3"/>
        <v>11.139666938718808</v>
      </c>
      <c r="AB11" s="72">
        <f>RANK(AA11,AA7:AA25,0)</f>
        <v>8</v>
      </c>
      <c r="AC11" s="113">
        <v>19682</v>
      </c>
      <c r="AD11" s="72">
        <f>RANK(AC11,AC7:AC25,0)</f>
        <v>4</v>
      </c>
      <c r="AE11" s="70" t="s">
        <v>17</v>
      </c>
      <c r="AF11" s="73">
        <f t="shared" si="4"/>
        <v>34.17785264035286</v>
      </c>
      <c r="AG11" s="72">
        <f>RANK(AF11,AF7:AF25,0)</f>
        <v>9</v>
      </c>
      <c r="AH11" s="113">
        <v>31490</v>
      </c>
      <c r="AI11" s="72">
        <f>RANK(AH11,AH7:AH25,0)</f>
        <v>4</v>
      </c>
      <c r="AJ11" s="73">
        <f t="shared" si="5"/>
        <v>54.682480420928336</v>
      </c>
      <c r="AK11" s="72">
        <f>RANK(AJ11,AJ7:AJ25,0)</f>
        <v>11</v>
      </c>
      <c r="AL11" s="72">
        <f>SUM(AL60:AL62)</f>
        <v>5349</v>
      </c>
      <c r="AM11" s="72">
        <f>RANK(AL11,AL7:AL25,0)</f>
        <v>6</v>
      </c>
      <c r="AN11" s="62">
        <f t="shared" si="1"/>
        <v>14.041212757579736</v>
      </c>
      <c r="AO11" s="72">
        <f>RANK(AN11,AN7:AN25,0)</f>
        <v>11</v>
      </c>
      <c r="AP11" s="142">
        <v>5714</v>
      </c>
      <c r="AQ11" s="142">
        <f>RANK(AP11,AP7:AP25,0)</f>
        <v>6</v>
      </c>
      <c r="AR11" s="142">
        <v>203553</v>
      </c>
      <c r="AS11" s="72">
        <f>RANK(AR11,AR7:AR25,0)</f>
        <v>10</v>
      </c>
      <c r="AT11" s="70" t="s">
        <v>17</v>
      </c>
      <c r="AU11" s="74">
        <f t="shared" si="8"/>
        <v>38.054402692091983</v>
      </c>
      <c r="AV11" s="72">
        <f>RANK(AU11,AU7:AU25,0)</f>
        <v>15</v>
      </c>
      <c r="AW11" s="72">
        <v>1211</v>
      </c>
      <c r="AX11" s="72">
        <f>RANK(AW11,AW7:AW25,0)</f>
        <v>5</v>
      </c>
      <c r="AY11" s="72">
        <v>6665</v>
      </c>
      <c r="AZ11" s="72">
        <f>RANK(AY11,AY7:AY25,0)</f>
        <v>4</v>
      </c>
      <c r="BA11" s="72">
        <v>383</v>
      </c>
      <c r="BB11" s="72">
        <f>RANK(BA11,BA7:BA25,0)</f>
        <v>4</v>
      </c>
      <c r="BC11" s="72">
        <v>10963</v>
      </c>
      <c r="BD11" s="72">
        <f>RANK(BC11,BC7:BC25,0)</f>
        <v>5</v>
      </c>
      <c r="BE11" s="72">
        <v>247920</v>
      </c>
      <c r="BF11" s="72">
        <f>RANK(BE11,BE7:BE25,0)</f>
        <v>8</v>
      </c>
      <c r="BG11" s="72">
        <f>SUM(BG60:BG62)</f>
        <v>1180</v>
      </c>
      <c r="BH11" s="72">
        <f>RANK(BG11,BG7:BG25,0)</f>
        <v>4</v>
      </c>
      <c r="BI11" s="70" t="s">
        <v>17</v>
      </c>
      <c r="BJ11" s="72">
        <f>SUM(BJ60:BJ62)</f>
        <v>6130</v>
      </c>
      <c r="BK11" s="72">
        <f>RANK(BJ11,BJ7:BJ25,0)</f>
        <v>4</v>
      </c>
      <c r="BL11" s="72">
        <v>1707</v>
      </c>
      <c r="BM11" s="72">
        <f>RANK(BL11,BL7:BL25,0)</f>
        <v>4</v>
      </c>
      <c r="BN11" s="72">
        <v>10500</v>
      </c>
      <c r="BO11" s="72">
        <f>RANK(BN11,BN7:BN25,0)</f>
        <v>4</v>
      </c>
      <c r="BP11" s="72">
        <v>267874</v>
      </c>
      <c r="BQ11" s="72">
        <f>RANK(BP11,BP7:BP25,0)</f>
        <v>4</v>
      </c>
      <c r="BR11" s="72">
        <f>SUM(BR60:BR62)</f>
        <v>807</v>
      </c>
      <c r="BS11" s="72">
        <f>RANK(BR11,BR7:BR25,0)</f>
        <v>4</v>
      </c>
      <c r="BT11" s="72">
        <f>SUM(BT60:BT62)</f>
        <v>5835</v>
      </c>
      <c r="BU11" s="72">
        <f>RANK(BT11,BT7:BT25,0)</f>
        <v>3</v>
      </c>
      <c r="BV11" s="72">
        <f>SUM(BV60:BV62)</f>
        <v>443</v>
      </c>
      <c r="BW11" s="72">
        <f>RANK(BV11,BV7:BV25,0)</f>
        <v>4</v>
      </c>
      <c r="BX11" s="70" t="s">
        <v>17</v>
      </c>
      <c r="BY11" s="72">
        <f>SUM(BY60:BY62)</f>
        <v>91</v>
      </c>
      <c r="BZ11" s="72">
        <f>RANK(BY11,BY7:BY25,0)</f>
        <v>8</v>
      </c>
      <c r="CA11" s="72"/>
      <c r="CB11" s="72">
        <f>RANK(CA11,CA7:CA25,0)</f>
        <v>1</v>
      </c>
      <c r="CC11" s="72"/>
      <c r="CD11" s="72">
        <f>RANK(CC11,CC7:CC25,0)</f>
        <v>1</v>
      </c>
      <c r="CE11" s="72"/>
      <c r="CF11" s="72">
        <f>RANK(CE11,CE7:CE25,0)</f>
        <v>1</v>
      </c>
      <c r="CG11" s="72"/>
      <c r="CH11" s="72">
        <f>RANK(CG11,CG7:CG25,0)</f>
        <v>1</v>
      </c>
      <c r="CI11" s="72">
        <v>6455</v>
      </c>
      <c r="CJ11" s="72">
        <f>RANK(CI11,CI7:CI25,0)</f>
        <v>4</v>
      </c>
      <c r="CK11" s="72">
        <v>3292</v>
      </c>
      <c r="CL11" s="72">
        <f>RANK(CK11,CK7:CK25,0)</f>
        <v>5</v>
      </c>
      <c r="CM11" s="70" t="s">
        <v>17</v>
      </c>
      <c r="CN11" s="73">
        <f>SUM(CN60:CN62)/SUM(CO60:CO62)*100</f>
        <v>98.073394495412842</v>
      </c>
      <c r="CO11" s="72">
        <f>RANK(CN11,CN7:CN25,0)</f>
        <v>9</v>
      </c>
      <c r="CP11" s="72">
        <f>SUM(CP60:CP62)</f>
        <v>40573</v>
      </c>
      <c r="CQ11" s="72">
        <f>RANK(CP11,CP7:CP25,0)</f>
        <v>5</v>
      </c>
      <c r="CR11" s="63">
        <f>SUM(CR60:CR62)</f>
        <v>0</v>
      </c>
      <c r="CS11" s="63">
        <f>RANK(CR11,CR7:CR25,0)</f>
        <v>1</v>
      </c>
      <c r="CT11" s="63">
        <v>38095</v>
      </c>
      <c r="CU11" s="63">
        <f>RANK(CT11,CT7:CT25,0)</f>
        <v>4</v>
      </c>
      <c r="CV11" s="63">
        <f>SUM(CV60:CV62)</f>
        <v>0</v>
      </c>
      <c r="CW11" s="63">
        <f>RANK(CV11,CV7:CV25,0)</f>
        <v>1</v>
      </c>
      <c r="CX11" s="63">
        <f>SUM(CX60:CX62)</f>
        <v>0</v>
      </c>
      <c r="CY11" s="63">
        <f>RANK(CX11,CX7:CX25,0)</f>
        <v>1</v>
      </c>
      <c r="CZ11" s="63">
        <f>SUM(CZ60:CZ62)</f>
        <v>0</v>
      </c>
      <c r="DA11" s="63">
        <f>RANK(CZ11,CZ7:CZ25,0)</f>
        <v>1</v>
      </c>
      <c r="DB11" s="101">
        <f t="shared" si="7"/>
        <v>57587</v>
      </c>
      <c r="DC11" s="65"/>
      <c r="DE11" s="141" t="s">
        <v>329</v>
      </c>
    </row>
    <row r="12" spans="1:109" s="34" customFormat="1" ht="21" customHeight="1">
      <c r="A12" s="70" t="s">
        <v>18</v>
      </c>
      <c r="B12" s="71">
        <v>109.06</v>
      </c>
      <c r="C12" s="72">
        <f>RANK(B12,B7:B25,0)</f>
        <v>17</v>
      </c>
      <c r="D12" s="72">
        <v>53240</v>
      </c>
      <c r="E12" s="72">
        <f>RANK(D12,D7:D25,0)</f>
        <v>13</v>
      </c>
      <c r="F12" s="64">
        <f>D12/109.06</f>
        <v>488.17164863377957</v>
      </c>
      <c r="G12" s="72">
        <f>RANK(F12,F7:F25,0)</f>
        <v>4</v>
      </c>
      <c r="H12" s="72">
        <v>20796</v>
      </c>
      <c r="I12" s="72">
        <f>RANK(H12,H7:H25,0)</f>
        <v>11</v>
      </c>
      <c r="J12" s="73">
        <v>43.7</v>
      </c>
      <c r="K12" s="72">
        <f>RANK(J12,J7:J25,0)</f>
        <v>15</v>
      </c>
      <c r="L12" s="73">
        <v>98.9</v>
      </c>
      <c r="M12" s="72">
        <f>RANK(L12,L7:L25,0)</f>
        <v>12</v>
      </c>
      <c r="N12" s="73">
        <v>14.3</v>
      </c>
      <c r="O12" s="72">
        <f>RANK(N12,N7:N25,0)</f>
        <v>14</v>
      </c>
      <c r="P12" s="70" t="s">
        <v>18</v>
      </c>
      <c r="Q12" s="73">
        <v>64.2</v>
      </c>
      <c r="R12" s="72">
        <f>RANK(Q12,Q7:Q25,0)</f>
        <v>3</v>
      </c>
      <c r="S12" s="73">
        <v>21.5</v>
      </c>
      <c r="T12" s="72">
        <f>RANK(S12,S7:S25,0)</f>
        <v>16</v>
      </c>
      <c r="U12" s="113">
        <v>27925</v>
      </c>
      <c r="V12" s="72">
        <f>RANK(U12,U7:U25,0)</f>
        <v>13</v>
      </c>
      <c r="W12" s="73">
        <v>61.2</v>
      </c>
      <c r="X12" s="72">
        <f>RANK(W12,W7:W25,0)</f>
        <v>9</v>
      </c>
      <c r="Y12" s="113">
        <v>1113</v>
      </c>
      <c r="Z12" s="72">
        <f>RANK(Y12,Y7:Y25,0)</f>
        <v>18</v>
      </c>
      <c r="AA12" s="126">
        <f t="shared" si="3"/>
        <v>3.9903915101104261</v>
      </c>
      <c r="AB12" s="72">
        <f>RANK(AA12,AA7:AA25,0)</f>
        <v>18</v>
      </c>
      <c r="AC12" s="113">
        <v>10324</v>
      </c>
      <c r="AD12" s="72">
        <f>RANK(AC12,AC7:AC25,0)</f>
        <v>12</v>
      </c>
      <c r="AE12" s="70" t="s">
        <v>18</v>
      </c>
      <c r="AF12" s="73">
        <f t="shared" si="4"/>
        <v>37.014197619389073</v>
      </c>
      <c r="AG12" s="72">
        <f>RANK(AF12,AF7:AF25,0)</f>
        <v>4</v>
      </c>
      <c r="AH12" s="113">
        <v>16455</v>
      </c>
      <c r="AI12" s="72">
        <f>RANK(AH12,AH7:AH25,0)</f>
        <v>10</v>
      </c>
      <c r="AJ12" s="73">
        <f t="shared" si="5"/>
        <v>58.9954108705005</v>
      </c>
      <c r="AK12" s="72">
        <f>RANK(AJ12,AJ7:AJ25,0)</f>
        <v>3</v>
      </c>
      <c r="AL12" s="72">
        <v>1214</v>
      </c>
      <c r="AM12" s="72">
        <f>RANK(AL12,AL7:AL25,0)</f>
        <v>18</v>
      </c>
      <c r="AN12" s="62">
        <f t="shared" si="1"/>
        <v>5.6599375262249989</v>
      </c>
      <c r="AO12" s="72">
        <f>RANK(AN12,AN7:AN25,0)</f>
        <v>18</v>
      </c>
      <c r="AP12" s="142">
        <v>939</v>
      </c>
      <c r="AQ12" s="142">
        <f>RANK(AP12,AP7:AP25,0)</f>
        <v>18</v>
      </c>
      <c r="AR12" s="142">
        <v>49531</v>
      </c>
      <c r="AS12" s="72">
        <f>RANK(AR12,AR7:AR25,0)</f>
        <v>18</v>
      </c>
      <c r="AT12" s="70" t="s">
        <v>18</v>
      </c>
      <c r="AU12" s="74">
        <f t="shared" si="8"/>
        <v>40.799835255354203</v>
      </c>
      <c r="AV12" s="72">
        <f>RANK(AU12,AU7:AU25,0)</f>
        <v>14</v>
      </c>
      <c r="AW12" s="72">
        <v>157</v>
      </c>
      <c r="AX12" s="72">
        <f>RANK(AW12,AW7:AW25,0)</f>
        <v>18</v>
      </c>
      <c r="AY12" s="72">
        <v>3761</v>
      </c>
      <c r="AZ12" s="72">
        <f>RANK(AY12,AY7:AY25,0)</f>
        <v>7</v>
      </c>
      <c r="BA12" s="72">
        <v>233</v>
      </c>
      <c r="BB12" s="72">
        <f>RANK(BA12,BA7:BA25,0)</f>
        <v>9</v>
      </c>
      <c r="BC12" s="72">
        <v>5360</v>
      </c>
      <c r="BD12" s="72">
        <f>RANK(BC12,BC7:BC25,0)</f>
        <v>13</v>
      </c>
      <c r="BE12" s="72">
        <v>120379</v>
      </c>
      <c r="BF12" s="72">
        <f>RANK(BE12,BE7:BE25,0)</f>
        <v>15</v>
      </c>
      <c r="BG12" s="72">
        <v>609</v>
      </c>
      <c r="BH12" s="72">
        <f>RANK(BG12,BG7:BG25,0)</f>
        <v>8</v>
      </c>
      <c r="BI12" s="70" t="s">
        <v>18</v>
      </c>
      <c r="BJ12" s="72">
        <v>4850</v>
      </c>
      <c r="BK12" s="72">
        <f>RANK(BJ12,BJ7:BJ25,0)</f>
        <v>5</v>
      </c>
      <c r="BL12" s="72">
        <v>880</v>
      </c>
      <c r="BM12" s="72">
        <f>RANK(BL12,BL7:BL25,0)</f>
        <v>8</v>
      </c>
      <c r="BN12" s="72">
        <v>5726</v>
      </c>
      <c r="BO12" s="72">
        <f>RANK(BN12,BN7:BN25,0)</f>
        <v>7</v>
      </c>
      <c r="BP12" s="72">
        <v>216213</v>
      </c>
      <c r="BQ12" s="72">
        <f>RANK(BP12,BP7:BP25,0)</f>
        <v>5</v>
      </c>
      <c r="BR12" s="72">
        <v>330</v>
      </c>
      <c r="BS12" s="72">
        <f>RANK(BR12,BR7:BR25,0)</f>
        <v>13</v>
      </c>
      <c r="BT12" s="72">
        <v>2008</v>
      </c>
      <c r="BU12" s="72">
        <f>RANK(BT12,BT7:BT25,0)</f>
        <v>8</v>
      </c>
      <c r="BV12" s="72">
        <v>216</v>
      </c>
      <c r="BW12" s="72">
        <f>RANK(BV12,BV7:BV25,0)</f>
        <v>8</v>
      </c>
      <c r="BX12" s="70" t="s">
        <v>18</v>
      </c>
      <c r="BY12" s="72">
        <v>66</v>
      </c>
      <c r="BZ12" s="72">
        <f>RANK(BY12,BY7:BY25,0)</f>
        <v>11</v>
      </c>
      <c r="CA12" s="72"/>
      <c r="CB12" s="72">
        <f>RANK(CA12,CA7:CA25,0)</f>
        <v>1</v>
      </c>
      <c r="CC12" s="72"/>
      <c r="CD12" s="72">
        <f>RANK(CC12,CC7:CC25,0)</f>
        <v>1</v>
      </c>
      <c r="CE12" s="72"/>
      <c r="CF12" s="72">
        <f>RANK(CE12,CE7:CE25,0)</f>
        <v>1</v>
      </c>
      <c r="CG12" s="72"/>
      <c r="CH12" s="72">
        <f>RANK(CG12,CG7:CG25,0)</f>
        <v>1</v>
      </c>
      <c r="CI12" s="72">
        <v>2985</v>
      </c>
      <c r="CJ12" s="72">
        <f>RANK(CI12,CI7:CI25,0)</f>
        <v>13</v>
      </c>
      <c r="CK12" s="72">
        <v>1369</v>
      </c>
      <c r="CL12" s="72">
        <f>RANK(CK12,CK7:CK25,0)</f>
        <v>15</v>
      </c>
      <c r="CM12" s="70" t="s">
        <v>18</v>
      </c>
      <c r="CN12" s="73">
        <v>96.6</v>
      </c>
      <c r="CO12" s="72">
        <f>RANK(CN12,CN7:CN25,0)</f>
        <v>19</v>
      </c>
      <c r="CP12" s="72">
        <v>22558</v>
      </c>
      <c r="CQ12" s="72">
        <f>RANK(CP12,CP7:CP25,0)</f>
        <v>11</v>
      </c>
      <c r="CR12" s="55"/>
      <c r="CS12" s="63">
        <f>RANK(CR12,CR7:CR25,0)</f>
        <v>1</v>
      </c>
      <c r="CT12" s="55">
        <v>21449</v>
      </c>
      <c r="CU12" s="63">
        <f>RANK(CT12,CT7:CT25,0)</f>
        <v>10</v>
      </c>
      <c r="CV12" s="55"/>
      <c r="CW12" s="63">
        <f>RANK(CV12,CV7:CV25,0)</f>
        <v>1</v>
      </c>
      <c r="CX12" s="55"/>
      <c r="CY12" s="63">
        <f>RANK(CX12,CX7:CX25,0)</f>
        <v>1</v>
      </c>
      <c r="CZ12" s="55"/>
      <c r="DA12" s="63">
        <f>RANK(CZ12,CZ7:CZ25,0)</f>
        <v>1</v>
      </c>
      <c r="DB12" s="101">
        <f t="shared" si="7"/>
        <v>27892</v>
      </c>
      <c r="DC12" s="3"/>
      <c r="DD12" s="123"/>
      <c r="DE12" s="141" t="s">
        <v>326</v>
      </c>
    </row>
    <row r="13" spans="1:109" s="34" customFormat="1" ht="21" customHeight="1">
      <c r="A13" s="70" t="s">
        <v>19</v>
      </c>
      <c r="B13" s="71">
        <v>149.84</v>
      </c>
      <c r="C13" s="72">
        <f>RANK(B13,B7:B25,0)</f>
        <v>13</v>
      </c>
      <c r="D13" s="72">
        <v>53668</v>
      </c>
      <c r="E13" s="72">
        <f>RANK(D13,D7:D25,0)</f>
        <v>12</v>
      </c>
      <c r="F13" s="64">
        <f t="shared" si="0"/>
        <v>358.16871329418046</v>
      </c>
      <c r="G13" s="72">
        <f>RANK(F13,F7:F25,0)</f>
        <v>7</v>
      </c>
      <c r="H13" s="72">
        <v>17863</v>
      </c>
      <c r="I13" s="72">
        <f>RANK(H13,H7:H25,0)</f>
        <v>13</v>
      </c>
      <c r="J13" s="73">
        <v>45</v>
      </c>
      <c r="K13" s="72">
        <f>RANK(J13,J7:J25,0)</f>
        <v>6</v>
      </c>
      <c r="L13" s="73">
        <v>99</v>
      </c>
      <c r="M13" s="72">
        <f>RANK(L13,L7:L25,0)</f>
        <v>11</v>
      </c>
      <c r="N13" s="73">
        <v>14.5</v>
      </c>
      <c r="O13" s="72">
        <f>RANK(N13,N7:N25,0)</f>
        <v>11</v>
      </c>
      <c r="P13" s="70" t="s">
        <v>19</v>
      </c>
      <c r="Q13" s="73">
        <v>62.4</v>
      </c>
      <c r="R13" s="72">
        <f>RANK(Q13,Q7:Q25,0)</f>
        <v>8</v>
      </c>
      <c r="S13" s="73">
        <v>23</v>
      </c>
      <c r="T13" s="72">
        <f>RANK(S13,S7:S25,0)</f>
        <v>12</v>
      </c>
      <c r="U13" s="113">
        <v>27959</v>
      </c>
      <c r="V13" s="72">
        <f>RANK(U13,U7:U25,0)</f>
        <v>11</v>
      </c>
      <c r="W13" s="73">
        <v>61</v>
      </c>
      <c r="X13" s="72">
        <f>RANK(W13,W7:W25,0)</f>
        <v>10</v>
      </c>
      <c r="Y13" s="113">
        <v>3678</v>
      </c>
      <c r="Z13" s="72">
        <f>RANK(Y13,Y7:Y25,0)</f>
        <v>10</v>
      </c>
      <c r="AA13" s="126">
        <f t="shared" si="3"/>
        <v>13.179016769385122</v>
      </c>
      <c r="AB13" s="72">
        <f>RANK(AA13,AA7:AA25,0)</f>
        <v>4</v>
      </c>
      <c r="AC13" s="113">
        <v>9245</v>
      </c>
      <c r="AD13" s="72">
        <f>RANK(AC13,AC7:AC25,0)</f>
        <v>13</v>
      </c>
      <c r="AE13" s="70" t="s">
        <v>19</v>
      </c>
      <c r="AF13" s="73">
        <f t="shared" si="4"/>
        <v>33.126702020925897</v>
      </c>
      <c r="AG13" s="72">
        <f>RANK(AF13,AF7:AF25,0)</f>
        <v>10</v>
      </c>
      <c r="AH13" s="113">
        <v>14985</v>
      </c>
      <c r="AI13" s="72">
        <f>RANK(AH13,AH7:AH25,0)</f>
        <v>12</v>
      </c>
      <c r="AJ13" s="73">
        <f t="shared" si="5"/>
        <v>53.694281209688974</v>
      </c>
      <c r="AK13" s="72">
        <f>RANK(AJ13,AJ7:AJ25,0)</f>
        <v>13</v>
      </c>
      <c r="AL13" s="72">
        <v>2346</v>
      </c>
      <c r="AM13" s="72">
        <f>RANK(AL13,AL7:AL25,0)</f>
        <v>15</v>
      </c>
      <c r="AN13" s="62">
        <f t="shared" si="1"/>
        <v>13.009482615205457</v>
      </c>
      <c r="AO13" s="72">
        <f>RANK(AN13,AN7:AN25,0)</f>
        <v>14</v>
      </c>
      <c r="AP13" s="142">
        <v>3174</v>
      </c>
      <c r="AQ13" s="142">
        <f>RANK(AP13,AP7:AP25,0)</f>
        <v>11</v>
      </c>
      <c r="AR13" s="142">
        <v>130549</v>
      </c>
      <c r="AS13" s="72">
        <f>RANK(AR13,AR7:AR25,0)</f>
        <v>16</v>
      </c>
      <c r="AT13" s="70" t="s">
        <v>19</v>
      </c>
      <c r="AU13" s="74">
        <f t="shared" si="8"/>
        <v>55.647485080988915</v>
      </c>
      <c r="AV13" s="72">
        <f>RANK(AU13,AU7:AU25,0)</f>
        <v>11</v>
      </c>
      <c r="AW13" s="72">
        <v>631</v>
      </c>
      <c r="AX13" s="72">
        <f>RANK(AW13,AW7:AW25,0)</f>
        <v>14</v>
      </c>
      <c r="AY13" s="72">
        <v>2649</v>
      </c>
      <c r="AZ13" s="72">
        <f>RANK(AY13,AY7:AY25,0)</f>
        <v>12</v>
      </c>
      <c r="BA13" s="72">
        <v>203</v>
      </c>
      <c r="BB13" s="72">
        <f>RANK(BA13,BA7:BA25,0)</f>
        <v>12</v>
      </c>
      <c r="BC13" s="72">
        <v>6394</v>
      </c>
      <c r="BD13" s="72">
        <f>RANK(BC13,BC7:BC25,0)</f>
        <v>12</v>
      </c>
      <c r="BE13" s="72">
        <v>124616</v>
      </c>
      <c r="BF13" s="72">
        <f>RANK(BE13,BE7:BE25,0)</f>
        <v>14</v>
      </c>
      <c r="BG13" s="72">
        <v>448</v>
      </c>
      <c r="BH13" s="72">
        <f>RANK(BG13,BG7:BG25,0)</f>
        <v>11</v>
      </c>
      <c r="BI13" s="70" t="s">
        <v>19</v>
      </c>
      <c r="BJ13" s="72">
        <v>1759</v>
      </c>
      <c r="BK13" s="72">
        <f>RANK(BJ13,BJ7:BJ25,0)</f>
        <v>15</v>
      </c>
      <c r="BL13" s="72">
        <v>671</v>
      </c>
      <c r="BM13" s="72">
        <f>RANK(BL13,BL7:BL25,0)</f>
        <v>13</v>
      </c>
      <c r="BN13" s="72">
        <v>3476</v>
      </c>
      <c r="BO13" s="72">
        <f>RANK(BN13,BN7:BN25,0)</f>
        <v>15</v>
      </c>
      <c r="BP13" s="72">
        <v>65874</v>
      </c>
      <c r="BQ13" s="72">
        <f>RANK(BP13,BP7:BP25,0)</f>
        <v>15</v>
      </c>
      <c r="BR13" s="72">
        <v>345</v>
      </c>
      <c r="BS13" s="72">
        <f>RANK(BR13,BR7:BR25,0)</f>
        <v>11</v>
      </c>
      <c r="BT13" s="72">
        <v>1831</v>
      </c>
      <c r="BU13" s="72">
        <f>RANK(BT13,BT7:BT25,0)</f>
        <v>12</v>
      </c>
      <c r="BV13" s="72">
        <v>128</v>
      </c>
      <c r="BW13" s="72">
        <f>RANK(BV13,BV7:BV25,0)</f>
        <v>15</v>
      </c>
      <c r="BX13" s="70" t="s">
        <v>19</v>
      </c>
      <c r="BY13" s="72">
        <v>68</v>
      </c>
      <c r="BZ13" s="72">
        <f>RANK(BY13,BY7:BY25,0)</f>
        <v>10</v>
      </c>
      <c r="CA13" s="72"/>
      <c r="CB13" s="72">
        <f>RANK(CA13,CA7:CA25,0)</f>
        <v>1</v>
      </c>
      <c r="CC13" s="72"/>
      <c r="CD13" s="72">
        <f>RANK(CC13,CC7:CC25,0)</f>
        <v>1</v>
      </c>
      <c r="CE13" s="72"/>
      <c r="CF13" s="72">
        <f>RANK(CE13,CE7:CE25,0)</f>
        <v>1</v>
      </c>
      <c r="CG13" s="72"/>
      <c r="CH13" s="72">
        <f>RANK(CG13,CG7:CG25,0)</f>
        <v>1</v>
      </c>
      <c r="CI13" s="72">
        <v>3224</v>
      </c>
      <c r="CJ13" s="72">
        <f>RANK(CI13,CI7:CI25,0)</f>
        <v>11</v>
      </c>
      <c r="CK13" s="72">
        <v>1585</v>
      </c>
      <c r="CL13" s="72">
        <f>RANK(CK13,CK7:CK25,0)</f>
        <v>10</v>
      </c>
      <c r="CM13" s="70" t="s">
        <v>19</v>
      </c>
      <c r="CN13" s="73">
        <v>97.9</v>
      </c>
      <c r="CO13" s="72">
        <f>RANK(CN13,CN7:CN25,0)</f>
        <v>10</v>
      </c>
      <c r="CP13" s="72">
        <v>19694</v>
      </c>
      <c r="CQ13" s="72">
        <f>RANK(CP13,CP7:CP25,0)</f>
        <v>13</v>
      </c>
      <c r="CR13" s="55"/>
      <c r="CS13" s="63">
        <f>RANK(CR13,CR7:CR25,0)</f>
        <v>1</v>
      </c>
      <c r="CT13" s="55">
        <v>18033</v>
      </c>
      <c r="CU13" s="63">
        <f>RANK(CT13,CT7:CT25,0)</f>
        <v>13</v>
      </c>
      <c r="CV13" s="55"/>
      <c r="CW13" s="63">
        <f>RANK(CV13,CV7:CV25,0)</f>
        <v>1</v>
      </c>
      <c r="CX13" s="55"/>
      <c r="CY13" s="63">
        <f>RANK(CX13,CX7:CX25,0)</f>
        <v>1</v>
      </c>
      <c r="CZ13" s="55"/>
      <c r="DA13" s="63">
        <f>RANK(CZ13,CZ7:CZ25,0)</f>
        <v>1</v>
      </c>
      <c r="DB13" s="101">
        <f t="shared" si="7"/>
        <v>27908</v>
      </c>
      <c r="DC13" s="3"/>
      <c r="DD13" s="123"/>
      <c r="DE13" s="141" t="s">
        <v>327</v>
      </c>
    </row>
    <row r="14" spans="1:109" s="34" customFormat="1" ht="21" customHeight="1">
      <c r="A14" s="70" t="s">
        <v>20</v>
      </c>
      <c r="B14" s="71">
        <v>98.66</v>
      </c>
      <c r="C14" s="72">
        <f>RANK(B14,B7:B25,0)</f>
        <v>18</v>
      </c>
      <c r="D14" s="72">
        <v>45499</v>
      </c>
      <c r="E14" s="72">
        <f>RANK(D14,D7:D25,0)</f>
        <v>15</v>
      </c>
      <c r="F14" s="64">
        <f t="shared" si="0"/>
        <v>461.16967362659642</v>
      </c>
      <c r="G14" s="72">
        <f>RANK(F14,F7:F25,0)</f>
        <v>5</v>
      </c>
      <c r="H14" s="72">
        <v>16251</v>
      </c>
      <c r="I14" s="72">
        <f>RANK(H14,H7:H25,0)</f>
        <v>14</v>
      </c>
      <c r="J14" s="73">
        <v>44.8</v>
      </c>
      <c r="K14" s="72">
        <f>RANK(J14,J7:J25,0)</f>
        <v>9</v>
      </c>
      <c r="L14" s="73">
        <v>98.6</v>
      </c>
      <c r="M14" s="72">
        <f>RANK(L14,L7:L25,0)</f>
        <v>14</v>
      </c>
      <c r="N14" s="73">
        <v>14.2</v>
      </c>
      <c r="O14" s="72">
        <f>RANK(N14,N7:N25,0)</f>
        <v>16</v>
      </c>
      <c r="P14" s="70" t="s">
        <v>20</v>
      </c>
      <c r="Q14" s="73">
        <v>61.9</v>
      </c>
      <c r="R14" s="72">
        <f>RANK(Q14,Q7:Q25,0)</f>
        <v>10</v>
      </c>
      <c r="S14" s="73">
        <v>22.8</v>
      </c>
      <c r="T14" s="72">
        <f>RANK(S14,S7:S25,0)</f>
        <v>14</v>
      </c>
      <c r="U14" s="113">
        <v>22571</v>
      </c>
      <c r="V14" s="72">
        <f>RANK(U14,U7:U25,0)</f>
        <v>15</v>
      </c>
      <c r="W14" s="73">
        <v>58.6</v>
      </c>
      <c r="X14" s="72">
        <f>RANK(W14,W7:W25,0)</f>
        <v>19</v>
      </c>
      <c r="Y14" s="113">
        <v>2684</v>
      </c>
      <c r="Z14" s="72">
        <f>RANK(Y14,Y7:Y25,0)</f>
        <v>14</v>
      </c>
      <c r="AA14" s="126">
        <f t="shared" si="3"/>
        <v>11.921471084658435</v>
      </c>
      <c r="AB14" s="72">
        <f>RANK(AA14,AA7:AA25,0)</f>
        <v>6</v>
      </c>
      <c r="AC14" s="113">
        <v>7249</v>
      </c>
      <c r="AD14" s="72">
        <f>RANK(AC14,AC7:AC25,0)</f>
        <v>15</v>
      </c>
      <c r="AE14" s="70" t="s">
        <v>20</v>
      </c>
      <c r="AF14" s="73">
        <f t="shared" si="4"/>
        <v>32.197743626188149</v>
      </c>
      <c r="AG14" s="72">
        <f>RANK(AF14,AF7:AF25,0)</f>
        <v>12</v>
      </c>
      <c r="AH14" s="113">
        <v>12581</v>
      </c>
      <c r="AI14" s="72">
        <f>RANK(AH14,AH7:AH25,0)</f>
        <v>15</v>
      </c>
      <c r="AJ14" s="73">
        <f t="shared" si="5"/>
        <v>55.880785289153408</v>
      </c>
      <c r="AK14" s="72">
        <f>RANK(AJ14,AJ7:AJ25,0)</f>
        <v>6</v>
      </c>
      <c r="AL14" s="72">
        <v>2608</v>
      </c>
      <c r="AM14" s="72">
        <f>RANK(AL14,AL7:AL25,0)</f>
        <v>14</v>
      </c>
      <c r="AN14" s="62">
        <f t="shared" si="1"/>
        <v>15.387338486046376</v>
      </c>
      <c r="AO14" s="72">
        <f>RANK(AN14,AN7:AN25,0)</f>
        <v>10</v>
      </c>
      <c r="AP14" s="142">
        <v>2563</v>
      </c>
      <c r="AQ14" s="142">
        <f>RANK(AP14,AP7:AP25,0)</f>
        <v>15</v>
      </c>
      <c r="AR14" s="142">
        <v>149655</v>
      </c>
      <c r="AS14" s="72">
        <f>RANK(AR14,AR7:AR25,0)</f>
        <v>14</v>
      </c>
      <c r="AT14" s="70" t="s">
        <v>20</v>
      </c>
      <c r="AU14" s="74">
        <f t="shared" si="8"/>
        <v>57.383052147239262</v>
      </c>
      <c r="AV14" s="72">
        <f>RANK(AU14,AU7:AU25,0)</f>
        <v>10</v>
      </c>
      <c r="AW14" s="72">
        <v>631</v>
      </c>
      <c r="AX14" s="72">
        <f>RANK(AW14,AW7:AW25,0)</f>
        <v>14</v>
      </c>
      <c r="AY14" s="72">
        <v>2280</v>
      </c>
      <c r="AZ14" s="72">
        <f>RANK(AY14,AY7:AY25,0)</f>
        <v>14</v>
      </c>
      <c r="BA14" s="72">
        <v>125</v>
      </c>
      <c r="BB14" s="72">
        <f>RANK(BA14,BA7:BA25,0)</f>
        <v>14</v>
      </c>
      <c r="BC14" s="72">
        <v>4436</v>
      </c>
      <c r="BD14" s="72">
        <f>RANK(BC14,BC7:BC25,0)</f>
        <v>14</v>
      </c>
      <c r="BE14" s="72">
        <v>150099</v>
      </c>
      <c r="BF14" s="72">
        <f>RANK(BE14,BE7:BE25,0)</f>
        <v>12</v>
      </c>
      <c r="BG14" s="72">
        <v>404</v>
      </c>
      <c r="BH14" s="72">
        <f>RANK(BG14,BG7:BG25,0)</f>
        <v>14</v>
      </c>
      <c r="BI14" s="70" t="s">
        <v>20</v>
      </c>
      <c r="BJ14" s="72">
        <v>2005</v>
      </c>
      <c r="BK14" s="72">
        <f>RANK(BJ14,BJ7:BJ25,0)</f>
        <v>12</v>
      </c>
      <c r="BL14" s="72">
        <v>549</v>
      </c>
      <c r="BM14" s="72">
        <f>RANK(BL14,BL7:BL25,0)</f>
        <v>15</v>
      </c>
      <c r="BN14" s="72">
        <v>3492</v>
      </c>
      <c r="BO14" s="72">
        <f>RANK(BN14,BN7:BN25,0)</f>
        <v>14</v>
      </c>
      <c r="BP14" s="72">
        <v>77778</v>
      </c>
      <c r="BQ14" s="72">
        <f>RANK(BP14,BP7:BP25,0)</f>
        <v>14</v>
      </c>
      <c r="BR14" s="72">
        <v>347</v>
      </c>
      <c r="BS14" s="72">
        <f>RANK(BR14,BR7:BR25,0)</f>
        <v>9</v>
      </c>
      <c r="BT14" s="72">
        <v>1693</v>
      </c>
      <c r="BU14" s="72">
        <f>RANK(BT14,BT7:BT25,0)</f>
        <v>17</v>
      </c>
      <c r="BV14" s="72">
        <v>140</v>
      </c>
      <c r="BW14" s="72">
        <f>RANK(BV14,BV7:BV25,0)</f>
        <v>12</v>
      </c>
      <c r="BX14" s="70" t="s">
        <v>20</v>
      </c>
      <c r="BY14" s="72">
        <v>22</v>
      </c>
      <c r="BZ14" s="72">
        <f>RANK(BY14,BY7:BY25,0)</f>
        <v>16</v>
      </c>
      <c r="CA14" s="72"/>
      <c r="CB14" s="72">
        <f>RANK(CA14,CA7:CA25,0)</f>
        <v>1</v>
      </c>
      <c r="CC14" s="72"/>
      <c r="CD14" s="72">
        <f>RANK(CC14,CC7:CC25,0)</f>
        <v>1</v>
      </c>
      <c r="CE14" s="72"/>
      <c r="CF14" s="72">
        <f>RANK(CE14,CE7:CE25,0)</f>
        <v>1</v>
      </c>
      <c r="CG14" s="72"/>
      <c r="CH14" s="72">
        <f>RANK(CG14,CG7:CG25,0)</f>
        <v>1</v>
      </c>
      <c r="CI14" s="72">
        <v>2690</v>
      </c>
      <c r="CJ14" s="72">
        <f>RANK(CI14,CI7:CI25,0)</f>
        <v>15</v>
      </c>
      <c r="CK14" s="72">
        <v>1377</v>
      </c>
      <c r="CL14" s="72">
        <f>RANK(CK14,CK7:CK25,0)</f>
        <v>14</v>
      </c>
      <c r="CM14" s="70" t="s">
        <v>20</v>
      </c>
      <c r="CN14" s="73">
        <v>97.7</v>
      </c>
      <c r="CO14" s="72">
        <f>RANK(CN14,CN7:CN25,0)</f>
        <v>14</v>
      </c>
      <c r="CP14" s="72">
        <v>18917</v>
      </c>
      <c r="CQ14" s="72">
        <f>RANK(CP14,CP7:CP25,0)</f>
        <v>14</v>
      </c>
      <c r="CR14" s="55"/>
      <c r="CS14" s="63">
        <f>RANK(CR14,CR7:CR25,0)</f>
        <v>1</v>
      </c>
      <c r="CT14" s="55">
        <v>16949</v>
      </c>
      <c r="CU14" s="63">
        <f>RANK(CT14,CT7:CT25,0)</f>
        <v>14</v>
      </c>
      <c r="CV14" s="55"/>
      <c r="CW14" s="63">
        <f>RANK(CV14,CV7:CV25,0)</f>
        <v>1</v>
      </c>
      <c r="CX14" s="55"/>
      <c r="CY14" s="63">
        <f>RANK(CX14,CX7:CX25,0)</f>
        <v>1</v>
      </c>
      <c r="CZ14" s="55"/>
      <c r="DA14" s="63">
        <f>RANK(CZ14,CZ7:CZ25,0)</f>
        <v>1</v>
      </c>
      <c r="DB14" s="101">
        <f t="shared" si="7"/>
        <v>22514</v>
      </c>
      <c r="DC14" s="3"/>
      <c r="DD14" s="123"/>
      <c r="DE14" s="123" t="s">
        <v>330</v>
      </c>
    </row>
    <row r="15" spans="1:109" s="34" customFormat="1" ht="21" customHeight="1">
      <c r="A15" s="70" t="s">
        <v>21</v>
      </c>
      <c r="B15" s="71">
        <v>207.64</v>
      </c>
      <c r="C15" s="72">
        <f>RANK(B15,B7:B25,0)</f>
        <v>10</v>
      </c>
      <c r="D15" s="142">
        <v>71788</v>
      </c>
      <c r="E15" s="72">
        <f>RANK(D15,D7:D25,0)</f>
        <v>7</v>
      </c>
      <c r="F15" s="64">
        <f t="shared" si="0"/>
        <v>345.73299942207672</v>
      </c>
      <c r="G15" s="72">
        <f>RANK(F15,F7:F25,0)</f>
        <v>8</v>
      </c>
      <c r="H15" s="142">
        <v>25043</v>
      </c>
      <c r="I15" s="72">
        <f>RANK(H15,H7:H25,0)</f>
        <v>7</v>
      </c>
      <c r="J15" s="73">
        <v>43.9</v>
      </c>
      <c r="K15" s="72">
        <f>RANK(J15,J7:J25,0)</f>
        <v>13</v>
      </c>
      <c r="L15" s="73">
        <v>100.9</v>
      </c>
      <c r="M15" s="72">
        <f>RANK(L15,L7:L25,0)</f>
        <v>4</v>
      </c>
      <c r="N15" s="143">
        <v>15.1</v>
      </c>
      <c r="O15" s="72">
        <f>RANK(N15,N7:N25,0)</f>
        <v>1</v>
      </c>
      <c r="P15" s="70" t="s">
        <v>21</v>
      </c>
      <c r="Q15" s="143">
        <v>60.6</v>
      </c>
      <c r="R15" s="72">
        <f>RANK(Q15,Q7:Q25,0)</f>
        <v>14</v>
      </c>
      <c r="S15" s="143">
        <v>24.3</v>
      </c>
      <c r="T15" s="72">
        <f>RANK(S15,S7:S25,0)</f>
        <v>5</v>
      </c>
      <c r="U15" s="147">
        <v>36881</v>
      </c>
      <c r="V15" s="72">
        <f>RANK(U15,U7:U25,0)</f>
        <v>8</v>
      </c>
      <c r="W15" s="143">
        <v>60.5</v>
      </c>
      <c r="X15" s="72">
        <f>RANK(W15,W7:W25,0)</f>
        <v>11</v>
      </c>
      <c r="Y15" s="147">
        <v>3996</v>
      </c>
      <c r="Z15" s="72">
        <f>RANK(Y15,Y7:Y25,0)</f>
        <v>8</v>
      </c>
      <c r="AA15" s="126">
        <f t="shared" si="3"/>
        <v>10.863418877772943</v>
      </c>
      <c r="AB15" s="72">
        <f>RANK(AA15,AA7:AA25,0)</f>
        <v>9</v>
      </c>
      <c r="AC15" s="147">
        <v>12989</v>
      </c>
      <c r="AD15" s="72">
        <f>RANK(AC15,AC7:AC25,0)</f>
        <v>7</v>
      </c>
      <c r="AE15" s="70" t="s">
        <v>21</v>
      </c>
      <c r="AF15" s="73">
        <f t="shared" si="4"/>
        <v>35.311548499347545</v>
      </c>
      <c r="AG15" s="72">
        <f>RANK(AF15,AF7:AF25,0)</f>
        <v>6</v>
      </c>
      <c r="AH15" s="147">
        <v>19799</v>
      </c>
      <c r="AI15" s="72">
        <f>RANK(AH15,AH7:AH25,0)</f>
        <v>8</v>
      </c>
      <c r="AJ15" s="73">
        <f t="shared" si="5"/>
        <v>53.825032622879512</v>
      </c>
      <c r="AK15" s="72">
        <f>RANK(AJ15,AJ7:AJ25,0)</f>
        <v>12</v>
      </c>
      <c r="AL15" s="142">
        <v>5332</v>
      </c>
      <c r="AM15" s="72">
        <f>RANK(AL15,AL7:AL25,0)</f>
        <v>7</v>
      </c>
      <c r="AN15" s="62">
        <f t="shared" si="1"/>
        <v>24.389351385966517</v>
      </c>
      <c r="AO15" s="72">
        <f>RANK(AN15,AN7:AN25,0)</f>
        <v>3</v>
      </c>
      <c r="AP15" s="142">
        <v>5132</v>
      </c>
      <c r="AQ15" s="142">
        <f>RANK(AP15,AP7:AP25,0)</f>
        <v>8</v>
      </c>
      <c r="AR15" s="142">
        <v>393658</v>
      </c>
      <c r="AS15" s="72">
        <f>RANK(AR15,AR7:AR25,0)</f>
        <v>5</v>
      </c>
      <c r="AT15" s="70" t="s">
        <v>21</v>
      </c>
      <c r="AU15" s="74">
        <f t="shared" si="8"/>
        <v>73.829332333083272</v>
      </c>
      <c r="AV15" s="72">
        <f>RANK(AU15,AU7:AU25,0)</f>
        <v>4</v>
      </c>
      <c r="AW15" s="142">
        <v>841</v>
      </c>
      <c r="AX15" s="72">
        <f>RANK(AW15,AW7:AW25,0)</f>
        <v>9</v>
      </c>
      <c r="AY15" s="142">
        <v>3443</v>
      </c>
      <c r="AZ15" s="72">
        <f>RANK(AY15,AY7:AY25,0)</f>
        <v>8</v>
      </c>
      <c r="BA15" s="142">
        <v>199</v>
      </c>
      <c r="BB15" s="72">
        <f>RANK(BA15,BA7:BA25,0)</f>
        <v>13</v>
      </c>
      <c r="BC15" s="142">
        <v>7222</v>
      </c>
      <c r="BD15" s="72">
        <f>RANK(BC15,BC7:BC25,0)</f>
        <v>10</v>
      </c>
      <c r="BE15" s="142">
        <v>235413</v>
      </c>
      <c r="BF15" s="72">
        <f>RANK(BE15,BE7:BE25,0)</f>
        <v>10</v>
      </c>
      <c r="BG15" s="142">
        <v>689</v>
      </c>
      <c r="BH15" s="72">
        <f>RANK(BG15,BG7:BG25,0)</f>
        <v>6</v>
      </c>
      <c r="BI15" s="70" t="s">
        <v>21</v>
      </c>
      <c r="BJ15" s="142">
        <v>4472</v>
      </c>
      <c r="BK15" s="72">
        <f>RANK(BJ15,BJ7:BJ25,0)</f>
        <v>6</v>
      </c>
      <c r="BL15" s="142">
        <v>895</v>
      </c>
      <c r="BM15" s="72">
        <f>RANK(BL15,BL7:BL25,0)</f>
        <v>7</v>
      </c>
      <c r="BN15" s="142">
        <v>5410</v>
      </c>
      <c r="BO15" s="72">
        <f>RANK(BN15,BN7:BN25,0)</f>
        <v>9</v>
      </c>
      <c r="BP15" s="142">
        <v>156190</v>
      </c>
      <c r="BQ15" s="72">
        <f>RANK(BP15,BP7:BP25,0)</f>
        <v>9</v>
      </c>
      <c r="BR15" s="142">
        <v>432</v>
      </c>
      <c r="BS15" s="72">
        <f>RANK(BR15,BR7:BR25,0)</f>
        <v>7</v>
      </c>
      <c r="BT15" s="142">
        <v>2789</v>
      </c>
      <c r="BU15" s="72">
        <f>RANK(BT15,BT7:BT25,0)</f>
        <v>7</v>
      </c>
      <c r="BV15" s="142">
        <v>244</v>
      </c>
      <c r="BW15" s="72">
        <f>RANK(BV15,BV7:BV25,0)</f>
        <v>7</v>
      </c>
      <c r="BX15" s="70" t="s">
        <v>21</v>
      </c>
      <c r="BY15" s="72">
        <v>33</v>
      </c>
      <c r="BZ15" s="72">
        <f>RANK(BY15,BY7:BY25,0)</f>
        <v>14</v>
      </c>
      <c r="CA15" s="72"/>
      <c r="CB15" s="72">
        <f>RANK(CA15,CA7:CA25,0)</f>
        <v>1</v>
      </c>
      <c r="CC15" s="72"/>
      <c r="CD15" s="72">
        <f>RANK(CC15,CC7:CC25,0)</f>
        <v>1</v>
      </c>
      <c r="CE15" s="72"/>
      <c r="CF15" s="72">
        <f>RANK(CE15,CE7:CE25,0)</f>
        <v>1</v>
      </c>
      <c r="CG15" s="72"/>
      <c r="CH15" s="72">
        <f>RANK(CG15,CG7:CG25,0)</f>
        <v>1</v>
      </c>
      <c r="CI15" s="142">
        <v>4321</v>
      </c>
      <c r="CJ15" s="72">
        <f>RANK(CI15,CI7:CI25,0)</f>
        <v>7</v>
      </c>
      <c r="CK15" s="142">
        <v>2328</v>
      </c>
      <c r="CL15" s="72">
        <f>RANK(CK15,CK7:CK25,0)</f>
        <v>7</v>
      </c>
      <c r="CM15" s="70" t="s">
        <v>21</v>
      </c>
      <c r="CN15" s="143">
        <v>98.2</v>
      </c>
      <c r="CO15" s="72">
        <f>RANK(CN15,CN7:CN25,0)</f>
        <v>6</v>
      </c>
      <c r="CP15" s="142">
        <v>27920</v>
      </c>
      <c r="CQ15" s="72">
        <f>RANK(CP15,CP7:CP25,0)</f>
        <v>7</v>
      </c>
      <c r="CR15" s="55"/>
      <c r="CS15" s="63">
        <f>RANK(CR15,CR7:CR25,0)</f>
        <v>1</v>
      </c>
      <c r="CT15" s="55">
        <v>21862</v>
      </c>
      <c r="CU15" s="63">
        <f>RANK(CT15,CT7:CT25,0)</f>
        <v>8</v>
      </c>
      <c r="CV15" s="55"/>
      <c r="CW15" s="63">
        <f>RANK(CV15,CV7:CV25,0)</f>
        <v>1</v>
      </c>
      <c r="CX15" s="55"/>
      <c r="CY15" s="63">
        <f>RANK(CX15,CX7:CX25,0)</f>
        <v>1</v>
      </c>
      <c r="CZ15" s="55"/>
      <c r="DA15" s="63">
        <f>RANK(CZ15,CZ7:CZ25,0)</f>
        <v>1</v>
      </c>
      <c r="DB15" s="101">
        <f t="shared" si="7"/>
        <v>36784</v>
      </c>
      <c r="DC15" s="3"/>
      <c r="DD15" s="123"/>
      <c r="DE15" s="123" t="s">
        <v>331</v>
      </c>
    </row>
    <row r="16" spans="1:109" s="34" customFormat="1" ht="21" customHeight="1">
      <c r="A16" s="70" t="s">
        <v>22</v>
      </c>
      <c r="B16" s="71">
        <v>165.92</v>
      </c>
      <c r="C16" s="72">
        <f>RANK(B16,B7:B25,0)</f>
        <v>12</v>
      </c>
      <c r="D16" s="72">
        <v>34417</v>
      </c>
      <c r="E16" s="72">
        <f>RANK(D16,D7:D25,0)</f>
        <v>16</v>
      </c>
      <c r="F16" s="64">
        <f>D16/165.92</f>
        <v>207.43129218900677</v>
      </c>
      <c r="G16" s="72">
        <f>RANK(F16,F7:F25,0)</f>
        <v>16</v>
      </c>
      <c r="H16" s="72">
        <v>12035</v>
      </c>
      <c r="I16" s="72">
        <f>RANK(H16,H7:H25,0)</f>
        <v>16</v>
      </c>
      <c r="J16" s="73">
        <v>44.7</v>
      </c>
      <c r="K16" s="72">
        <f>RANK(J16,J7:J25,0)</f>
        <v>10</v>
      </c>
      <c r="L16" s="73">
        <v>100.2</v>
      </c>
      <c r="M16" s="72">
        <f>RANK(L16,L7:L25,0)</f>
        <v>7</v>
      </c>
      <c r="N16" s="73">
        <v>15.1</v>
      </c>
      <c r="O16" s="72">
        <f>RANK(N16,N7:N25,0)</f>
        <v>1</v>
      </c>
      <c r="P16" s="70" t="s">
        <v>22</v>
      </c>
      <c r="Q16" s="73">
        <v>60.5</v>
      </c>
      <c r="R16" s="72">
        <f>RANK(Q16,Q7:Q25,0)</f>
        <v>16</v>
      </c>
      <c r="S16" s="73">
        <v>23.5</v>
      </c>
      <c r="T16" s="72">
        <f>RANK(S16,S7:S25,0)</f>
        <v>8</v>
      </c>
      <c r="U16" s="113">
        <v>18282</v>
      </c>
      <c r="V16" s="72">
        <f>RANK(U16,U7:U25,0)</f>
        <v>16</v>
      </c>
      <c r="W16" s="73">
        <v>63.2</v>
      </c>
      <c r="X16" s="72">
        <f>RANK(W16,W7:W25,0)</f>
        <v>4</v>
      </c>
      <c r="Y16" s="113">
        <v>1612</v>
      </c>
      <c r="Z16" s="72">
        <f>RANK(Y16,Y7:Y25,0)</f>
        <v>17</v>
      </c>
      <c r="AA16" s="126">
        <f t="shared" si="3"/>
        <v>8.8323927456029807</v>
      </c>
      <c r="AB16" s="72">
        <f>RANK(AA16,AA7:AA25,0)</f>
        <v>14</v>
      </c>
      <c r="AC16" s="113">
        <v>7382</v>
      </c>
      <c r="AD16" s="72">
        <f>RANK(AC16,AC7:AC25,0)</f>
        <v>14</v>
      </c>
      <c r="AE16" s="70" t="s">
        <v>22</v>
      </c>
      <c r="AF16" s="73">
        <f t="shared" si="4"/>
        <v>40.447098789107443</v>
      </c>
      <c r="AG16" s="72">
        <f>RANK(AF16,AF7:AF25,0)</f>
        <v>2</v>
      </c>
      <c r="AH16" s="113">
        <v>9257</v>
      </c>
      <c r="AI16" s="72">
        <f>RANK(AH16,AH7:AH25,0)</f>
        <v>17</v>
      </c>
      <c r="AJ16" s="73">
        <f t="shared" si="5"/>
        <v>50.720508465289569</v>
      </c>
      <c r="AK16" s="72">
        <f>RANK(AJ16,AJ7:AJ25,0)</f>
        <v>18</v>
      </c>
      <c r="AL16" s="72">
        <v>1989</v>
      </c>
      <c r="AM16" s="72">
        <f>RANK(AL16,AL7:AL25,0)</f>
        <v>17</v>
      </c>
      <c r="AN16" s="62">
        <f t="shared" si="1"/>
        <v>16.257969592937716</v>
      </c>
      <c r="AO16" s="72">
        <f>RANK(AN16,AN7:AN25,0)</f>
        <v>9</v>
      </c>
      <c r="AP16" s="142">
        <v>2086</v>
      </c>
      <c r="AQ16" s="142">
        <f>RANK(AP16,AP7:AP25,0)</f>
        <v>17</v>
      </c>
      <c r="AR16" s="142">
        <v>157260</v>
      </c>
      <c r="AS16" s="72">
        <f>RANK(AR16,AR7:AR25,0)</f>
        <v>13</v>
      </c>
      <c r="AT16" s="70" t="s">
        <v>22</v>
      </c>
      <c r="AU16" s="74">
        <f t="shared" si="8"/>
        <v>79.064856711915539</v>
      </c>
      <c r="AV16" s="72">
        <f>RANK(AU16,AU7:AU25,0)</f>
        <v>3</v>
      </c>
      <c r="AW16" s="72">
        <v>710</v>
      </c>
      <c r="AX16" s="72">
        <f>RANK(AW16,AW7:AW25,0)</f>
        <v>11</v>
      </c>
      <c r="AY16" s="72">
        <v>1917</v>
      </c>
      <c r="AZ16" s="72">
        <f>RANK(AY16,AY7:AY25,0)</f>
        <v>16</v>
      </c>
      <c r="BA16" s="72">
        <v>124</v>
      </c>
      <c r="BB16" s="72">
        <f>RANK(BA16,BA7:BA25,0)</f>
        <v>15</v>
      </c>
      <c r="BC16" s="72">
        <v>4214</v>
      </c>
      <c r="BD16" s="72">
        <f>RANK(BC16,BC7:BC25,0)</f>
        <v>16</v>
      </c>
      <c r="BE16" s="72">
        <v>136107</v>
      </c>
      <c r="BF16" s="72">
        <f>RANK(BE16,BE7:BE25,0)</f>
        <v>13</v>
      </c>
      <c r="BG16" s="72">
        <v>304</v>
      </c>
      <c r="BH16" s="72">
        <f>RANK(BG16,BG7:BG25,0)</f>
        <v>17</v>
      </c>
      <c r="BI16" s="70" t="s">
        <v>22</v>
      </c>
      <c r="BJ16" s="72">
        <v>1796</v>
      </c>
      <c r="BK16" s="72">
        <f>RANK(BJ16,BJ7:BJ25,0)</f>
        <v>14</v>
      </c>
      <c r="BL16" s="72">
        <v>501</v>
      </c>
      <c r="BM16" s="72">
        <f>RANK(BL16,BL7:BL25,0)</f>
        <v>16</v>
      </c>
      <c r="BN16" s="72">
        <v>3108</v>
      </c>
      <c r="BO16" s="72">
        <f>RANK(BN16,BN7:BN25,0)</f>
        <v>16</v>
      </c>
      <c r="BP16" s="72">
        <v>62705</v>
      </c>
      <c r="BQ16" s="72">
        <f>RANK(BP16,BP7:BP25,0)</f>
        <v>16</v>
      </c>
      <c r="BR16" s="72">
        <v>232</v>
      </c>
      <c r="BS16" s="72">
        <f>RANK(BR16,BR7:BR25,0)</f>
        <v>18</v>
      </c>
      <c r="BT16" s="72">
        <v>1719</v>
      </c>
      <c r="BU16" s="72">
        <f>RANK(BT16,BT7:BT25,0)</f>
        <v>16</v>
      </c>
      <c r="BV16" s="72">
        <v>132</v>
      </c>
      <c r="BW16" s="72">
        <f>RANK(BV16,BV7:BV25,0)</f>
        <v>13</v>
      </c>
      <c r="BX16" s="70" t="s">
        <v>22</v>
      </c>
      <c r="BY16" s="72">
        <v>30</v>
      </c>
      <c r="BZ16" s="72">
        <f>RANK(BY16,BY7:BY25,0)</f>
        <v>15</v>
      </c>
      <c r="CA16" s="72"/>
      <c r="CB16" s="72">
        <f>RANK(CA16,CA7:CA25,0)</f>
        <v>1</v>
      </c>
      <c r="CC16" s="72"/>
      <c r="CD16" s="72">
        <f>RANK(CC16,CC7:CC25,0)</f>
        <v>1</v>
      </c>
      <c r="CE16" s="72"/>
      <c r="CF16" s="72">
        <f>RANK(CE16,CE7:CE25,0)</f>
        <v>1</v>
      </c>
      <c r="CG16" s="72"/>
      <c r="CH16" s="72">
        <f>RANK(CG16,CG7:CG25,0)</f>
        <v>1</v>
      </c>
      <c r="CI16" s="72">
        <v>2122</v>
      </c>
      <c r="CJ16" s="72">
        <f>RANK(CI16,CI7:CI25,0)</f>
        <v>16</v>
      </c>
      <c r="CK16" s="72">
        <v>1083</v>
      </c>
      <c r="CL16" s="72">
        <f>RANK(CK16,CK7:CK25,0)</f>
        <v>16</v>
      </c>
      <c r="CM16" s="70" t="s">
        <v>22</v>
      </c>
      <c r="CN16" s="73">
        <v>98.2</v>
      </c>
      <c r="CO16" s="72">
        <f>RANK(CN16,CN7:CN25,0)</f>
        <v>6</v>
      </c>
      <c r="CP16" s="72">
        <v>13103</v>
      </c>
      <c r="CQ16" s="72">
        <f>RANK(CP16,CP7:CP25,0)</f>
        <v>16</v>
      </c>
      <c r="CR16" s="55"/>
      <c r="CS16" s="63">
        <f>RANK(CR16,CR7:CR25,0)</f>
        <v>1</v>
      </c>
      <c r="CT16" s="55">
        <v>12234</v>
      </c>
      <c r="CU16" s="63">
        <f>RANK(CT16,CT7:CT25,0)</f>
        <v>16</v>
      </c>
      <c r="CV16" s="55"/>
      <c r="CW16" s="63">
        <f>RANK(CV16,CV7:CV25,0)</f>
        <v>1</v>
      </c>
      <c r="CX16" s="55"/>
      <c r="CY16" s="63">
        <f>RANK(CX16,CX7:CX25,0)</f>
        <v>1</v>
      </c>
      <c r="CZ16" s="55"/>
      <c r="DA16" s="63">
        <f>RANK(CZ16,CZ7:CZ25,0)</f>
        <v>1</v>
      </c>
      <c r="DB16" s="101">
        <f t="shared" si="7"/>
        <v>18251</v>
      </c>
      <c r="DC16" s="3"/>
      <c r="DD16" s="123"/>
      <c r="DE16" s="123" t="s">
        <v>283</v>
      </c>
    </row>
    <row r="17" spans="1:110" s="34" customFormat="1" ht="21" customHeight="1">
      <c r="A17" s="70" t="s">
        <v>23</v>
      </c>
      <c r="B17" s="71">
        <v>112.06</v>
      </c>
      <c r="C17" s="72">
        <f>RANK(B17,B7:B25,0)</f>
        <v>16</v>
      </c>
      <c r="D17" s="72">
        <v>46788</v>
      </c>
      <c r="E17" s="72">
        <f>RANK(D17,D7:D25,0)</f>
        <v>14</v>
      </c>
      <c r="F17" s="64">
        <f t="shared" si="0"/>
        <v>417.52632518293768</v>
      </c>
      <c r="G17" s="72">
        <f>RANK(F17,F7:F25,0)</f>
        <v>6</v>
      </c>
      <c r="H17" s="72">
        <v>14591</v>
      </c>
      <c r="I17" s="72">
        <f>RANK(H17,H7:H25,0)</f>
        <v>15</v>
      </c>
      <c r="J17" s="73">
        <v>44.7</v>
      </c>
      <c r="K17" s="72">
        <f>RANK(J17,J7:J25,0)</f>
        <v>10</v>
      </c>
      <c r="L17" s="73">
        <v>97.8</v>
      </c>
      <c r="M17" s="72">
        <f>RANK(L17,L7:L25,0)</f>
        <v>16</v>
      </c>
      <c r="N17" s="73">
        <v>15</v>
      </c>
      <c r="O17" s="72">
        <f>RANK(N17,N7:N25,0)</f>
        <v>4</v>
      </c>
      <c r="P17" s="70" t="s">
        <v>23</v>
      </c>
      <c r="Q17" s="73">
        <v>61.4</v>
      </c>
      <c r="R17" s="72">
        <f>RANK(Q17,Q7:Q25,0)</f>
        <v>13</v>
      </c>
      <c r="S17" s="73">
        <v>23.5</v>
      </c>
      <c r="T17" s="72">
        <f>RANK(S17,S7:S25,0)</f>
        <v>8</v>
      </c>
      <c r="U17" s="113">
        <v>26687</v>
      </c>
      <c r="V17" s="72">
        <f>RANK(U17,U7:U25,0)</f>
        <v>14</v>
      </c>
      <c r="W17" s="73">
        <v>67.099999999999994</v>
      </c>
      <c r="X17" s="72">
        <f>RANK(W17,W7:W25,0)</f>
        <v>1</v>
      </c>
      <c r="Y17" s="113">
        <v>6742</v>
      </c>
      <c r="Z17" s="72">
        <f>RANK(Y17,Y7:Y25,0)</f>
        <v>3</v>
      </c>
      <c r="AA17" s="126">
        <f t="shared" si="3"/>
        <v>25.4136982170455</v>
      </c>
      <c r="AB17" s="72">
        <f>RANK(AA17,AA7:AA25,0)</f>
        <v>2</v>
      </c>
      <c r="AC17" s="113">
        <v>6830</v>
      </c>
      <c r="AD17" s="72">
        <f>RANK(AC17,AC7:AC25,0)</f>
        <v>16</v>
      </c>
      <c r="AE17" s="70" t="s">
        <v>23</v>
      </c>
      <c r="AF17" s="73">
        <f t="shared" si="4"/>
        <v>25.74541068264918</v>
      </c>
      <c r="AG17" s="72">
        <f>RANK(AF17,AF7:AF25,0)</f>
        <v>16</v>
      </c>
      <c r="AH17" s="113">
        <v>12957</v>
      </c>
      <c r="AI17" s="72">
        <f>RANK(AH17,AH7:AH25,0)</f>
        <v>14</v>
      </c>
      <c r="AJ17" s="73">
        <f t="shared" si="5"/>
        <v>48.840891100305328</v>
      </c>
      <c r="AK17" s="72">
        <f>RANK(AJ17,AJ7:AJ25,0)</f>
        <v>19</v>
      </c>
      <c r="AL17" s="72">
        <f>SUM(AL63:AL64)</f>
        <v>3587</v>
      </c>
      <c r="AM17" s="72">
        <f>RANK(AL17,AL7:AL25,0)</f>
        <v>9</v>
      </c>
      <c r="AN17" s="62">
        <f t="shared" si="1"/>
        <v>23.848148394388673</v>
      </c>
      <c r="AO17" s="72">
        <f>RANK(AN17,AN7:AN25,0)</f>
        <v>4</v>
      </c>
      <c r="AP17" s="142">
        <v>5445</v>
      </c>
      <c r="AQ17" s="142">
        <f>RANK(AP17,AP7:AP25,0)</f>
        <v>7</v>
      </c>
      <c r="AR17" s="142">
        <v>213895</v>
      </c>
      <c r="AS17" s="72">
        <f>RANK(AR17,AR7:AR25,0)</f>
        <v>8</v>
      </c>
      <c r="AT17" s="70" t="s">
        <v>23</v>
      </c>
      <c r="AU17" s="74">
        <f t="shared" si="8"/>
        <v>59.630610538054086</v>
      </c>
      <c r="AV17" s="72">
        <f>RANK(AU17,AU7:AU25,0)</f>
        <v>9</v>
      </c>
      <c r="AW17" s="72">
        <v>2398</v>
      </c>
      <c r="AX17" s="72">
        <f>RANK(AW17,AW7:AW25,0)</f>
        <v>1</v>
      </c>
      <c r="AY17" s="72">
        <v>2199</v>
      </c>
      <c r="AZ17" s="72">
        <f>RANK(AY17,AY7:AY25,0)</f>
        <v>15</v>
      </c>
      <c r="BA17" s="72">
        <v>117</v>
      </c>
      <c r="BB17" s="72">
        <f>RANK(BA17,BA7:BA25,0)</f>
        <v>16</v>
      </c>
      <c r="BC17" s="72">
        <v>4235</v>
      </c>
      <c r="BD17" s="72">
        <f>RANK(BC17,BC7:BC25,0)</f>
        <v>15</v>
      </c>
      <c r="BE17" s="72">
        <v>99073</v>
      </c>
      <c r="BF17" s="72">
        <f>RANK(BE17,BE7:BE25,0)</f>
        <v>17</v>
      </c>
      <c r="BG17" s="72">
        <v>406</v>
      </c>
      <c r="BH17" s="72">
        <f>RANK(BG17,BG7:BG25,0)</f>
        <v>13</v>
      </c>
      <c r="BI17" s="70" t="s">
        <v>23</v>
      </c>
      <c r="BJ17" s="72">
        <v>1711</v>
      </c>
      <c r="BK17" s="72">
        <f>RANK(BJ17,BJ7:BJ25,0)</f>
        <v>16</v>
      </c>
      <c r="BL17" s="72">
        <v>705</v>
      </c>
      <c r="BM17" s="72">
        <f>RANK(BL17,BL7:BL25,0)</f>
        <v>12</v>
      </c>
      <c r="BN17" s="72">
        <v>4569</v>
      </c>
      <c r="BO17" s="72">
        <f>RANK(BN17,BN7:BN25,0)</f>
        <v>11</v>
      </c>
      <c r="BP17" s="72">
        <v>93494</v>
      </c>
      <c r="BQ17" s="72">
        <f>RANK(BP17,BP7:BP25,0)</f>
        <v>12</v>
      </c>
      <c r="BR17" s="72">
        <f>SUM(BR63:BR64)</f>
        <v>331</v>
      </c>
      <c r="BS17" s="72">
        <f>RANK(BR17,BR7:BR25,0)</f>
        <v>12</v>
      </c>
      <c r="BT17" s="72">
        <f>SUM(BT63:BT64)</f>
        <v>1760</v>
      </c>
      <c r="BU17" s="72">
        <f>RANK(BT17,BT7:BT25,0)</f>
        <v>14</v>
      </c>
      <c r="BV17" s="72">
        <f>SUM(BV63:BV64)</f>
        <v>126</v>
      </c>
      <c r="BW17" s="72">
        <f>RANK(BV17,BV7:BV25,0)</f>
        <v>16</v>
      </c>
      <c r="BX17" s="70" t="s">
        <v>23</v>
      </c>
      <c r="BY17" s="72">
        <f>SUM(BY63:BY64)</f>
        <v>13</v>
      </c>
      <c r="BZ17" s="72">
        <f>RANK(BY17,BY7:BY25,0)</f>
        <v>18</v>
      </c>
      <c r="CA17" s="72"/>
      <c r="CB17" s="72">
        <f>RANK(CA17,CA7:CA25,0)</f>
        <v>1</v>
      </c>
      <c r="CC17" s="72"/>
      <c r="CD17" s="72">
        <f>RANK(CC17,CC7:CC25,0)</f>
        <v>1</v>
      </c>
      <c r="CE17" s="72"/>
      <c r="CF17" s="72">
        <f>RANK(CE17,CE7:CE25,0)</f>
        <v>1</v>
      </c>
      <c r="CG17" s="72"/>
      <c r="CH17" s="72">
        <f>RANK(CG17,CG7:CG25,0)</f>
        <v>1</v>
      </c>
      <c r="CI17" s="72">
        <v>2933</v>
      </c>
      <c r="CJ17" s="72">
        <f>RANK(CI17,CI7:CI25,0)</f>
        <v>14</v>
      </c>
      <c r="CK17" s="72">
        <v>1509</v>
      </c>
      <c r="CL17" s="72">
        <f>RANK(CK17,CK7:CK25,0)</f>
        <v>13</v>
      </c>
      <c r="CM17" s="70" t="s">
        <v>23</v>
      </c>
      <c r="CN17" s="73">
        <f>SUM(CN63:CN64)</f>
        <v>97</v>
      </c>
      <c r="CO17" s="72">
        <f>RANK(CN17,CN7:CN25,0)</f>
        <v>17</v>
      </c>
      <c r="CP17" s="72">
        <f>SUM(CP63:CP64)</f>
        <v>16195</v>
      </c>
      <c r="CQ17" s="72">
        <f>RANK(CP17,CP7:CP25,0)</f>
        <v>15</v>
      </c>
      <c r="CR17" s="63">
        <f>SUM(CR63:CR64)</f>
        <v>0</v>
      </c>
      <c r="CS17" s="63">
        <f>RANK(CR17,CR7:CR25,0)</f>
        <v>1</v>
      </c>
      <c r="CT17" s="63">
        <v>15041</v>
      </c>
      <c r="CU17" s="63">
        <f>RANK(CT17,CT7:CT25,0)</f>
        <v>15</v>
      </c>
      <c r="CV17" s="63">
        <f>SUM(CV63:CV64)</f>
        <v>0</v>
      </c>
      <c r="CW17" s="63">
        <f>RANK(CV17,CV7:CV25,0)</f>
        <v>1</v>
      </c>
      <c r="CX17" s="63">
        <f>SUM(CX63:CX64)</f>
        <v>0</v>
      </c>
      <c r="CY17" s="63">
        <f>RANK(CX17,CX7:CX25,0)</f>
        <v>1</v>
      </c>
      <c r="CZ17" s="63">
        <f>SUM(CZ63:CZ64)</f>
        <v>0</v>
      </c>
      <c r="DA17" s="63">
        <f>RANK(CZ17,CZ7:CZ25,0)</f>
        <v>1</v>
      </c>
      <c r="DB17" s="101">
        <f t="shared" si="7"/>
        <v>26529</v>
      </c>
      <c r="DC17" s="65"/>
      <c r="DD17" s="123"/>
      <c r="DE17" s="123" t="s">
        <v>332</v>
      </c>
    </row>
    <row r="18" spans="1:110" s="34" customFormat="1" ht="21" customHeight="1">
      <c r="A18" s="70" t="s">
        <v>24</v>
      </c>
      <c r="B18" s="71">
        <f>SUM(B46:B48)</f>
        <v>564.99</v>
      </c>
      <c r="C18" s="72">
        <f>RANK(B18,B7:B25,0)</f>
        <v>4</v>
      </c>
      <c r="D18" s="145">
        <v>32145</v>
      </c>
      <c r="E18" s="72">
        <f>RANK(D18,D7:D25,0)</f>
        <v>17</v>
      </c>
      <c r="F18" s="64">
        <f t="shared" si="0"/>
        <v>56.894812297562787</v>
      </c>
      <c r="G18" s="72">
        <f>RANK(F18,F7:F25,0)</f>
        <v>19</v>
      </c>
      <c r="H18" s="145">
        <v>11240</v>
      </c>
      <c r="I18" s="72">
        <f>RANK(H18,H7:H25,0)</f>
        <v>17</v>
      </c>
      <c r="J18" s="103">
        <v>46.7</v>
      </c>
      <c r="K18" s="72">
        <f>RANK(J18,J7:J25,0)</f>
        <v>2</v>
      </c>
      <c r="L18" s="103">
        <v>96.1</v>
      </c>
      <c r="M18" s="72">
        <f>RANK(L18,L7:L25,0)</f>
        <v>18</v>
      </c>
      <c r="N18" s="148">
        <v>14</v>
      </c>
      <c r="O18" s="72">
        <f>RANK(N18,N7:N25,0)</f>
        <v>17</v>
      </c>
      <c r="P18" s="70" t="s">
        <v>24</v>
      </c>
      <c r="Q18" s="148">
        <v>59.4</v>
      </c>
      <c r="R18" s="72">
        <f>RANK(Q18,Q7:Q25,0)</f>
        <v>17</v>
      </c>
      <c r="S18" s="148">
        <v>26.7</v>
      </c>
      <c r="T18" s="72">
        <f>RANK(S18,S7:S25,0)</f>
        <v>2</v>
      </c>
      <c r="U18" s="147">
        <v>16655</v>
      </c>
      <c r="V18" s="72">
        <f>RANK(U18,U7:U25,0)</f>
        <v>17</v>
      </c>
      <c r="W18" s="103">
        <v>60.2</v>
      </c>
      <c r="X18" s="72">
        <f>RANK(W18,W7:W25,0)</f>
        <v>13</v>
      </c>
      <c r="Y18" s="147">
        <v>1797</v>
      </c>
      <c r="Z18" s="72">
        <f>RANK(Y18,Y7:Y25,0)</f>
        <v>16</v>
      </c>
      <c r="AA18" s="126">
        <f t="shared" si="3"/>
        <v>10.854071031650157</v>
      </c>
      <c r="AB18" s="72">
        <f>RANK(AA18,AA7:AA25,0)</f>
        <v>10</v>
      </c>
      <c r="AC18" s="147">
        <v>5112</v>
      </c>
      <c r="AD18" s="72">
        <f>RANK(AC18,AC7:AC25,0)</f>
        <v>18</v>
      </c>
      <c r="AE18" s="70" t="s">
        <v>24</v>
      </c>
      <c r="AF18" s="73">
        <f t="shared" si="4"/>
        <v>30.877023435612465</v>
      </c>
      <c r="AG18" s="72">
        <f>RANK(AF18,AF7:AF25,0)</f>
        <v>15</v>
      </c>
      <c r="AH18" s="147">
        <v>9647</v>
      </c>
      <c r="AI18" s="72">
        <f>RANK(AH18,AH7:AH25,0)</f>
        <v>16</v>
      </c>
      <c r="AJ18" s="73">
        <f t="shared" si="5"/>
        <v>58.268905532737378</v>
      </c>
      <c r="AK18" s="72">
        <f>RANK(AJ18,AJ7:AJ25,0)</f>
        <v>4</v>
      </c>
      <c r="AL18" s="102">
        <v>2310</v>
      </c>
      <c r="AM18" s="72">
        <f>RANK(AL18,AL7:AL25,0)</f>
        <v>16</v>
      </c>
      <c r="AN18" s="62">
        <f t="shared" si="1"/>
        <v>20.402755696873342</v>
      </c>
      <c r="AO18" s="72">
        <f>RANK(AN18,AN7:AN25,0)</f>
        <v>6</v>
      </c>
      <c r="AP18" s="145">
        <v>2308</v>
      </c>
      <c r="AQ18" s="142">
        <f>RANK(AP18,AP7:AP25,0)</f>
        <v>16</v>
      </c>
      <c r="AR18" s="145">
        <v>217038</v>
      </c>
      <c r="AS18" s="72">
        <f>RANK(AR18,AR7:AR25,0)</f>
        <v>6</v>
      </c>
      <c r="AT18" s="70" t="s">
        <v>24</v>
      </c>
      <c r="AU18" s="74">
        <f t="shared" si="8"/>
        <v>93.955844155844161</v>
      </c>
      <c r="AV18" s="72">
        <f>RANK(AU18,AU7:AU25,0)</f>
        <v>1</v>
      </c>
      <c r="AW18" s="102">
        <v>672</v>
      </c>
      <c r="AX18" s="72">
        <f>RANK(AW18,AW7:AW25,0)</f>
        <v>12</v>
      </c>
      <c r="AY18" s="102">
        <f>SUM(AY46:AY48)</f>
        <v>1887</v>
      </c>
      <c r="AZ18" s="72">
        <f>RANK(AY18,AY7:AY25,0)</f>
        <v>17</v>
      </c>
      <c r="BA18" s="102">
        <f>SUM(BA46:BA48)</f>
        <v>65</v>
      </c>
      <c r="BB18" s="72">
        <f>RANK(BA18,BA7:BA25,0)</f>
        <v>18</v>
      </c>
      <c r="BC18" s="102">
        <v>2236</v>
      </c>
      <c r="BD18" s="142">
        <f>RANK(BC18,BC7:BC26,0)</f>
        <v>18</v>
      </c>
      <c r="BE18" s="102">
        <v>68246</v>
      </c>
      <c r="BF18" s="142">
        <f>RANK(BE18,BE7:BE25,0)</f>
        <v>18</v>
      </c>
      <c r="BG18" s="145">
        <v>321</v>
      </c>
      <c r="BH18" s="72">
        <f>RANK(BG18,BG7:BG25,0)</f>
        <v>16</v>
      </c>
      <c r="BI18" s="70" t="s">
        <v>24</v>
      </c>
      <c r="BJ18" s="102">
        <f>SUM(BJ46:BJ48)</f>
        <v>1455</v>
      </c>
      <c r="BK18" s="72">
        <f>RANK(BJ18,BJ7:BJ25,0)</f>
        <v>17</v>
      </c>
      <c r="BL18" s="102">
        <v>432</v>
      </c>
      <c r="BM18" s="72">
        <f>RANK(BL18,BL7:BL25,0)</f>
        <v>17</v>
      </c>
      <c r="BN18" s="102">
        <v>2458</v>
      </c>
      <c r="BO18" s="72">
        <f>RANK(BN18,BN7:BN25,0)</f>
        <v>17</v>
      </c>
      <c r="BP18" s="72">
        <v>50311</v>
      </c>
      <c r="BQ18" s="72">
        <f>RANK(BP18,BP7:BP25,0)</f>
        <v>18</v>
      </c>
      <c r="BR18" s="102">
        <f>SUM(BR46:BR48)</f>
        <v>312</v>
      </c>
      <c r="BS18" s="72">
        <f>RANK(BR18,BR7:BR25,0)</f>
        <v>16</v>
      </c>
      <c r="BT18" s="102">
        <f>SUM(BT46:BT48)</f>
        <v>1987</v>
      </c>
      <c r="BU18" s="72">
        <f>RANK(BT18,BT7:BT25,0)</f>
        <v>10</v>
      </c>
      <c r="BV18" s="102">
        <f>SUM(BV46:BV48)</f>
        <v>125</v>
      </c>
      <c r="BW18" s="72">
        <f>RANK(BV18,BV7:BV25,0)</f>
        <v>17</v>
      </c>
      <c r="BX18" s="70" t="s">
        <v>24</v>
      </c>
      <c r="BY18" s="102">
        <f>SUM(BY46:BY48)</f>
        <v>110</v>
      </c>
      <c r="BZ18" s="72">
        <f>RANK(BY18,BY7:BY25,0)</f>
        <v>5</v>
      </c>
      <c r="CA18" s="102">
        <f>SUM(CA46:CA48)</f>
        <v>0</v>
      </c>
      <c r="CB18" s="72">
        <f>RANK(CA18,CA7:CA25,0)</f>
        <v>1</v>
      </c>
      <c r="CC18" s="102">
        <f>SUM(CC46:CC48)</f>
        <v>0</v>
      </c>
      <c r="CD18" s="72">
        <f>RANK(CC18,CC7:CC25,0)</f>
        <v>1</v>
      </c>
      <c r="CE18" s="102">
        <f>SUM(CE46:CE48)</f>
        <v>0</v>
      </c>
      <c r="CF18" s="72">
        <f>RANK(CE18,CE7:CE25,0)</f>
        <v>1</v>
      </c>
      <c r="CG18" s="102">
        <f>SUM(CG46:CG48)</f>
        <v>0</v>
      </c>
      <c r="CH18" s="72">
        <f>RANK(CG18,CG7:CG25,0)</f>
        <v>1</v>
      </c>
      <c r="CI18" s="102">
        <f>SUM(CI46:CI48)</f>
        <v>1936</v>
      </c>
      <c r="CJ18" s="72">
        <f>RANK(CI18,CI7:CI25,0)</f>
        <v>18</v>
      </c>
      <c r="CK18" s="102">
        <f>SUM(CK46:CK48)</f>
        <v>945</v>
      </c>
      <c r="CL18" s="72">
        <f>RANK(CK18,CK7:CK25,0)</f>
        <v>18</v>
      </c>
      <c r="CM18" s="70" t="s">
        <v>24</v>
      </c>
      <c r="CN18" s="73">
        <f>SUM(CN46:CN48)/SUM(CO46:CO48)*100</f>
        <v>98.427672955974842</v>
      </c>
      <c r="CO18" s="72">
        <f>RANK(CN18,CN7:CN25,0)</f>
        <v>5</v>
      </c>
      <c r="CP18" s="102">
        <f>SUM(CP46:CP48)</f>
        <v>12591</v>
      </c>
      <c r="CQ18" s="72">
        <f>RANK(CP18,CP7:CP25,0)</f>
        <v>18</v>
      </c>
      <c r="CR18" s="66">
        <f>SUM(CR46:CR48)</f>
        <v>0</v>
      </c>
      <c r="CS18" s="63">
        <f>RANK(CR18,CR7:CR25,0)</f>
        <v>1</v>
      </c>
      <c r="CT18" s="66">
        <v>11322</v>
      </c>
      <c r="CU18" s="63">
        <f>RANK(CT18,CT7:CT25,0)</f>
        <v>17</v>
      </c>
      <c r="CV18" s="66">
        <f>SUM(CV46:CV48)</f>
        <v>0</v>
      </c>
      <c r="CW18" s="63">
        <f>RANK(CV18,CV7:CV25,0)</f>
        <v>1</v>
      </c>
      <c r="CX18" s="66">
        <f>SUM(CX46:CX48)</f>
        <v>0</v>
      </c>
      <c r="CY18" s="63">
        <f>RANK(CX18,CX7:CX25,0)</f>
        <v>1</v>
      </c>
      <c r="CZ18" s="66">
        <f>SUM(CZ46:CZ48)</f>
        <v>0</v>
      </c>
      <c r="DA18" s="63">
        <f>RANK(CZ18,CZ7:CZ25,0)</f>
        <v>1</v>
      </c>
      <c r="DB18" s="101">
        <f t="shared" si="7"/>
        <v>16556</v>
      </c>
      <c r="DC18" s="68"/>
      <c r="DD18" s="123"/>
      <c r="DE18" s="123" t="s">
        <v>333</v>
      </c>
    </row>
    <row r="19" spans="1:110" s="34" customFormat="1" ht="21" customHeight="1">
      <c r="A19" s="70" t="s">
        <v>25</v>
      </c>
      <c r="B19" s="71">
        <v>202.32</v>
      </c>
      <c r="C19" s="72">
        <f>RANK(B19,B7:B25,0)</f>
        <v>11</v>
      </c>
      <c r="D19" s="72">
        <v>24960</v>
      </c>
      <c r="E19" s="72">
        <f>RANK(D19,D7:D25,0)</f>
        <v>19</v>
      </c>
      <c r="F19" s="64">
        <f>D19/202.32</f>
        <v>123.36892052194544</v>
      </c>
      <c r="G19" s="72">
        <f>RANK(F19,F7:F25,0)</f>
        <v>18</v>
      </c>
      <c r="H19" s="72">
        <v>7802</v>
      </c>
      <c r="I19" s="72">
        <f>RANK(H19,H7:H25,0)</f>
        <v>19</v>
      </c>
      <c r="J19" s="73">
        <v>47.5</v>
      </c>
      <c r="K19" s="72">
        <f>RANK(J19,J7:J25,0)</f>
        <v>1</v>
      </c>
      <c r="L19" s="73">
        <v>94.5</v>
      </c>
      <c r="M19" s="72">
        <f>RANK(L19,L7:L25,0)</f>
        <v>19</v>
      </c>
      <c r="N19" s="73">
        <v>13.9</v>
      </c>
      <c r="O19" s="72">
        <f>RANK(N19,N7:N25,0)</f>
        <v>18</v>
      </c>
      <c r="P19" s="70" t="s">
        <v>25</v>
      </c>
      <c r="Q19" s="73">
        <v>56.9</v>
      </c>
      <c r="R19" s="72">
        <f>RANK(Q19,Q7:Q25,0)</f>
        <v>19</v>
      </c>
      <c r="S19" s="73">
        <v>29.1</v>
      </c>
      <c r="T19" s="72">
        <f>RANK(S19,S7:S25,0)</f>
        <v>1</v>
      </c>
      <c r="U19" s="113">
        <v>13884</v>
      </c>
      <c r="V19" s="72">
        <f>RANK(U19,U7:U25,0)</f>
        <v>19</v>
      </c>
      <c r="W19" s="73">
        <v>64.7</v>
      </c>
      <c r="X19" s="72">
        <f>RANK(W19,W7:W25,0)</f>
        <v>2</v>
      </c>
      <c r="Y19" s="113">
        <v>3538</v>
      </c>
      <c r="Z19" s="72">
        <f>RANK(Y19,Y7:Y25,0)</f>
        <v>11</v>
      </c>
      <c r="AA19" s="126">
        <f t="shared" si="3"/>
        <v>25.775899752294919</v>
      </c>
      <c r="AB19" s="72">
        <f>RANK(AA19,AA7:AA25,0)</f>
        <v>1</v>
      </c>
      <c r="AC19" s="113">
        <v>3032</v>
      </c>
      <c r="AD19" s="72">
        <f>RANK(AC19,AC7:AC25,0)</f>
        <v>19</v>
      </c>
      <c r="AE19" s="70" t="s">
        <v>25</v>
      </c>
      <c r="AF19" s="73">
        <f t="shared" si="4"/>
        <v>22.08946524843363</v>
      </c>
      <c r="AG19" s="72">
        <f>RANK(AF19,AF7:AF25,0)</f>
        <v>19</v>
      </c>
      <c r="AH19" s="113">
        <v>7156</v>
      </c>
      <c r="AI19" s="72">
        <f>RANK(AH19,AH7:AH25,0)</f>
        <v>19</v>
      </c>
      <c r="AJ19" s="73">
        <f t="shared" si="5"/>
        <v>52.134634999271455</v>
      </c>
      <c r="AK19" s="72">
        <f>RANK(AJ19,AJ7:AJ25,0)</f>
        <v>17</v>
      </c>
      <c r="AL19" s="72">
        <v>2907</v>
      </c>
      <c r="AM19" s="72">
        <f>RANK(AL19,AL7:AL25,0)</f>
        <v>11</v>
      </c>
      <c r="AN19" s="62">
        <f t="shared" si="1"/>
        <v>37.36984188198997</v>
      </c>
      <c r="AO19" s="72">
        <f>RANK(AN19,AN7:AN25,0)</f>
        <v>1</v>
      </c>
      <c r="AP19" s="142">
        <v>3373</v>
      </c>
      <c r="AQ19" s="142">
        <f>RANK(AP19,AP7:AP25,0)</f>
        <v>10</v>
      </c>
      <c r="AR19" s="142">
        <v>204378</v>
      </c>
      <c r="AS19" s="72">
        <f>RANK(AR19,AR7:AR25,0)</f>
        <v>9</v>
      </c>
      <c r="AT19" s="70" t="s">
        <v>25</v>
      </c>
      <c r="AU19" s="74">
        <f t="shared" si="8"/>
        <v>70.305469556243551</v>
      </c>
      <c r="AV19" s="72">
        <f>RANK(AU19,AU7:AU25,0)</f>
        <v>5</v>
      </c>
      <c r="AW19" s="72">
        <v>961</v>
      </c>
      <c r="AX19" s="72">
        <f>RANK(AW19,AW7:AW25,0)</f>
        <v>8</v>
      </c>
      <c r="AY19" s="72">
        <v>1314</v>
      </c>
      <c r="AZ19" s="72">
        <f>RANK(AY19,AY7:AY25,0)</f>
        <v>18</v>
      </c>
      <c r="BA19" s="72">
        <v>33</v>
      </c>
      <c r="BB19" s="72">
        <f>RANK(BA19,BA7:BA25,0)</f>
        <v>19</v>
      </c>
      <c r="BC19" s="72">
        <v>1660</v>
      </c>
      <c r="BD19" s="72">
        <f>RANK(BC19,BC7:BC25,0)</f>
        <v>19</v>
      </c>
      <c r="BE19" s="72">
        <v>46409</v>
      </c>
      <c r="BF19" s="72">
        <f>RANK(BE19,BE7:BE25,0)</f>
        <v>19</v>
      </c>
      <c r="BG19" s="72">
        <v>236</v>
      </c>
      <c r="BH19" s="72">
        <f>RANK(BG19,BG7:BG25,0)</f>
        <v>18</v>
      </c>
      <c r="BI19" s="70" t="s">
        <v>25</v>
      </c>
      <c r="BJ19" s="72">
        <v>770</v>
      </c>
      <c r="BK19" s="72">
        <f>RANK(BJ19,BJ7:BJ25,0)</f>
        <v>19</v>
      </c>
      <c r="BL19" s="72">
        <v>383</v>
      </c>
      <c r="BM19" s="72">
        <f>RANK(BL19,BL7:BL25,0)</f>
        <v>18</v>
      </c>
      <c r="BN19" s="72">
        <v>2116</v>
      </c>
      <c r="BO19" s="72">
        <f>RANK(BN19,BN7:BN25,0)</f>
        <v>18</v>
      </c>
      <c r="BP19" s="102">
        <v>43062</v>
      </c>
      <c r="BQ19" s="72">
        <f>RANK(BP19,BP7:BP25,0)</f>
        <v>19</v>
      </c>
      <c r="BR19" s="72">
        <v>202</v>
      </c>
      <c r="BS19" s="72">
        <f>RANK(BR19,BR7:BR25,0)</f>
        <v>19</v>
      </c>
      <c r="BT19" s="72">
        <v>1367</v>
      </c>
      <c r="BU19" s="72">
        <f>RANK(BT19,BT7:BT25,0)</f>
        <v>18</v>
      </c>
      <c r="BV19" s="72">
        <v>71</v>
      </c>
      <c r="BW19" s="72">
        <f>RANK(BV19,BV7:BV25,0)</f>
        <v>18</v>
      </c>
      <c r="BX19" s="70" t="s">
        <v>25</v>
      </c>
      <c r="BY19" s="72">
        <v>96</v>
      </c>
      <c r="BZ19" s="72">
        <f>RANK(BY19,BY7:BY25,0)</f>
        <v>7</v>
      </c>
      <c r="CA19" s="72"/>
      <c r="CB19" s="72">
        <f>RANK(CA19,CA7:CA25,0)</f>
        <v>1</v>
      </c>
      <c r="CC19" s="72"/>
      <c r="CD19" s="72">
        <f>RANK(CC19,CC7:CC25,0)</f>
        <v>1</v>
      </c>
      <c r="CE19" s="72"/>
      <c r="CF19" s="72">
        <f>RANK(CE19,CE7:CE25,0)</f>
        <v>1</v>
      </c>
      <c r="CG19" s="72"/>
      <c r="CH19" s="72">
        <f>RANK(CG19,CG7:CG25,0)</f>
        <v>1</v>
      </c>
      <c r="CI19" s="72">
        <v>1521</v>
      </c>
      <c r="CJ19" s="72">
        <f>RANK(CI19,CI7:CI25,0)</f>
        <v>19</v>
      </c>
      <c r="CK19" s="72">
        <v>831</v>
      </c>
      <c r="CL19" s="72">
        <f>RANK(CK19,CK7:CK25,0)</f>
        <v>19</v>
      </c>
      <c r="CM19" s="70" t="s">
        <v>25</v>
      </c>
      <c r="CN19" s="73">
        <v>98.6</v>
      </c>
      <c r="CO19" s="72">
        <f>RANK(CN19,CN7:CN25,0)</f>
        <v>3</v>
      </c>
      <c r="CP19" s="72">
        <v>8640</v>
      </c>
      <c r="CQ19" s="72">
        <f>RANK(CP19,CP7:CP25,0)</f>
        <v>19</v>
      </c>
      <c r="CR19" s="55"/>
      <c r="CS19" s="63">
        <f>RANK(CR19,CR7:CR25,0)</f>
        <v>1</v>
      </c>
      <c r="CT19" s="55">
        <v>7779</v>
      </c>
      <c r="CU19" s="63">
        <f>RANK(CT19,CT7:CT25,0)</f>
        <v>19</v>
      </c>
      <c r="CV19" s="55"/>
      <c r="CW19" s="63">
        <f>RANK(CV19,CV7:CV25,0)</f>
        <v>1</v>
      </c>
      <c r="CX19" s="55"/>
      <c r="CY19" s="63">
        <f>RANK(CX19,CX7:CX25,0)</f>
        <v>1</v>
      </c>
      <c r="CZ19" s="55"/>
      <c r="DA19" s="63">
        <f>RANK(CZ19,CZ7:CZ25,0)</f>
        <v>1</v>
      </c>
      <c r="DB19" s="101">
        <f t="shared" si="7"/>
        <v>13726</v>
      </c>
      <c r="DC19" s="3"/>
      <c r="DD19" s="35"/>
      <c r="DE19" s="35"/>
      <c r="DF19" s="3"/>
    </row>
    <row r="20" spans="1:110" s="34" customFormat="1" ht="21" customHeight="1">
      <c r="A20" s="70" t="s">
        <v>26</v>
      </c>
      <c r="B20" s="71">
        <v>266.39999999999998</v>
      </c>
      <c r="C20" s="72">
        <f>RANK(B20,B7:B25,0)</f>
        <v>9</v>
      </c>
      <c r="D20" s="72">
        <v>57099</v>
      </c>
      <c r="E20" s="72">
        <f>RANK(D20,D7:D25,0)</f>
        <v>10</v>
      </c>
      <c r="F20" s="64">
        <f>D20/266.41</f>
        <v>214.32754025749782</v>
      </c>
      <c r="G20" s="72">
        <f>RANK(F20,F7:F25,0)</f>
        <v>15</v>
      </c>
      <c r="H20" s="72">
        <v>21529</v>
      </c>
      <c r="I20" s="72">
        <f>RANK(H20,H7:H25,0)</f>
        <v>9</v>
      </c>
      <c r="J20" s="73">
        <v>43.1</v>
      </c>
      <c r="K20" s="72">
        <f>RANK(J20,J7:J25,0)</f>
        <v>18</v>
      </c>
      <c r="L20" s="73">
        <v>104.1</v>
      </c>
      <c r="M20" s="72">
        <f>RANK(L20,L7:L25,0)</f>
        <v>1</v>
      </c>
      <c r="N20" s="73">
        <v>14.8</v>
      </c>
      <c r="O20" s="72">
        <f>RANK(N20,N7:N25,0)</f>
        <v>6</v>
      </c>
      <c r="P20" s="70" t="s">
        <v>26</v>
      </c>
      <c r="Q20" s="73">
        <v>64.8</v>
      </c>
      <c r="R20" s="72">
        <f>RANK(Q20,Q7:Q25,0)</f>
        <v>1</v>
      </c>
      <c r="S20" s="73">
        <v>20.399999999999999</v>
      </c>
      <c r="T20" s="72">
        <f>RANK(S20,S7:S25,0)</f>
        <v>19</v>
      </c>
      <c r="U20" s="113">
        <v>30512</v>
      </c>
      <c r="V20" s="72">
        <f>RANK(U20,U7:U25,0)</f>
        <v>10</v>
      </c>
      <c r="W20" s="73">
        <v>62.7</v>
      </c>
      <c r="X20" s="72">
        <f>RANK(W20,W7:W25,0)</f>
        <v>7</v>
      </c>
      <c r="Y20" s="113">
        <v>2756</v>
      </c>
      <c r="Z20" s="72">
        <f>RANK(Y20,Y7:Y25,0)</f>
        <v>13</v>
      </c>
      <c r="AA20" s="126">
        <f t="shared" si="3"/>
        <v>9.0975110582953729</v>
      </c>
      <c r="AB20" s="72">
        <f>RANK(AA20,AA7:AA25,0)</f>
        <v>13</v>
      </c>
      <c r="AC20" s="113">
        <v>11434</v>
      </c>
      <c r="AD20" s="72">
        <f>RANK(AC20,AC7:AC25,0)</f>
        <v>10</v>
      </c>
      <c r="AE20" s="70" t="s">
        <v>26</v>
      </c>
      <c r="AF20" s="73">
        <f t="shared" si="4"/>
        <v>37.743447547369115</v>
      </c>
      <c r="AG20" s="72">
        <f>RANK(AF20,AF7:AF25,0)</f>
        <v>3</v>
      </c>
      <c r="AH20" s="113">
        <v>16104</v>
      </c>
      <c r="AI20" s="72">
        <f>RANK(AH20,AH7:AH25,0)</f>
        <v>11</v>
      </c>
      <c r="AJ20" s="73">
        <f t="shared" si="5"/>
        <v>53.159041394335517</v>
      </c>
      <c r="AK20" s="72">
        <f>RANK(AJ20,AJ7:AJ25,0)</f>
        <v>14</v>
      </c>
      <c r="AL20" s="72">
        <v>2738</v>
      </c>
      <c r="AM20" s="72">
        <f>RANK(AL20,AL7:AL25,0)</f>
        <v>12</v>
      </c>
      <c r="AN20" s="62">
        <f t="shared" si="1"/>
        <v>13.066717571823997</v>
      </c>
      <c r="AO20" s="72">
        <f>RANK(AN20,AN7:AN25,0)</f>
        <v>13</v>
      </c>
      <c r="AP20" s="142">
        <v>2689</v>
      </c>
      <c r="AQ20" s="142">
        <f>RANK(AP20,AP7:AP25,0)</f>
        <v>14</v>
      </c>
      <c r="AR20" s="142">
        <v>142553</v>
      </c>
      <c r="AS20" s="72">
        <f>RANK(AR20,AR7:AR25,0)</f>
        <v>15</v>
      </c>
      <c r="AT20" s="70" t="s">
        <v>26</v>
      </c>
      <c r="AU20" s="74">
        <f t="shared" si="8"/>
        <v>52.064645726807889</v>
      </c>
      <c r="AV20" s="72">
        <f>RANK(AU20,AU7:AU25,0)</f>
        <v>12</v>
      </c>
      <c r="AW20" s="72">
        <v>506</v>
      </c>
      <c r="AX20" s="72">
        <f>RANK(AW20,AW7:AW25,0)</f>
        <v>16</v>
      </c>
      <c r="AY20" s="72">
        <v>2566</v>
      </c>
      <c r="AZ20" s="72">
        <f>RANK(AY20,AY7:AY25,0)</f>
        <v>13</v>
      </c>
      <c r="BA20" s="72">
        <v>241</v>
      </c>
      <c r="BB20" s="72">
        <f>RANK(BA20,BA7:BA25,0)</f>
        <v>8</v>
      </c>
      <c r="BC20" s="72">
        <v>7965</v>
      </c>
      <c r="BD20" s="72">
        <f>RANK(BC20,BC7:BC25,0)</f>
        <v>9</v>
      </c>
      <c r="BE20" s="72">
        <v>262332</v>
      </c>
      <c r="BF20" s="72">
        <f>RANK(BE20,BE7:BE25,0)</f>
        <v>6</v>
      </c>
      <c r="BG20" s="72">
        <v>390</v>
      </c>
      <c r="BH20" s="72">
        <f>RANK(BG20,BG7:BG25,0)</f>
        <v>15</v>
      </c>
      <c r="BI20" s="70" t="s">
        <v>26</v>
      </c>
      <c r="BJ20" s="72">
        <v>2316</v>
      </c>
      <c r="BK20" s="72">
        <f>RANK(BJ20,BJ7:BJ25,0)</f>
        <v>10</v>
      </c>
      <c r="BL20" s="72">
        <v>559</v>
      </c>
      <c r="BM20" s="72">
        <f>RANK(BL20,BL7:BL25,0)</f>
        <v>14</v>
      </c>
      <c r="BN20" s="72">
        <v>3709</v>
      </c>
      <c r="BO20" s="72">
        <f>RANK(BN20,BN7:BN25,0)</f>
        <v>13</v>
      </c>
      <c r="BP20" s="72">
        <v>86226</v>
      </c>
      <c r="BQ20" s="72">
        <f>RANK(BP20,BP7:BP25,0)</f>
        <v>13</v>
      </c>
      <c r="BR20" s="72">
        <v>330</v>
      </c>
      <c r="BS20" s="72">
        <f>RANK(BR20,BR7:BR25,0)</f>
        <v>13</v>
      </c>
      <c r="BT20" s="72">
        <v>1803</v>
      </c>
      <c r="BU20" s="72">
        <f>RANK(BT20,BT7:BT25,0)</f>
        <v>13</v>
      </c>
      <c r="BV20" s="72">
        <v>165</v>
      </c>
      <c r="BW20" s="72">
        <f>RANK(BV20,BV7:BV25,0)</f>
        <v>11</v>
      </c>
      <c r="BX20" s="70" t="s">
        <v>26</v>
      </c>
      <c r="BY20" s="72">
        <v>194</v>
      </c>
      <c r="BZ20" s="72">
        <f>RANK(BY20,BY7:BY25,0)</f>
        <v>4</v>
      </c>
      <c r="CA20" s="72"/>
      <c r="CB20" s="72">
        <f>RANK(CA20,CA7:CA25,0)</f>
        <v>1</v>
      </c>
      <c r="CC20" s="72"/>
      <c r="CD20" s="72">
        <f>RANK(CC20,CC7:CC25,0)</f>
        <v>1</v>
      </c>
      <c r="CE20" s="72"/>
      <c r="CF20" s="72">
        <f>RANK(CE20,CE7:CE25,0)</f>
        <v>1</v>
      </c>
      <c r="CG20" s="72"/>
      <c r="CH20" s="72">
        <f>RANK(CG20,CG7:CG25,0)</f>
        <v>1</v>
      </c>
      <c r="CI20" s="72">
        <v>3302</v>
      </c>
      <c r="CJ20" s="72">
        <f>RANK(CI20,CI7:CI25,0)</f>
        <v>10</v>
      </c>
      <c r="CK20" s="72">
        <v>1545</v>
      </c>
      <c r="CL20" s="72">
        <f>RANK(CK20,CK7:CK25,0)</f>
        <v>11</v>
      </c>
      <c r="CM20" s="70" t="s">
        <v>26</v>
      </c>
      <c r="CN20" s="73">
        <v>98.7</v>
      </c>
      <c r="CO20" s="72">
        <f>RANK(CN20,CN7:CN25,0)</f>
        <v>2</v>
      </c>
      <c r="CP20" s="72">
        <v>22636</v>
      </c>
      <c r="CQ20" s="72">
        <f>RANK(CP20,CP7:CP25,0)</f>
        <v>10</v>
      </c>
      <c r="CR20" s="55"/>
      <c r="CS20" s="63">
        <f>RANK(CR20,CR7:CR25,0)</f>
        <v>1</v>
      </c>
      <c r="CT20" s="55">
        <v>20954</v>
      </c>
      <c r="CU20" s="63">
        <f>RANK(CT20,CT7:CT25,0)</f>
        <v>11</v>
      </c>
      <c r="CV20" s="55"/>
      <c r="CW20" s="63">
        <f>RANK(CV20,CV7:CV25,0)</f>
        <v>1</v>
      </c>
      <c r="CX20" s="55"/>
      <c r="CY20" s="63">
        <f>RANK(CX20,CX7:CX25,0)</f>
        <v>1</v>
      </c>
      <c r="CZ20" s="55"/>
      <c r="DA20" s="63">
        <f>RANK(CZ20,CZ7:CZ25,0)</f>
        <v>1</v>
      </c>
      <c r="DB20" s="101">
        <f t="shared" si="7"/>
        <v>30294</v>
      </c>
      <c r="DC20" s="3"/>
      <c r="DD20" s="3"/>
      <c r="DE20" s="3"/>
      <c r="DF20" s="3"/>
    </row>
    <row r="21" spans="1:110" s="34" customFormat="1" ht="21" customHeight="1">
      <c r="A21" s="70" t="s">
        <v>27</v>
      </c>
      <c r="B21" s="71">
        <v>290.13</v>
      </c>
      <c r="C21" s="72">
        <f>RANK(B21,B7:B25,0)</f>
        <v>8</v>
      </c>
      <c r="D21" s="72">
        <v>68346</v>
      </c>
      <c r="E21" s="72">
        <f>RANK(D21,D7:D25,0)</f>
        <v>8</v>
      </c>
      <c r="F21" s="64">
        <f>D21/290.13</f>
        <v>235.5702616068659</v>
      </c>
      <c r="G21" s="72">
        <f>RANK(F21,F7:F25,0)</f>
        <v>14</v>
      </c>
      <c r="H21" s="72">
        <v>24860</v>
      </c>
      <c r="I21" s="72">
        <f>RANK(H21,H7:H25,0)</f>
        <v>8</v>
      </c>
      <c r="J21" s="73">
        <v>43.2</v>
      </c>
      <c r="K21" s="72">
        <f>RANK(J21,J7:J25,0)</f>
        <v>17</v>
      </c>
      <c r="L21" s="73">
        <v>100.9</v>
      </c>
      <c r="M21" s="72">
        <f>RANK(L21,L7:L25,0)</f>
        <v>4</v>
      </c>
      <c r="N21" s="73">
        <v>14.7</v>
      </c>
      <c r="O21" s="72">
        <f>RANK(N21,N7:N25,0)</f>
        <v>8</v>
      </c>
      <c r="P21" s="70" t="s">
        <v>27</v>
      </c>
      <c r="Q21" s="73">
        <v>64.599999999999994</v>
      </c>
      <c r="R21" s="72">
        <f>RANK(Q21,Q7:Q25,0)</f>
        <v>2</v>
      </c>
      <c r="S21" s="73">
        <v>20.7</v>
      </c>
      <c r="T21" s="72">
        <f>RANK(S21,S7:S25,0)</f>
        <v>18</v>
      </c>
      <c r="U21" s="113">
        <v>37115</v>
      </c>
      <c r="V21" s="72">
        <f>RANK(U21,U7:U25,0)</f>
        <v>7</v>
      </c>
      <c r="W21" s="73">
        <v>63.7</v>
      </c>
      <c r="X21" s="72">
        <f>RANK(W21,W7:W25,0)</f>
        <v>3</v>
      </c>
      <c r="Y21" s="113">
        <v>3774</v>
      </c>
      <c r="Z21" s="72">
        <f>RANK(Y21,Y7:Y25,0)</f>
        <v>9</v>
      </c>
      <c r="AA21" s="126">
        <f t="shared" si="3"/>
        <v>10.171410090556273</v>
      </c>
      <c r="AB21" s="72">
        <f>RANK(AA21,AA7:AA25,0)</f>
        <v>11</v>
      </c>
      <c r="AC21" s="113">
        <v>12815</v>
      </c>
      <c r="AD21" s="72">
        <f>RANK(AC21,AC7:AC25,0)</f>
        <v>8</v>
      </c>
      <c r="AE21" s="70" t="s">
        <v>27</v>
      </c>
      <c r="AF21" s="73">
        <f t="shared" si="4"/>
        <v>34.538055196205256</v>
      </c>
      <c r="AG21" s="72">
        <f>RANK(AF21,AF7:AF25,0)</f>
        <v>7</v>
      </c>
      <c r="AH21" s="113">
        <v>20515</v>
      </c>
      <c r="AI21" s="72">
        <f>RANK(AH21,AH7:AH25,0)</f>
        <v>7</v>
      </c>
      <c r="AJ21" s="73">
        <f t="shared" si="5"/>
        <v>55.290534713238458</v>
      </c>
      <c r="AK21" s="72">
        <f>RANK(AJ21,AJ7:AJ25,0)</f>
        <v>9</v>
      </c>
      <c r="AL21" s="72">
        <v>3246</v>
      </c>
      <c r="AM21" s="72">
        <f>RANK(AL21,AL7:AL25,0)</f>
        <v>10</v>
      </c>
      <c r="AN21" s="62">
        <f t="shared" si="1"/>
        <v>13.327311545409756</v>
      </c>
      <c r="AO21" s="72">
        <f>RANK(AN21,AN7:AN25,0)</f>
        <v>12</v>
      </c>
      <c r="AP21" s="142">
        <v>3707</v>
      </c>
      <c r="AQ21" s="142">
        <f>RANK(AP21,AP7:AP25,0)</f>
        <v>9</v>
      </c>
      <c r="AR21" s="142">
        <v>215970</v>
      </c>
      <c r="AS21" s="72">
        <f>RANK(AR21,AR7:AR25,0)</f>
        <v>7</v>
      </c>
      <c r="AT21" s="70" t="s">
        <v>27</v>
      </c>
      <c r="AU21" s="74">
        <f t="shared" si="8"/>
        <v>66.534195933456559</v>
      </c>
      <c r="AV21" s="72">
        <f>RANK(AU21,AU7:AU25,0)</f>
        <v>7</v>
      </c>
      <c r="AW21" s="72">
        <v>829</v>
      </c>
      <c r="AX21" s="72">
        <f>RANK(AW21,AW7:AW25,0)</f>
        <v>10</v>
      </c>
      <c r="AY21" s="72">
        <v>3038</v>
      </c>
      <c r="AZ21" s="72">
        <f>RANK(AY21,AY7:AY25,0)</f>
        <v>11</v>
      </c>
      <c r="BA21" s="72">
        <v>217</v>
      </c>
      <c r="BB21" s="72">
        <f>RANK(BA21,BA7:BA25,0)</f>
        <v>11</v>
      </c>
      <c r="BC21" s="72">
        <v>8719</v>
      </c>
      <c r="BD21" s="72">
        <f>RANK(BC21,BC7:BC25,0)</f>
        <v>8</v>
      </c>
      <c r="BE21" s="72">
        <v>266495</v>
      </c>
      <c r="BF21" s="72">
        <f>RANK(BE21,BE7:BE25,0)</f>
        <v>5</v>
      </c>
      <c r="BG21" s="72">
        <f>SUM(BG65:BG66)</f>
        <v>511</v>
      </c>
      <c r="BH21" s="72">
        <f>RANK(BG21,BG7:BG25,0)</f>
        <v>9</v>
      </c>
      <c r="BI21" s="70" t="s">
        <v>27</v>
      </c>
      <c r="BJ21" s="72">
        <f>SUM(BJ65:BJ66)</f>
        <v>3112</v>
      </c>
      <c r="BK21" s="72">
        <f>RANK(BJ21,BJ7:BJ25,0)</f>
        <v>9</v>
      </c>
      <c r="BL21" s="72">
        <v>820</v>
      </c>
      <c r="BM21" s="72">
        <f>RANK(BL21,BL7:BL25,0)</f>
        <v>9</v>
      </c>
      <c r="BN21" s="72">
        <v>5687</v>
      </c>
      <c r="BO21" s="72">
        <f>RANK(BN21,BN7:BN25,0)</f>
        <v>8</v>
      </c>
      <c r="BP21" s="72">
        <v>167627</v>
      </c>
      <c r="BQ21" s="72">
        <f>RANK(BP21,BP7:BP25,0)</f>
        <v>8</v>
      </c>
      <c r="BR21" s="72">
        <f>SUM(BR65:BR66)</f>
        <v>347</v>
      </c>
      <c r="BS21" s="72">
        <f>RANK(BR21,BR7:BR25,0)</f>
        <v>9</v>
      </c>
      <c r="BT21" s="72">
        <f>SUM(BT65:BT66)</f>
        <v>1931</v>
      </c>
      <c r="BU21" s="72">
        <f>RANK(BT21,BT7:BT25,0)</f>
        <v>11</v>
      </c>
      <c r="BV21" s="72">
        <f>SUM(BV65:BV66)</f>
        <v>189</v>
      </c>
      <c r="BW21" s="72">
        <f>RANK(BV21,BV7:BV25,0)</f>
        <v>9</v>
      </c>
      <c r="BX21" s="70" t="s">
        <v>27</v>
      </c>
      <c r="BY21" s="72">
        <f>SUM(BY65:BY66)</f>
        <v>52</v>
      </c>
      <c r="BZ21" s="72">
        <f>RANK(BY21,BY7:BY25,0)</f>
        <v>12</v>
      </c>
      <c r="CA21" s="72"/>
      <c r="CB21" s="72">
        <f>RANK(CA21,CA7:CA25,0)</f>
        <v>1</v>
      </c>
      <c r="CC21" s="72"/>
      <c r="CD21" s="72">
        <f>RANK(CC21,CC7:CC25,0)</f>
        <v>1</v>
      </c>
      <c r="CE21" s="72"/>
      <c r="CF21" s="72">
        <f>RANK(CE21,CE7:CE25,0)</f>
        <v>1</v>
      </c>
      <c r="CG21" s="72"/>
      <c r="CH21" s="72">
        <f>RANK(CG21,CG7:CG25,0)</f>
        <v>1</v>
      </c>
      <c r="CI21" s="72">
        <v>3953</v>
      </c>
      <c r="CJ21" s="72">
        <f>RANK(CI21,CI7:CI25,0)</f>
        <v>8</v>
      </c>
      <c r="CK21" s="72">
        <v>1989</v>
      </c>
      <c r="CL21" s="72">
        <f>RANK(CK21,CK7:CK25,0)</f>
        <v>8</v>
      </c>
      <c r="CM21" s="70" t="s">
        <v>27</v>
      </c>
      <c r="CN21" s="73">
        <v>97</v>
      </c>
      <c r="CO21" s="72">
        <f>RANK(CN21,CN7:CN25,0)</f>
        <v>17</v>
      </c>
      <c r="CP21" s="72">
        <f>SUM(CP65:CP66)</f>
        <v>27777</v>
      </c>
      <c r="CQ21" s="72">
        <f>RANK(CP21,CP7:CP25,0)</f>
        <v>8</v>
      </c>
      <c r="CR21" s="63">
        <f>SUM(CR65:CR66)</f>
        <v>0</v>
      </c>
      <c r="CS21" s="63">
        <f>RANK(CR21,CR7:CR25,0)</f>
        <v>1</v>
      </c>
      <c r="CT21" s="63">
        <v>24356</v>
      </c>
      <c r="CU21" s="63">
        <f>RANK(CT21,CT7:CT25,0)</f>
        <v>7</v>
      </c>
      <c r="CV21" s="63">
        <f>SUM(CV65:CV66)</f>
        <v>0</v>
      </c>
      <c r="CW21" s="63">
        <f>RANK(CV21,CV7:CV25,0)</f>
        <v>1</v>
      </c>
      <c r="CX21" s="63">
        <f>SUM(CX65:CX66)</f>
        <v>0</v>
      </c>
      <c r="CY21" s="63">
        <f>RANK(CX21,CX7:CX25,0)</f>
        <v>1</v>
      </c>
      <c r="CZ21" s="63">
        <f>SUM(CZ65:CZ66)</f>
        <v>0</v>
      </c>
      <c r="DA21" s="63">
        <f>RANK(CZ21,CZ7:CZ25,0)</f>
        <v>1</v>
      </c>
      <c r="DB21" s="101">
        <f t="shared" si="7"/>
        <v>37104</v>
      </c>
      <c r="DC21" s="65"/>
    </row>
    <row r="22" spans="1:110" s="68" customFormat="1" ht="21" customHeight="1">
      <c r="A22" s="151" t="s">
        <v>28</v>
      </c>
      <c r="B22" s="152">
        <v>423.99</v>
      </c>
      <c r="C22" s="67">
        <f>RANK(B22,B7:B25,0)</f>
        <v>6</v>
      </c>
      <c r="D22" s="67">
        <v>100462</v>
      </c>
      <c r="E22" s="67">
        <f>RANK(D22,D7:D25,0)</f>
        <v>5</v>
      </c>
      <c r="F22" s="153">
        <f t="shared" si="0"/>
        <v>236.94426755348002</v>
      </c>
      <c r="G22" s="67">
        <f>RANK(F22,F7:F25,0)</f>
        <v>13</v>
      </c>
      <c r="H22" s="67">
        <v>35362</v>
      </c>
      <c r="I22" s="67">
        <f>RANK(H22,H7:H25,0)</f>
        <v>5</v>
      </c>
      <c r="J22" s="154">
        <v>44.9</v>
      </c>
      <c r="K22" s="67">
        <f>RANK(J22,J7:J25,0)</f>
        <v>7</v>
      </c>
      <c r="L22" s="154">
        <v>100.4</v>
      </c>
      <c r="M22" s="67">
        <f>RANK(L22,L7:L25,0)</f>
        <v>6</v>
      </c>
      <c r="N22" s="154">
        <v>15.1</v>
      </c>
      <c r="O22" s="67">
        <f>RANK(N22,N7:N25,0)</f>
        <v>1</v>
      </c>
      <c r="P22" s="151" t="s">
        <v>28</v>
      </c>
      <c r="Q22" s="154">
        <v>60.6</v>
      </c>
      <c r="R22" s="67">
        <f>RANK(Q22,Q7:Q25,0)</f>
        <v>14</v>
      </c>
      <c r="S22" s="154">
        <v>24.3</v>
      </c>
      <c r="T22" s="67">
        <f>RANK(S22,S7:S25,0)</f>
        <v>5</v>
      </c>
      <c r="U22" s="155">
        <v>50296</v>
      </c>
      <c r="V22" s="67">
        <f>RANK(U22,U7:U25,0)</f>
        <v>6</v>
      </c>
      <c r="W22" s="154">
        <v>59</v>
      </c>
      <c r="X22" s="67">
        <f>RANK(W22,W7:W25,0)</f>
        <v>17</v>
      </c>
      <c r="Y22" s="155">
        <v>6060</v>
      </c>
      <c r="Z22" s="67">
        <f>RANK(Y22,Y7:Y25,0)</f>
        <v>6</v>
      </c>
      <c r="AA22" s="156">
        <f t="shared" si="3"/>
        <v>12.083507806424599</v>
      </c>
      <c r="AB22" s="67">
        <f>RANK(AA22,AA7:AA25,0)</f>
        <v>5</v>
      </c>
      <c r="AC22" s="155">
        <v>16443</v>
      </c>
      <c r="AD22" s="67">
        <f>RANK(AC22,AC7:AC25,0)</f>
        <v>6</v>
      </c>
      <c r="AE22" s="151" t="s">
        <v>28</v>
      </c>
      <c r="AF22" s="154">
        <f t="shared" si="4"/>
        <v>32.786983310402583</v>
      </c>
      <c r="AG22" s="67">
        <f>RANK(AF22,AF7:AF25,0)</f>
        <v>11</v>
      </c>
      <c r="AH22" s="155">
        <v>27648</v>
      </c>
      <c r="AI22" s="67">
        <f>RANK(AH22,AH7:AH25,0)</f>
        <v>6</v>
      </c>
      <c r="AJ22" s="154">
        <f t="shared" si="5"/>
        <v>55.129508883172818</v>
      </c>
      <c r="AK22" s="67">
        <f>RANK(AJ22,AJ7:AJ25,0)</f>
        <v>10</v>
      </c>
      <c r="AL22" s="67">
        <v>8446</v>
      </c>
      <c r="AM22" s="67">
        <f>RANK(AL22,AL7:AL25,0)</f>
        <v>2</v>
      </c>
      <c r="AN22" s="153">
        <f t="shared" si="1"/>
        <v>23.546138834680789</v>
      </c>
      <c r="AO22" s="67">
        <f>RANK(AN22,AN7:AN25,0)</f>
        <v>5</v>
      </c>
      <c r="AP22" s="157">
        <v>8049</v>
      </c>
      <c r="AQ22" s="157">
        <f>RANK(AP22,AP7:AP25,0)</f>
        <v>3</v>
      </c>
      <c r="AR22" s="157">
        <v>433156</v>
      </c>
      <c r="AS22" s="67">
        <f>RANK(AR22,AR7:AR25,0)</f>
        <v>4</v>
      </c>
      <c r="AT22" s="151" t="s">
        <v>28</v>
      </c>
      <c r="AU22" s="158">
        <f t="shared" si="8"/>
        <v>51.285342173810086</v>
      </c>
      <c r="AV22" s="67">
        <f>RANK(AU22,AU7:AU25,0)</f>
        <v>13</v>
      </c>
      <c r="AW22" s="67">
        <v>1183</v>
      </c>
      <c r="AX22" s="67">
        <f>RANK(AW22,AW7:AW25,0)</f>
        <v>6</v>
      </c>
      <c r="AY22" s="67">
        <v>4921</v>
      </c>
      <c r="AZ22" s="67">
        <f>RANK(AY22,AY7:AY25,0)</f>
        <v>5</v>
      </c>
      <c r="BA22" s="67">
        <v>325</v>
      </c>
      <c r="BB22" s="67">
        <f>RANK(BA22,BA7:BA25,0)</f>
        <v>6</v>
      </c>
      <c r="BC22" s="67">
        <v>9747</v>
      </c>
      <c r="BD22" s="67">
        <f>RANK(BC22,BC7:BC25,0)</f>
        <v>6</v>
      </c>
      <c r="BE22" s="67">
        <v>252332</v>
      </c>
      <c r="BF22" s="67">
        <f>RANK(BE22,BE7:BE25,0)</f>
        <v>7</v>
      </c>
      <c r="BG22" s="67">
        <f>SUM(BG67:BG70)</f>
        <v>930</v>
      </c>
      <c r="BH22" s="67">
        <f>RANK(BG22,BG7:BG25,0)</f>
        <v>5</v>
      </c>
      <c r="BI22" s="151" t="s">
        <v>28</v>
      </c>
      <c r="BJ22" s="67">
        <f>SUM(BJ67:BJ70)</f>
        <v>3799</v>
      </c>
      <c r="BK22" s="67">
        <f>RANK(BJ22,BJ7:BJ25,0)</f>
        <v>7</v>
      </c>
      <c r="BL22" s="67">
        <v>1378</v>
      </c>
      <c r="BM22" s="67">
        <f>RANK(BL22,BL7:BL25,0)</f>
        <v>5</v>
      </c>
      <c r="BN22" s="67">
        <v>8554</v>
      </c>
      <c r="BO22" s="67">
        <f>RANK(BN22,BN7:BN25,0)</f>
        <v>5</v>
      </c>
      <c r="BP22" s="67">
        <v>200804</v>
      </c>
      <c r="BQ22" s="67">
        <f>RANK(BP22,BP7:BP25,0)</f>
        <v>6</v>
      </c>
      <c r="BR22" s="67">
        <f>SUM(BR67:BR70)</f>
        <v>741</v>
      </c>
      <c r="BS22" s="67">
        <f>RANK(BR22,BR7:BR25,0)</f>
        <v>5</v>
      </c>
      <c r="BT22" s="67">
        <f>SUM(BT67:BT70)</f>
        <v>4248</v>
      </c>
      <c r="BU22" s="67">
        <f>RANK(BT22,BT7:BT25,0)</f>
        <v>5</v>
      </c>
      <c r="BV22" s="67">
        <f>SUM(BV67:BV70)</f>
        <v>323</v>
      </c>
      <c r="BW22" s="67">
        <f>RANK(BV22,BV7:BV25,0)</f>
        <v>5</v>
      </c>
      <c r="BX22" s="151" t="s">
        <v>28</v>
      </c>
      <c r="BY22" s="67">
        <f>SUM(BY67:BY70)</f>
        <v>40</v>
      </c>
      <c r="BZ22" s="67">
        <f>RANK(BY22,BY7:BY25,0)</f>
        <v>13</v>
      </c>
      <c r="CA22" s="67"/>
      <c r="CB22" s="67">
        <f>RANK(CA22,CA7:CA25,0)</f>
        <v>1</v>
      </c>
      <c r="CC22" s="67"/>
      <c r="CD22" s="67">
        <f>RANK(CC22,CC7:CC25,0)</f>
        <v>1</v>
      </c>
      <c r="CE22" s="67"/>
      <c r="CF22" s="67">
        <f>RANK(CE22,CE7:CE25,0)</f>
        <v>1</v>
      </c>
      <c r="CG22" s="67"/>
      <c r="CH22" s="67">
        <f>RANK(CG22,CG7:CG25,0)</f>
        <v>1</v>
      </c>
      <c r="CI22" s="67">
        <v>6264</v>
      </c>
      <c r="CJ22" s="67">
        <f>RANK(CI22,CI7:CI25,0)</f>
        <v>5</v>
      </c>
      <c r="CK22" s="67">
        <v>3426</v>
      </c>
      <c r="CL22" s="67">
        <f>RANK(CK22,CK7:CK25,0)</f>
        <v>4</v>
      </c>
      <c r="CM22" s="151" t="s">
        <v>28</v>
      </c>
      <c r="CN22" s="154">
        <v>97.9</v>
      </c>
      <c r="CO22" s="67">
        <f>RANK(CN22,CN7:CN25,0)</f>
        <v>10</v>
      </c>
      <c r="CP22" s="67">
        <f>SUM(CP67:CP70)</f>
        <v>41015</v>
      </c>
      <c r="CQ22" s="67">
        <f>RANK(CP22,CP7:CP25,0)</f>
        <v>4</v>
      </c>
      <c r="CR22" s="67">
        <f>SUM(CR67:CR70)</f>
        <v>0</v>
      </c>
      <c r="CS22" s="67">
        <f>RANK(CR22,CR7:CR25,0)</f>
        <v>1</v>
      </c>
      <c r="CT22" s="67">
        <v>35870</v>
      </c>
      <c r="CU22" s="67">
        <f>RANK(CT22,CT7:CT25,0)</f>
        <v>5</v>
      </c>
      <c r="CV22" s="67">
        <f>SUM(CV67:CV70)</f>
        <v>0</v>
      </c>
      <c r="CW22" s="67">
        <f>RANK(CV22,CV7:CV25,0)</f>
        <v>1</v>
      </c>
      <c r="CX22" s="67">
        <f>SUM(CX67:CX70)</f>
        <v>0</v>
      </c>
      <c r="CY22" s="67">
        <f>RANK(CX22,CX7:CX25,0)</f>
        <v>1</v>
      </c>
      <c r="CZ22" s="67">
        <f>SUM(CZ67:CZ70)</f>
        <v>0</v>
      </c>
      <c r="DA22" s="67">
        <f>RANK(CZ22,CZ7:CZ25,0)</f>
        <v>1</v>
      </c>
      <c r="DB22" s="159">
        <f t="shared" si="7"/>
        <v>50151</v>
      </c>
    </row>
    <row r="23" spans="1:110" s="34" customFormat="1" ht="21" customHeight="1">
      <c r="A23" s="70" t="s">
        <v>29</v>
      </c>
      <c r="B23" s="71">
        <v>119.84</v>
      </c>
      <c r="C23" s="72">
        <f>RANK(B23,B7:B25,0)</f>
        <v>14</v>
      </c>
      <c r="D23" s="72">
        <v>64022</v>
      </c>
      <c r="E23" s="72">
        <f>RANK(D23,D7:D25,0)</f>
        <v>9</v>
      </c>
      <c r="F23" s="64">
        <f t="shared" si="0"/>
        <v>534.22897196261681</v>
      </c>
      <c r="G23" s="72">
        <f>RANK(F23,F7:F25,0)</f>
        <v>2</v>
      </c>
      <c r="H23" s="72">
        <v>21251</v>
      </c>
      <c r="I23" s="72">
        <f>RANK(H23,H7:H25,0)</f>
        <v>10</v>
      </c>
      <c r="J23" s="73">
        <v>45.3</v>
      </c>
      <c r="K23" s="72">
        <f>RANK(J23,J7:J25,0)</f>
        <v>5</v>
      </c>
      <c r="L23" s="73">
        <v>99.2</v>
      </c>
      <c r="M23" s="72">
        <f>RANK(L23,L7:L25,0)</f>
        <v>10</v>
      </c>
      <c r="N23" s="73">
        <v>14.3</v>
      </c>
      <c r="O23" s="72">
        <f>RANK(N23,N7:N25,0)</f>
        <v>14</v>
      </c>
      <c r="P23" s="70" t="s">
        <v>29</v>
      </c>
      <c r="Q23" s="73">
        <v>61.9</v>
      </c>
      <c r="R23" s="72">
        <f>RANK(Q23,Q7:Q25,0)</f>
        <v>10</v>
      </c>
      <c r="S23" s="73">
        <v>23.9</v>
      </c>
      <c r="T23" s="72">
        <f>RANK(S23,S7:S25,0)</f>
        <v>7</v>
      </c>
      <c r="U23" s="113">
        <v>32873</v>
      </c>
      <c r="V23" s="72">
        <f>RANK(U23,U7:U25,0)</f>
        <v>9</v>
      </c>
      <c r="W23" s="73">
        <v>59.9</v>
      </c>
      <c r="X23" s="72">
        <f>RANK(W23,W7:W25,0)</f>
        <v>15</v>
      </c>
      <c r="Y23" s="113">
        <v>3266</v>
      </c>
      <c r="Z23" s="72">
        <f>RANK(Y23,Y7:Y25,0)</f>
        <v>12</v>
      </c>
      <c r="AA23" s="126">
        <f t="shared" si="3"/>
        <v>9.9932684658221653</v>
      </c>
      <c r="AB23" s="72">
        <f>RANK(AA23,AA7:AA25,0)</f>
        <v>12</v>
      </c>
      <c r="AC23" s="113">
        <v>11228</v>
      </c>
      <c r="AD23" s="72">
        <f>RANK(AC23,AC7:AC25,0)</f>
        <v>11</v>
      </c>
      <c r="AE23" s="70" t="s">
        <v>29</v>
      </c>
      <c r="AF23" s="73">
        <f t="shared" si="4"/>
        <v>34.355302613059173</v>
      </c>
      <c r="AG23" s="72">
        <f>RANK(AF23,AF7:AF25,0)</f>
        <v>8</v>
      </c>
      <c r="AH23" s="113">
        <v>18188</v>
      </c>
      <c r="AI23" s="72">
        <f>RANK(AH23,AH7:AH25,0)</f>
        <v>9</v>
      </c>
      <c r="AJ23" s="73">
        <f t="shared" si="5"/>
        <v>55.651428921118665</v>
      </c>
      <c r="AK23" s="72">
        <f>RANK(AJ23,AJ7:AJ25,0)</f>
        <v>7</v>
      </c>
      <c r="AL23" s="72">
        <v>3735</v>
      </c>
      <c r="AM23" s="72">
        <f>RANK(AL23,AL7:AL25,0)</f>
        <v>8</v>
      </c>
      <c r="AN23" s="62">
        <f t="shared" si="1"/>
        <v>17.394746646795827</v>
      </c>
      <c r="AO23" s="72">
        <f>RANK(AN23,AN7:AN25,0)</f>
        <v>8</v>
      </c>
      <c r="AP23" s="142">
        <v>2838</v>
      </c>
      <c r="AQ23" s="142">
        <f>RANK(AP23,AP7:AP25,0)</f>
        <v>12</v>
      </c>
      <c r="AR23" s="142">
        <v>92161</v>
      </c>
      <c r="AS23" s="72">
        <f>RANK(AR23,AR7:AR25,0)</f>
        <v>17</v>
      </c>
      <c r="AT23" s="70" t="s">
        <v>29</v>
      </c>
      <c r="AU23" s="74">
        <f t="shared" si="8"/>
        <v>24.674966532797857</v>
      </c>
      <c r="AV23" s="72">
        <f>RANK(AU23,AU7:AU25,0)</f>
        <v>17</v>
      </c>
      <c r="AW23" s="72">
        <v>647</v>
      </c>
      <c r="AX23" s="72">
        <f>RANK(AW23,AW7:AW25,0)</f>
        <v>13</v>
      </c>
      <c r="AY23" s="72">
        <v>3175</v>
      </c>
      <c r="AZ23" s="72">
        <f>RANK(AY23,AY7:AY25,0)</f>
        <v>9</v>
      </c>
      <c r="BA23" s="72">
        <v>228</v>
      </c>
      <c r="BB23" s="72">
        <f>RANK(BA23,BA7:BA25,0)</f>
        <v>10</v>
      </c>
      <c r="BC23" s="72">
        <v>7036</v>
      </c>
      <c r="BD23" s="72">
        <f>RANK(BC23,BC7:BC25,0)</f>
        <v>11</v>
      </c>
      <c r="BE23" s="72">
        <v>160231</v>
      </c>
      <c r="BF23" s="72">
        <f>RANK(BE23,BE7:BE25,0)</f>
        <v>11</v>
      </c>
      <c r="BG23" s="72">
        <v>487</v>
      </c>
      <c r="BH23" s="72">
        <f>RANK(BG23,BG7:BG25,0)</f>
        <v>10</v>
      </c>
      <c r="BI23" s="70" t="s">
        <v>29</v>
      </c>
      <c r="BJ23" s="72">
        <v>1844</v>
      </c>
      <c r="BK23" s="72">
        <f>RANK(BJ23,BJ7:BJ25,0)</f>
        <v>13</v>
      </c>
      <c r="BL23" s="72">
        <v>746</v>
      </c>
      <c r="BM23" s="72">
        <f>RANK(BL23,BL7:BL25,0)</f>
        <v>10</v>
      </c>
      <c r="BN23" s="72">
        <v>4507</v>
      </c>
      <c r="BO23" s="72">
        <f>RANK(BN23,BN7:BN25,0)</f>
        <v>12</v>
      </c>
      <c r="BP23" s="72">
        <v>110987</v>
      </c>
      <c r="BQ23" s="72">
        <f>RANK(BP23,BP7:BP25,0)</f>
        <v>11</v>
      </c>
      <c r="BR23" s="72">
        <v>378</v>
      </c>
      <c r="BS23" s="72">
        <f>RANK(BR23,BR7:BR25,0)</f>
        <v>8</v>
      </c>
      <c r="BT23" s="72">
        <v>1753</v>
      </c>
      <c r="BU23" s="72">
        <f>RANK(BT23,BT7:BT25,0)</f>
        <v>15</v>
      </c>
      <c r="BV23" s="72">
        <v>180</v>
      </c>
      <c r="BW23" s="72">
        <f>RANK(BV23,BV7:BV25,0)</f>
        <v>10</v>
      </c>
      <c r="BX23" s="70" t="s">
        <v>29</v>
      </c>
      <c r="BY23" s="72">
        <v>69</v>
      </c>
      <c r="BZ23" s="72">
        <f>RANK(BY23,BY7:BY25,0)</f>
        <v>9</v>
      </c>
      <c r="CA23" s="72"/>
      <c r="CB23" s="72">
        <f>RANK(CA23,CA7:CA25,0)</f>
        <v>1</v>
      </c>
      <c r="CC23" s="72"/>
      <c r="CD23" s="72">
        <f>RANK(CC23,CC7:CC25,0)</f>
        <v>1</v>
      </c>
      <c r="CE23" s="72"/>
      <c r="CF23" s="72">
        <f>RANK(CE23,CE7:CE25,0)</f>
        <v>1</v>
      </c>
      <c r="CG23" s="72"/>
      <c r="CH23" s="72">
        <f>RANK(CG23,CG7:CG25,0)</f>
        <v>1</v>
      </c>
      <c r="CI23" s="72">
        <v>3789</v>
      </c>
      <c r="CJ23" s="72">
        <f>RANK(CI23,CI7:CI25,0)</f>
        <v>9</v>
      </c>
      <c r="CK23" s="72">
        <v>1951</v>
      </c>
      <c r="CL23" s="72">
        <f>RANK(CK23,CK7:CK25,0)</f>
        <v>9</v>
      </c>
      <c r="CM23" s="70" t="s">
        <v>29</v>
      </c>
      <c r="CN23" s="73">
        <v>98.5</v>
      </c>
      <c r="CO23" s="72">
        <f>RANK(CN23,CN7:CN25,0)</f>
        <v>4</v>
      </c>
      <c r="CP23" s="72">
        <v>24446</v>
      </c>
      <c r="CQ23" s="72">
        <f>RANK(CP23,CP7:CP25,0)</f>
        <v>9</v>
      </c>
      <c r="CR23" s="72"/>
      <c r="CS23" s="63">
        <f>RANK(CR23,CR7:CR25,0)</f>
        <v>1</v>
      </c>
      <c r="CT23" s="72">
        <v>21472</v>
      </c>
      <c r="CU23" s="63">
        <f>RANK(CT23,CT7:CT25,0)</f>
        <v>9</v>
      </c>
      <c r="CV23" s="72"/>
      <c r="CW23" s="63">
        <f>RANK(CV23,CV7:CV25,0)</f>
        <v>1</v>
      </c>
      <c r="CX23" s="72"/>
      <c r="CY23" s="63">
        <f>RANK(CX23,CX7:CX25,0)</f>
        <v>1</v>
      </c>
      <c r="CZ23" s="72"/>
      <c r="DA23" s="63">
        <f>RANK(CZ23,CZ7:CZ25,0)</f>
        <v>1</v>
      </c>
      <c r="DB23" s="101">
        <f t="shared" si="7"/>
        <v>32682</v>
      </c>
    </row>
    <row r="24" spans="1:110" s="34" customFormat="1" ht="21" customHeight="1">
      <c r="A24" s="70" t="s">
        <v>30</v>
      </c>
      <c r="B24" s="71">
        <v>112.3</v>
      </c>
      <c r="C24" s="72">
        <f>RANK(B24,B7:B25,0)</f>
        <v>15</v>
      </c>
      <c r="D24" s="72">
        <v>31271</v>
      </c>
      <c r="E24" s="72">
        <f>RANK(D24,D7:D25,0)</f>
        <v>18</v>
      </c>
      <c r="F24" s="64">
        <f t="shared" si="0"/>
        <v>278.45948352626891</v>
      </c>
      <c r="G24" s="72">
        <f>RANK(F24,F7:F25,0)</f>
        <v>11</v>
      </c>
      <c r="H24" s="72">
        <v>10212</v>
      </c>
      <c r="I24" s="72">
        <f>RANK(H24,H7:H25,0)</f>
        <v>18</v>
      </c>
      <c r="J24" s="73">
        <v>44.6</v>
      </c>
      <c r="K24" s="72">
        <f>RANK(J24,J7:J25,0)</f>
        <v>12</v>
      </c>
      <c r="L24" s="73">
        <v>101</v>
      </c>
      <c r="M24" s="72">
        <f>RANK(L24,L7:L25,0)</f>
        <v>3</v>
      </c>
      <c r="N24" s="73">
        <v>14.9</v>
      </c>
      <c r="O24" s="72">
        <f>RANK(N24,N7:N25,0)</f>
        <v>5</v>
      </c>
      <c r="P24" s="70" t="s">
        <v>30</v>
      </c>
      <c r="Q24" s="73">
        <v>62.2</v>
      </c>
      <c r="R24" s="72">
        <f>RANK(Q24,Q7:Q25,0)</f>
        <v>9</v>
      </c>
      <c r="S24" s="73">
        <v>23</v>
      </c>
      <c r="T24" s="72">
        <f>RANK(S24,S7:S25,0)</f>
        <v>12</v>
      </c>
      <c r="U24" s="113">
        <v>16366</v>
      </c>
      <c r="V24" s="72">
        <f>RANK(U24,U7:U25,0)</f>
        <v>18</v>
      </c>
      <c r="W24" s="73">
        <v>61.5</v>
      </c>
      <c r="X24" s="72">
        <f>RANK(W24,W7:W25,0)</f>
        <v>8</v>
      </c>
      <c r="Y24" s="113">
        <v>2470</v>
      </c>
      <c r="Z24" s="72">
        <f>RANK(Y24,Y7:Y25,0)</f>
        <v>15</v>
      </c>
      <c r="AA24" s="126">
        <f t="shared" si="3"/>
        <v>15.10426221488412</v>
      </c>
      <c r="AB24" s="72">
        <f>RANK(AA24,AA7:AA25,0)</f>
        <v>3</v>
      </c>
      <c r="AC24" s="113">
        <v>5229</v>
      </c>
      <c r="AD24" s="72">
        <f>RANK(AC24,AC7:AC25,0)</f>
        <v>17</v>
      </c>
      <c r="AE24" s="70" t="s">
        <v>30</v>
      </c>
      <c r="AF24" s="73">
        <f t="shared" si="4"/>
        <v>31.975784259768851</v>
      </c>
      <c r="AG24" s="72">
        <f>RANK(AF24,AF7:AF25,0)</f>
        <v>14</v>
      </c>
      <c r="AH24" s="113">
        <v>8654</v>
      </c>
      <c r="AI24" s="72">
        <f>RANK(AH24,AH7:AH25,0)</f>
        <v>18</v>
      </c>
      <c r="AJ24" s="73">
        <f t="shared" si="5"/>
        <v>52.919953525347033</v>
      </c>
      <c r="AK24" s="72">
        <f>RANK(AJ24,AJ7:AJ25,0)</f>
        <v>15</v>
      </c>
      <c r="AL24" s="72">
        <v>2685</v>
      </c>
      <c r="AM24" s="72">
        <f>RANK(AL24,AL7:AL25,0)</f>
        <v>13</v>
      </c>
      <c r="AN24" s="62">
        <f t="shared" si="1"/>
        <v>25.686405816512003</v>
      </c>
      <c r="AO24" s="72">
        <f>RANK(AN24,AN7:AN25,0)</f>
        <v>2</v>
      </c>
      <c r="AP24" s="142">
        <v>2735</v>
      </c>
      <c r="AQ24" s="142">
        <f>RANK(AP24,AP7:AP25,0)</f>
        <v>13</v>
      </c>
      <c r="AR24" s="142">
        <v>161747</v>
      </c>
      <c r="AS24" s="72">
        <f>RANK(AR24,AR7:AR25,0)</f>
        <v>12</v>
      </c>
      <c r="AT24" s="70" t="s">
        <v>30</v>
      </c>
      <c r="AU24" s="74">
        <f t="shared" si="8"/>
        <v>60.240968342644322</v>
      </c>
      <c r="AV24" s="72">
        <f>RANK(AU24,AU7:AU25,0)</f>
        <v>8</v>
      </c>
      <c r="AW24" s="72">
        <v>438</v>
      </c>
      <c r="AX24" s="72">
        <f>RANK(AW24,AW7:AW25,0)</f>
        <v>17</v>
      </c>
      <c r="AY24" s="72">
        <v>1298</v>
      </c>
      <c r="AZ24" s="72">
        <f>RANK(AY24,AY7:AY25,0)</f>
        <v>19</v>
      </c>
      <c r="BA24" s="72">
        <v>110</v>
      </c>
      <c r="BB24" s="72">
        <f>RANK(BA24,BA7:BA25,0)</f>
        <v>17</v>
      </c>
      <c r="BC24" s="72">
        <v>3960</v>
      </c>
      <c r="BD24" s="72">
        <f>RANK(BC24,BC7:BC25,0)</f>
        <v>17</v>
      </c>
      <c r="BE24" s="72">
        <v>103421</v>
      </c>
      <c r="BF24" s="72">
        <f>RANK(BE24,BE7:BE25,0)</f>
        <v>16</v>
      </c>
      <c r="BG24" s="72">
        <v>202</v>
      </c>
      <c r="BH24" s="72">
        <f>RANK(BG24,BG7:BG25,0)</f>
        <v>19</v>
      </c>
      <c r="BI24" s="70" t="s">
        <v>30</v>
      </c>
      <c r="BJ24" s="72">
        <v>895</v>
      </c>
      <c r="BK24" s="72">
        <f>RANK(BJ24,BJ7:BJ25,0)</f>
        <v>18</v>
      </c>
      <c r="BL24" s="72">
        <v>317</v>
      </c>
      <c r="BM24" s="72">
        <f>RANK(BL24,BL7:BL25,0)</f>
        <v>19</v>
      </c>
      <c r="BN24" s="72">
        <v>2074</v>
      </c>
      <c r="BO24" s="72">
        <f>RANK(BN24,BN7:BN25,0)</f>
        <v>19</v>
      </c>
      <c r="BP24" s="72">
        <v>55200</v>
      </c>
      <c r="BQ24" s="72">
        <f>RANK(BP24,BP7:BP25,0)</f>
        <v>17</v>
      </c>
      <c r="BR24" s="72">
        <v>244</v>
      </c>
      <c r="BS24" s="72">
        <f>RANK(BR24,BR7:BR25,0)</f>
        <v>17</v>
      </c>
      <c r="BT24" s="72">
        <v>1112</v>
      </c>
      <c r="BU24" s="72">
        <f>RANK(BT24,BT7:BT25,0)</f>
        <v>19</v>
      </c>
      <c r="BV24" s="72">
        <v>66</v>
      </c>
      <c r="BW24" s="72">
        <f>RANK(BV24,BV7:BV25,0)</f>
        <v>19</v>
      </c>
      <c r="BX24" s="70" t="s">
        <v>30</v>
      </c>
      <c r="BY24" s="72">
        <v>11</v>
      </c>
      <c r="BZ24" s="72">
        <f>RANK(BY24,BY7:BY25,0)</f>
        <v>19</v>
      </c>
      <c r="CA24" s="72"/>
      <c r="CB24" s="72">
        <f>RANK(CA24,CA7:CA25,0)</f>
        <v>1</v>
      </c>
      <c r="CC24" s="72"/>
      <c r="CD24" s="72">
        <f>RANK(CC24,CC7:CC25,0)</f>
        <v>1</v>
      </c>
      <c r="CE24" s="72"/>
      <c r="CF24" s="72">
        <f>RANK(CE24,CE7:CE25,0)</f>
        <v>1</v>
      </c>
      <c r="CG24" s="72"/>
      <c r="CH24" s="72">
        <f>RANK(CG24,CG7:CG25,0)</f>
        <v>1</v>
      </c>
      <c r="CI24" s="72">
        <v>1946</v>
      </c>
      <c r="CJ24" s="72">
        <f>RANK(CI24,CI7:CI25,0)</f>
        <v>17</v>
      </c>
      <c r="CK24" s="72">
        <v>980</v>
      </c>
      <c r="CL24" s="72">
        <f>RANK(CK24,CK7:CK25,0)</f>
        <v>17</v>
      </c>
      <c r="CM24" s="70" t="s">
        <v>30</v>
      </c>
      <c r="CN24" s="73">
        <v>99.4</v>
      </c>
      <c r="CO24" s="72">
        <f>RANK(CN24,CN7:CN25,0)</f>
        <v>1</v>
      </c>
      <c r="CP24" s="72">
        <v>12973</v>
      </c>
      <c r="CQ24" s="72">
        <f>RANK(CP24,CP7:CP25,0)</f>
        <v>17</v>
      </c>
      <c r="CR24" s="72"/>
      <c r="CS24" s="63">
        <f>RANK(CR24,CR7:CR25,0)</f>
        <v>1</v>
      </c>
      <c r="CT24" s="72">
        <v>10453</v>
      </c>
      <c r="CU24" s="63">
        <f>RANK(CT24,CT7:CT25,0)</f>
        <v>18</v>
      </c>
      <c r="CV24" s="72"/>
      <c r="CW24" s="63">
        <f>RANK(CV24,CV7:CV25,0)</f>
        <v>1</v>
      </c>
      <c r="CX24" s="72"/>
      <c r="CY24" s="63">
        <f>RANK(CX24,CX7:CX25,0)</f>
        <v>1</v>
      </c>
      <c r="CZ24" s="72"/>
      <c r="DA24" s="63">
        <f>RANK(CZ24,CZ7:CZ25,0)</f>
        <v>1</v>
      </c>
      <c r="DB24" s="101">
        <f t="shared" si="7"/>
        <v>16353</v>
      </c>
    </row>
    <row r="25" spans="1:110" s="34" customFormat="1" ht="21" customHeight="1">
      <c r="A25" s="70" t="s">
        <v>31</v>
      </c>
      <c r="B25" s="71">
        <v>331.82</v>
      </c>
      <c r="C25" s="72">
        <f>RANK(B25,B7:B25,0)</f>
        <v>7</v>
      </c>
      <c r="D25" s="72">
        <v>96266</v>
      </c>
      <c r="E25" s="72">
        <f>RANK(D25,D7:D25,0)</f>
        <v>6</v>
      </c>
      <c r="F25" s="64">
        <f t="shared" si="0"/>
        <v>290.11512265686218</v>
      </c>
      <c r="G25" s="72">
        <f>RANK(F25,F7:F25,0)</f>
        <v>10</v>
      </c>
      <c r="H25" s="72">
        <v>32743</v>
      </c>
      <c r="I25" s="72">
        <f>RANK(H25,H7:H25,0)</f>
        <v>6</v>
      </c>
      <c r="J25" s="73">
        <v>44.9</v>
      </c>
      <c r="K25" s="72">
        <f>RANK(J25,J7:J25,0)</f>
        <v>7</v>
      </c>
      <c r="L25" s="73">
        <v>103.7</v>
      </c>
      <c r="M25" s="72">
        <f>RANK(L25,L7:L25,0)</f>
        <v>2</v>
      </c>
      <c r="N25" s="73">
        <v>14.4</v>
      </c>
      <c r="O25" s="72">
        <f>RANK(N25,N7:N25,0)</f>
        <v>12</v>
      </c>
      <c r="P25" s="70" t="s">
        <v>31</v>
      </c>
      <c r="Q25" s="73">
        <v>62.5</v>
      </c>
      <c r="R25" s="72">
        <f>RANK(Q25,Q7:Q25,0)</f>
        <v>6</v>
      </c>
      <c r="S25" s="73">
        <v>23.1</v>
      </c>
      <c r="T25" s="72">
        <f>RANK(S25,S7:S25,0)</f>
        <v>10</v>
      </c>
      <c r="U25" s="113">
        <v>51907</v>
      </c>
      <c r="V25" s="72">
        <f>RANK(U25,U7:U25,0)</f>
        <v>5</v>
      </c>
      <c r="W25" s="73">
        <v>63</v>
      </c>
      <c r="X25" s="72">
        <f>RANK(W25,W7:W25,0)</f>
        <v>5</v>
      </c>
      <c r="Y25" s="113">
        <v>5928</v>
      </c>
      <c r="Z25" s="72">
        <f>RANK(Y25,Y7:Y25,0)</f>
        <v>7</v>
      </c>
      <c r="AA25" s="126">
        <f t="shared" si="3"/>
        <v>11.561640629571119</v>
      </c>
      <c r="AB25" s="72">
        <f>RANK(AA25,AA7:AA25,0)</f>
        <v>7</v>
      </c>
      <c r="AC25" s="113">
        <v>16484</v>
      </c>
      <c r="AD25" s="72">
        <f>RANK(AC25,AC7:AC25,0)</f>
        <v>5</v>
      </c>
      <c r="AE25" s="70" t="s">
        <v>31</v>
      </c>
      <c r="AF25" s="73">
        <f t="shared" si="4"/>
        <v>32.149474382228469</v>
      </c>
      <c r="AG25" s="72">
        <f>RANK(AF25,AF7:AF25,0)</f>
        <v>13</v>
      </c>
      <c r="AH25" s="113">
        <v>28861</v>
      </c>
      <c r="AI25" s="72">
        <f>RANK(AH25,AH7:AH25,0)</f>
        <v>5</v>
      </c>
      <c r="AJ25" s="73">
        <f t="shared" si="5"/>
        <v>56.288884988200415</v>
      </c>
      <c r="AK25" s="72">
        <f>RANK(AJ25,AJ7:AJ25,0)</f>
        <v>5</v>
      </c>
      <c r="AL25" s="72">
        <v>6581</v>
      </c>
      <c r="AM25" s="72">
        <f>RANK(AL25,AL7:AL25,0)</f>
        <v>5</v>
      </c>
      <c r="AN25" s="62">
        <f t="shared" si="1"/>
        <v>20.010946574634353</v>
      </c>
      <c r="AO25" s="72">
        <f>RANK(AN25,AN7:AN25,0)</f>
        <v>7</v>
      </c>
      <c r="AP25" s="142">
        <v>7324</v>
      </c>
      <c r="AQ25" s="142">
        <f>RANK(AP25,AP7:AP25,0)</f>
        <v>4</v>
      </c>
      <c r="AR25" s="142">
        <v>540924</v>
      </c>
      <c r="AS25" s="72">
        <f>RANK(AR25,AR7:AR25,0)</f>
        <v>2</v>
      </c>
      <c r="AT25" s="70" t="s">
        <v>31</v>
      </c>
      <c r="AU25" s="74">
        <f t="shared" si="8"/>
        <v>82.19480322139492</v>
      </c>
      <c r="AV25" s="72">
        <f>RANK(AU25,AU7:AU25,0)</f>
        <v>2</v>
      </c>
      <c r="AW25" s="72">
        <v>1315</v>
      </c>
      <c r="AX25" s="72">
        <f>RANK(AW25,AW7:AW25,0)</f>
        <v>4</v>
      </c>
      <c r="AY25" s="72">
        <v>3803</v>
      </c>
      <c r="AZ25" s="72">
        <f>RANK(AY25,AY7:AY25,0)</f>
        <v>6</v>
      </c>
      <c r="BA25" s="72">
        <v>275</v>
      </c>
      <c r="BB25" s="72">
        <f>RANK(BA25,BA7:BA25,0)</f>
        <v>7</v>
      </c>
      <c r="BC25" s="72">
        <v>11381</v>
      </c>
      <c r="BD25" s="72">
        <f>RANK(BC25,BC7:BC25,0)</f>
        <v>4</v>
      </c>
      <c r="BE25" s="72">
        <v>632316</v>
      </c>
      <c r="BF25" s="72">
        <f>RANK(BE25,BE7:BE25,0)</f>
        <v>1</v>
      </c>
      <c r="BG25" s="72">
        <f>SUM(BG71:BG75)</f>
        <v>611</v>
      </c>
      <c r="BH25" s="72">
        <f>RANK(BG25,BG7:BG25,0)</f>
        <v>7</v>
      </c>
      <c r="BI25" s="70" t="s">
        <v>31</v>
      </c>
      <c r="BJ25" s="72">
        <f>SUM(BJ71:BJ75)</f>
        <v>3252</v>
      </c>
      <c r="BK25" s="72">
        <f>RANK(BJ25,BJ7:BJ25,0)</f>
        <v>8</v>
      </c>
      <c r="BL25" s="72">
        <v>1001</v>
      </c>
      <c r="BM25" s="72">
        <f>RANK(BL25,BL7:BL25,0)</f>
        <v>6</v>
      </c>
      <c r="BN25" s="72">
        <v>7219</v>
      </c>
      <c r="BO25" s="72">
        <f>RANK(BN25,BN7:BN25,0)</f>
        <v>6</v>
      </c>
      <c r="BP25" s="72">
        <v>170409</v>
      </c>
      <c r="BQ25" s="72">
        <f>RANK(BP25,BP7:BP25,0)</f>
        <v>7</v>
      </c>
      <c r="BR25" s="72">
        <f>SUM(BR71:BR75)</f>
        <v>595</v>
      </c>
      <c r="BS25" s="72">
        <f>RANK(BR25,BR7:BR25,0)</f>
        <v>6</v>
      </c>
      <c r="BT25" s="72">
        <f>SUM(BT71:BT75)</f>
        <v>3104</v>
      </c>
      <c r="BU25" s="72">
        <f>RANK(BT25,BT7:BT25,0)</f>
        <v>6</v>
      </c>
      <c r="BV25" s="72">
        <f>SUM(BV71:BV75)</f>
        <v>278</v>
      </c>
      <c r="BW25" s="72">
        <f>RANK(BV25,BV7:BV25,0)</f>
        <v>6</v>
      </c>
      <c r="BX25" s="70" t="s">
        <v>31</v>
      </c>
      <c r="BY25" s="72">
        <f>SUM(BY71:BY75)</f>
        <v>98</v>
      </c>
      <c r="BZ25" s="72">
        <f>RANK(BY25,BY7:BY25,0)</f>
        <v>6</v>
      </c>
      <c r="CA25" s="72"/>
      <c r="CB25" s="72">
        <f>RANK(CA25,CA7:CA25,0)</f>
        <v>1</v>
      </c>
      <c r="CC25" s="72"/>
      <c r="CD25" s="72">
        <f>RANK(CC25,CC7:CC25,0)</f>
        <v>1</v>
      </c>
      <c r="CE25" s="72"/>
      <c r="CF25" s="72">
        <f>RANK(CE25,CE7:CE25,0)</f>
        <v>1</v>
      </c>
      <c r="CG25" s="72"/>
      <c r="CH25" s="72">
        <f>RANK(CG25,CG7:CG25,0)</f>
        <v>1</v>
      </c>
      <c r="CI25" s="72">
        <v>5774</v>
      </c>
      <c r="CJ25" s="72">
        <f>RANK(CI25,CI7:CI25,0)</f>
        <v>6</v>
      </c>
      <c r="CK25" s="72">
        <v>2818</v>
      </c>
      <c r="CL25" s="72">
        <f>RANK(CK25,CK7:CK25,0)</f>
        <v>6</v>
      </c>
      <c r="CM25" s="70" t="s">
        <v>31</v>
      </c>
      <c r="CN25" s="73">
        <f>SUM(CN71:CN75)/SUM(CO71:CO75)*100</f>
        <v>97.5583864118896</v>
      </c>
      <c r="CO25" s="72">
        <f>RANK(CN25,CN7:CN25,0)</f>
        <v>15</v>
      </c>
      <c r="CP25" s="72">
        <f>SUM(CP71:CP75)</f>
        <v>39681</v>
      </c>
      <c r="CQ25" s="72">
        <f>RANK(CP25,CP7:CP25,0)</f>
        <v>6</v>
      </c>
      <c r="CR25" s="63">
        <f>SUM(CR71:CR75)</f>
        <v>0</v>
      </c>
      <c r="CS25" s="63">
        <f>RANK(CR25,CR7:CR25,0)</f>
        <v>1</v>
      </c>
      <c r="CT25" s="63">
        <v>32887</v>
      </c>
      <c r="CU25" s="63">
        <f>RANK(CT25,CT7:CT25,0)</f>
        <v>6</v>
      </c>
      <c r="CV25" s="63">
        <f>SUM(CV71:CV75)</f>
        <v>0</v>
      </c>
      <c r="CW25" s="63">
        <f>RANK(CV25,CV7:CV25,0)</f>
        <v>1</v>
      </c>
      <c r="CX25" s="63">
        <f>SUM(CX71:CX75)</f>
        <v>0</v>
      </c>
      <c r="CY25" s="63">
        <f>RANK(CX25,CX7:CX25,0)</f>
        <v>1</v>
      </c>
      <c r="CZ25" s="63">
        <f>SUM(CZ71:CZ75)</f>
        <v>0</v>
      </c>
      <c r="DA25" s="63">
        <f>RANK(CZ25,CZ7:CZ25,0)</f>
        <v>1</v>
      </c>
      <c r="DB25" s="101">
        <f t="shared" si="7"/>
        <v>51273</v>
      </c>
      <c r="DC25" s="65"/>
    </row>
    <row r="26" spans="1:110" s="34" customFormat="1" ht="5.25" customHeight="1">
      <c r="A26" s="104"/>
      <c r="B26" s="71"/>
      <c r="C26" s="72"/>
      <c r="D26" s="72"/>
      <c r="E26" s="72"/>
      <c r="F26" s="64"/>
      <c r="G26" s="72"/>
      <c r="H26" s="72"/>
      <c r="I26" s="72"/>
      <c r="J26" s="73"/>
      <c r="K26" s="72"/>
      <c r="L26" s="73"/>
      <c r="M26" s="72"/>
      <c r="N26" s="72"/>
      <c r="O26" s="72"/>
      <c r="P26" s="104"/>
      <c r="Q26" s="72"/>
      <c r="R26" s="72"/>
      <c r="S26" s="73"/>
      <c r="T26" s="72"/>
      <c r="U26" s="72"/>
      <c r="V26" s="72"/>
      <c r="W26" s="73"/>
      <c r="X26" s="72"/>
      <c r="Y26" s="72"/>
      <c r="Z26" s="72"/>
      <c r="AA26" s="72"/>
      <c r="AB26" s="72"/>
      <c r="AC26" s="72"/>
      <c r="AD26" s="72"/>
      <c r="AE26" s="104"/>
      <c r="AF26" s="72"/>
      <c r="AG26" s="72"/>
      <c r="AH26" s="72"/>
      <c r="AI26" s="72"/>
      <c r="AJ26" s="72"/>
      <c r="AK26" s="72"/>
      <c r="AL26" s="72"/>
      <c r="AM26" s="72"/>
      <c r="AN26" s="62"/>
      <c r="AO26" s="72"/>
      <c r="AP26" s="142"/>
      <c r="AQ26" s="142"/>
      <c r="AR26" s="142"/>
      <c r="AS26" s="72"/>
      <c r="AT26" s="104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104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104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104"/>
      <c r="CN26" s="72"/>
      <c r="CO26" s="72"/>
      <c r="CP26" s="72"/>
      <c r="CQ26" s="72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101">
        <f t="shared" si="7"/>
        <v>0</v>
      </c>
      <c r="DC26" s="3"/>
    </row>
    <row r="27" spans="1:110" s="34" customFormat="1" ht="21" customHeight="1">
      <c r="A27" s="70" t="s">
        <v>32</v>
      </c>
      <c r="B27" s="71">
        <v>114.19</v>
      </c>
      <c r="C27" s="72"/>
      <c r="D27" s="72">
        <v>5663</v>
      </c>
      <c r="E27" s="72"/>
      <c r="F27" s="64">
        <f>D27/114.19</f>
        <v>49.592783956563622</v>
      </c>
      <c r="G27" s="72"/>
      <c r="H27" s="72">
        <v>1921</v>
      </c>
      <c r="I27" s="72"/>
      <c r="J27" s="73">
        <v>49.7</v>
      </c>
      <c r="K27" s="72"/>
      <c r="L27" s="73">
        <v>95</v>
      </c>
      <c r="M27" s="72"/>
      <c r="N27" s="73">
        <v>12.8</v>
      </c>
      <c r="O27" s="72"/>
      <c r="P27" s="70" t="s">
        <v>32</v>
      </c>
      <c r="Q27" s="73">
        <v>54</v>
      </c>
      <c r="R27" s="72"/>
      <c r="S27" s="73">
        <v>33.200000000000003</v>
      </c>
      <c r="T27" s="72"/>
      <c r="U27" s="105">
        <v>2924</v>
      </c>
      <c r="V27" s="72"/>
      <c r="W27" s="73">
        <v>59.2</v>
      </c>
      <c r="X27" s="72"/>
      <c r="Y27" s="72">
        <v>709</v>
      </c>
      <c r="Z27" s="72"/>
      <c r="AA27" s="73">
        <v>24.4</v>
      </c>
      <c r="AB27" s="72"/>
      <c r="AC27" s="72">
        <v>720</v>
      </c>
      <c r="AD27" s="72"/>
      <c r="AE27" s="70" t="s">
        <v>32</v>
      </c>
      <c r="AF27" s="73">
        <v>24.8</v>
      </c>
      <c r="AG27" s="72"/>
      <c r="AH27" s="72">
        <v>1480</v>
      </c>
      <c r="AI27" s="72"/>
      <c r="AJ27" s="64">
        <v>50.9</v>
      </c>
      <c r="AK27" s="72"/>
      <c r="AL27" s="72">
        <v>591</v>
      </c>
      <c r="AM27" s="72"/>
      <c r="AN27" s="62">
        <f t="shared" si="1"/>
        <v>30.7012987012987</v>
      </c>
      <c r="AO27" s="72"/>
      <c r="AP27" s="142">
        <v>634</v>
      </c>
      <c r="AQ27" s="142"/>
      <c r="AR27" s="142">
        <v>77064</v>
      </c>
      <c r="AS27" s="72"/>
      <c r="AT27" s="70" t="s">
        <v>32</v>
      </c>
      <c r="AU27" s="74">
        <f t="shared" si="8"/>
        <v>130.39593908629442</v>
      </c>
      <c r="AV27" s="72"/>
      <c r="AW27" s="72">
        <v>301</v>
      </c>
      <c r="AX27" s="72"/>
      <c r="AY27" s="72">
        <v>352</v>
      </c>
      <c r="AZ27" s="72"/>
      <c r="BA27" s="72">
        <v>17</v>
      </c>
      <c r="BB27" s="72"/>
      <c r="BC27" s="72">
        <v>193</v>
      </c>
      <c r="BD27" s="72"/>
      <c r="BE27" s="72">
        <v>1491</v>
      </c>
      <c r="BF27" s="72"/>
      <c r="BG27" s="72">
        <v>60</v>
      </c>
      <c r="BH27" s="72"/>
      <c r="BI27" s="70" t="s">
        <v>32</v>
      </c>
      <c r="BJ27" s="72">
        <v>206</v>
      </c>
      <c r="BK27" s="72"/>
      <c r="BL27" s="72">
        <v>97</v>
      </c>
      <c r="BM27" s="72"/>
      <c r="BN27" s="72">
        <v>551</v>
      </c>
      <c r="BO27" s="72"/>
      <c r="BP27" s="72">
        <v>10523</v>
      </c>
      <c r="BQ27" s="72"/>
      <c r="BR27" s="72">
        <v>67</v>
      </c>
      <c r="BS27" s="72"/>
      <c r="BT27" s="72">
        <v>548</v>
      </c>
      <c r="BU27" s="72"/>
      <c r="BV27" s="72">
        <v>20</v>
      </c>
      <c r="BW27" s="72"/>
      <c r="BX27" s="70" t="s">
        <v>32</v>
      </c>
      <c r="BY27" s="72">
        <v>15</v>
      </c>
      <c r="BZ27" s="72"/>
      <c r="CA27" s="72"/>
      <c r="CB27" s="72"/>
      <c r="CC27" s="72"/>
      <c r="CD27" s="72"/>
      <c r="CE27" s="72"/>
      <c r="CF27" s="72"/>
      <c r="CG27" s="72"/>
      <c r="CH27" s="72"/>
      <c r="CI27" s="72">
        <v>317</v>
      </c>
      <c r="CJ27" s="72"/>
      <c r="CK27" s="72">
        <v>247</v>
      </c>
      <c r="CL27" s="72"/>
      <c r="CM27" s="70" t="s">
        <v>32</v>
      </c>
      <c r="CN27" s="73">
        <v>97.9</v>
      </c>
      <c r="CO27" s="72"/>
      <c r="CP27" s="72">
        <v>2281</v>
      </c>
      <c r="CQ27" s="72"/>
      <c r="CR27" s="55"/>
      <c r="CS27" s="55"/>
      <c r="CT27" s="55">
        <v>1925</v>
      </c>
      <c r="CU27" s="55"/>
      <c r="CV27" s="55"/>
      <c r="CW27" s="55"/>
      <c r="CX27" s="55"/>
      <c r="CY27" s="55"/>
      <c r="CZ27" s="55"/>
      <c r="DA27" s="55"/>
      <c r="DB27" s="101">
        <f t="shared" si="7"/>
        <v>2909</v>
      </c>
      <c r="DC27" s="3"/>
    </row>
    <row r="28" spans="1:110" s="34" customFormat="1" ht="21" customHeight="1">
      <c r="A28" s="70" t="s">
        <v>33</v>
      </c>
      <c r="B28" s="71">
        <v>188.13</v>
      </c>
      <c r="C28" s="72"/>
      <c r="D28" s="72">
        <v>12980</v>
      </c>
      <c r="E28" s="72"/>
      <c r="F28" s="149">
        <v>60.9</v>
      </c>
      <c r="G28" s="72"/>
      <c r="H28" s="72">
        <v>4120</v>
      </c>
      <c r="I28" s="72"/>
      <c r="J28" s="73">
        <v>47.7</v>
      </c>
      <c r="K28" s="72"/>
      <c r="L28" s="73">
        <v>95.3</v>
      </c>
      <c r="M28" s="72"/>
      <c r="N28" s="73">
        <v>14</v>
      </c>
      <c r="O28" s="72"/>
      <c r="P28" s="70" t="s">
        <v>33</v>
      </c>
      <c r="Q28" s="73">
        <v>56.7</v>
      </c>
      <c r="R28" s="72"/>
      <c r="S28" s="73">
        <v>29.3</v>
      </c>
      <c r="T28" s="72"/>
      <c r="U28" s="105">
        <v>6454</v>
      </c>
      <c r="V28" s="72"/>
      <c r="W28" s="73">
        <v>57.8</v>
      </c>
      <c r="X28" s="72"/>
      <c r="Y28" s="72">
        <v>1135</v>
      </c>
      <c r="Z28" s="72"/>
      <c r="AA28" s="73">
        <v>17.600000000000001</v>
      </c>
      <c r="AB28" s="72"/>
      <c r="AC28" s="72">
        <v>2081</v>
      </c>
      <c r="AD28" s="72"/>
      <c r="AE28" s="70" t="s">
        <v>33</v>
      </c>
      <c r="AF28" s="73">
        <v>32.200000000000003</v>
      </c>
      <c r="AG28" s="72"/>
      <c r="AH28" s="72">
        <v>3238</v>
      </c>
      <c r="AI28" s="72"/>
      <c r="AJ28" s="64">
        <v>50.2</v>
      </c>
      <c r="AK28" s="72"/>
      <c r="AL28" s="72">
        <f>SUM(AL76:AL77)</f>
        <v>1519</v>
      </c>
      <c r="AM28" s="72"/>
      <c r="AN28" s="62">
        <f t="shared" si="1"/>
        <v>36.296296296296298</v>
      </c>
      <c r="AO28" s="72"/>
      <c r="AP28" s="142">
        <f>SUM(AP76:AP77)</f>
        <v>1398</v>
      </c>
      <c r="AQ28" s="142"/>
      <c r="AR28" s="142">
        <v>72495</v>
      </c>
      <c r="AS28" s="72"/>
      <c r="AT28" s="70" t="s">
        <v>33</v>
      </c>
      <c r="AU28" s="74">
        <f t="shared" si="8"/>
        <v>47.725477287689266</v>
      </c>
      <c r="AV28" s="72"/>
      <c r="AW28" s="72">
        <v>346</v>
      </c>
      <c r="AX28" s="72"/>
      <c r="AY28" s="72">
        <v>605</v>
      </c>
      <c r="AZ28" s="72"/>
      <c r="BA28" s="72">
        <v>44</v>
      </c>
      <c r="BB28" s="72"/>
      <c r="BC28" s="72">
        <v>903</v>
      </c>
      <c r="BD28" s="72"/>
      <c r="BE28" s="72">
        <v>12069</v>
      </c>
      <c r="BF28" s="72"/>
      <c r="BG28" s="72">
        <f>SUM(BG76:BG77)</f>
        <v>95</v>
      </c>
      <c r="BH28" s="72"/>
      <c r="BI28" s="70" t="s">
        <v>33</v>
      </c>
      <c r="BJ28" s="72">
        <f>SUM(BJ76:BJ77)</f>
        <v>302</v>
      </c>
      <c r="BK28" s="72"/>
      <c r="BL28" s="72">
        <v>171</v>
      </c>
      <c r="BM28" s="72"/>
      <c r="BN28" s="72">
        <v>681</v>
      </c>
      <c r="BO28" s="72"/>
      <c r="BP28" s="72">
        <v>8414</v>
      </c>
      <c r="BQ28" s="72"/>
      <c r="BR28" s="72">
        <f>SUM(BR76:BR77)</f>
        <v>123</v>
      </c>
      <c r="BS28" s="72"/>
      <c r="BT28" s="72">
        <f>SUM(BT76:BT77)</f>
        <v>664</v>
      </c>
      <c r="BU28" s="72"/>
      <c r="BV28" s="72">
        <f>SUM(BV76:BV77)</f>
        <v>33</v>
      </c>
      <c r="BW28" s="72"/>
      <c r="BX28" s="70" t="s">
        <v>33</v>
      </c>
      <c r="BY28" s="72">
        <f>SUM(BY76:BY77)</f>
        <v>7</v>
      </c>
      <c r="BZ28" s="72"/>
      <c r="CA28" s="72"/>
      <c r="CB28" s="72"/>
      <c r="CC28" s="72"/>
      <c r="CD28" s="72"/>
      <c r="CE28" s="72"/>
      <c r="CF28" s="72"/>
      <c r="CG28" s="72"/>
      <c r="CH28" s="72"/>
      <c r="CI28" s="72">
        <v>804</v>
      </c>
      <c r="CJ28" s="72"/>
      <c r="CK28" s="72">
        <v>475</v>
      </c>
      <c r="CL28" s="72"/>
      <c r="CM28" s="70" t="s">
        <v>33</v>
      </c>
      <c r="CN28" s="73">
        <v>99.4</v>
      </c>
      <c r="CO28" s="72"/>
      <c r="CP28" s="72">
        <f>SUM(CP76:CP77)</f>
        <v>5206</v>
      </c>
      <c r="CQ28" s="72"/>
      <c r="CR28" s="63">
        <f>SUM(CR76:CR77)</f>
        <v>0</v>
      </c>
      <c r="CS28" s="63"/>
      <c r="CT28" s="63">
        <v>4185</v>
      </c>
      <c r="CU28" s="63"/>
      <c r="CV28" s="63">
        <f>SUM(CV76:CV77)</f>
        <v>0</v>
      </c>
      <c r="CW28" s="63"/>
      <c r="CX28" s="63">
        <f>SUM(CX76:CX77)</f>
        <v>0</v>
      </c>
      <c r="CY28" s="63"/>
      <c r="CZ28" s="63">
        <f>SUM(CZ76:CZ77)</f>
        <v>0</v>
      </c>
      <c r="DA28" s="63"/>
      <c r="DB28" s="101">
        <f t="shared" si="7"/>
        <v>6454</v>
      </c>
      <c r="DC28" s="65"/>
    </row>
    <row r="29" spans="1:110" s="34" customFormat="1" ht="21" customHeight="1">
      <c r="A29" s="69" t="s">
        <v>34</v>
      </c>
      <c r="B29" s="54">
        <v>209.61</v>
      </c>
      <c r="C29" s="55"/>
      <c r="D29" s="55">
        <v>4759</v>
      </c>
      <c r="E29" s="55"/>
      <c r="F29" s="64">
        <f t="shared" si="0"/>
        <v>22.704069462334811</v>
      </c>
      <c r="G29" s="55"/>
      <c r="H29" s="55">
        <v>1268</v>
      </c>
      <c r="I29" s="55"/>
      <c r="J29" s="58">
        <v>43.9</v>
      </c>
      <c r="K29" s="55"/>
      <c r="L29" s="58">
        <v>97</v>
      </c>
      <c r="M29" s="55"/>
      <c r="N29" s="58">
        <v>16.899999999999999</v>
      </c>
      <c r="O29" s="55"/>
      <c r="P29" s="69" t="s">
        <v>34</v>
      </c>
      <c r="Q29" s="58">
        <v>58.9</v>
      </c>
      <c r="R29" s="55"/>
      <c r="S29" s="58">
        <v>24.2</v>
      </c>
      <c r="T29" s="55"/>
      <c r="U29" s="75">
        <v>2952</v>
      </c>
      <c r="V29" s="55"/>
      <c r="W29" s="58">
        <v>74.599999999999994</v>
      </c>
      <c r="X29" s="55"/>
      <c r="Y29" s="55">
        <v>2094</v>
      </c>
      <c r="Z29" s="55"/>
      <c r="AA29" s="58">
        <v>71</v>
      </c>
      <c r="AB29" s="55"/>
      <c r="AC29" s="55">
        <v>127</v>
      </c>
      <c r="AD29" s="55"/>
      <c r="AE29" s="69" t="s">
        <v>34</v>
      </c>
      <c r="AF29" s="58">
        <v>4.3</v>
      </c>
      <c r="AG29" s="55"/>
      <c r="AH29" s="55">
        <v>729</v>
      </c>
      <c r="AI29" s="55"/>
      <c r="AJ29" s="62">
        <v>24.7</v>
      </c>
      <c r="AK29" s="55"/>
      <c r="AL29" s="55">
        <v>634</v>
      </c>
      <c r="AM29" s="55"/>
      <c r="AN29" s="62">
        <f t="shared" si="1"/>
        <v>50.197941409342839</v>
      </c>
      <c r="AO29" s="55"/>
      <c r="AP29" s="144">
        <v>1864</v>
      </c>
      <c r="AQ29" s="144"/>
      <c r="AR29" s="144">
        <v>176860</v>
      </c>
      <c r="AS29" s="55"/>
      <c r="AT29" s="69" t="s">
        <v>34</v>
      </c>
      <c r="AU29" s="57">
        <f t="shared" si="8"/>
        <v>278.95899053627761</v>
      </c>
      <c r="AV29" s="55"/>
      <c r="AW29" s="55">
        <v>885</v>
      </c>
      <c r="AX29" s="55"/>
      <c r="AY29" s="55">
        <v>191</v>
      </c>
      <c r="AZ29" s="55"/>
      <c r="BA29" s="55">
        <v>5</v>
      </c>
      <c r="BB29" s="55"/>
      <c r="BC29" s="55">
        <v>37</v>
      </c>
      <c r="BD29" s="55"/>
      <c r="BE29" s="55">
        <v>373</v>
      </c>
      <c r="BF29" s="55"/>
      <c r="BG29" s="55">
        <v>29</v>
      </c>
      <c r="BH29" s="55"/>
      <c r="BI29" s="69" t="s">
        <v>34</v>
      </c>
      <c r="BJ29" s="55">
        <v>147</v>
      </c>
      <c r="BK29" s="55"/>
      <c r="BL29" s="55">
        <v>50</v>
      </c>
      <c r="BM29" s="55"/>
      <c r="BN29" s="55">
        <v>231</v>
      </c>
      <c r="BO29" s="55"/>
      <c r="BP29" s="55">
        <v>4034</v>
      </c>
      <c r="BQ29" s="55"/>
      <c r="BR29" s="55">
        <v>32</v>
      </c>
      <c r="BS29" s="55"/>
      <c r="BT29" s="55">
        <v>132</v>
      </c>
      <c r="BU29" s="55"/>
      <c r="BV29" s="55">
        <v>9</v>
      </c>
      <c r="BW29" s="55"/>
      <c r="BX29" s="69" t="s">
        <v>34</v>
      </c>
      <c r="BY29" s="55">
        <v>10</v>
      </c>
      <c r="BZ29" s="55"/>
      <c r="CA29" s="55"/>
      <c r="CB29" s="55"/>
      <c r="CC29" s="55"/>
      <c r="CD29" s="55"/>
      <c r="CE29" s="55"/>
      <c r="CF29" s="55"/>
      <c r="CG29" s="55"/>
      <c r="CH29" s="55"/>
      <c r="CI29" s="55">
        <v>324</v>
      </c>
      <c r="CJ29" s="55"/>
      <c r="CK29" s="55">
        <v>193</v>
      </c>
      <c r="CL29" s="55"/>
      <c r="CM29" s="69" t="s">
        <v>34</v>
      </c>
      <c r="CN29" s="58">
        <v>98.6</v>
      </c>
      <c r="CO29" s="55"/>
      <c r="CP29" s="55">
        <v>2142</v>
      </c>
      <c r="CQ29" s="55"/>
      <c r="CR29" s="55"/>
      <c r="CS29" s="55"/>
      <c r="CT29" s="55">
        <v>1263</v>
      </c>
      <c r="CU29" s="55"/>
      <c r="CV29" s="55"/>
      <c r="CW29" s="55"/>
      <c r="CX29" s="55"/>
      <c r="CY29" s="55"/>
      <c r="CZ29" s="55"/>
      <c r="DA29" s="55"/>
      <c r="DB29" s="101">
        <f t="shared" si="7"/>
        <v>2950</v>
      </c>
      <c r="DC29" s="3"/>
      <c r="DD29" s="3"/>
      <c r="DE29" s="3"/>
      <c r="DF29" s="3"/>
    </row>
    <row r="30" spans="1:110" s="34" customFormat="1" ht="21" customHeight="1">
      <c r="A30" s="69" t="s">
        <v>35</v>
      </c>
      <c r="B30" s="54">
        <v>133.1</v>
      </c>
      <c r="C30" s="55"/>
      <c r="D30" s="55">
        <v>3494</v>
      </c>
      <c r="E30" s="55"/>
      <c r="F30" s="64">
        <f t="shared" si="0"/>
        <v>26.250939143501128</v>
      </c>
      <c r="G30" s="55"/>
      <c r="H30" s="55">
        <v>993</v>
      </c>
      <c r="I30" s="55"/>
      <c r="J30" s="58">
        <v>45.5</v>
      </c>
      <c r="K30" s="55"/>
      <c r="L30" s="58">
        <v>98.7</v>
      </c>
      <c r="M30" s="55"/>
      <c r="N30" s="58">
        <v>14.9</v>
      </c>
      <c r="O30" s="55"/>
      <c r="P30" s="69" t="s">
        <v>35</v>
      </c>
      <c r="Q30" s="58">
        <v>58.6</v>
      </c>
      <c r="R30" s="55"/>
      <c r="S30" s="58">
        <v>26.5</v>
      </c>
      <c r="T30" s="55"/>
      <c r="U30" s="75">
        <v>2143</v>
      </c>
      <c r="V30" s="55"/>
      <c r="W30" s="58">
        <v>72.099999999999994</v>
      </c>
      <c r="X30" s="55"/>
      <c r="Y30" s="55">
        <v>1211</v>
      </c>
      <c r="Z30" s="55"/>
      <c r="AA30" s="58">
        <v>56.9</v>
      </c>
      <c r="AB30" s="55"/>
      <c r="AC30" s="55">
        <v>131</v>
      </c>
      <c r="AD30" s="55"/>
      <c r="AE30" s="69" t="s">
        <v>35</v>
      </c>
      <c r="AF30" s="58">
        <v>6.2</v>
      </c>
      <c r="AG30" s="55"/>
      <c r="AH30" s="55">
        <v>788</v>
      </c>
      <c r="AI30" s="55"/>
      <c r="AJ30" s="62">
        <v>37</v>
      </c>
      <c r="AK30" s="55"/>
      <c r="AL30" s="55">
        <v>406</v>
      </c>
      <c r="AM30" s="55"/>
      <c r="AN30" s="62">
        <f t="shared" si="1"/>
        <v>39.726027397260275</v>
      </c>
      <c r="AO30" s="55"/>
      <c r="AP30" s="144">
        <v>1060</v>
      </c>
      <c r="AQ30" s="144"/>
      <c r="AR30" s="144">
        <v>160241</v>
      </c>
      <c r="AS30" s="55"/>
      <c r="AT30" s="69" t="s">
        <v>35</v>
      </c>
      <c r="AU30" s="57">
        <f t="shared" si="8"/>
        <v>394.68226600985224</v>
      </c>
      <c r="AV30" s="55"/>
      <c r="AW30" s="55">
        <v>764</v>
      </c>
      <c r="AX30" s="55"/>
      <c r="AY30" s="55">
        <v>163</v>
      </c>
      <c r="AZ30" s="55"/>
      <c r="BA30" s="55">
        <v>3</v>
      </c>
      <c r="BB30" s="55"/>
      <c r="BC30" s="55">
        <v>54</v>
      </c>
      <c r="BD30" s="55"/>
      <c r="BE30" s="55">
        <v>4447</v>
      </c>
      <c r="BF30" s="55"/>
      <c r="BG30" s="55">
        <v>25</v>
      </c>
      <c r="BH30" s="55"/>
      <c r="BI30" s="69" t="s">
        <v>35</v>
      </c>
      <c r="BJ30" s="55">
        <v>138</v>
      </c>
      <c r="BK30" s="55"/>
      <c r="BL30" s="55">
        <v>43</v>
      </c>
      <c r="BM30" s="55"/>
      <c r="BN30" s="55">
        <v>168</v>
      </c>
      <c r="BO30" s="55"/>
      <c r="BP30" s="55">
        <v>7185</v>
      </c>
      <c r="BQ30" s="55"/>
      <c r="BR30" s="55">
        <v>22</v>
      </c>
      <c r="BS30" s="55"/>
      <c r="BT30" s="55">
        <v>73</v>
      </c>
      <c r="BU30" s="55"/>
      <c r="BV30" s="55">
        <v>14</v>
      </c>
      <c r="BW30" s="55"/>
      <c r="BX30" s="69" t="s">
        <v>35</v>
      </c>
      <c r="BY30" s="55">
        <v>17</v>
      </c>
      <c r="BZ30" s="55"/>
      <c r="CA30" s="55"/>
      <c r="CB30" s="55"/>
      <c r="CC30" s="55"/>
      <c r="CD30" s="55"/>
      <c r="CE30" s="55"/>
      <c r="CF30" s="55"/>
      <c r="CG30" s="55"/>
      <c r="CH30" s="55"/>
      <c r="CI30" s="55">
        <v>219</v>
      </c>
      <c r="CJ30" s="55"/>
      <c r="CK30" s="55">
        <v>109</v>
      </c>
      <c r="CL30" s="55"/>
      <c r="CM30" s="69" t="s">
        <v>35</v>
      </c>
      <c r="CN30" s="58">
        <v>98</v>
      </c>
      <c r="CO30" s="55"/>
      <c r="CP30" s="55">
        <v>1753</v>
      </c>
      <c r="CQ30" s="55"/>
      <c r="CR30" s="55"/>
      <c r="CS30" s="55"/>
      <c r="CT30" s="55">
        <v>1022</v>
      </c>
      <c r="CU30" s="55"/>
      <c r="CV30" s="55"/>
      <c r="CW30" s="55"/>
      <c r="CX30" s="55"/>
      <c r="CY30" s="55"/>
      <c r="CZ30" s="55"/>
      <c r="DA30" s="55"/>
      <c r="DB30" s="101">
        <f t="shared" si="7"/>
        <v>2130</v>
      </c>
      <c r="DC30" s="3"/>
      <c r="DD30" s="3"/>
      <c r="DE30" s="3"/>
      <c r="DF30" s="3"/>
    </row>
    <row r="31" spans="1:110" s="34" customFormat="1" ht="21" customHeight="1">
      <c r="A31" s="69" t="s">
        <v>36</v>
      </c>
      <c r="B31" s="54">
        <v>66.03</v>
      </c>
      <c r="C31" s="55"/>
      <c r="D31" s="55">
        <v>1151</v>
      </c>
      <c r="E31" s="55"/>
      <c r="F31" s="64">
        <f t="shared" si="0"/>
        <v>17.43147054369226</v>
      </c>
      <c r="G31" s="55"/>
      <c r="H31" s="55">
        <v>426</v>
      </c>
      <c r="I31" s="55"/>
      <c r="J31" s="58">
        <v>51.3</v>
      </c>
      <c r="K31" s="55"/>
      <c r="L31" s="58">
        <v>72.7</v>
      </c>
      <c r="M31" s="55"/>
      <c r="N31" s="58">
        <v>14.1</v>
      </c>
      <c r="O31" s="55"/>
      <c r="P31" s="69" t="s">
        <v>36</v>
      </c>
      <c r="Q31" s="58">
        <v>46.5</v>
      </c>
      <c r="R31" s="55"/>
      <c r="S31" s="58">
        <v>39.4</v>
      </c>
      <c r="T31" s="55"/>
      <c r="U31" s="75">
        <v>583</v>
      </c>
      <c r="V31" s="55"/>
      <c r="W31" s="58">
        <v>58.9</v>
      </c>
      <c r="X31" s="55"/>
      <c r="Y31" s="55">
        <v>239</v>
      </c>
      <c r="Z31" s="55"/>
      <c r="AA31" s="58">
        <v>41.1</v>
      </c>
      <c r="AB31" s="55"/>
      <c r="AC31" s="55">
        <v>98</v>
      </c>
      <c r="AD31" s="55"/>
      <c r="AE31" s="69" t="s">
        <v>36</v>
      </c>
      <c r="AF31" s="58">
        <v>16.899999999999999</v>
      </c>
      <c r="AG31" s="55"/>
      <c r="AH31" s="55">
        <v>244</v>
      </c>
      <c r="AI31" s="55"/>
      <c r="AJ31" s="62">
        <v>42</v>
      </c>
      <c r="AK31" s="55"/>
      <c r="AL31" s="55">
        <v>162</v>
      </c>
      <c r="AM31" s="55"/>
      <c r="AN31" s="62">
        <f t="shared" si="1"/>
        <v>22.070844686648503</v>
      </c>
      <c r="AO31" s="55"/>
      <c r="AP31" s="144">
        <v>239</v>
      </c>
      <c r="AQ31" s="144"/>
      <c r="AR31" s="144">
        <v>13925</v>
      </c>
      <c r="AS31" s="55"/>
      <c r="AT31" s="69" t="s">
        <v>36</v>
      </c>
      <c r="AU31" s="57">
        <f t="shared" si="8"/>
        <v>85.956790123456784</v>
      </c>
      <c r="AV31" s="55"/>
      <c r="AW31" s="55">
        <v>85</v>
      </c>
      <c r="AX31" s="55"/>
      <c r="AY31" s="55">
        <v>57</v>
      </c>
      <c r="AZ31" s="55"/>
      <c r="BA31" s="61" t="s">
        <v>260</v>
      </c>
      <c r="BB31" s="61"/>
      <c r="BC31" s="61" t="s">
        <v>260</v>
      </c>
      <c r="BD31" s="61"/>
      <c r="BE31" s="61" t="s">
        <v>260</v>
      </c>
      <c r="BF31" s="55"/>
      <c r="BG31" s="55">
        <v>9</v>
      </c>
      <c r="BH31" s="55"/>
      <c r="BI31" s="69" t="s">
        <v>36</v>
      </c>
      <c r="BJ31" s="55">
        <v>22</v>
      </c>
      <c r="BK31" s="55"/>
      <c r="BL31" s="55">
        <v>13</v>
      </c>
      <c r="BM31" s="55"/>
      <c r="BN31" s="55">
        <v>24</v>
      </c>
      <c r="BO31" s="55"/>
      <c r="BP31" s="55">
        <v>341</v>
      </c>
      <c r="BQ31" s="55"/>
      <c r="BR31" s="55">
        <v>20</v>
      </c>
      <c r="BS31" s="55"/>
      <c r="BT31" s="55">
        <v>70</v>
      </c>
      <c r="BU31" s="55"/>
      <c r="BV31" s="61" t="s">
        <v>260</v>
      </c>
      <c r="BW31" s="55"/>
      <c r="BX31" s="69" t="s">
        <v>36</v>
      </c>
      <c r="BY31" s="55">
        <v>1</v>
      </c>
      <c r="BZ31" s="55"/>
      <c r="CA31" s="55"/>
      <c r="CB31" s="55"/>
      <c r="CC31" s="55"/>
      <c r="CD31" s="55"/>
      <c r="CE31" s="55"/>
      <c r="CF31" s="55"/>
      <c r="CG31" s="55"/>
      <c r="CH31" s="55"/>
      <c r="CI31" s="55">
        <v>81</v>
      </c>
      <c r="CJ31" s="55"/>
      <c r="CK31" s="61" t="s">
        <v>260</v>
      </c>
      <c r="CL31" s="55"/>
      <c r="CM31" s="69" t="s">
        <v>36</v>
      </c>
      <c r="CN31" s="76" t="s">
        <v>260</v>
      </c>
      <c r="CO31" s="55"/>
      <c r="CP31" s="55">
        <v>527</v>
      </c>
      <c r="CQ31" s="55"/>
      <c r="CR31" s="55"/>
      <c r="CS31" s="55"/>
      <c r="CT31" s="55">
        <v>734</v>
      </c>
      <c r="CU31" s="55"/>
      <c r="CV31" s="55"/>
      <c r="CW31" s="55"/>
      <c r="CX31" s="55"/>
      <c r="CY31" s="55"/>
      <c r="CZ31" s="55"/>
      <c r="DA31" s="55"/>
      <c r="DB31" s="101">
        <f t="shared" si="7"/>
        <v>581</v>
      </c>
      <c r="DC31" s="3"/>
      <c r="DD31" s="3"/>
      <c r="DE31" s="3"/>
      <c r="DF31" s="3"/>
    </row>
    <row r="32" spans="1:110" s="34" customFormat="1" ht="21" customHeight="1">
      <c r="A32" s="69" t="s">
        <v>37</v>
      </c>
      <c r="B32" s="54">
        <v>56.26</v>
      </c>
      <c r="C32" s="55"/>
      <c r="D32" s="55">
        <v>942</v>
      </c>
      <c r="E32" s="55"/>
      <c r="F32" s="64">
        <f t="shared" si="0"/>
        <v>16.743690010664771</v>
      </c>
      <c r="G32" s="55"/>
      <c r="H32" s="55">
        <v>355</v>
      </c>
      <c r="I32" s="55"/>
      <c r="J32" s="58">
        <v>51</v>
      </c>
      <c r="K32" s="55"/>
      <c r="L32" s="58">
        <v>91.9</v>
      </c>
      <c r="M32" s="55"/>
      <c r="N32" s="58">
        <v>13.5</v>
      </c>
      <c r="O32" s="55"/>
      <c r="P32" s="69" t="s">
        <v>37</v>
      </c>
      <c r="Q32" s="58">
        <v>47.7</v>
      </c>
      <c r="R32" s="55"/>
      <c r="S32" s="58">
        <v>38.9</v>
      </c>
      <c r="T32" s="55"/>
      <c r="U32" s="75">
        <v>454</v>
      </c>
      <c r="V32" s="55"/>
      <c r="W32" s="58">
        <v>55.7</v>
      </c>
      <c r="X32" s="55"/>
      <c r="Y32" s="55">
        <v>166</v>
      </c>
      <c r="Z32" s="55"/>
      <c r="AA32" s="58">
        <v>36.6</v>
      </c>
      <c r="AB32" s="55"/>
      <c r="AC32" s="55">
        <v>98</v>
      </c>
      <c r="AD32" s="55"/>
      <c r="AE32" s="69" t="s">
        <v>37</v>
      </c>
      <c r="AF32" s="58">
        <v>21.6</v>
      </c>
      <c r="AG32" s="55"/>
      <c r="AH32" s="55">
        <v>190</v>
      </c>
      <c r="AI32" s="55"/>
      <c r="AJ32" s="62">
        <v>41.9</v>
      </c>
      <c r="AK32" s="55"/>
      <c r="AL32" s="55">
        <v>126</v>
      </c>
      <c r="AM32" s="55"/>
      <c r="AN32" s="62">
        <f t="shared" si="1"/>
        <v>35.393258426966291</v>
      </c>
      <c r="AO32" s="55"/>
      <c r="AP32" s="144">
        <v>157</v>
      </c>
      <c r="AQ32" s="144"/>
      <c r="AR32" s="144">
        <v>10466</v>
      </c>
      <c r="AS32" s="55"/>
      <c r="AT32" s="69" t="s">
        <v>37</v>
      </c>
      <c r="AU32" s="57">
        <f t="shared" si="8"/>
        <v>83.063492063492063</v>
      </c>
      <c r="AV32" s="55"/>
      <c r="AW32" s="55">
        <v>53</v>
      </c>
      <c r="AX32" s="55"/>
      <c r="AY32" s="55">
        <v>33</v>
      </c>
      <c r="AZ32" s="55"/>
      <c r="BA32" s="55">
        <v>3</v>
      </c>
      <c r="BB32" s="55"/>
      <c r="BC32" s="55">
        <v>50</v>
      </c>
      <c r="BD32" s="55"/>
      <c r="BE32" s="55">
        <v>229</v>
      </c>
      <c r="BF32" s="55"/>
      <c r="BG32" s="55">
        <v>5</v>
      </c>
      <c r="BH32" s="55"/>
      <c r="BI32" s="69" t="s">
        <v>37</v>
      </c>
      <c r="BJ32" s="55">
        <v>7</v>
      </c>
      <c r="BK32" s="55"/>
      <c r="BL32" s="55">
        <v>7</v>
      </c>
      <c r="BM32" s="55"/>
      <c r="BN32" s="55">
        <v>42</v>
      </c>
      <c r="BO32" s="55"/>
      <c r="BP32" s="55">
        <v>439</v>
      </c>
      <c r="BQ32" s="55"/>
      <c r="BR32" s="55">
        <v>11</v>
      </c>
      <c r="BS32" s="55"/>
      <c r="BT32" s="55">
        <v>39</v>
      </c>
      <c r="BU32" s="55"/>
      <c r="BV32" s="61" t="s">
        <v>261</v>
      </c>
      <c r="BW32" s="55"/>
      <c r="BX32" s="69" t="s">
        <v>37</v>
      </c>
      <c r="BY32" s="55">
        <v>2</v>
      </c>
      <c r="BZ32" s="55"/>
      <c r="CA32" s="55"/>
      <c r="CB32" s="55"/>
      <c r="CC32" s="55"/>
      <c r="CD32" s="55"/>
      <c r="CE32" s="55"/>
      <c r="CF32" s="55"/>
      <c r="CG32" s="55"/>
      <c r="CH32" s="55"/>
      <c r="CI32" s="55">
        <v>64</v>
      </c>
      <c r="CJ32" s="55"/>
      <c r="CK32" s="61" t="s">
        <v>261</v>
      </c>
      <c r="CL32" s="55"/>
      <c r="CM32" s="69" t="s">
        <v>37</v>
      </c>
      <c r="CN32" s="76" t="s">
        <v>261</v>
      </c>
      <c r="CO32" s="55"/>
      <c r="CP32" s="55">
        <v>387</v>
      </c>
      <c r="CQ32" s="55"/>
      <c r="CR32" s="55"/>
      <c r="CS32" s="55"/>
      <c r="CT32" s="55">
        <v>356</v>
      </c>
      <c r="CU32" s="55"/>
      <c r="CV32" s="55"/>
      <c r="CW32" s="55"/>
      <c r="CX32" s="55"/>
      <c r="CY32" s="55"/>
      <c r="CZ32" s="55"/>
      <c r="DA32" s="55"/>
      <c r="DB32" s="101">
        <f t="shared" si="7"/>
        <v>454</v>
      </c>
      <c r="DC32" s="3"/>
      <c r="DD32" s="3"/>
      <c r="DE32" s="3"/>
      <c r="DF32" s="3"/>
    </row>
    <row r="33" spans="1:110" s="34" customFormat="1" ht="5.25" customHeight="1">
      <c r="A33" s="69"/>
      <c r="B33" s="54"/>
      <c r="C33" s="55"/>
      <c r="D33" s="55"/>
      <c r="E33" s="55"/>
      <c r="F33" s="64"/>
      <c r="G33" s="55"/>
      <c r="H33" s="55"/>
      <c r="I33" s="55"/>
      <c r="J33" s="58"/>
      <c r="K33" s="55"/>
      <c r="L33" s="58"/>
      <c r="M33" s="55"/>
      <c r="N33" s="58"/>
      <c r="O33" s="55"/>
      <c r="P33" s="69"/>
      <c r="Q33" s="58"/>
      <c r="R33" s="55"/>
      <c r="S33" s="58"/>
      <c r="T33" s="55"/>
      <c r="U33" s="75"/>
      <c r="V33" s="55"/>
      <c r="W33" s="58"/>
      <c r="X33" s="55"/>
      <c r="Y33" s="55"/>
      <c r="Z33" s="55"/>
      <c r="AA33" s="55"/>
      <c r="AB33" s="55"/>
      <c r="AC33" s="55"/>
      <c r="AD33" s="55"/>
      <c r="AE33" s="69"/>
      <c r="AF33" s="55"/>
      <c r="AG33" s="55"/>
      <c r="AH33" s="55"/>
      <c r="AI33" s="55"/>
      <c r="AJ33" s="62"/>
      <c r="AK33" s="55"/>
      <c r="AL33" s="55"/>
      <c r="AM33" s="55"/>
      <c r="AN33" s="62"/>
      <c r="AO33" s="55"/>
      <c r="AP33" s="144"/>
      <c r="AQ33" s="144"/>
      <c r="AR33" s="144"/>
      <c r="AS33" s="55"/>
      <c r="AT33" s="69"/>
      <c r="AU33" s="57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69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69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69"/>
      <c r="CN33" s="58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101">
        <f t="shared" si="7"/>
        <v>0</v>
      </c>
      <c r="DC33" s="3"/>
      <c r="DD33" s="3"/>
      <c r="DE33" s="3"/>
      <c r="DF33" s="3"/>
    </row>
    <row r="34" spans="1:110" s="34" customFormat="1" ht="21" customHeight="1">
      <c r="A34" s="69" t="s">
        <v>38</v>
      </c>
      <c r="B34" s="54">
        <v>156.05000000000001</v>
      </c>
      <c r="C34" s="55"/>
      <c r="D34" s="55">
        <v>17144</v>
      </c>
      <c r="E34" s="55"/>
      <c r="F34" s="64">
        <f t="shared" si="0"/>
        <v>109.86222364626721</v>
      </c>
      <c r="G34" s="55"/>
      <c r="H34" s="55">
        <v>6752</v>
      </c>
      <c r="I34" s="55"/>
      <c r="J34" s="58">
        <v>44.9</v>
      </c>
      <c r="K34" s="55"/>
      <c r="L34" s="58">
        <v>106</v>
      </c>
      <c r="M34" s="55"/>
      <c r="N34" s="58">
        <v>14.1</v>
      </c>
      <c r="O34" s="55"/>
      <c r="P34" s="69" t="s">
        <v>38</v>
      </c>
      <c r="Q34" s="58">
        <v>63.5</v>
      </c>
      <c r="R34" s="55"/>
      <c r="S34" s="58">
        <v>22.4</v>
      </c>
      <c r="T34" s="55"/>
      <c r="U34" s="75">
        <v>8963</v>
      </c>
      <c r="V34" s="55"/>
      <c r="W34" s="58">
        <v>60.8</v>
      </c>
      <c r="X34" s="55"/>
      <c r="Y34" s="55">
        <v>355</v>
      </c>
      <c r="Z34" s="55"/>
      <c r="AA34" s="62">
        <v>4</v>
      </c>
      <c r="AB34" s="55"/>
      <c r="AC34" s="55">
        <v>1379</v>
      </c>
      <c r="AD34" s="55"/>
      <c r="AE34" s="69" t="s">
        <v>38</v>
      </c>
      <c r="AF34" s="62">
        <v>15.4</v>
      </c>
      <c r="AG34" s="55"/>
      <c r="AH34" s="55">
        <v>7198</v>
      </c>
      <c r="AI34" s="55"/>
      <c r="AJ34" s="62">
        <v>80.599999999999994</v>
      </c>
      <c r="AK34" s="55"/>
      <c r="AL34" s="55">
        <v>368</v>
      </c>
      <c r="AM34" s="55"/>
      <c r="AN34" s="62">
        <f t="shared" si="1"/>
        <v>5.2972506117748663</v>
      </c>
      <c r="AO34" s="55"/>
      <c r="AP34" s="144">
        <v>363</v>
      </c>
      <c r="AQ34" s="144"/>
      <c r="AR34" s="144">
        <v>28949</v>
      </c>
      <c r="AS34" s="55"/>
      <c r="AT34" s="69" t="s">
        <v>38</v>
      </c>
      <c r="AU34" s="57">
        <f t="shared" si="8"/>
        <v>78.665760869565219</v>
      </c>
      <c r="AV34" s="55"/>
      <c r="AW34" s="55">
        <v>95</v>
      </c>
      <c r="AX34" s="55"/>
      <c r="AY34" s="55">
        <v>1361</v>
      </c>
      <c r="AZ34" s="55"/>
      <c r="BA34" s="55">
        <v>12</v>
      </c>
      <c r="BB34" s="55"/>
      <c r="BC34" s="55">
        <v>96</v>
      </c>
      <c r="BD34" s="55"/>
      <c r="BE34" s="55">
        <v>1952</v>
      </c>
      <c r="BF34" s="55"/>
      <c r="BG34" s="55">
        <v>158</v>
      </c>
      <c r="BH34" s="55"/>
      <c r="BI34" s="69" t="s">
        <v>38</v>
      </c>
      <c r="BJ34" s="55">
        <v>1583</v>
      </c>
      <c r="BK34" s="55"/>
      <c r="BL34" s="55">
        <v>491</v>
      </c>
      <c r="BM34" s="55"/>
      <c r="BN34" s="55">
        <v>2388</v>
      </c>
      <c r="BO34" s="55"/>
      <c r="BP34" s="55">
        <v>46187</v>
      </c>
      <c r="BQ34" s="55"/>
      <c r="BR34" s="55">
        <v>113</v>
      </c>
      <c r="BS34" s="55"/>
      <c r="BT34" s="55">
        <v>784</v>
      </c>
      <c r="BU34" s="55"/>
      <c r="BV34" s="55">
        <v>189</v>
      </c>
      <c r="BW34" s="55"/>
      <c r="BX34" s="69" t="s">
        <v>38</v>
      </c>
      <c r="BY34" s="55">
        <v>89</v>
      </c>
      <c r="BZ34" s="55"/>
      <c r="CA34" s="55"/>
      <c r="CB34" s="55"/>
      <c r="CC34" s="55"/>
      <c r="CD34" s="55"/>
      <c r="CE34" s="55"/>
      <c r="CF34" s="55"/>
      <c r="CG34" s="55"/>
      <c r="CH34" s="55"/>
      <c r="CI34" s="55">
        <v>1039</v>
      </c>
      <c r="CJ34" s="55"/>
      <c r="CK34" s="55">
        <v>488</v>
      </c>
      <c r="CL34" s="55"/>
      <c r="CM34" s="69" t="s">
        <v>38</v>
      </c>
      <c r="CN34" s="58">
        <v>99.4</v>
      </c>
      <c r="CO34" s="55"/>
      <c r="CP34" s="55">
        <v>8265</v>
      </c>
      <c r="CQ34" s="55"/>
      <c r="CR34" s="55"/>
      <c r="CS34" s="55"/>
      <c r="CT34" s="55">
        <v>6947</v>
      </c>
      <c r="CU34" s="55"/>
      <c r="CV34" s="55"/>
      <c r="CW34" s="55"/>
      <c r="CX34" s="55"/>
      <c r="CY34" s="55"/>
      <c r="CZ34" s="55"/>
      <c r="DA34" s="55"/>
      <c r="DB34" s="101">
        <f t="shared" si="7"/>
        <v>8932</v>
      </c>
      <c r="DC34" s="3"/>
      <c r="DD34" s="3"/>
      <c r="DE34" s="3"/>
      <c r="DF34" s="3"/>
    </row>
    <row r="35" spans="1:110" s="34" customFormat="1" ht="21" customHeight="1">
      <c r="A35" s="69" t="s">
        <v>39</v>
      </c>
      <c r="B35" s="54">
        <v>58.78</v>
      </c>
      <c r="C35" s="55"/>
      <c r="D35" s="55">
        <v>14124</v>
      </c>
      <c r="E35" s="55"/>
      <c r="F35" s="64">
        <f t="shared" si="0"/>
        <v>240.28581150051036</v>
      </c>
      <c r="G35" s="55"/>
      <c r="H35" s="55">
        <v>5076</v>
      </c>
      <c r="I35" s="55"/>
      <c r="J35" s="58">
        <v>42.8</v>
      </c>
      <c r="K35" s="55"/>
      <c r="L35" s="58">
        <v>105.3</v>
      </c>
      <c r="M35" s="55"/>
      <c r="N35" s="58">
        <v>15.7</v>
      </c>
      <c r="O35" s="55"/>
      <c r="P35" s="69" t="s">
        <v>39</v>
      </c>
      <c r="Q35" s="58">
        <v>64.3</v>
      </c>
      <c r="R35" s="55"/>
      <c r="S35" s="58">
        <v>20</v>
      </c>
      <c r="T35" s="55"/>
      <c r="U35" s="75">
        <v>7535</v>
      </c>
      <c r="V35" s="55"/>
      <c r="W35" s="58">
        <v>63.3</v>
      </c>
      <c r="X35" s="55"/>
      <c r="Y35" s="55">
        <v>920</v>
      </c>
      <c r="Z35" s="55"/>
      <c r="AA35" s="62">
        <v>12.2</v>
      </c>
      <c r="AB35" s="55"/>
      <c r="AC35" s="55">
        <v>2610</v>
      </c>
      <c r="AD35" s="55"/>
      <c r="AE35" s="69" t="s">
        <v>39</v>
      </c>
      <c r="AF35" s="62">
        <v>34.700000000000003</v>
      </c>
      <c r="AG35" s="55"/>
      <c r="AH35" s="55">
        <v>3991</v>
      </c>
      <c r="AI35" s="55"/>
      <c r="AJ35" s="62">
        <v>53.1</v>
      </c>
      <c r="AK35" s="55"/>
      <c r="AL35" s="55">
        <v>716</v>
      </c>
      <c r="AM35" s="55"/>
      <c r="AN35" s="62">
        <f t="shared" si="1"/>
        <v>13.897515527950311</v>
      </c>
      <c r="AO35" s="55"/>
      <c r="AP35" s="144">
        <v>843</v>
      </c>
      <c r="AQ35" s="144"/>
      <c r="AR35" s="144">
        <v>51954</v>
      </c>
      <c r="AS35" s="55"/>
      <c r="AT35" s="69" t="s">
        <v>39</v>
      </c>
      <c r="AU35" s="57">
        <f t="shared" si="8"/>
        <v>72.561452513966486</v>
      </c>
      <c r="AV35" s="55"/>
      <c r="AW35" s="55">
        <v>275</v>
      </c>
      <c r="AX35" s="55"/>
      <c r="AY35" s="55">
        <v>526</v>
      </c>
      <c r="AZ35" s="55"/>
      <c r="BA35" s="55">
        <v>34</v>
      </c>
      <c r="BB35" s="55"/>
      <c r="BC35" s="55">
        <v>2694</v>
      </c>
      <c r="BD35" s="55"/>
      <c r="BE35" s="55">
        <v>72235</v>
      </c>
      <c r="BF35" s="55"/>
      <c r="BG35" s="55">
        <v>87</v>
      </c>
      <c r="BH35" s="55"/>
      <c r="BI35" s="69" t="s">
        <v>39</v>
      </c>
      <c r="BJ35" s="55">
        <v>509</v>
      </c>
      <c r="BK35" s="55"/>
      <c r="BL35" s="55">
        <v>124</v>
      </c>
      <c r="BM35" s="55"/>
      <c r="BN35" s="55">
        <v>753</v>
      </c>
      <c r="BO35" s="55"/>
      <c r="BP35" s="55">
        <v>19071</v>
      </c>
      <c r="BQ35" s="55"/>
      <c r="BR35" s="55">
        <v>76</v>
      </c>
      <c r="BS35" s="55"/>
      <c r="BT35" s="55">
        <v>441</v>
      </c>
      <c r="BU35" s="55"/>
      <c r="BV35" s="55">
        <v>51</v>
      </c>
      <c r="BW35" s="55"/>
      <c r="BX35" s="69" t="s">
        <v>39</v>
      </c>
      <c r="BY35" s="55">
        <v>10</v>
      </c>
      <c r="BZ35" s="55"/>
      <c r="CA35" s="55"/>
      <c r="CB35" s="55"/>
      <c r="CC35" s="55"/>
      <c r="CD35" s="55"/>
      <c r="CE35" s="55"/>
      <c r="CF35" s="55"/>
      <c r="CG35" s="55"/>
      <c r="CH35" s="55"/>
      <c r="CI35" s="55">
        <v>842</v>
      </c>
      <c r="CJ35" s="55"/>
      <c r="CK35" s="55">
        <v>422</v>
      </c>
      <c r="CL35" s="55"/>
      <c r="CM35" s="69" t="s">
        <v>39</v>
      </c>
      <c r="CN35" s="58">
        <v>100</v>
      </c>
      <c r="CO35" s="55"/>
      <c r="CP35" s="55">
        <v>6023</v>
      </c>
      <c r="CQ35" s="55"/>
      <c r="CR35" s="55"/>
      <c r="CS35" s="55"/>
      <c r="CT35" s="55">
        <v>5152</v>
      </c>
      <c r="CU35" s="55"/>
      <c r="CV35" s="55"/>
      <c r="CW35" s="55"/>
      <c r="CX35" s="55"/>
      <c r="CY35" s="55"/>
      <c r="CZ35" s="55"/>
      <c r="DA35" s="55"/>
      <c r="DB35" s="101">
        <f t="shared" si="7"/>
        <v>7521</v>
      </c>
      <c r="DC35" s="3"/>
      <c r="DD35" s="3"/>
      <c r="DE35" s="3"/>
      <c r="DF35" s="3"/>
    </row>
    <row r="36" spans="1:110" s="34" customFormat="1" ht="21" customHeight="1" thickBot="1">
      <c r="A36" s="69" t="s">
        <v>40</v>
      </c>
      <c r="B36" s="131">
        <v>66.819999999999993</v>
      </c>
      <c r="C36" s="75"/>
      <c r="D36" s="75">
        <v>8237</v>
      </c>
      <c r="E36" s="75"/>
      <c r="F36" s="64">
        <f t="shared" si="0"/>
        <v>123.27147560610597</v>
      </c>
      <c r="G36" s="75"/>
      <c r="H36" s="75">
        <v>2724</v>
      </c>
      <c r="I36" s="75"/>
      <c r="J36" s="62">
        <v>47.1</v>
      </c>
      <c r="K36" s="75"/>
      <c r="L36" s="62">
        <v>95.7</v>
      </c>
      <c r="M36" s="75"/>
      <c r="N36" s="62">
        <v>13.5</v>
      </c>
      <c r="O36" s="75"/>
      <c r="P36" s="69" t="s">
        <v>40</v>
      </c>
      <c r="Q36" s="62">
        <v>59.4</v>
      </c>
      <c r="R36" s="75"/>
      <c r="S36" s="62">
        <v>27.1</v>
      </c>
      <c r="T36" s="75"/>
      <c r="U36" s="75">
        <v>4759</v>
      </c>
      <c r="V36" s="75"/>
      <c r="W36" s="62">
        <v>66.8</v>
      </c>
      <c r="X36" s="75"/>
      <c r="Y36" s="75">
        <v>1145</v>
      </c>
      <c r="Z36" s="75"/>
      <c r="AA36" s="62">
        <v>24.1</v>
      </c>
      <c r="AB36" s="75"/>
      <c r="AC36" s="75">
        <v>1345</v>
      </c>
      <c r="AD36" s="75"/>
      <c r="AE36" s="69" t="s">
        <v>40</v>
      </c>
      <c r="AF36" s="62">
        <v>28.3</v>
      </c>
      <c r="AG36" s="75"/>
      <c r="AH36" s="75">
        <v>2261</v>
      </c>
      <c r="AI36" s="75"/>
      <c r="AJ36" s="62">
        <v>47.6</v>
      </c>
      <c r="AK36" s="75"/>
      <c r="AL36" s="75">
        <v>1257</v>
      </c>
      <c r="AM36" s="75"/>
      <c r="AN36" s="62">
        <f t="shared" si="1"/>
        <v>44.52709883103082</v>
      </c>
      <c r="AO36" s="75"/>
      <c r="AP36" s="146">
        <v>1381</v>
      </c>
      <c r="AQ36" s="146"/>
      <c r="AR36" s="146">
        <v>92727</v>
      </c>
      <c r="AS36" s="75"/>
      <c r="AT36" s="69" t="s">
        <v>40</v>
      </c>
      <c r="AU36" s="132">
        <f t="shared" si="8"/>
        <v>73.76849642004774</v>
      </c>
      <c r="AV36" s="75"/>
      <c r="AW36" s="75">
        <v>282</v>
      </c>
      <c r="AX36" s="75"/>
      <c r="AY36" s="75">
        <v>473</v>
      </c>
      <c r="AZ36" s="75"/>
      <c r="BA36" s="75">
        <v>25</v>
      </c>
      <c r="BB36" s="75"/>
      <c r="BC36" s="75">
        <v>636</v>
      </c>
      <c r="BD36" s="75"/>
      <c r="BE36" s="75">
        <v>8507</v>
      </c>
      <c r="BF36" s="75"/>
      <c r="BG36" s="75">
        <v>70</v>
      </c>
      <c r="BH36" s="75"/>
      <c r="BI36" s="69" t="s">
        <v>40</v>
      </c>
      <c r="BJ36" s="75">
        <v>351</v>
      </c>
      <c r="BK36" s="75"/>
      <c r="BL36" s="75">
        <v>103</v>
      </c>
      <c r="BM36" s="75"/>
      <c r="BN36" s="75">
        <v>386</v>
      </c>
      <c r="BO36" s="75"/>
      <c r="BP36" s="75">
        <v>7789</v>
      </c>
      <c r="BQ36" s="75"/>
      <c r="BR36" s="75">
        <v>76</v>
      </c>
      <c r="BS36" s="75"/>
      <c r="BT36" s="75">
        <v>396</v>
      </c>
      <c r="BU36" s="75"/>
      <c r="BV36" s="75">
        <v>26</v>
      </c>
      <c r="BW36" s="75"/>
      <c r="BX36" s="69" t="s">
        <v>40</v>
      </c>
      <c r="BY36" s="75">
        <v>19</v>
      </c>
      <c r="BZ36" s="75"/>
      <c r="CA36" s="75"/>
      <c r="CB36" s="75"/>
      <c r="CC36" s="75"/>
      <c r="CD36" s="75"/>
      <c r="CE36" s="75"/>
      <c r="CF36" s="75"/>
      <c r="CG36" s="75"/>
      <c r="CH36" s="75"/>
      <c r="CI36" s="75">
        <v>494</v>
      </c>
      <c r="CJ36" s="75"/>
      <c r="CK36" s="75">
        <v>261</v>
      </c>
      <c r="CL36" s="75"/>
      <c r="CM36" s="69" t="s">
        <v>40</v>
      </c>
      <c r="CN36" s="62">
        <v>100</v>
      </c>
      <c r="CO36" s="75"/>
      <c r="CP36" s="75">
        <v>3384</v>
      </c>
      <c r="CQ36" s="75"/>
      <c r="CR36" s="77"/>
      <c r="CS36" s="77"/>
      <c r="CT36" s="77">
        <v>2823</v>
      </c>
      <c r="CU36" s="77"/>
      <c r="CV36" s="77"/>
      <c r="CW36" s="77"/>
      <c r="CX36" s="77"/>
      <c r="CY36" s="77"/>
      <c r="CZ36" s="77"/>
      <c r="DA36" s="77"/>
      <c r="DB36" s="101">
        <f t="shared" si="7"/>
        <v>4751</v>
      </c>
      <c r="DC36" s="3"/>
      <c r="DD36" s="3"/>
      <c r="DE36" s="3"/>
      <c r="DF36" s="3"/>
    </row>
    <row r="37" spans="1:110" s="34" customFormat="1" ht="21" customHeight="1" thickBot="1">
      <c r="A37" s="139" t="s">
        <v>296</v>
      </c>
      <c r="B37" s="163" t="s">
        <v>284</v>
      </c>
      <c r="C37" s="164"/>
      <c r="D37" s="163" t="s">
        <v>284</v>
      </c>
      <c r="E37" s="164"/>
      <c r="F37" s="163" t="s">
        <v>284</v>
      </c>
      <c r="G37" s="164"/>
      <c r="H37" s="163" t="s">
        <v>284</v>
      </c>
      <c r="I37" s="164"/>
      <c r="J37" s="163" t="s">
        <v>284</v>
      </c>
      <c r="K37" s="164"/>
      <c r="L37" s="163" t="s">
        <v>284</v>
      </c>
      <c r="M37" s="164"/>
      <c r="N37" s="163" t="s">
        <v>284</v>
      </c>
      <c r="O37" s="165"/>
      <c r="P37" s="139" t="s">
        <v>296</v>
      </c>
      <c r="Q37" s="163" t="s">
        <v>284</v>
      </c>
      <c r="R37" s="164"/>
      <c r="S37" s="163" t="s">
        <v>284</v>
      </c>
      <c r="T37" s="164"/>
      <c r="U37" s="163" t="s">
        <v>284</v>
      </c>
      <c r="V37" s="164"/>
      <c r="W37" s="163" t="s">
        <v>284</v>
      </c>
      <c r="X37" s="164"/>
      <c r="Y37" s="163" t="s">
        <v>284</v>
      </c>
      <c r="Z37" s="164"/>
      <c r="AA37" s="163" t="s">
        <v>284</v>
      </c>
      <c r="AB37" s="164"/>
      <c r="AC37" s="163" t="s">
        <v>284</v>
      </c>
      <c r="AD37" s="165"/>
      <c r="AE37" s="139" t="s">
        <v>296</v>
      </c>
      <c r="AF37" s="163" t="s">
        <v>284</v>
      </c>
      <c r="AG37" s="164"/>
      <c r="AH37" s="163" t="s">
        <v>284</v>
      </c>
      <c r="AI37" s="164"/>
      <c r="AJ37" s="163" t="s">
        <v>284</v>
      </c>
      <c r="AK37" s="164"/>
      <c r="AL37" s="166" t="s">
        <v>285</v>
      </c>
      <c r="AM37" s="168"/>
      <c r="AN37" s="166" t="s">
        <v>285</v>
      </c>
      <c r="AO37" s="168"/>
      <c r="AP37" s="166" t="s">
        <v>286</v>
      </c>
      <c r="AQ37" s="168"/>
      <c r="AR37" s="166" t="s">
        <v>286</v>
      </c>
      <c r="AS37" s="167"/>
      <c r="AT37" s="139" t="s">
        <v>296</v>
      </c>
      <c r="AU37" s="166" t="s">
        <v>286</v>
      </c>
      <c r="AV37" s="168"/>
      <c r="AW37" s="169" t="s">
        <v>297</v>
      </c>
      <c r="AX37" s="170"/>
      <c r="AY37" s="163" t="s">
        <v>287</v>
      </c>
      <c r="AZ37" s="164"/>
      <c r="BA37" s="163" t="s">
        <v>288</v>
      </c>
      <c r="BB37" s="164"/>
      <c r="BC37" s="163" t="s">
        <v>288</v>
      </c>
      <c r="BD37" s="164"/>
      <c r="BE37" s="163" t="s">
        <v>288</v>
      </c>
      <c r="BF37" s="164"/>
      <c r="BG37" s="163" t="s">
        <v>287</v>
      </c>
      <c r="BH37" s="165"/>
      <c r="BI37" s="139" t="s">
        <v>296</v>
      </c>
      <c r="BJ37" s="163" t="s">
        <v>287</v>
      </c>
      <c r="BK37" s="164"/>
      <c r="BL37" s="160" t="s">
        <v>289</v>
      </c>
      <c r="BM37" s="161"/>
      <c r="BN37" s="160" t="s">
        <v>289</v>
      </c>
      <c r="BO37" s="161"/>
      <c r="BP37" s="160" t="s">
        <v>289</v>
      </c>
      <c r="BQ37" s="161"/>
      <c r="BR37" s="160" t="s">
        <v>287</v>
      </c>
      <c r="BS37" s="161"/>
      <c r="BT37" s="160" t="s">
        <v>287</v>
      </c>
      <c r="BU37" s="161"/>
      <c r="BV37" s="160" t="s">
        <v>287</v>
      </c>
      <c r="BW37" s="162"/>
      <c r="BX37" s="139" t="s">
        <v>296</v>
      </c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60" t="s">
        <v>290</v>
      </c>
      <c r="CJ37" s="161"/>
      <c r="CK37" s="160" t="s">
        <v>290</v>
      </c>
      <c r="CL37" s="161"/>
      <c r="CM37" s="133"/>
      <c r="CN37" s="160" t="s">
        <v>290</v>
      </c>
      <c r="CO37" s="161"/>
      <c r="CP37" s="160" t="s">
        <v>291</v>
      </c>
      <c r="CQ37" s="162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101"/>
      <c r="DC37" s="3"/>
      <c r="DD37" s="3"/>
      <c r="DE37" s="3"/>
      <c r="DF37" s="3"/>
    </row>
    <row r="38" spans="1:110" s="34" customFormat="1" ht="18" customHeight="1" thickBo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5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5"/>
      <c r="AU38" s="3"/>
      <c r="AV38" s="3"/>
      <c r="AW38" s="138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5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5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s="34" customFormat="1" ht="21" customHeight="1">
      <c r="A39" s="38"/>
      <c r="B39" s="189" t="s">
        <v>1</v>
      </c>
      <c r="C39" s="188"/>
      <c r="D39" s="189" t="s">
        <v>2</v>
      </c>
      <c r="E39" s="188"/>
      <c r="F39" s="189" t="s">
        <v>3</v>
      </c>
      <c r="G39" s="188"/>
      <c r="H39" s="189" t="s">
        <v>4</v>
      </c>
      <c r="I39" s="188"/>
      <c r="J39" s="189" t="s">
        <v>5</v>
      </c>
      <c r="K39" s="188"/>
      <c r="L39" s="189" t="s">
        <v>6</v>
      </c>
      <c r="M39" s="188"/>
      <c r="N39" s="183" t="s">
        <v>7</v>
      </c>
      <c r="O39" s="184"/>
      <c r="P39" s="38"/>
      <c r="Q39" s="179" t="s">
        <v>41</v>
      </c>
      <c r="R39" s="180"/>
      <c r="S39" s="179" t="s">
        <v>43</v>
      </c>
      <c r="T39" s="180"/>
      <c r="U39" s="189" t="s">
        <v>44</v>
      </c>
      <c r="V39" s="188"/>
      <c r="W39" s="189" t="s">
        <v>131</v>
      </c>
      <c r="X39" s="188"/>
      <c r="Y39" s="190" t="s">
        <v>46</v>
      </c>
      <c r="Z39" s="191"/>
      <c r="AA39" s="190" t="s">
        <v>46</v>
      </c>
      <c r="AB39" s="191"/>
      <c r="AC39" s="190" t="s">
        <v>49</v>
      </c>
      <c r="AD39" s="191"/>
      <c r="AE39" s="38"/>
      <c r="AF39" s="190" t="s">
        <v>49</v>
      </c>
      <c r="AG39" s="191"/>
      <c r="AH39" s="190" t="s">
        <v>50</v>
      </c>
      <c r="AI39" s="191"/>
      <c r="AJ39" s="190" t="s">
        <v>50</v>
      </c>
      <c r="AK39" s="191"/>
      <c r="AL39" s="189" t="s">
        <v>51</v>
      </c>
      <c r="AM39" s="188"/>
      <c r="AN39" s="189" t="s">
        <v>4</v>
      </c>
      <c r="AO39" s="188"/>
      <c r="AP39" s="179" t="s">
        <v>54</v>
      </c>
      <c r="AQ39" s="180"/>
      <c r="AR39" s="179" t="s">
        <v>56</v>
      </c>
      <c r="AS39" s="180"/>
      <c r="AT39" s="38"/>
      <c r="AU39" s="171" t="s">
        <v>57</v>
      </c>
      <c r="AV39" s="172"/>
      <c r="AW39" s="187" t="s">
        <v>59</v>
      </c>
      <c r="AX39" s="188"/>
      <c r="AY39" s="189" t="s">
        <v>61</v>
      </c>
      <c r="AZ39" s="188"/>
      <c r="BA39" s="185" t="s">
        <v>77</v>
      </c>
      <c r="BB39" s="186"/>
      <c r="BC39" s="185" t="s">
        <v>76</v>
      </c>
      <c r="BD39" s="186"/>
      <c r="BE39" s="171" t="s">
        <v>75</v>
      </c>
      <c r="BF39" s="172"/>
      <c r="BG39" s="171" t="s">
        <v>67</v>
      </c>
      <c r="BH39" s="172"/>
      <c r="BI39" s="38"/>
      <c r="BJ39" s="171" t="s">
        <v>67</v>
      </c>
      <c r="BK39" s="172"/>
      <c r="BL39" s="183" t="s">
        <v>68</v>
      </c>
      <c r="BM39" s="184"/>
      <c r="BN39" s="183" t="s">
        <v>69</v>
      </c>
      <c r="BO39" s="184"/>
      <c r="BP39" s="171" t="s">
        <v>71</v>
      </c>
      <c r="BQ39" s="172"/>
      <c r="BR39" s="171" t="s">
        <v>72</v>
      </c>
      <c r="BS39" s="172"/>
      <c r="BT39" s="171" t="s">
        <v>73</v>
      </c>
      <c r="BU39" s="172"/>
      <c r="BV39" s="171" t="s">
        <v>70</v>
      </c>
      <c r="BW39" s="172"/>
      <c r="BX39" s="38"/>
      <c r="BY39" s="171" t="s">
        <v>78</v>
      </c>
      <c r="BZ39" s="172"/>
      <c r="CA39" s="179" t="s">
        <v>80</v>
      </c>
      <c r="CB39" s="180"/>
      <c r="CC39" s="177" t="s">
        <v>81</v>
      </c>
      <c r="CD39" s="178"/>
      <c r="CE39" s="171" t="s">
        <v>84</v>
      </c>
      <c r="CF39" s="172"/>
      <c r="CG39" s="177" t="s">
        <v>86</v>
      </c>
      <c r="CH39" s="178"/>
      <c r="CI39" s="171" t="s">
        <v>88</v>
      </c>
      <c r="CJ39" s="172"/>
      <c r="CK39" s="171" t="s">
        <v>89</v>
      </c>
      <c r="CL39" s="172"/>
      <c r="CM39" s="38"/>
      <c r="CN39" s="171" t="s">
        <v>90</v>
      </c>
      <c r="CO39" s="172"/>
      <c r="CP39" s="177" t="s">
        <v>94</v>
      </c>
      <c r="CQ39" s="178"/>
      <c r="CR39" s="171" t="s">
        <v>92</v>
      </c>
      <c r="CS39" s="172"/>
      <c r="CT39" s="171"/>
      <c r="CU39" s="172"/>
      <c r="CV39" s="171"/>
      <c r="CW39" s="172"/>
      <c r="CX39" s="171"/>
      <c r="CY39" s="172"/>
      <c r="CZ39" s="171"/>
      <c r="DA39" s="172"/>
      <c r="DB39" s="3"/>
      <c r="DC39" s="3"/>
      <c r="DD39" s="3"/>
      <c r="DE39" s="3"/>
      <c r="DF39" s="3"/>
    </row>
    <row r="40" spans="1:110" s="34" customFormat="1" ht="21" customHeight="1">
      <c r="A40" s="39"/>
      <c r="B40" s="40"/>
      <c r="C40" s="41" t="s">
        <v>250</v>
      </c>
      <c r="D40" s="40"/>
      <c r="E40" s="41" t="s">
        <v>8</v>
      </c>
      <c r="F40" s="173" t="s">
        <v>9</v>
      </c>
      <c r="G40" s="174"/>
      <c r="H40" s="173" t="s">
        <v>10</v>
      </c>
      <c r="I40" s="174"/>
      <c r="J40" s="40"/>
      <c r="K40" s="41" t="s">
        <v>11</v>
      </c>
      <c r="L40" s="40"/>
      <c r="M40" s="41" t="s">
        <v>251</v>
      </c>
      <c r="N40" s="40"/>
      <c r="O40" s="41" t="s">
        <v>251</v>
      </c>
      <c r="P40" s="39"/>
      <c r="Q40" s="43" t="s">
        <v>42</v>
      </c>
      <c r="R40" s="41" t="s">
        <v>252</v>
      </c>
      <c r="S40" s="40"/>
      <c r="T40" s="41" t="s">
        <v>252</v>
      </c>
      <c r="U40" s="40"/>
      <c r="V40" s="41" t="s">
        <v>8</v>
      </c>
      <c r="W40" s="40"/>
      <c r="X40" s="41" t="s">
        <v>8</v>
      </c>
      <c r="Y40" s="43" t="s">
        <v>47</v>
      </c>
      <c r="Z40" s="41" t="s">
        <v>8</v>
      </c>
      <c r="AA40" s="43" t="s">
        <v>48</v>
      </c>
      <c r="AB40" s="41" t="s">
        <v>254</v>
      </c>
      <c r="AC40" s="43" t="s">
        <v>47</v>
      </c>
      <c r="AD40" s="41" t="s">
        <v>8</v>
      </c>
      <c r="AE40" s="39"/>
      <c r="AF40" s="43" t="s">
        <v>48</v>
      </c>
      <c r="AG40" s="41" t="s">
        <v>254</v>
      </c>
      <c r="AH40" s="43" t="s">
        <v>47</v>
      </c>
      <c r="AI40" s="41" t="s">
        <v>8</v>
      </c>
      <c r="AJ40" s="43" t="s">
        <v>48</v>
      </c>
      <c r="AK40" s="41" t="s">
        <v>254</v>
      </c>
      <c r="AL40" s="40"/>
      <c r="AM40" s="41" t="s">
        <v>52</v>
      </c>
      <c r="AN40" s="78">
        <v>38384</v>
      </c>
      <c r="AO40" s="41" t="s">
        <v>255</v>
      </c>
      <c r="AP40" s="44" t="s">
        <v>55</v>
      </c>
      <c r="AQ40" s="41" t="s">
        <v>8</v>
      </c>
      <c r="AR40" s="40"/>
      <c r="AS40" s="41" t="s">
        <v>256</v>
      </c>
      <c r="AT40" s="39"/>
      <c r="AU40" s="45" t="s">
        <v>58</v>
      </c>
      <c r="AV40" s="41" t="s">
        <v>257</v>
      </c>
      <c r="AW40" s="43"/>
      <c r="AX40" s="42" t="s">
        <v>60</v>
      </c>
      <c r="AY40" s="43" t="s">
        <v>62</v>
      </c>
      <c r="AZ40" s="41" t="s">
        <v>262</v>
      </c>
      <c r="BA40" s="43"/>
      <c r="BB40" s="41" t="s">
        <v>63</v>
      </c>
      <c r="BC40" s="43"/>
      <c r="BD40" s="41" t="s">
        <v>8</v>
      </c>
      <c r="BE40" s="43"/>
      <c r="BF40" s="46" t="s">
        <v>64</v>
      </c>
      <c r="BG40" s="47" t="s">
        <v>74</v>
      </c>
      <c r="BH40" s="41" t="s">
        <v>63</v>
      </c>
      <c r="BI40" s="39"/>
      <c r="BJ40" s="48" t="s">
        <v>66</v>
      </c>
      <c r="BK40" s="41" t="s">
        <v>8</v>
      </c>
      <c r="BL40" s="43"/>
      <c r="BM40" s="41" t="s">
        <v>63</v>
      </c>
      <c r="BN40" s="43"/>
      <c r="BO40" s="41" t="s">
        <v>8</v>
      </c>
      <c r="BP40" s="43"/>
      <c r="BQ40" s="46" t="s">
        <v>64</v>
      </c>
      <c r="BR40" s="43"/>
      <c r="BS40" s="41" t="s">
        <v>63</v>
      </c>
      <c r="BT40" s="43"/>
      <c r="BU40" s="41" t="s">
        <v>8</v>
      </c>
      <c r="BV40" s="47" t="s">
        <v>65</v>
      </c>
      <c r="BW40" s="41" t="s">
        <v>63</v>
      </c>
      <c r="BX40" s="39"/>
      <c r="BY40" s="47" t="s">
        <v>79</v>
      </c>
      <c r="BZ40" s="41"/>
      <c r="CA40" s="181"/>
      <c r="CB40" s="182"/>
      <c r="CC40" s="49" t="s">
        <v>82</v>
      </c>
      <c r="CD40" s="41" t="s">
        <v>83</v>
      </c>
      <c r="CE40" s="43"/>
      <c r="CF40" s="46" t="s">
        <v>85</v>
      </c>
      <c r="CG40" s="45" t="s">
        <v>87</v>
      </c>
      <c r="CH40" s="41" t="s">
        <v>83</v>
      </c>
      <c r="CI40" s="43"/>
      <c r="CJ40" s="41" t="s">
        <v>8</v>
      </c>
      <c r="CK40" s="47"/>
      <c r="CL40" s="41" t="s">
        <v>8</v>
      </c>
      <c r="CM40" s="39"/>
      <c r="CN40" s="45" t="s">
        <v>91</v>
      </c>
      <c r="CO40" s="41" t="s">
        <v>258</v>
      </c>
      <c r="CP40" s="175" t="s">
        <v>95</v>
      </c>
      <c r="CQ40" s="176"/>
      <c r="CR40" s="45" t="s">
        <v>93</v>
      </c>
      <c r="CS40" s="41" t="s">
        <v>8</v>
      </c>
      <c r="CT40" s="43"/>
      <c r="CU40" s="46"/>
      <c r="CV40" s="45"/>
      <c r="CW40" s="41"/>
      <c r="CX40" s="43"/>
      <c r="CY40" s="41"/>
      <c r="CZ40" s="47"/>
      <c r="DA40" s="41"/>
      <c r="DB40" s="3"/>
      <c r="DC40" s="3"/>
      <c r="DD40" s="3"/>
      <c r="DE40" s="3"/>
      <c r="DF40" s="3"/>
    </row>
    <row r="41" spans="1:110" s="34" customFormat="1" ht="21" customHeight="1" thickBot="1">
      <c r="A41" s="39"/>
      <c r="B41" s="51"/>
      <c r="C41" s="52" t="s">
        <v>0</v>
      </c>
      <c r="D41" s="51"/>
      <c r="E41" s="52" t="s">
        <v>0</v>
      </c>
      <c r="F41" s="51"/>
      <c r="G41" s="52" t="s">
        <v>0</v>
      </c>
      <c r="H41" s="51"/>
      <c r="I41" s="52" t="s">
        <v>0</v>
      </c>
      <c r="J41" s="51"/>
      <c r="K41" s="52" t="s">
        <v>0</v>
      </c>
      <c r="L41" s="51"/>
      <c r="M41" s="52" t="s">
        <v>0</v>
      </c>
      <c r="N41" s="51"/>
      <c r="O41" s="52" t="s">
        <v>0</v>
      </c>
      <c r="P41" s="50"/>
      <c r="Q41" s="51"/>
      <c r="R41" s="52" t="s">
        <v>0</v>
      </c>
      <c r="S41" s="51"/>
      <c r="T41" s="52" t="s">
        <v>0</v>
      </c>
      <c r="U41" s="51"/>
      <c r="V41" s="52" t="s">
        <v>0</v>
      </c>
      <c r="W41" s="51">
        <v>36800</v>
      </c>
      <c r="X41" s="52" t="s">
        <v>0</v>
      </c>
      <c r="Y41" s="51"/>
      <c r="Z41" s="52" t="s">
        <v>0</v>
      </c>
      <c r="AA41" s="51"/>
      <c r="AB41" s="52" t="s">
        <v>0</v>
      </c>
      <c r="AC41" s="51"/>
      <c r="AD41" s="52" t="s">
        <v>0</v>
      </c>
      <c r="AE41" s="50"/>
      <c r="AF41" s="51"/>
      <c r="AG41" s="52" t="s">
        <v>0</v>
      </c>
      <c r="AH41" s="51"/>
      <c r="AI41" s="52" t="s">
        <v>0</v>
      </c>
      <c r="AJ41" s="51"/>
      <c r="AK41" s="52" t="s">
        <v>0</v>
      </c>
      <c r="AL41" s="51"/>
      <c r="AM41" s="52" t="s">
        <v>0</v>
      </c>
      <c r="AN41" s="51"/>
      <c r="AO41" s="52" t="s">
        <v>0</v>
      </c>
      <c r="AP41" s="51"/>
      <c r="AQ41" s="52" t="s">
        <v>0</v>
      </c>
      <c r="AR41" s="51"/>
      <c r="AS41" s="52" t="s">
        <v>0</v>
      </c>
      <c r="AT41" s="50"/>
      <c r="AU41" s="51"/>
      <c r="AV41" s="52" t="s">
        <v>0</v>
      </c>
      <c r="AW41" s="51"/>
      <c r="AX41" s="52" t="s">
        <v>0</v>
      </c>
      <c r="AY41" s="51"/>
      <c r="AZ41" s="52" t="s">
        <v>0</v>
      </c>
      <c r="BA41" s="51"/>
      <c r="BB41" s="52" t="s">
        <v>0</v>
      </c>
      <c r="BC41" s="51"/>
      <c r="BD41" s="52" t="s">
        <v>0</v>
      </c>
      <c r="BE41" s="51"/>
      <c r="BF41" s="52" t="s">
        <v>0</v>
      </c>
      <c r="BG41" s="51"/>
      <c r="BH41" s="52" t="s">
        <v>0</v>
      </c>
      <c r="BI41" s="50"/>
      <c r="BJ41" s="51"/>
      <c r="BK41" s="52" t="s">
        <v>0</v>
      </c>
      <c r="BL41" s="51"/>
      <c r="BM41" s="52" t="s">
        <v>0</v>
      </c>
      <c r="BN41" s="51"/>
      <c r="BO41" s="52" t="s">
        <v>0</v>
      </c>
      <c r="BP41" s="51"/>
      <c r="BQ41" s="52" t="s">
        <v>0</v>
      </c>
      <c r="BR41" s="51"/>
      <c r="BS41" s="52" t="s">
        <v>0</v>
      </c>
      <c r="BT41" s="51"/>
      <c r="BU41" s="52" t="s">
        <v>0</v>
      </c>
      <c r="BV41" s="51"/>
      <c r="BW41" s="52" t="s">
        <v>0</v>
      </c>
      <c r="BX41" s="50"/>
      <c r="BY41" s="51"/>
      <c r="BZ41" s="52" t="s">
        <v>0</v>
      </c>
      <c r="CA41" s="51"/>
      <c r="CB41" s="52" t="s">
        <v>0</v>
      </c>
      <c r="CC41" s="51"/>
      <c r="CD41" s="52" t="s">
        <v>0</v>
      </c>
      <c r="CE41" s="51"/>
      <c r="CF41" s="52" t="s">
        <v>0</v>
      </c>
      <c r="CG41" s="51"/>
      <c r="CH41" s="52" t="s">
        <v>0</v>
      </c>
      <c r="CI41" s="51"/>
      <c r="CJ41" s="52" t="s">
        <v>0</v>
      </c>
      <c r="CK41" s="51"/>
      <c r="CL41" s="52" t="s">
        <v>0</v>
      </c>
      <c r="CM41" s="50"/>
      <c r="CN41" s="51"/>
      <c r="CO41" s="52" t="s">
        <v>0</v>
      </c>
      <c r="CP41" s="51"/>
      <c r="CQ41" s="52" t="s">
        <v>0</v>
      </c>
      <c r="CR41" s="51"/>
      <c r="CS41" s="52" t="s">
        <v>0</v>
      </c>
      <c r="CT41" s="51"/>
      <c r="CU41" s="52"/>
      <c r="CV41" s="51"/>
      <c r="CW41" s="52"/>
      <c r="CX41" s="51"/>
      <c r="CY41" s="52"/>
      <c r="CZ41" s="51"/>
      <c r="DA41" s="52"/>
      <c r="DB41" s="3"/>
      <c r="DC41" s="3"/>
      <c r="DD41" s="3"/>
      <c r="DE41" s="3"/>
      <c r="DF41" s="3"/>
    </row>
    <row r="42" spans="1:110" s="34" customFormat="1">
      <c r="A42" s="79" t="s">
        <v>99</v>
      </c>
      <c r="B42" s="2">
        <v>176.73</v>
      </c>
      <c r="C42" s="2"/>
      <c r="D42" s="2">
        <v>123678</v>
      </c>
      <c r="E42" s="2"/>
      <c r="F42" s="80">
        <f t="shared" ref="F42:F48" si="9">D42/B42</f>
        <v>699.81327448650484</v>
      </c>
      <c r="G42" s="2"/>
      <c r="H42" s="2">
        <v>46809</v>
      </c>
      <c r="I42" s="2"/>
      <c r="J42" s="2"/>
      <c r="K42" s="2"/>
      <c r="L42" s="2"/>
      <c r="M42" s="2"/>
      <c r="N42" s="2"/>
      <c r="O42" s="2"/>
      <c r="P42" s="81" t="s">
        <v>99</v>
      </c>
      <c r="Q42" s="3"/>
      <c r="R42" s="3"/>
      <c r="S42" s="3"/>
      <c r="T42" s="3"/>
      <c r="U42" s="3"/>
      <c r="V42" s="3"/>
      <c r="W42" s="3"/>
      <c r="X42" s="3"/>
      <c r="Y42" s="3">
        <v>4091</v>
      </c>
      <c r="Z42" s="3"/>
      <c r="AA42" s="3"/>
      <c r="AB42" s="3"/>
      <c r="AC42" s="3">
        <v>25840</v>
      </c>
      <c r="AD42" s="3"/>
      <c r="AE42" s="81" t="s">
        <v>99</v>
      </c>
      <c r="AF42" s="3"/>
      <c r="AG42" s="3"/>
      <c r="AH42" s="3">
        <v>35002</v>
      </c>
      <c r="AI42" s="3"/>
      <c r="AJ42" s="3"/>
      <c r="AK42" s="3"/>
      <c r="AL42" s="3">
        <v>4371</v>
      </c>
      <c r="AM42" s="3"/>
      <c r="AN42" s="3">
        <v>50538</v>
      </c>
      <c r="AO42" s="3"/>
      <c r="AP42" s="3">
        <v>3572</v>
      </c>
      <c r="AQ42" s="3"/>
      <c r="AR42" s="3">
        <v>210005</v>
      </c>
      <c r="AS42" s="3"/>
      <c r="AT42" s="81" t="s">
        <v>99</v>
      </c>
      <c r="AU42" s="3"/>
      <c r="AV42" s="3"/>
      <c r="AW42" s="3">
        <v>501</v>
      </c>
      <c r="AX42" s="3"/>
      <c r="AY42" s="3">
        <v>6327</v>
      </c>
      <c r="AZ42" s="3"/>
      <c r="BA42" s="3">
        <v>378</v>
      </c>
      <c r="BB42" s="3"/>
      <c r="BC42" s="3">
        <v>13593</v>
      </c>
      <c r="BD42" s="3"/>
      <c r="BE42" s="3">
        <v>385548</v>
      </c>
      <c r="BF42" s="3"/>
      <c r="BG42" s="3">
        <v>1130</v>
      </c>
      <c r="BH42" s="3"/>
      <c r="BI42" s="81" t="s">
        <v>99</v>
      </c>
      <c r="BJ42" s="3">
        <v>7593</v>
      </c>
      <c r="BK42" s="3"/>
      <c r="BL42" s="3">
        <v>1826</v>
      </c>
      <c r="BM42" s="3"/>
      <c r="BN42" s="3">
        <v>13031</v>
      </c>
      <c r="BO42" s="3"/>
      <c r="BP42" s="3">
        <v>419860</v>
      </c>
      <c r="BQ42" s="3"/>
      <c r="BR42" s="3">
        <v>648</v>
      </c>
      <c r="BS42" s="3"/>
      <c r="BT42" s="3">
        <v>3959</v>
      </c>
      <c r="BU42" s="3"/>
      <c r="BV42" s="3">
        <v>414</v>
      </c>
      <c r="BW42" s="3"/>
      <c r="BX42" s="81" t="s">
        <v>99</v>
      </c>
      <c r="BY42" s="3">
        <v>61</v>
      </c>
      <c r="BZ42" s="3"/>
      <c r="CA42" s="3"/>
      <c r="CB42" s="3"/>
      <c r="CC42" s="3"/>
      <c r="CD42" s="3"/>
      <c r="CE42" s="3"/>
      <c r="CF42" s="3"/>
      <c r="CG42" s="3"/>
      <c r="CH42" s="3"/>
      <c r="CI42" s="3">
        <v>7239</v>
      </c>
      <c r="CJ42" s="3"/>
      <c r="CK42" s="3">
        <v>3535</v>
      </c>
      <c r="CL42" s="3"/>
      <c r="CM42" s="81" t="s">
        <v>99</v>
      </c>
      <c r="CN42" s="3">
        <v>1225</v>
      </c>
      <c r="CO42" s="3">
        <v>1257</v>
      </c>
      <c r="CP42" s="3">
        <v>52069</v>
      </c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s="34" customFormat="1">
      <c r="A43" s="82" t="s">
        <v>100</v>
      </c>
      <c r="B43" s="2">
        <v>105.7</v>
      </c>
      <c r="C43" s="2"/>
      <c r="D43" s="2">
        <v>24538</v>
      </c>
      <c r="E43" s="2"/>
      <c r="F43" s="83">
        <f t="shared" si="9"/>
        <v>232.14758751182592</v>
      </c>
      <c r="G43" s="2"/>
      <c r="H43" s="2">
        <v>8209</v>
      </c>
      <c r="I43" s="2"/>
      <c r="J43" s="2"/>
      <c r="K43" s="2"/>
      <c r="L43" s="2"/>
      <c r="M43" s="2"/>
      <c r="N43" s="2"/>
      <c r="O43" s="2"/>
      <c r="P43" s="84" t="s">
        <v>100</v>
      </c>
      <c r="Q43" s="3"/>
      <c r="R43" s="3"/>
      <c r="S43" s="3"/>
      <c r="T43" s="3"/>
      <c r="U43" s="3"/>
      <c r="V43" s="3"/>
      <c r="W43" s="3"/>
      <c r="X43" s="3"/>
      <c r="Y43" s="3">
        <v>1008</v>
      </c>
      <c r="Z43" s="3"/>
      <c r="AA43" s="3"/>
      <c r="AB43" s="3"/>
      <c r="AC43" s="3">
        <v>5800</v>
      </c>
      <c r="AD43" s="3"/>
      <c r="AE43" s="84" t="s">
        <v>100</v>
      </c>
      <c r="AF43" s="3"/>
      <c r="AG43" s="3"/>
      <c r="AH43" s="3">
        <v>6287</v>
      </c>
      <c r="AI43" s="3"/>
      <c r="AJ43" s="3"/>
      <c r="AK43" s="3"/>
      <c r="AL43" s="3">
        <v>1527</v>
      </c>
      <c r="AM43" s="3"/>
      <c r="AN43" s="3">
        <v>8302</v>
      </c>
      <c r="AO43" s="3"/>
      <c r="AP43" s="3">
        <v>904</v>
      </c>
      <c r="AQ43" s="3"/>
      <c r="AR43" s="3">
        <v>61529</v>
      </c>
      <c r="AS43" s="3"/>
      <c r="AT43" s="84" t="s">
        <v>100</v>
      </c>
      <c r="AU43" s="3"/>
      <c r="AV43" s="3"/>
      <c r="AW43" s="3">
        <v>107</v>
      </c>
      <c r="AX43" s="3"/>
      <c r="AY43" s="3">
        <v>1088</v>
      </c>
      <c r="AZ43" s="3"/>
      <c r="BA43" s="3">
        <v>100</v>
      </c>
      <c r="BB43" s="3"/>
      <c r="BC43" s="3">
        <v>4867</v>
      </c>
      <c r="BD43" s="3"/>
      <c r="BE43" s="3">
        <v>194215</v>
      </c>
      <c r="BF43" s="3"/>
      <c r="BG43" s="3">
        <v>191</v>
      </c>
      <c r="BH43" s="3"/>
      <c r="BI43" s="84" t="s">
        <v>100</v>
      </c>
      <c r="BJ43" s="3">
        <v>1039</v>
      </c>
      <c r="BK43" s="3"/>
      <c r="BL43" s="3">
        <v>263</v>
      </c>
      <c r="BM43" s="3"/>
      <c r="BN43" s="3">
        <v>1390</v>
      </c>
      <c r="BO43" s="3"/>
      <c r="BP43" s="3">
        <v>20806</v>
      </c>
      <c r="BQ43" s="3"/>
      <c r="BR43" s="3">
        <v>170</v>
      </c>
      <c r="BS43" s="3"/>
      <c r="BT43" s="3">
        <v>672</v>
      </c>
      <c r="BU43" s="3"/>
      <c r="BV43" s="3">
        <v>62</v>
      </c>
      <c r="BW43" s="3"/>
      <c r="BX43" s="84" t="s">
        <v>100</v>
      </c>
      <c r="BY43" s="3">
        <v>41</v>
      </c>
      <c r="BZ43" s="3"/>
      <c r="CA43" s="3"/>
      <c r="CB43" s="3"/>
      <c r="CC43" s="3"/>
      <c r="CD43" s="3"/>
      <c r="CE43" s="3"/>
      <c r="CF43" s="3"/>
      <c r="CG43" s="3"/>
      <c r="CH43" s="3"/>
      <c r="CI43" s="3">
        <v>1459</v>
      </c>
      <c r="CJ43" s="3"/>
      <c r="CK43" s="3">
        <v>726</v>
      </c>
      <c r="CL43" s="3"/>
      <c r="CM43" s="84" t="s">
        <v>100</v>
      </c>
      <c r="CN43" s="3">
        <v>234</v>
      </c>
      <c r="CO43" s="3">
        <v>238</v>
      </c>
      <c r="CP43" s="3">
        <v>9838</v>
      </c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s="34" customFormat="1">
      <c r="A44" s="82" t="s">
        <v>101</v>
      </c>
      <c r="B44" s="2">
        <v>181.9</v>
      </c>
      <c r="C44" s="2"/>
      <c r="D44" s="2">
        <v>11310</v>
      </c>
      <c r="E44" s="2"/>
      <c r="F44" s="83">
        <f t="shared" si="9"/>
        <v>62.177020340846617</v>
      </c>
      <c r="G44" s="2"/>
      <c r="H44" s="2">
        <v>3532</v>
      </c>
      <c r="I44" s="2"/>
      <c r="J44" s="2"/>
      <c r="K44" s="2"/>
      <c r="L44" s="2"/>
      <c r="M44" s="2"/>
      <c r="N44" s="2"/>
      <c r="O44" s="2"/>
      <c r="P44" s="84" t="s">
        <v>101</v>
      </c>
      <c r="Q44" s="3"/>
      <c r="R44" s="3"/>
      <c r="S44" s="3"/>
      <c r="T44" s="3"/>
      <c r="U44" s="3"/>
      <c r="V44" s="3"/>
      <c r="W44" s="3"/>
      <c r="X44" s="3"/>
      <c r="Y44" s="3">
        <v>1022</v>
      </c>
      <c r="Z44" s="3"/>
      <c r="AA44" s="3"/>
      <c r="AB44" s="3"/>
      <c r="AC44" s="3">
        <v>2018</v>
      </c>
      <c r="AD44" s="3"/>
      <c r="AE44" s="84" t="s">
        <v>101</v>
      </c>
      <c r="AF44" s="3"/>
      <c r="AG44" s="3"/>
      <c r="AH44" s="3">
        <v>2928</v>
      </c>
      <c r="AI44" s="3"/>
      <c r="AJ44" s="3"/>
      <c r="AK44" s="3"/>
      <c r="AL44" s="3">
        <v>1066</v>
      </c>
      <c r="AM44" s="3"/>
      <c r="AN44" s="3">
        <v>3548</v>
      </c>
      <c r="AO44" s="3"/>
      <c r="AP44" s="3">
        <v>862</v>
      </c>
      <c r="AQ44" s="3"/>
      <c r="AR44" s="3">
        <v>51796</v>
      </c>
      <c r="AS44" s="3"/>
      <c r="AT44" s="84" t="s">
        <v>101</v>
      </c>
      <c r="AU44" s="3"/>
      <c r="AV44" s="3"/>
      <c r="AW44" s="3">
        <v>185</v>
      </c>
      <c r="AX44" s="3"/>
      <c r="AY44" s="3">
        <v>502</v>
      </c>
      <c r="AZ44" s="3"/>
      <c r="BA44" s="3">
        <v>22</v>
      </c>
      <c r="BB44" s="3"/>
      <c r="BC44" s="3">
        <v>615</v>
      </c>
      <c r="BD44" s="3"/>
      <c r="BE44" s="3">
        <v>8445</v>
      </c>
      <c r="BF44" s="3"/>
      <c r="BG44" s="3">
        <v>65</v>
      </c>
      <c r="BH44" s="3"/>
      <c r="BI44" s="84" t="s">
        <v>101</v>
      </c>
      <c r="BJ44" s="3">
        <v>352</v>
      </c>
      <c r="BK44" s="3"/>
      <c r="BL44" s="3">
        <v>78</v>
      </c>
      <c r="BM44" s="3"/>
      <c r="BN44" s="3">
        <v>393</v>
      </c>
      <c r="BO44" s="3"/>
      <c r="BP44" s="3">
        <v>6697</v>
      </c>
      <c r="BQ44" s="3"/>
      <c r="BR44" s="3">
        <v>72</v>
      </c>
      <c r="BS44" s="3"/>
      <c r="BT44" s="3">
        <v>285</v>
      </c>
      <c r="BU44" s="3"/>
      <c r="BV44" s="3">
        <v>42</v>
      </c>
      <c r="BW44" s="3"/>
      <c r="BX44" s="84" t="s">
        <v>101</v>
      </c>
      <c r="BY44" s="3">
        <v>92</v>
      </c>
      <c r="BZ44" s="3"/>
      <c r="CA44" s="3"/>
      <c r="CB44" s="3"/>
      <c r="CC44" s="3"/>
      <c r="CD44" s="3"/>
      <c r="CE44" s="3"/>
      <c r="CF44" s="3"/>
      <c r="CG44" s="3"/>
      <c r="CH44" s="3"/>
      <c r="CI44" s="3">
        <v>713</v>
      </c>
      <c r="CJ44" s="3"/>
      <c r="CK44" s="3">
        <v>435</v>
      </c>
      <c r="CL44" s="3"/>
      <c r="CM44" s="84" t="s">
        <v>101</v>
      </c>
      <c r="CN44" s="3">
        <v>147</v>
      </c>
      <c r="CO44" s="3">
        <v>148</v>
      </c>
      <c r="CP44" s="3">
        <v>4683</v>
      </c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s="34" customFormat="1" ht="14.25" thickBot="1">
      <c r="A45" s="85" t="s">
        <v>102</v>
      </c>
      <c r="B45" s="86">
        <v>87.67</v>
      </c>
      <c r="C45" s="87"/>
      <c r="D45" s="87">
        <v>4119</v>
      </c>
      <c r="E45" s="87"/>
      <c r="F45" s="88">
        <f t="shared" si="9"/>
        <v>46.983004448500054</v>
      </c>
      <c r="G45" s="87"/>
      <c r="H45" s="87">
        <v>1325</v>
      </c>
      <c r="I45" s="87"/>
      <c r="J45" s="87"/>
      <c r="K45" s="87"/>
      <c r="L45" s="87"/>
      <c r="M45" s="87"/>
      <c r="N45" s="87"/>
      <c r="O45" s="87"/>
      <c r="P45" s="89" t="s">
        <v>102</v>
      </c>
      <c r="Q45" s="90"/>
      <c r="R45" s="91"/>
      <c r="S45" s="91"/>
      <c r="T45" s="91"/>
      <c r="U45" s="91"/>
      <c r="V45" s="91"/>
      <c r="W45" s="91"/>
      <c r="X45" s="91"/>
      <c r="Y45" s="91">
        <v>349</v>
      </c>
      <c r="Z45" s="91"/>
      <c r="AA45" s="91"/>
      <c r="AB45" s="91"/>
      <c r="AC45" s="91">
        <v>953</v>
      </c>
      <c r="AD45" s="91"/>
      <c r="AE45" s="89" t="s">
        <v>102</v>
      </c>
      <c r="AF45" s="90"/>
      <c r="AG45" s="91"/>
      <c r="AH45" s="91">
        <v>923</v>
      </c>
      <c r="AI45" s="91"/>
      <c r="AJ45" s="91"/>
      <c r="AK45" s="91"/>
      <c r="AL45" s="91">
        <v>551</v>
      </c>
      <c r="AM45" s="91"/>
      <c r="AN45" s="91">
        <v>1343</v>
      </c>
      <c r="AO45" s="91"/>
      <c r="AP45" s="91">
        <v>465</v>
      </c>
      <c r="AQ45" s="91"/>
      <c r="AR45" s="91">
        <v>29181</v>
      </c>
      <c r="AS45" s="91"/>
      <c r="AT45" s="89" t="s">
        <v>102</v>
      </c>
      <c r="AU45" s="90"/>
      <c r="AV45" s="91"/>
      <c r="AW45" s="91">
        <v>110</v>
      </c>
      <c r="AX45" s="91"/>
      <c r="AY45" s="91">
        <v>204</v>
      </c>
      <c r="AZ45" s="91"/>
      <c r="BA45" s="91">
        <v>15</v>
      </c>
      <c r="BB45" s="91"/>
      <c r="BC45" s="91">
        <v>333</v>
      </c>
      <c r="BD45" s="91"/>
      <c r="BE45" s="91">
        <v>4291</v>
      </c>
      <c r="BF45" s="91"/>
      <c r="BG45" s="91">
        <v>31</v>
      </c>
      <c r="BH45" s="91"/>
      <c r="BI45" s="89" t="s">
        <v>102</v>
      </c>
      <c r="BJ45" s="90">
        <v>60</v>
      </c>
      <c r="BK45" s="91"/>
      <c r="BL45" s="91">
        <v>40</v>
      </c>
      <c r="BM45" s="91"/>
      <c r="BN45" s="91">
        <v>209</v>
      </c>
      <c r="BO45" s="91"/>
      <c r="BP45" s="91">
        <v>5560</v>
      </c>
      <c r="BQ45" s="91"/>
      <c r="BR45" s="91">
        <v>53</v>
      </c>
      <c r="BS45" s="91"/>
      <c r="BT45" s="91">
        <v>178</v>
      </c>
      <c r="BU45" s="91"/>
      <c r="BV45" s="91">
        <v>12</v>
      </c>
      <c r="BW45" s="91"/>
      <c r="BX45" s="89" t="s">
        <v>102</v>
      </c>
      <c r="BY45" s="90">
        <v>5</v>
      </c>
      <c r="BZ45" s="91"/>
      <c r="CA45" s="91"/>
      <c r="CB45" s="91"/>
      <c r="CC45" s="91"/>
      <c r="CD45" s="91"/>
      <c r="CE45" s="91"/>
      <c r="CF45" s="91"/>
      <c r="CG45" s="91"/>
      <c r="CH45" s="91"/>
      <c r="CI45" s="91">
        <v>227</v>
      </c>
      <c r="CJ45" s="91"/>
      <c r="CK45" s="91">
        <v>285</v>
      </c>
      <c r="CL45" s="91"/>
      <c r="CM45" s="89" t="s">
        <v>102</v>
      </c>
      <c r="CN45" s="90">
        <v>104</v>
      </c>
      <c r="CO45" s="91">
        <v>107</v>
      </c>
      <c r="CP45" s="91">
        <v>1643</v>
      </c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3"/>
      <c r="DC45" s="3"/>
      <c r="DD45" s="3"/>
      <c r="DE45" s="3"/>
      <c r="DF45" s="3"/>
    </row>
    <row r="46" spans="1:110" s="34" customFormat="1">
      <c r="A46" s="79" t="s">
        <v>96</v>
      </c>
      <c r="B46" s="92">
        <v>464.84</v>
      </c>
      <c r="C46" s="93"/>
      <c r="D46" s="93">
        <v>29792</v>
      </c>
      <c r="E46" s="93"/>
      <c r="F46" s="83">
        <f t="shared" si="9"/>
        <v>64.0908699767662</v>
      </c>
      <c r="G46" s="93"/>
      <c r="H46" s="93">
        <v>10433</v>
      </c>
      <c r="I46" s="93"/>
      <c r="J46" s="93"/>
      <c r="K46" s="93"/>
      <c r="L46" s="93"/>
      <c r="M46" s="93"/>
      <c r="N46" s="93"/>
      <c r="O46" s="93"/>
      <c r="P46" s="81" t="s">
        <v>96</v>
      </c>
      <c r="Q46" s="94"/>
      <c r="R46" s="94"/>
      <c r="S46" s="94"/>
      <c r="T46" s="94"/>
      <c r="U46" s="94"/>
      <c r="V46" s="94"/>
      <c r="W46" s="94"/>
      <c r="X46" s="94"/>
      <c r="Y46" s="94">
        <v>1446</v>
      </c>
      <c r="Z46" s="94"/>
      <c r="AA46" s="94"/>
      <c r="AB46" s="94"/>
      <c r="AC46" s="94">
        <v>6121</v>
      </c>
      <c r="AD46" s="94"/>
      <c r="AE46" s="81" t="s">
        <v>96</v>
      </c>
      <c r="AF46" s="94"/>
      <c r="AG46" s="94"/>
      <c r="AH46" s="94">
        <v>9286</v>
      </c>
      <c r="AI46" s="94"/>
      <c r="AJ46" s="94"/>
      <c r="AK46" s="94"/>
      <c r="AL46" s="94">
        <v>1964</v>
      </c>
      <c r="AM46" s="94"/>
      <c r="AN46" s="94">
        <v>10476</v>
      </c>
      <c r="AO46" s="94"/>
      <c r="AP46" s="94">
        <v>2048</v>
      </c>
      <c r="AQ46" s="94"/>
      <c r="AR46" s="94">
        <v>201361</v>
      </c>
      <c r="AS46" s="94"/>
      <c r="AT46" s="81" t="s">
        <v>96</v>
      </c>
      <c r="AU46" s="94"/>
      <c r="AV46" s="94"/>
      <c r="AW46" s="94">
        <v>319</v>
      </c>
      <c r="AX46" s="94"/>
      <c r="AY46" s="94">
        <v>1788</v>
      </c>
      <c r="AZ46" s="94"/>
      <c r="BA46" s="94">
        <v>58</v>
      </c>
      <c r="BB46" s="94"/>
      <c r="BC46" s="94">
        <v>2091</v>
      </c>
      <c r="BD46" s="94"/>
      <c r="BE46" s="94">
        <v>64850</v>
      </c>
      <c r="BF46" s="94"/>
      <c r="BG46" s="94">
        <v>312</v>
      </c>
      <c r="BH46" s="94"/>
      <c r="BI46" s="81" t="s">
        <v>96</v>
      </c>
      <c r="BJ46" s="94">
        <v>1430</v>
      </c>
      <c r="BK46" s="94"/>
      <c r="BL46" s="94">
        <v>444</v>
      </c>
      <c r="BM46" s="94"/>
      <c r="BN46" s="94">
        <v>2585</v>
      </c>
      <c r="BO46" s="94"/>
      <c r="BP46" s="94">
        <v>55583</v>
      </c>
      <c r="BQ46" s="94"/>
      <c r="BR46" s="94">
        <v>288</v>
      </c>
      <c r="BS46" s="94"/>
      <c r="BT46" s="94">
        <v>1846</v>
      </c>
      <c r="BU46" s="94"/>
      <c r="BV46" s="94">
        <v>121</v>
      </c>
      <c r="BW46" s="94"/>
      <c r="BX46" s="81" t="s">
        <v>96</v>
      </c>
      <c r="BY46" s="94">
        <v>99</v>
      </c>
      <c r="BZ46" s="94"/>
      <c r="CA46" s="94"/>
      <c r="CB46" s="94"/>
      <c r="CC46" s="94"/>
      <c r="CD46" s="94"/>
      <c r="CE46" s="94"/>
      <c r="CF46" s="94"/>
      <c r="CG46" s="94"/>
      <c r="CH46" s="94"/>
      <c r="CI46" s="94">
        <v>1766</v>
      </c>
      <c r="CJ46" s="94"/>
      <c r="CK46" s="94">
        <v>849</v>
      </c>
      <c r="CL46" s="94"/>
      <c r="CM46" s="81" t="s">
        <v>96</v>
      </c>
      <c r="CN46" s="94">
        <v>284</v>
      </c>
      <c r="CO46" s="94">
        <v>288</v>
      </c>
      <c r="CP46" s="94">
        <v>11718</v>
      </c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3"/>
      <c r="DC46" s="3"/>
      <c r="DD46" s="3"/>
      <c r="DE46" s="3"/>
      <c r="DF46" s="3"/>
    </row>
    <row r="47" spans="1:110" s="34" customFormat="1">
      <c r="A47" s="82" t="s">
        <v>97</v>
      </c>
      <c r="B47" s="10">
        <v>33.94</v>
      </c>
      <c r="C47" s="11"/>
      <c r="D47" s="11">
        <v>1112</v>
      </c>
      <c r="E47" s="11"/>
      <c r="F47" s="83">
        <f t="shared" si="9"/>
        <v>32.763700648202715</v>
      </c>
      <c r="G47" s="11"/>
      <c r="H47" s="11">
        <v>368</v>
      </c>
      <c r="I47" s="11"/>
      <c r="J47" s="11"/>
      <c r="K47" s="11"/>
      <c r="L47" s="11"/>
      <c r="M47" s="11"/>
      <c r="N47" s="11"/>
      <c r="O47" s="11"/>
      <c r="P47" s="84" t="s">
        <v>97</v>
      </c>
      <c r="Q47" s="13"/>
      <c r="R47" s="13"/>
      <c r="S47" s="13"/>
      <c r="T47" s="13"/>
      <c r="U47" s="13"/>
      <c r="V47" s="13"/>
      <c r="W47" s="13"/>
      <c r="X47" s="13"/>
      <c r="Y47" s="13">
        <v>115</v>
      </c>
      <c r="Z47" s="13"/>
      <c r="AA47" s="13"/>
      <c r="AB47" s="13"/>
      <c r="AC47" s="13">
        <v>241</v>
      </c>
      <c r="AD47" s="13"/>
      <c r="AE47" s="84" t="s">
        <v>97</v>
      </c>
      <c r="AF47" s="13"/>
      <c r="AG47" s="13"/>
      <c r="AH47" s="13">
        <v>258</v>
      </c>
      <c r="AI47" s="13"/>
      <c r="AJ47" s="13"/>
      <c r="AK47" s="13"/>
      <c r="AL47" s="13">
        <v>188</v>
      </c>
      <c r="AM47" s="13"/>
      <c r="AN47" s="13">
        <v>409</v>
      </c>
      <c r="AO47" s="13"/>
      <c r="AP47" s="13">
        <v>137</v>
      </c>
      <c r="AQ47" s="13"/>
      <c r="AR47" s="13">
        <v>7855</v>
      </c>
      <c r="AS47" s="13"/>
      <c r="AT47" s="84" t="s">
        <v>97</v>
      </c>
      <c r="AU47" s="13"/>
      <c r="AV47" s="13"/>
      <c r="AW47" s="13">
        <v>12</v>
      </c>
      <c r="AX47" s="13"/>
      <c r="AY47" s="13">
        <v>44</v>
      </c>
      <c r="AZ47" s="13"/>
      <c r="BA47" s="13">
        <v>5</v>
      </c>
      <c r="BB47" s="13"/>
      <c r="BC47" s="13">
        <v>127</v>
      </c>
      <c r="BD47" s="13"/>
      <c r="BE47" s="13">
        <v>3395</v>
      </c>
      <c r="BF47" s="13"/>
      <c r="BG47" s="13">
        <v>5</v>
      </c>
      <c r="BH47" s="13"/>
      <c r="BI47" s="84" t="s">
        <v>97</v>
      </c>
      <c r="BJ47" s="13">
        <v>19</v>
      </c>
      <c r="BK47" s="13"/>
      <c r="BL47" s="13">
        <v>9</v>
      </c>
      <c r="BM47" s="13"/>
      <c r="BN47" s="13">
        <v>27</v>
      </c>
      <c r="BO47" s="13"/>
      <c r="BP47" s="13">
        <v>403</v>
      </c>
      <c r="BQ47" s="13"/>
      <c r="BR47" s="13">
        <v>12</v>
      </c>
      <c r="BS47" s="13"/>
      <c r="BT47" s="13">
        <v>64</v>
      </c>
      <c r="BU47" s="13"/>
      <c r="BV47" s="13">
        <v>2</v>
      </c>
      <c r="BW47" s="13"/>
      <c r="BX47" s="84" t="s">
        <v>97</v>
      </c>
      <c r="BY47" s="13">
        <v>2</v>
      </c>
      <c r="BZ47" s="13"/>
      <c r="CA47" s="13"/>
      <c r="CB47" s="13"/>
      <c r="CC47" s="13"/>
      <c r="CD47" s="13"/>
      <c r="CE47" s="13"/>
      <c r="CF47" s="13"/>
      <c r="CG47" s="13"/>
      <c r="CH47" s="13"/>
      <c r="CI47" s="13">
        <v>79</v>
      </c>
      <c r="CJ47" s="13"/>
      <c r="CK47" s="13">
        <v>48</v>
      </c>
      <c r="CL47" s="13"/>
      <c r="CM47" s="84" t="s">
        <v>97</v>
      </c>
      <c r="CN47" s="13">
        <v>11</v>
      </c>
      <c r="CO47" s="13">
        <v>11</v>
      </c>
      <c r="CP47" s="13">
        <v>442</v>
      </c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3"/>
      <c r="DC47" s="3"/>
      <c r="DD47" s="3"/>
      <c r="DE47" s="3"/>
      <c r="DF47" s="3"/>
    </row>
    <row r="48" spans="1:110" s="34" customFormat="1" ht="14.25" thickBot="1">
      <c r="A48" s="85" t="s">
        <v>98</v>
      </c>
      <c r="B48" s="86">
        <v>66.209999999999994</v>
      </c>
      <c r="C48" s="87"/>
      <c r="D48" s="87">
        <v>1235</v>
      </c>
      <c r="E48" s="87"/>
      <c r="F48" s="88">
        <f t="shared" si="9"/>
        <v>18.652771484669991</v>
      </c>
      <c r="G48" s="87"/>
      <c r="H48" s="87">
        <v>430</v>
      </c>
      <c r="I48" s="87"/>
      <c r="J48" s="87"/>
      <c r="K48" s="87"/>
      <c r="L48" s="87"/>
      <c r="M48" s="87"/>
      <c r="N48" s="87"/>
      <c r="O48" s="87"/>
      <c r="P48" s="89" t="s">
        <v>98</v>
      </c>
      <c r="Q48" s="91"/>
      <c r="R48" s="91"/>
      <c r="S48" s="91"/>
      <c r="T48" s="91"/>
      <c r="U48" s="91"/>
      <c r="V48" s="91"/>
      <c r="W48" s="91"/>
      <c r="X48" s="91"/>
      <c r="Y48" s="91">
        <v>125</v>
      </c>
      <c r="Z48" s="91"/>
      <c r="AA48" s="91"/>
      <c r="AB48" s="91"/>
      <c r="AC48" s="91">
        <v>253</v>
      </c>
      <c r="AD48" s="91"/>
      <c r="AE48" s="89" t="s">
        <v>98</v>
      </c>
      <c r="AF48" s="91"/>
      <c r="AG48" s="91"/>
      <c r="AH48" s="91">
        <v>317</v>
      </c>
      <c r="AI48" s="91"/>
      <c r="AJ48" s="91"/>
      <c r="AK48" s="91"/>
      <c r="AL48" s="91">
        <v>164</v>
      </c>
      <c r="AM48" s="91"/>
      <c r="AN48" s="91">
        <v>437</v>
      </c>
      <c r="AO48" s="91"/>
      <c r="AP48" s="91">
        <v>126</v>
      </c>
      <c r="AQ48" s="91"/>
      <c r="AR48" s="91">
        <v>8704</v>
      </c>
      <c r="AS48" s="91"/>
      <c r="AT48" s="89" t="s">
        <v>98</v>
      </c>
      <c r="AU48" s="91"/>
      <c r="AV48" s="91"/>
      <c r="AW48" s="91">
        <v>10</v>
      </c>
      <c r="AX48" s="91"/>
      <c r="AY48" s="91">
        <v>55</v>
      </c>
      <c r="AZ48" s="91"/>
      <c r="BA48" s="91">
        <v>2</v>
      </c>
      <c r="BB48" s="91"/>
      <c r="BC48" s="95" t="s">
        <v>263</v>
      </c>
      <c r="BD48" s="91"/>
      <c r="BE48" s="95" t="s">
        <v>263</v>
      </c>
      <c r="BF48" s="91"/>
      <c r="BG48" s="91">
        <v>4</v>
      </c>
      <c r="BH48" s="91"/>
      <c r="BI48" s="89" t="s">
        <v>98</v>
      </c>
      <c r="BJ48" s="91">
        <v>6</v>
      </c>
      <c r="BK48" s="91"/>
      <c r="BL48" s="91">
        <v>14</v>
      </c>
      <c r="BM48" s="91"/>
      <c r="BN48" s="91">
        <v>38</v>
      </c>
      <c r="BO48" s="91"/>
      <c r="BP48" s="91">
        <v>174</v>
      </c>
      <c r="BQ48" s="91"/>
      <c r="BR48" s="91">
        <v>12</v>
      </c>
      <c r="BS48" s="91"/>
      <c r="BT48" s="91">
        <v>77</v>
      </c>
      <c r="BU48" s="91"/>
      <c r="BV48" s="91">
        <v>2</v>
      </c>
      <c r="BW48" s="91"/>
      <c r="BX48" s="89" t="s">
        <v>98</v>
      </c>
      <c r="BY48" s="91">
        <v>9</v>
      </c>
      <c r="BZ48" s="91"/>
      <c r="CA48" s="91"/>
      <c r="CB48" s="91"/>
      <c r="CC48" s="91"/>
      <c r="CD48" s="91"/>
      <c r="CE48" s="91"/>
      <c r="CF48" s="91"/>
      <c r="CG48" s="91"/>
      <c r="CH48" s="91"/>
      <c r="CI48" s="91">
        <v>91</v>
      </c>
      <c r="CJ48" s="91"/>
      <c r="CK48" s="91">
        <v>48</v>
      </c>
      <c r="CL48" s="91"/>
      <c r="CM48" s="89" t="s">
        <v>98</v>
      </c>
      <c r="CN48" s="91">
        <v>18</v>
      </c>
      <c r="CO48" s="91">
        <v>19</v>
      </c>
      <c r="CP48" s="91">
        <v>431</v>
      </c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3"/>
      <c r="DC48" s="3"/>
      <c r="DD48" s="3"/>
      <c r="DE48" s="3"/>
      <c r="DF48" s="3"/>
    </row>
    <row r="49" spans="1:110" s="130" customFormat="1" ht="12" thickBot="1">
      <c r="A49" s="96"/>
      <c r="B49" s="97" t="s">
        <v>104</v>
      </c>
      <c r="C49" s="97"/>
      <c r="D49" s="97" t="s">
        <v>103</v>
      </c>
      <c r="E49" s="97"/>
      <c r="F49" s="97"/>
      <c r="G49" s="97"/>
      <c r="H49" s="97" t="s">
        <v>103</v>
      </c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 t="s">
        <v>104</v>
      </c>
      <c r="Z49" s="97"/>
      <c r="AA49" s="97"/>
      <c r="AB49" s="97"/>
      <c r="AC49" s="97" t="s">
        <v>104</v>
      </c>
      <c r="AD49" s="97"/>
      <c r="AE49" s="97"/>
      <c r="AF49" s="97"/>
      <c r="AG49" s="97"/>
      <c r="AH49" s="97" t="s">
        <v>104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</row>
    <row r="50" spans="1:110" s="34" customFormat="1">
      <c r="A50" s="79" t="s">
        <v>13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>
        <v>13182</v>
      </c>
      <c r="AM50" s="3"/>
      <c r="AN50" s="3">
        <v>141977</v>
      </c>
      <c r="AO50" s="3"/>
      <c r="AP50" s="3">
        <v>13185</v>
      </c>
      <c r="AQ50" s="3"/>
      <c r="AR50" s="3">
        <v>550074</v>
      </c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>
        <v>4085</v>
      </c>
      <c r="BH50" s="3"/>
      <c r="BI50" s="3"/>
      <c r="BJ50" s="3">
        <v>29396</v>
      </c>
      <c r="BK50" s="3"/>
      <c r="BL50" s="3"/>
      <c r="BM50" s="3"/>
      <c r="BN50" s="3"/>
      <c r="BO50" s="3"/>
      <c r="BP50" s="3"/>
      <c r="BQ50" s="3"/>
      <c r="BR50" s="3">
        <v>2358</v>
      </c>
      <c r="BS50" s="3"/>
      <c r="BT50" s="3">
        <v>17685</v>
      </c>
      <c r="BU50" s="3"/>
      <c r="BV50" s="3">
        <v>1094</v>
      </c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>
        <v>97.8</v>
      </c>
      <c r="CO50" s="3"/>
      <c r="CP50" s="3">
        <v>143941</v>
      </c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</row>
    <row r="51" spans="1:110" s="34" customFormat="1">
      <c r="A51" s="82" t="s">
        <v>105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>
        <v>9</v>
      </c>
      <c r="BH51" s="3"/>
      <c r="BI51" s="3"/>
      <c r="BJ51" s="3">
        <v>42</v>
      </c>
      <c r="BK51" s="3"/>
      <c r="BL51" s="3"/>
      <c r="BM51" s="3"/>
      <c r="BN51" s="3"/>
      <c r="BO51" s="3"/>
      <c r="BP51" s="3"/>
      <c r="BQ51" s="3"/>
      <c r="BR51" s="3">
        <v>25</v>
      </c>
      <c r="BS51" s="3"/>
      <c r="BT51" s="3">
        <v>82</v>
      </c>
      <c r="BU51" s="3"/>
      <c r="BV51" s="3">
        <v>2</v>
      </c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 t="s">
        <v>264</v>
      </c>
      <c r="CO51" s="3"/>
      <c r="CP51" s="3">
        <v>492</v>
      </c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</row>
    <row r="52" spans="1:110" s="34" customFormat="1">
      <c r="A52" s="82" t="s">
        <v>106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>
        <v>75</v>
      </c>
      <c r="BH52" s="3"/>
      <c r="BI52" s="3"/>
      <c r="BJ52" s="3">
        <v>262</v>
      </c>
      <c r="BK52" s="3"/>
      <c r="BL52" s="3"/>
      <c r="BM52" s="3"/>
      <c r="BN52" s="3"/>
      <c r="BO52" s="3"/>
      <c r="BP52" s="3"/>
      <c r="BQ52" s="3"/>
      <c r="BR52" s="3">
        <v>77</v>
      </c>
      <c r="BS52" s="3"/>
      <c r="BT52" s="3">
        <v>293</v>
      </c>
      <c r="BU52" s="3"/>
      <c r="BV52" s="3">
        <v>15</v>
      </c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 t="s">
        <v>265</v>
      </c>
      <c r="CO52" s="3"/>
      <c r="CP52" s="3">
        <v>3432</v>
      </c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s="34" customFormat="1">
      <c r="A53" s="82" t="s">
        <v>107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39</v>
      </c>
      <c r="BH53" s="3"/>
      <c r="BI53" s="3"/>
      <c r="BJ53" s="3">
        <v>95</v>
      </c>
      <c r="BK53" s="3"/>
      <c r="BL53" s="3"/>
      <c r="BM53" s="3"/>
      <c r="BN53" s="3"/>
      <c r="BO53" s="3"/>
      <c r="BP53" s="3"/>
      <c r="BQ53" s="3"/>
      <c r="BR53" s="3">
        <v>48</v>
      </c>
      <c r="BS53" s="3"/>
      <c r="BT53" s="3">
        <v>165</v>
      </c>
      <c r="BU53" s="3"/>
      <c r="BV53" s="3">
        <v>37</v>
      </c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 t="s">
        <v>265</v>
      </c>
      <c r="CO53" s="3"/>
      <c r="CP53" s="3">
        <v>1709</v>
      </c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s="34" customFormat="1" ht="14.25" thickBot="1">
      <c r="A54" s="98" t="s">
        <v>108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>
        <v>12</v>
      </c>
      <c r="BH54" s="3"/>
      <c r="BI54" s="3"/>
      <c r="BJ54" s="3">
        <v>19</v>
      </c>
      <c r="BK54" s="3"/>
      <c r="BL54" s="3"/>
      <c r="BM54" s="3"/>
      <c r="BN54" s="3"/>
      <c r="BO54" s="3"/>
      <c r="BP54" s="3"/>
      <c r="BQ54" s="3"/>
      <c r="BR54" s="3">
        <v>33</v>
      </c>
      <c r="BS54" s="3"/>
      <c r="BT54" s="3">
        <v>167</v>
      </c>
      <c r="BU54" s="3"/>
      <c r="BV54" s="3">
        <v>9</v>
      </c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 t="s">
        <v>264</v>
      </c>
      <c r="CO54" s="3"/>
      <c r="CP54" s="3">
        <v>768</v>
      </c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s="34" customFormat="1">
      <c r="A55" s="79" t="s">
        <v>109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5666</v>
      </c>
      <c r="AM55" s="3"/>
      <c r="AN55" s="3">
        <v>83717</v>
      </c>
      <c r="AO55" s="3"/>
      <c r="AP55" s="3">
        <v>6321</v>
      </c>
      <c r="AQ55" s="3"/>
      <c r="AR55" s="3">
        <v>411036</v>
      </c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>
        <v>2312</v>
      </c>
      <c r="BH55" s="3"/>
      <c r="BI55" s="3"/>
      <c r="BJ55" s="3">
        <v>20805</v>
      </c>
      <c r="BK55" s="3"/>
      <c r="BL55" s="3"/>
      <c r="BM55" s="3"/>
      <c r="BN55" s="3"/>
      <c r="BO55" s="3"/>
      <c r="BP55" s="3"/>
      <c r="BQ55" s="3"/>
      <c r="BR55" s="3">
        <v>1109</v>
      </c>
      <c r="BS55" s="3"/>
      <c r="BT55" s="3">
        <v>8996</v>
      </c>
      <c r="BU55" s="3"/>
      <c r="BV55" s="3">
        <v>853</v>
      </c>
      <c r="BW55" s="3"/>
      <c r="BX55" s="3"/>
      <c r="BY55" s="3">
        <v>191</v>
      </c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>
        <v>97.4</v>
      </c>
      <c r="CO55" s="3"/>
      <c r="CP55" s="3">
        <v>87386</v>
      </c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s="34" customFormat="1">
      <c r="A56" s="82" t="s">
        <v>110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>
        <v>855</v>
      </c>
      <c r="AM56" s="3"/>
      <c r="AN56" s="3">
        <v>1817</v>
      </c>
      <c r="AO56" s="3"/>
      <c r="AP56" s="3">
        <v>347</v>
      </c>
      <c r="AQ56" s="3"/>
      <c r="AR56" s="3">
        <v>26075</v>
      </c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>
        <v>30</v>
      </c>
      <c r="BH56" s="3"/>
      <c r="BI56" s="3"/>
      <c r="BJ56" s="3">
        <v>96</v>
      </c>
      <c r="BK56" s="3"/>
      <c r="BL56" s="3"/>
      <c r="BM56" s="3"/>
      <c r="BN56" s="3"/>
      <c r="BO56" s="3"/>
      <c r="BP56" s="3"/>
      <c r="BQ56" s="3"/>
      <c r="BR56" s="3">
        <v>55</v>
      </c>
      <c r="BS56" s="3"/>
      <c r="BT56" s="3">
        <v>242</v>
      </c>
      <c r="BU56" s="3"/>
      <c r="BV56" s="3">
        <v>6</v>
      </c>
      <c r="BW56" s="3"/>
      <c r="BX56" s="3"/>
      <c r="BY56" s="3">
        <v>3</v>
      </c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 t="s">
        <v>266</v>
      </c>
      <c r="CO56" s="3"/>
      <c r="CP56" s="3">
        <v>863</v>
      </c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s="34" customFormat="1">
      <c r="A57" s="82" t="s">
        <v>111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>
        <v>190</v>
      </c>
      <c r="AM57" s="3"/>
      <c r="AN57" s="3">
        <v>371</v>
      </c>
      <c r="AO57" s="3"/>
      <c r="AP57" s="3">
        <v>160</v>
      </c>
      <c r="AQ57" s="3"/>
      <c r="AR57" s="3">
        <v>5937</v>
      </c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>
        <v>10</v>
      </c>
      <c r="BH57" s="3"/>
      <c r="BI57" s="3"/>
      <c r="BJ57" s="3">
        <v>14</v>
      </c>
      <c r="BK57" s="3"/>
      <c r="BL57" s="3"/>
      <c r="BM57" s="3"/>
      <c r="BN57" s="3"/>
      <c r="BO57" s="3"/>
      <c r="BP57" s="3"/>
      <c r="BQ57" s="3"/>
      <c r="BR57" s="3">
        <v>24</v>
      </c>
      <c r="BS57" s="3"/>
      <c r="BT57" s="3">
        <v>146</v>
      </c>
      <c r="BU57" s="3"/>
      <c r="BV57" s="3">
        <v>8</v>
      </c>
      <c r="BW57" s="3"/>
      <c r="BX57" s="3"/>
      <c r="BY57" s="3">
        <v>19</v>
      </c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 t="s">
        <v>267</v>
      </c>
      <c r="CO57" s="3"/>
      <c r="CP57" s="3">
        <v>434</v>
      </c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s="34" customFormat="1">
      <c r="A58" s="82" t="s">
        <v>112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>
        <v>61</v>
      </c>
      <c r="AM58" s="3"/>
      <c r="AN58" s="3">
        <v>1239</v>
      </c>
      <c r="AO58" s="3"/>
      <c r="AP58" s="3">
        <v>4</v>
      </c>
      <c r="AQ58" s="3"/>
      <c r="AR58" s="3">
        <v>1075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>
        <v>17</v>
      </c>
      <c r="BH58" s="3"/>
      <c r="BI58" s="3"/>
      <c r="BJ58" s="3">
        <v>86</v>
      </c>
      <c r="BK58" s="3"/>
      <c r="BL58" s="3"/>
      <c r="BM58" s="3"/>
      <c r="BN58" s="3"/>
      <c r="BO58" s="3"/>
      <c r="BP58" s="3"/>
      <c r="BQ58" s="3"/>
      <c r="BR58" s="3">
        <v>16</v>
      </c>
      <c r="BS58" s="3"/>
      <c r="BT58" s="3">
        <v>130</v>
      </c>
      <c r="BU58" s="3"/>
      <c r="BV58" s="3">
        <v>31</v>
      </c>
      <c r="BW58" s="3"/>
      <c r="BX58" s="3"/>
      <c r="BY58" s="3">
        <v>151</v>
      </c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 t="s">
        <v>268</v>
      </c>
      <c r="CO58" s="3"/>
      <c r="CP58" s="3">
        <v>1153</v>
      </c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s="34" customFormat="1" ht="14.25" thickBot="1">
      <c r="A59" s="85" t="s">
        <v>113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1145</v>
      </c>
      <c r="AM59" s="3"/>
      <c r="AN59" s="3">
        <v>3394</v>
      </c>
      <c r="AO59" s="3"/>
      <c r="AP59" s="3">
        <v>1605</v>
      </c>
      <c r="AQ59" s="3"/>
      <c r="AR59" s="3">
        <v>116783</v>
      </c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>
        <v>47</v>
      </c>
      <c r="BH59" s="3"/>
      <c r="BI59" s="3"/>
      <c r="BJ59" s="3">
        <v>126</v>
      </c>
      <c r="BK59" s="3"/>
      <c r="BL59" s="3"/>
      <c r="BM59" s="3"/>
      <c r="BN59" s="3"/>
      <c r="BO59" s="3"/>
      <c r="BP59" s="3"/>
      <c r="BQ59" s="3"/>
      <c r="BR59" s="3">
        <v>59</v>
      </c>
      <c r="BS59" s="3"/>
      <c r="BT59" s="3">
        <v>274</v>
      </c>
      <c r="BU59" s="3"/>
      <c r="BV59" s="3">
        <v>11</v>
      </c>
      <c r="BW59" s="3"/>
      <c r="BX59" s="3"/>
      <c r="BY59" s="3">
        <v>1</v>
      </c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 t="s">
        <v>268</v>
      </c>
      <c r="CO59" s="3"/>
      <c r="CP59" s="3">
        <v>4563</v>
      </c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s="34" customFormat="1">
      <c r="A60" s="82" t="s">
        <v>127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>
        <v>4890</v>
      </c>
      <c r="AM60" s="3"/>
      <c r="AN60" s="3">
        <v>36872</v>
      </c>
      <c r="AO60" s="3"/>
      <c r="AP60" s="3">
        <v>5581</v>
      </c>
      <c r="AQ60" s="3"/>
      <c r="AR60" s="3">
        <v>231110</v>
      </c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>
        <v>1155</v>
      </c>
      <c r="BH60" s="3"/>
      <c r="BI60" s="3"/>
      <c r="BJ60" s="3">
        <v>6084</v>
      </c>
      <c r="BK60" s="3"/>
      <c r="BL60" s="3"/>
      <c r="BM60" s="3"/>
      <c r="BN60" s="3"/>
      <c r="BO60" s="3"/>
      <c r="BP60" s="3"/>
      <c r="BQ60" s="3"/>
      <c r="BR60" s="3">
        <v>786</v>
      </c>
      <c r="BS60" s="3"/>
      <c r="BT60" s="3">
        <v>5646</v>
      </c>
      <c r="BU60" s="3"/>
      <c r="BV60" s="3">
        <v>432</v>
      </c>
      <c r="BW60" s="3"/>
      <c r="BX60" s="3"/>
      <c r="BY60" s="3">
        <v>82</v>
      </c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>
        <v>1050</v>
      </c>
      <c r="CO60" s="3">
        <v>1071</v>
      </c>
      <c r="CP60" s="3">
        <v>39694</v>
      </c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s="34" customFormat="1">
      <c r="A61" s="82" t="s">
        <v>128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>
        <v>145</v>
      </c>
      <c r="AM61" s="3"/>
      <c r="AN61" s="3">
        <v>311</v>
      </c>
      <c r="AO61" s="3"/>
      <c r="AP61" s="3">
        <v>206</v>
      </c>
      <c r="AQ61" s="3"/>
      <c r="AR61" s="3">
        <v>3539</v>
      </c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>
        <v>7</v>
      </c>
      <c r="BH61" s="3"/>
      <c r="BI61" s="3"/>
      <c r="BJ61" s="3">
        <v>16</v>
      </c>
      <c r="BK61" s="3"/>
      <c r="BL61" s="3"/>
      <c r="BM61" s="3"/>
      <c r="BN61" s="3"/>
      <c r="BO61" s="3"/>
      <c r="BP61" s="3"/>
      <c r="BQ61" s="3"/>
      <c r="BR61" s="3">
        <v>8</v>
      </c>
      <c r="BS61" s="3"/>
      <c r="BT61" s="3">
        <v>48</v>
      </c>
      <c r="BU61" s="3"/>
      <c r="BV61" s="3">
        <v>4</v>
      </c>
      <c r="BW61" s="3"/>
      <c r="BX61" s="3"/>
      <c r="BY61" s="3">
        <v>4</v>
      </c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>
        <v>7</v>
      </c>
      <c r="CO61" s="3">
        <v>7</v>
      </c>
      <c r="CP61" s="3">
        <v>248</v>
      </c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s="34" customFormat="1" ht="14.25" thickBot="1">
      <c r="A62" s="99" t="s">
        <v>129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>
        <v>314</v>
      </c>
      <c r="AM62" s="3"/>
      <c r="AN62" s="3">
        <v>912</v>
      </c>
      <c r="AO62" s="3"/>
      <c r="AP62" s="3">
        <v>301</v>
      </c>
      <c r="AQ62" s="3"/>
      <c r="AR62" s="3">
        <v>7424</v>
      </c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>
        <v>18</v>
      </c>
      <c r="BH62" s="3"/>
      <c r="BI62" s="3"/>
      <c r="BJ62" s="3">
        <v>30</v>
      </c>
      <c r="BK62" s="3"/>
      <c r="BL62" s="3"/>
      <c r="BM62" s="3"/>
      <c r="BN62" s="3"/>
      <c r="BO62" s="3"/>
      <c r="BP62" s="3"/>
      <c r="BQ62" s="3"/>
      <c r="BR62" s="3">
        <v>13</v>
      </c>
      <c r="BS62" s="3"/>
      <c r="BT62" s="3">
        <v>141</v>
      </c>
      <c r="BU62" s="3"/>
      <c r="BV62" s="3">
        <v>7</v>
      </c>
      <c r="BW62" s="3"/>
      <c r="BX62" s="3"/>
      <c r="BY62" s="3">
        <v>5</v>
      </c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>
        <v>12</v>
      </c>
      <c r="CO62" s="3">
        <v>12</v>
      </c>
      <c r="CP62" s="3">
        <v>631</v>
      </c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s="34" customFormat="1">
      <c r="A63" s="79" t="s">
        <v>23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>
        <v>2889</v>
      </c>
      <c r="AM63" s="3"/>
      <c r="AN63" s="3">
        <v>13608</v>
      </c>
      <c r="AO63" s="3"/>
      <c r="AP63" s="3">
        <v>4794</v>
      </c>
      <c r="AQ63" s="3"/>
      <c r="AR63" s="3">
        <v>196242</v>
      </c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>
        <v>373</v>
      </c>
      <c r="BH63" s="3"/>
      <c r="BI63" s="3"/>
      <c r="BJ63" s="3">
        <v>1552</v>
      </c>
      <c r="BK63" s="3"/>
      <c r="BL63" s="3"/>
      <c r="BM63" s="3"/>
      <c r="BN63" s="3"/>
      <c r="BO63" s="3"/>
      <c r="BP63" s="3"/>
      <c r="BQ63" s="3"/>
      <c r="BR63" s="3">
        <v>293</v>
      </c>
      <c r="BS63" s="3"/>
      <c r="BT63" s="3">
        <v>1640</v>
      </c>
      <c r="BU63" s="3"/>
      <c r="BV63" s="3">
        <v>121</v>
      </c>
      <c r="BW63" s="3"/>
      <c r="BX63" s="3"/>
      <c r="BY63" s="3">
        <v>12</v>
      </c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100">
        <v>97</v>
      </c>
      <c r="CO63" s="3"/>
      <c r="CP63" s="3">
        <v>14509</v>
      </c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s="34" customFormat="1" ht="14.25" thickBot="1">
      <c r="A64" s="85" t="s">
        <v>114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>
        <v>698</v>
      </c>
      <c r="AM64" s="3"/>
      <c r="AN64" s="3">
        <v>1433</v>
      </c>
      <c r="AO64" s="3"/>
      <c r="AP64" s="3">
        <v>730</v>
      </c>
      <c r="AQ64" s="3"/>
      <c r="AR64" s="3">
        <v>34703</v>
      </c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>
        <v>33</v>
      </c>
      <c r="BH64" s="3"/>
      <c r="BI64" s="3"/>
      <c r="BJ64" s="3">
        <v>159</v>
      </c>
      <c r="BK64" s="3"/>
      <c r="BL64" s="3"/>
      <c r="BM64" s="3"/>
      <c r="BN64" s="3"/>
      <c r="BO64" s="3"/>
      <c r="BP64" s="3"/>
      <c r="BQ64" s="3"/>
      <c r="BR64" s="3">
        <v>38</v>
      </c>
      <c r="BS64" s="3"/>
      <c r="BT64" s="3">
        <v>120</v>
      </c>
      <c r="BU64" s="3"/>
      <c r="BV64" s="3">
        <v>5</v>
      </c>
      <c r="BW64" s="3"/>
      <c r="BX64" s="3"/>
      <c r="BY64" s="3">
        <v>1</v>
      </c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100" t="s">
        <v>265</v>
      </c>
      <c r="CO64" s="3"/>
      <c r="CP64" s="3">
        <v>1686</v>
      </c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s="34" customFormat="1">
      <c r="A65" s="79" t="s">
        <v>115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>
        <v>3157</v>
      </c>
      <c r="AM65" s="3"/>
      <c r="AN65" s="3">
        <v>23199</v>
      </c>
      <c r="AO65" s="3"/>
      <c r="AP65" s="3">
        <v>3803</v>
      </c>
      <c r="AQ65" s="3"/>
      <c r="AR65" s="3">
        <v>234653</v>
      </c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>
        <v>488</v>
      </c>
      <c r="BH65" s="3"/>
      <c r="BI65" s="3"/>
      <c r="BJ65" s="3">
        <v>3078</v>
      </c>
      <c r="BK65" s="3"/>
      <c r="BL65" s="3"/>
      <c r="BM65" s="3"/>
      <c r="BN65" s="3"/>
      <c r="BO65" s="3"/>
      <c r="BP65" s="3"/>
      <c r="BQ65" s="3"/>
      <c r="BR65" s="3">
        <v>336</v>
      </c>
      <c r="BS65" s="3"/>
      <c r="BT65" s="3">
        <v>1894</v>
      </c>
      <c r="BU65" s="3"/>
      <c r="BV65" s="3">
        <v>172</v>
      </c>
      <c r="BW65" s="3"/>
      <c r="BX65" s="3"/>
      <c r="BY65" s="3">
        <v>48</v>
      </c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100">
        <v>97</v>
      </c>
      <c r="CO65" s="3"/>
      <c r="CP65" s="3">
        <v>26290</v>
      </c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s="34" customFormat="1" ht="14.25" thickBot="1">
      <c r="A66" s="85" t="s">
        <v>116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>
        <v>88</v>
      </c>
      <c r="AM66" s="3"/>
      <c r="AN66" s="3">
        <v>1157</v>
      </c>
      <c r="AO66" s="3"/>
      <c r="AP66" s="3">
        <v>10</v>
      </c>
      <c r="AQ66" s="3"/>
      <c r="AR66" s="3">
        <v>1609</v>
      </c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>
        <v>23</v>
      </c>
      <c r="BH66" s="3"/>
      <c r="BI66" s="3"/>
      <c r="BJ66" s="3">
        <v>34</v>
      </c>
      <c r="BK66" s="3"/>
      <c r="BL66" s="3"/>
      <c r="BM66" s="3"/>
      <c r="BN66" s="3"/>
      <c r="BO66" s="3"/>
      <c r="BP66" s="3"/>
      <c r="BQ66" s="3"/>
      <c r="BR66" s="3">
        <v>11</v>
      </c>
      <c r="BS66" s="3"/>
      <c r="BT66" s="3">
        <v>37</v>
      </c>
      <c r="BU66" s="3"/>
      <c r="BV66" s="3">
        <v>17</v>
      </c>
      <c r="BW66" s="3"/>
      <c r="BX66" s="3"/>
      <c r="BY66" s="3">
        <v>4</v>
      </c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 t="s">
        <v>267</v>
      </c>
      <c r="CO66" s="3"/>
      <c r="CP66" s="3">
        <v>1487</v>
      </c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34" customFormat="1">
      <c r="A67" s="79" t="s">
        <v>28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>
        <v>4726</v>
      </c>
      <c r="AM67" s="3"/>
      <c r="AN67" s="3">
        <v>24947</v>
      </c>
      <c r="AO67" s="3"/>
      <c r="AP67" s="3">
        <v>4547</v>
      </c>
      <c r="AQ67" s="3"/>
      <c r="AR67" s="3">
        <v>256324</v>
      </c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>
        <v>677</v>
      </c>
      <c r="BH67" s="3"/>
      <c r="BI67" s="3"/>
      <c r="BJ67" s="3">
        <v>2874</v>
      </c>
      <c r="BK67" s="3"/>
      <c r="BL67" s="3"/>
      <c r="BM67" s="3"/>
      <c r="BN67" s="3"/>
      <c r="BO67" s="3"/>
      <c r="BP67" s="3"/>
      <c r="BQ67" s="3"/>
      <c r="BR67" s="3">
        <v>422</v>
      </c>
      <c r="BS67" s="3"/>
      <c r="BT67" s="3">
        <v>2777</v>
      </c>
      <c r="BU67" s="3"/>
      <c r="BV67" s="3">
        <v>244</v>
      </c>
      <c r="BW67" s="3"/>
      <c r="BX67" s="3"/>
      <c r="BY67" s="3">
        <v>27</v>
      </c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>
        <v>28086</v>
      </c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</row>
    <row r="68" spans="1:110" s="34" customFormat="1">
      <c r="A68" s="82" t="s">
        <v>117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>
        <v>1310</v>
      </c>
      <c r="AM68" s="3"/>
      <c r="AN68" s="3">
        <v>5375</v>
      </c>
      <c r="AO68" s="3"/>
      <c r="AP68" s="3">
        <v>1171</v>
      </c>
      <c r="AQ68" s="3"/>
      <c r="AR68" s="3">
        <v>65321</v>
      </c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>
        <v>115</v>
      </c>
      <c r="BH68" s="3"/>
      <c r="BI68" s="3"/>
      <c r="BJ68" s="3">
        <v>436</v>
      </c>
      <c r="BK68" s="3"/>
      <c r="BL68" s="3"/>
      <c r="BM68" s="3"/>
      <c r="BN68" s="3"/>
      <c r="BO68" s="3"/>
      <c r="BP68" s="3"/>
      <c r="BQ68" s="3"/>
      <c r="BR68" s="3">
        <v>139</v>
      </c>
      <c r="BS68" s="3"/>
      <c r="BT68" s="3">
        <v>661</v>
      </c>
      <c r="BU68" s="3"/>
      <c r="BV68" s="3">
        <v>39</v>
      </c>
      <c r="BW68" s="3"/>
      <c r="BX68" s="3"/>
      <c r="BY68" s="3">
        <v>3</v>
      </c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 t="s">
        <v>269</v>
      </c>
      <c r="CO68" s="3"/>
      <c r="CP68" s="3">
        <v>5996</v>
      </c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s="34" customFormat="1">
      <c r="A69" s="82" t="s">
        <v>118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>
        <v>811</v>
      </c>
      <c r="AM69" s="3"/>
      <c r="AN69" s="3">
        <v>2134</v>
      </c>
      <c r="AO69" s="3"/>
      <c r="AP69" s="3">
        <v>817</v>
      </c>
      <c r="AQ69" s="3"/>
      <c r="AR69" s="3">
        <v>47906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>
        <v>40</v>
      </c>
      <c r="BH69" s="3"/>
      <c r="BI69" s="3"/>
      <c r="BJ69" s="3">
        <v>105</v>
      </c>
      <c r="BK69" s="3"/>
      <c r="BL69" s="3"/>
      <c r="BM69" s="3"/>
      <c r="BN69" s="3"/>
      <c r="BO69" s="3"/>
      <c r="BP69" s="3"/>
      <c r="BQ69" s="3"/>
      <c r="BR69" s="3">
        <v>76</v>
      </c>
      <c r="BS69" s="3"/>
      <c r="BT69" s="3">
        <v>286</v>
      </c>
      <c r="BU69" s="3"/>
      <c r="BV69" s="3">
        <v>13</v>
      </c>
      <c r="BW69" s="3"/>
      <c r="BX69" s="3"/>
      <c r="BY69" s="3" t="s">
        <v>268</v>
      </c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 t="s">
        <v>268</v>
      </c>
      <c r="CO69" s="3"/>
      <c r="CP69" s="3">
        <v>2872</v>
      </c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s="34" customFormat="1" ht="14.25" thickBot="1">
      <c r="A70" s="85" t="s">
        <v>119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>
        <v>1604</v>
      </c>
      <c r="AM70" s="3"/>
      <c r="AN70" s="3">
        <v>3414</v>
      </c>
      <c r="AO70" s="3"/>
      <c r="AP70" s="3">
        <v>1518</v>
      </c>
      <c r="AQ70" s="3"/>
      <c r="AR70" s="3">
        <v>114088</v>
      </c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>
        <v>98</v>
      </c>
      <c r="BH70" s="3"/>
      <c r="BI70" s="3"/>
      <c r="BJ70" s="3">
        <v>384</v>
      </c>
      <c r="BK70" s="3"/>
      <c r="BL70" s="3"/>
      <c r="BM70" s="3"/>
      <c r="BN70" s="3"/>
      <c r="BO70" s="3"/>
      <c r="BP70" s="3"/>
      <c r="BQ70" s="3"/>
      <c r="BR70" s="3">
        <v>104</v>
      </c>
      <c r="BS70" s="3"/>
      <c r="BT70" s="3">
        <v>524</v>
      </c>
      <c r="BU70" s="3"/>
      <c r="BV70" s="3">
        <v>27</v>
      </c>
      <c r="BW70" s="3"/>
      <c r="BX70" s="3"/>
      <c r="BY70" s="3">
        <v>10</v>
      </c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 t="s">
        <v>270</v>
      </c>
      <c r="CO70" s="3"/>
      <c r="CP70" s="3">
        <v>4061</v>
      </c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s="34" customFormat="1">
      <c r="A71" s="79" t="s">
        <v>120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>
        <v>1621</v>
      </c>
      <c r="AM71" s="3"/>
      <c r="AN71" s="3">
        <v>10223</v>
      </c>
      <c r="AO71" s="3"/>
      <c r="AP71" s="3">
        <v>1704</v>
      </c>
      <c r="AQ71" s="3"/>
      <c r="AR71" s="3">
        <v>121261</v>
      </c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>
        <v>226</v>
      </c>
      <c r="BH71" s="3"/>
      <c r="BI71" s="3"/>
      <c r="BJ71" s="3">
        <v>1443</v>
      </c>
      <c r="BK71" s="3"/>
      <c r="BL71" s="3"/>
      <c r="BM71" s="3"/>
      <c r="BN71" s="3"/>
      <c r="BO71" s="3"/>
      <c r="BP71" s="3"/>
      <c r="BQ71" s="3"/>
      <c r="BR71" s="3">
        <v>163</v>
      </c>
      <c r="BS71" s="3"/>
      <c r="BT71" s="3">
        <v>960</v>
      </c>
      <c r="BU71" s="3"/>
      <c r="BV71" s="3">
        <v>108</v>
      </c>
      <c r="BW71" s="3"/>
      <c r="BX71" s="3"/>
      <c r="BY71" s="3">
        <v>15</v>
      </c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>
        <v>240</v>
      </c>
      <c r="CO71" s="3">
        <v>241</v>
      </c>
      <c r="CP71" s="3">
        <v>10924</v>
      </c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s="34" customFormat="1">
      <c r="A72" s="82" t="s">
        <v>121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>
        <v>1909</v>
      </c>
      <c r="AM72" s="3"/>
      <c r="AN72" s="3">
        <v>10905</v>
      </c>
      <c r="AO72" s="3"/>
      <c r="AP72" s="3">
        <v>2045</v>
      </c>
      <c r="AQ72" s="3"/>
      <c r="AR72" s="3">
        <v>173104</v>
      </c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>
        <v>202</v>
      </c>
      <c r="BH72" s="3"/>
      <c r="BI72" s="3"/>
      <c r="BJ72" s="3">
        <v>1207</v>
      </c>
      <c r="BK72" s="3"/>
      <c r="BL72" s="3"/>
      <c r="BM72" s="3"/>
      <c r="BN72" s="3"/>
      <c r="BO72" s="3"/>
      <c r="BP72" s="3"/>
      <c r="BQ72" s="3"/>
      <c r="BR72" s="3">
        <v>182</v>
      </c>
      <c r="BS72" s="3"/>
      <c r="BT72" s="3">
        <v>879</v>
      </c>
      <c r="BU72" s="3"/>
      <c r="BV72" s="3">
        <v>118</v>
      </c>
      <c r="BW72" s="3"/>
      <c r="BX72" s="3"/>
      <c r="BY72" s="3">
        <v>74</v>
      </c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>
        <v>314</v>
      </c>
      <c r="CO72" s="3">
        <v>329</v>
      </c>
      <c r="CP72" s="3">
        <v>13505</v>
      </c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s="34" customFormat="1">
      <c r="A73" s="82" t="s">
        <v>122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>
        <v>1308</v>
      </c>
      <c r="AM73" s="3"/>
      <c r="AN73" s="3">
        <v>5658</v>
      </c>
      <c r="AO73" s="3"/>
      <c r="AP73" s="3">
        <v>1806</v>
      </c>
      <c r="AQ73" s="3"/>
      <c r="AR73" s="3">
        <v>124767</v>
      </c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>
        <v>75</v>
      </c>
      <c r="BH73" s="3"/>
      <c r="BI73" s="3"/>
      <c r="BJ73" s="3">
        <v>281</v>
      </c>
      <c r="BK73" s="3"/>
      <c r="BL73" s="3"/>
      <c r="BM73" s="3"/>
      <c r="BN73" s="3"/>
      <c r="BO73" s="3"/>
      <c r="BP73" s="3"/>
      <c r="BQ73" s="3"/>
      <c r="BR73" s="3">
        <v>93</v>
      </c>
      <c r="BS73" s="3"/>
      <c r="BT73" s="3">
        <v>465</v>
      </c>
      <c r="BU73" s="3"/>
      <c r="BV73" s="3">
        <v>19</v>
      </c>
      <c r="BW73" s="3"/>
      <c r="BX73" s="3"/>
      <c r="BY73" s="3">
        <v>4</v>
      </c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>
        <v>190</v>
      </c>
      <c r="CO73" s="3">
        <v>193</v>
      </c>
      <c r="CP73" s="3">
        <v>7816</v>
      </c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s="34" customFormat="1">
      <c r="A74" s="82" t="s">
        <v>123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>
        <v>921</v>
      </c>
      <c r="AM74" s="3"/>
      <c r="AN74" s="3">
        <v>2879</v>
      </c>
      <c r="AO74" s="3"/>
      <c r="AP74" s="3">
        <v>1177</v>
      </c>
      <c r="AQ74" s="3"/>
      <c r="AR74" s="3">
        <v>97631</v>
      </c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>
        <v>42</v>
      </c>
      <c r="BH74" s="3"/>
      <c r="BI74" s="3"/>
      <c r="BJ74" s="3">
        <v>112</v>
      </c>
      <c r="BK74" s="3"/>
      <c r="BL74" s="3"/>
      <c r="BM74" s="3"/>
      <c r="BN74" s="3"/>
      <c r="BO74" s="3"/>
      <c r="BP74" s="3"/>
      <c r="BQ74" s="3"/>
      <c r="BR74" s="3">
        <v>78</v>
      </c>
      <c r="BS74" s="3"/>
      <c r="BT74" s="3">
        <v>360</v>
      </c>
      <c r="BU74" s="3"/>
      <c r="BV74" s="3">
        <v>15</v>
      </c>
      <c r="BW74" s="3"/>
      <c r="BX74" s="3"/>
      <c r="BY74" s="3">
        <v>2</v>
      </c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>
        <v>97</v>
      </c>
      <c r="CO74" s="3">
        <v>97</v>
      </c>
      <c r="CP74" s="3">
        <v>3705</v>
      </c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s="34" customFormat="1" ht="14.25" thickBot="1">
      <c r="A75" s="85" t="s">
        <v>124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>
        <v>824</v>
      </c>
      <c r="AM75" s="3"/>
      <c r="AN75" s="3">
        <v>3222</v>
      </c>
      <c r="AO75" s="3"/>
      <c r="AP75" s="3">
        <v>606</v>
      </c>
      <c r="AQ75" s="3"/>
      <c r="AR75" s="3">
        <v>36556</v>
      </c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>
        <v>66</v>
      </c>
      <c r="BH75" s="3"/>
      <c r="BI75" s="3"/>
      <c r="BJ75" s="3">
        <v>209</v>
      </c>
      <c r="BK75" s="3"/>
      <c r="BL75" s="3"/>
      <c r="BM75" s="3"/>
      <c r="BN75" s="3"/>
      <c r="BO75" s="3"/>
      <c r="BP75" s="3"/>
      <c r="BQ75" s="3"/>
      <c r="BR75" s="3">
        <v>79</v>
      </c>
      <c r="BS75" s="3"/>
      <c r="BT75" s="3">
        <v>440</v>
      </c>
      <c r="BU75" s="3"/>
      <c r="BV75" s="3">
        <v>18</v>
      </c>
      <c r="BW75" s="3"/>
      <c r="BX75" s="3"/>
      <c r="BY75" s="3">
        <v>3</v>
      </c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>
        <v>78</v>
      </c>
      <c r="CO75" s="3">
        <v>82</v>
      </c>
      <c r="CP75" s="3">
        <v>3731</v>
      </c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s="34" customFormat="1">
      <c r="A76" s="79" t="s">
        <v>125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>
        <v>913</v>
      </c>
      <c r="AM76" s="3"/>
      <c r="AN76" s="3">
        <v>2770</v>
      </c>
      <c r="AO76" s="3"/>
      <c r="AP76" s="3">
        <v>800</v>
      </c>
      <c r="AQ76" s="3"/>
      <c r="AR76" s="3">
        <v>42167</v>
      </c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>
        <v>68</v>
      </c>
      <c r="BH76" s="3"/>
      <c r="BI76" s="3"/>
      <c r="BJ76" s="3">
        <v>225</v>
      </c>
      <c r="BK76" s="3"/>
      <c r="BL76" s="3"/>
      <c r="BM76" s="3"/>
      <c r="BN76" s="3"/>
      <c r="BO76" s="3"/>
      <c r="BP76" s="3"/>
      <c r="BQ76" s="3"/>
      <c r="BR76" s="3">
        <v>75</v>
      </c>
      <c r="BS76" s="3"/>
      <c r="BT76" s="3">
        <v>369</v>
      </c>
      <c r="BU76" s="3"/>
      <c r="BV76" s="3">
        <v>18</v>
      </c>
      <c r="BW76" s="3"/>
      <c r="BX76" s="3"/>
      <c r="BY76" s="3">
        <v>7</v>
      </c>
      <c r="BZ76" s="3"/>
      <c r="CA76" s="3">
        <v>0.25700000000000001</v>
      </c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>
        <v>99.4</v>
      </c>
      <c r="CO76" s="3"/>
      <c r="CP76" s="3">
        <v>3211</v>
      </c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s="34" customFormat="1" ht="14.25" thickBot="1">
      <c r="A77" s="98" t="s">
        <v>126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>
        <v>606</v>
      </c>
      <c r="AM77" s="3"/>
      <c r="AN77" s="3">
        <v>1415</v>
      </c>
      <c r="AO77" s="3"/>
      <c r="AP77" s="3">
        <v>598</v>
      </c>
      <c r="AQ77" s="3"/>
      <c r="AR77" s="3">
        <v>41631</v>
      </c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>
        <v>27</v>
      </c>
      <c r="BH77" s="3"/>
      <c r="BI77" s="3"/>
      <c r="BJ77" s="3">
        <v>77</v>
      </c>
      <c r="BK77" s="3"/>
      <c r="BL77" s="3"/>
      <c r="BM77" s="3"/>
      <c r="BN77" s="3"/>
      <c r="BO77" s="3"/>
      <c r="BP77" s="3"/>
      <c r="BQ77" s="3"/>
      <c r="BR77" s="3">
        <v>48</v>
      </c>
      <c r="BS77" s="3"/>
      <c r="BT77" s="3">
        <v>295</v>
      </c>
      <c r="BU77" s="3"/>
      <c r="BV77" s="3">
        <v>15</v>
      </c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>
        <v>1995</v>
      </c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s="34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135" t="s">
        <v>293</v>
      </c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s="34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137" t="s">
        <v>295</v>
      </c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s="34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36" t="s">
        <v>294</v>
      </c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s="34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s="34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s="34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s="34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34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</row>
    <row r="86" spans="1:110" s="34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s="34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s="34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s="34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s="34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s="34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s="34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34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</row>
    <row r="94" spans="1:110" s="34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s="34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s="34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s="34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s="34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s="34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s="34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s="34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s="34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s="34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s="34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s="34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s="34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s="34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s="34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34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</row>
    <row r="110" spans="1:110" s="34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</row>
    <row r="111" spans="1:110" s="34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</row>
    <row r="112" spans="1:110" s="34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</row>
    <row r="113" spans="1:110" s="34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</row>
    <row r="114" spans="1:110" s="34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</row>
    <row r="115" spans="1:110" s="34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</row>
    <row r="116" spans="1:110" s="34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</row>
    <row r="117" spans="1:110" s="34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</row>
    <row r="118" spans="1:110" s="34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</row>
    <row r="119" spans="1:110" s="34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</row>
    <row r="120" spans="1:110" s="34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</row>
    <row r="121" spans="1:110" s="34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</row>
    <row r="122" spans="1:110" s="34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</row>
    <row r="123" spans="1:110" s="34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</row>
    <row r="124" spans="1:110" s="34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</row>
    <row r="125" spans="1:110" s="34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</row>
    <row r="126" spans="1:110" s="34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</row>
    <row r="127" spans="1:110" s="34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</row>
    <row r="128" spans="1:110" s="34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</row>
    <row r="129" spans="1:110" s="34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</row>
    <row r="130" spans="1:110" s="34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</row>
    <row r="131" spans="1:110" s="34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</row>
    <row r="132" spans="1:110" s="34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</row>
    <row r="133" spans="1:110" s="34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</row>
    <row r="134" spans="1:110" s="34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</row>
    <row r="135" spans="1:110" s="34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</row>
    <row r="136" spans="1:110" s="34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</row>
    <row r="137" spans="1:110" s="34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</row>
    <row r="138" spans="1:110" s="34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</row>
    <row r="139" spans="1:110" s="34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</row>
    <row r="140" spans="1:110" s="34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</row>
    <row r="141" spans="1:110" s="34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</row>
    <row r="142" spans="1:110" s="34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</row>
    <row r="143" spans="1:110" s="34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</row>
    <row r="144" spans="1:110" s="34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</row>
    <row r="145" spans="1:110" s="34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</row>
    <row r="146" spans="1:110" s="34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</row>
    <row r="147" spans="1:110" s="34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</row>
    <row r="148" spans="1:110" s="34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</row>
    <row r="149" spans="1:110" s="34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</row>
    <row r="150" spans="1:110" s="34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</row>
    <row r="151" spans="1:110" s="34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</row>
    <row r="152" spans="1:110" s="34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</row>
    <row r="153" spans="1:110" s="34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</row>
    <row r="154" spans="1:110" s="34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</row>
    <row r="155" spans="1:110" s="34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</row>
    <row r="156" spans="1:110" s="34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</row>
    <row r="157" spans="1:110" s="34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</row>
    <row r="158" spans="1:110" s="34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</row>
    <row r="159" spans="1:110" s="34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</row>
    <row r="160" spans="1:110" s="34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</row>
    <row r="161" spans="1:110" s="34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</row>
    <row r="162" spans="1:110" s="34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</row>
    <row r="163" spans="1:110" s="34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</row>
    <row r="164" spans="1:110" s="34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</row>
    <row r="165" spans="1:110" s="34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</row>
    <row r="166" spans="1:110" s="34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</row>
    <row r="167" spans="1:110" s="34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</row>
    <row r="168" spans="1:110" s="34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</row>
    <row r="169" spans="1:110" s="34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</row>
    <row r="170" spans="1:110" s="34" customForma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</row>
    <row r="171" spans="1:110" s="34" customForma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</row>
    <row r="172" spans="1:110" s="34" customForma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</row>
    <row r="173" spans="1:110" s="34" customForma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</row>
    <row r="174" spans="1:110" s="34" customForma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</row>
    <row r="175" spans="1:110" s="34" customForma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</row>
    <row r="176" spans="1:110" s="34" customForma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</row>
    <row r="177" spans="1:110" s="34" customForma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</row>
    <row r="178" spans="1:110" s="34" customForma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</row>
    <row r="179" spans="1:110" s="34" customForma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</row>
    <row r="180" spans="1:110" s="34" customForma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</row>
    <row r="181" spans="1:110" s="34" customForma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</row>
    <row r="182" spans="1:110" s="34" customForma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</row>
    <row r="183" spans="1:110" s="34" customForma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</row>
    <row r="184" spans="1:110" s="34" customForma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</row>
    <row r="185" spans="1:110" s="34" customForma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</row>
    <row r="186" spans="1:110" s="34" customForma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</row>
    <row r="187" spans="1:110" s="34" customForma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</row>
    <row r="188" spans="1:110" s="34" customForma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</row>
    <row r="189" spans="1:110" s="34" customForma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</row>
    <row r="190" spans="1:110" s="34" customForma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</row>
    <row r="191" spans="1:110" s="34" customForma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</row>
    <row r="192" spans="1:110" s="34" customForma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</row>
    <row r="193" spans="1:110" s="34" customForma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</row>
    <row r="194" spans="1:110" s="34" customForma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</row>
    <row r="195" spans="1:110" s="34" customForma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</row>
    <row r="196" spans="1:110" s="34" customForma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</row>
    <row r="197" spans="1:110" s="34" customForma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</row>
    <row r="198" spans="1:110" s="34" customForma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</row>
    <row r="199" spans="1:110" s="34" customForma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</row>
    <row r="200" spans="1:110" s="34" customForma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</row>
    <row r="201" spans="1:110" s="34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</row>
    <row r="202" spans="1:110" s="34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</row>
    <row r="203" spans="1:110" s="34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</row>
    <row r="204" spans="1:110" s="34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</row>
    <row r="205" spans="1:110" s="34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</row>
    <row r="206" spans="1:110" s="34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</row>
    <row r="207" spans="1:110" s="34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</row>
    <row r="208" spans="1:110" s="3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</row>
    <row r="209" spans="1:110" s="3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</row>
    <row r="210" spans="1:110" s="3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</row>
    <row r="211" spans="1:110" s="34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</row>
    <row r="212" spans="1:110" s="3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</row>
    <row r="213" spans="1:110" s="3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</row>
    <row r="214" spans="1:110" s="3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</row>
    <row r="215" spans="1:110" s="34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</row>
    <row r="216" spans="1:110" s="3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</row>
    <row r="217" spans="1:110" s="3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</row>
    <row r="218" spans="1:110" s="3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</row>
    <row r="219" spans="1:110" s="3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</row>
    <row r="220" spans="1:110" s="3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</row>
    <row r="221" spans="1:110" s="3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</row>
    <row r="222" spans="1:110" s="3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</row>
    <row r="223" spans="1:110" s="3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</row>
    <row r="224" spans="1:110" s="3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</row>
    <row r="225" spans="1:110" s="3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</row>
    <row r="226" spans="1:110" s="3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</row>
    <row r="227" spans="1:110" s="3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</row>
    <row r="228" spans="1:110" s="34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</row>
    <row r="229" spans="1:110" s="34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</row>
    <row r="230" spans="1:110" s="34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</row>
    <row r="231" spans="1:110" s="3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</row>
    <row r="232" spans="1:110" s="3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</row>
    <row r="233" spans="1:110" s="3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</row>
    <row r="234" spans="1:110" s="3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</row>
    <row r="235" spans="1:110" s="3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</row>
    <row r="236" spans="1:110" s="34" customForma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</row>
    <row r="237" spans="1:110" s="34" customForma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</row>
    <row r="238" spans="1:110" s="34" customForma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</row>
    <row r="239" spans="1:110" s="34" customForma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</row>
    <row r="240" spans="1:110" s="34" customForma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</row>
    <row r="241" spans="1:110" s="34" customForma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</row>
    <row r="242" spans="1:110" s="34" customForma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</row>
    <row r="243" spans="1:110" s="34" customForma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</row>
    <row r="244" spans="1:110" s="34" customForma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</row>
    <row r="245" spans="1:110" s="34" customForma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</row>
    <row r="246" spans="1:110" s="34" customForma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</row>
    <row r="247" spans="1:110" s="34" customForma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</row>
    <row r="248" spans="1:110" s="34" customForma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</row>
    <row r="249" spans="1:110" s="34" customForma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</row>
    <row r="250" spans="1:110" s="34" customForma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</row>
    <row r="251" spans="1:110" s="34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</row>
    <row r="252" spans="1:110" s="34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</row>
    <row r="253" spans="1:110" s="34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</row>
    <row r="254" spans="1:110" s="34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</row>
    <row r="255" spans="1:110" s="34" customForma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</row>
    <row r="256" spans="1:110" s="34" customForma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</row>
    <row r="257" spans="1:110" s="34" customForma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</row>
    <row r="258" spans="1:110" s="34" customForma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</row>
    <row r="259" spans="1:110" s="34" customForma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</row>
    <row r="260" spans="1:110" s="34" customForma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</row>
    <row r="261" spans="1:110" s="34" customForma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</row>
    <row r="262" spans="1:110" s="34" customForma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</row>
    <row r="263" spans="1:110" s="34" customForma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</row>
    <row r="264" spans="1:110" s="34" customForma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</row>
    <row r="265" spans="1:110" s="34" customForma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</row>
    <row r="266" spans="1:110" s="34" customForma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</row>
    <row r="267" spans="1:110" s="34" customForma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</row>
    <row r="268" spans="1:110" s="34" customForma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</row>
    <row r="269" spans="1:110" s="34" customForma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</row>
    <row r="270" spans="1:110" s="34" customForma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</row>
    <row r="271" spans="1:110" s="34" customForma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</row>
    <row r="272" spans="1:110" s="34" customForma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</row>
    <row r="273" spans="1:110" s="34" customForma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</row>
    <row r="274" spans="1:110" s="34" customForma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</row>
    <row r="275" spans="1:110" s="34" customForma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</row>
    <row r="276" spans="1:110" s="34" customForma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</row>
    <row r="277" spans="1:110" s="34" customForma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</row>
    <row r="278" spans="1:110" s="34" customForma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</row>
    <row r="279" spans="1:110" s="34" customForma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</row>
    <row r="280" spans="1:110" s="34" customForma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</row>
    <row r="281" spans="1:110" s="34" customForma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</row>
    <row r="282" spans="1:110" s="34" customForma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</row>
    <row r="283" spans="1:110" s="34" customForma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</row>
    <row r="284" spans="1:110" s="34" customForma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</row>
    <row r="285" spans="1:110" s="34" customForma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</row>
    <row r="286" spans="1:110" s="34" customForma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</row>
    <row r="287" spans="1:110" s="34" customForma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</row>
    <row r="288" spans="1:110" s="34" customForma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</row>
    <row r="289" spans="1:110" s="34" customForma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</row>
    <row r="290" spans="1:110" s="34" customForma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</row>
    <row r="291" spans="1:110" s="34" customForma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</row>
    <row r="292" spans="1:110" s="34" customForma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</row>
    <row r="293" spans="1:110" s="34" customForma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</row>
    <row r="294" spans="1:110" s="34" customForma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</row>
    <row r="295" spans="1:110" s="34" customForma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</row>
    <row r="296" spans="1:110" s="34" customForma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</row>
    <row r="297" spans="1:110" s="34" customForma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</row>
    <row r="298" spans="1:110" s="34" customForma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</row>
    <row r="299" spans="1:110" s="34" customForma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</row>
    <row r="300" spans="1:110" s="34" customForma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</row>
    <row r="301" spans="1:110" s="34" customForma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</row>
    <row r="302" spans="1:110" s="34" customForma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</row>
    <row r="303" spans="1:110" s="34" customForma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</row>
    <row r="304" spans="1:110" s="34" customForma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</row>
    <row r="305" spans="1:110" s="34" customForma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</row>
    <row r="306" spans="1:110" s="34" customForma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</row>
    <row r="307" spans="1:110" s="34" customForma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</row>
    <row r="308" spans="1:110" s="34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</row>
    <row r="309" spans="1:110" s="34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</row>
    <row r="310" spans="1:110" s="34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</row>
    <row r="311" spans="1:110" s="34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</row>
    <row r="312" spans="1:110" s="34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</row>
    <row r="313" spans="1:110" s="34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</row>
    <row r="314" spans="1:110" s="34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</row>
    <row r="315" spans="1:110" s="34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</row>
    <row r="316" spans="1:110" s="34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</row>
    <row r="317" spans="1:110" s="34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</row>
    <row r="318" spans="1:110" s="34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</row>
    <row r="319" spans="1:110" s="34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</row>
    <row r="320" spans="1:110" s="34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</row>
    <row r="321" spans="1:110" s="34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</row>
    <row r="322" spans="1:110" s="34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</row>
    <row r="323" spans="1:110" s="34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</row>
    <row r="324" spans="1:110" s="34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</row>
    <row r="325" spans="1:110" s="34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</row>
    <row r="326" spans="1:110" s="34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</row>
    <row r="327" spans="1:110" s="34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</row>
    <row r="328" spans="1:110" s="34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</row>
    <row r="329" spans="1:110" s="34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</row>
    <row r="330" spans="1:110" s="34" customForma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</row>
    <row r="331" spans="1:110" s="34" customForma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</row>
    <row r="332" spans="1:110" s="34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</row>
    <row r="333" spans="1:110" s="34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</row>
    <row r="334" spans="1:110" s="34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</row>
    <row r="335" spans="1:110" s="34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</row>
    <row r="336" spans="1:110" s="34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</row>
    <row r="337" spans="1:110" s="34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</row>
    <row r="338" spans="1:110" s="34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</row>
    <row r="339" spans="1:110" s="34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</row>
    <row r="340" spans="1:110" s="34" customForma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</row>
    <row r="341" spans="1:110" s="34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</row>
    <row r="342" spans="1:110" s="34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</row>
    <row r="343" spans="1:110" s="34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</row>
    <row r="344" spans="1:110" s="34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</row>
    <row r="345" spans="1:110" s="34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</row>
    <row r="346" spans="1:110" s="34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</row>
    <row r="347" spans="1:110" s="34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</row>
    <row r="348" spans="1:110" s="34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</row>
    <row r="349" spans="1:110" s="34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</row>
    <row r="350" spans="1:110" s="34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</row>
    <row r="351" spans="1:110" s="34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</row>
    <row r="352" spans="1:110" s="34" customForma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</row>
    <row r="353" spans="1:110" s="34" customForma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</row>
    <row r="354" spans="1:110" s="34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</row>
    <row r="355" spans="1:110" s="34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</row>
    <row r="356" spans="1:110" s="34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</row>
    <row r="357" spans="1:110" s="34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</row>
    <row r="358" spans="1:110" s="34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</row>
    <row r="359" spans="1:110" s="34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</row>
    <row r="360" spans="1:110" s="34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</row>
    <row r="361" spans="1:110" s="34" customForma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</row>
    <row r="362" spans="1:110" s="34" customForma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</row>
    <row r="363" spans="1:110" s="34" customForma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</row>
    <row r="364" spans="1:110" s="34" customForma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</row>
    <row r="365" spans="1:110" s="34" customForma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</row>
    <row r="366" spans="1:110" s="34" customForma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</row>
    <row r="367" spans="1:110" s="34" customForma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</row>
    <row r="368" spans="1:110" s="34" customForma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</row>
    <row r="369" spans="1:110" s="34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</row>
    <row r="370" spans="1:110" s="34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</row>
    <row r="371" spans="1:110" s="34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</row>
    <row r="372" spans="1:110" s="34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</row>
    <row r="373" spans="1:110" s="34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</row>
    <row r="374" spans="1:110" s="34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</row>
    <row r="375" spans="1:110" s="34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</row>
    <row r="376" spans="1:110" s="34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</row>
    <row r="377" spans="1:110" s="34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</row>
    <row r="378" spans="1:110" s="34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</row>
    <row r="379" spans="1:110" s="34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</row>
    <row r="380" spans="1:110" s="34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</row>
    <row r="381" spans="1:110" s="34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</row>
    <row r="382" spans="1:110" s="34" customForma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</row>
    <row r="383" spans="1:110" s="34" customForma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</row>
    <row r="384" spans="1:110" s="34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</row>
    <row r="385" spans="1:110" s="34" customForma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</row>
    <row r="386" spans="1:110" s="34" customForma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</row>
    <row r="387" spans="1:110" s="34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</row>
    <row r="388" spans="1:110" s="34" customForma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</row>
    <row r="389" spans="1:110" s="34" customForma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</row>
    <row r="390" spans="1:110" s="34" customForma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</row>
    <row r="391" spans="1:110" s="34" customForma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</row>
    <row r="392" spans="1:110" s="34" customForma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</row>
    <row r="393" spans="1:110" s="34" customForma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</row>
    <row r="394" spans="1:110" s="34" customForma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</row>
    <row r="395" spans="1:110" s="34" customForma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</row>
    <row r="396" spans="1:110" s="34" customForma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</row>
    <row r="397" spans="1:110" s="34" customForma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</row>
    <row r="398" spans="1:110" s="34" customForma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</row>
    <row r="399" spans="1:110" s="34" customForma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</row>
    <row r="400" spans="1:110" s="34" customForma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</row>
    <row r="401" spans="1:110" s="34" customForma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</row>
    <row r="402" spans="1:110" s="34" customForma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</row>
    <row r="403" spans="1:110" s="34" customForma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</row>
    <row r="404" spans="1:110" s="34" customForma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</row>
    <row r="405" spans="1:110" s="34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</row>
    <row r="406" spans="1:110" s="34" customForma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</row>
    <row r="407" spans="1:110" s="34" customForma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</row>
    <row r="408" spans="1:110" s="34" customForma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</row>
    <row r="409" spans="1:110" s="34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</row>
    <row r="410" spans="1:110" s="34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</row>
    <row r="411" spans="1:110" s="34" customForma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</row>
    <row r="412" spans="1:110" s="34" customForma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</row>
    <row r="413" spans="1:110" s="34" customForma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</row>
    <row r="414" spans="1:110" s="34" customForma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</row>
    <row r="415" spans="1:110" s="34" customForma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</row>
    <row r="416" spans="1:110" s="34" customForma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</row>
    <row r="417" spans="1:110" s="34" customForma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</row>
    <row r="418" spans="1:110" s="34" customForma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</row>
    <row r="419" spans="1:110" s="34" customForma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</row>
    <row r="420" spans="1:110" s="34" customForma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</row>
    <row r="421" spans="1:110" s="34" customForma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</row>
    <row r="422" spans="1:110" s="34" customForma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</row>
    <row r="423" spans="1:110" s="34" customForma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</row>
    <row r="424" spans="1:110" s="34" customForma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</row>
    <row r="425" spans="1:110" s="34" customForma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</row>
    <row r="426" spans="1:110" s="34" customForma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</row>
    <row r="427" spans="1:110" s="34" customForma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</row>
    <row r="428" spans="1:110" s="34" customForma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</row>
    <row r="429" spans="1:110" s="34" customForma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</row>
    <row r="430" spans="1:110" s="34" customForma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</row>
    <row r="431" spans="1:110" s="34" customForma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</row>
    <row r="432" spans="1:110" s="34" customForma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</row>
    <row r="433" spans="1:110" s="34" customForma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</row>
    <row r="434" spans="1:110" s="34" customForma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</row>
    <row r="435" spans="1:110" s="34" customForma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</row>
    <row r="436" spans="1:110" s="34" customForma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</row>
    <row r="437" spans="1:110" s="34" customForma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</row>
    <row r="438" spans="1:110" s="34" customForma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</row>
    <row r="439" spans="1:110" s="34" customForma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</row>
    <row r="440" spans="1:110" s="34" customForma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</row>
    <row r="441" spans="1:110" s="34" customForma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</row>
    <row r="442" spans="1:110" s="34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</row>
    <row r="443" spans="1:110" s="34" customForma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</row>
    <row r="444" spans="1:110" s="34" customForma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</row>
    <row r="445" spans="1:110" s="34" customForma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</row>
    <row r="446" spans="1:110" s="34" customForma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</row>
    <row r="447" spans="1:110" s="34" customForma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</row>
    <row r="448" spans="1:110" s="34" customForma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</row>
    <row r="449" spans="1:110" s="34" customForma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</row>
    <row r="450" spans="1:110" s="34" customForma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</row>
    <row r="451" spans="1:110" s="34" customForma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</row>
    <row r="452" spans="1:110" s="34" customForma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</row>
    <row r="453" spans="1:110" s="34" customForma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</row>
    <row r="454" spans="1:110" s="34" customForma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</row>
    <row r="455" spans="1:110" s="34" customForma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</row>
    <row r="456" spans="1:110" s="34" customForma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</row>
    <row r="457" spans="1:110" s="34" customForma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</row>
    <row r="458" spans="1:110" s="34" customForma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</row>
    <row r="459" spans="1:110" s="34" customForma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</row>
    <row r="460" spans="1:110" s="34" customForma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</row>
    <row r="461" spans="1:110" s="34" customForma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</row>
    <row r="462" spans="1:110" s="34" customForma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</row>
    <row r="463" spans="1:110" s="34" customForma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</row>
    <row r="464" spans="1:110" s="34" customForma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</row>
    <row r="465" spans="1:110" s="34" customForma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</row>
    <row r="466" spans="1:110" s="34" customForma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</row>
    <row r="467" spans="1:110" s="34" customForma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</row>
    <row r="468" spans="1:110" s="34" customForma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</row>
    <row r="469" spans="1:110" s="34" customForma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</row>
    <row r="470" spans="1:110" s="34" customForma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</row>
    <row r="471" spans="1:110" s="34" customForma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</row>
    <row r="472" spans="1:110" s="34" customForma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</row>
    <row r="473" spans="1:110" s="34" customForma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</row>
    <row r="474" spans="1:110" s="34" customForma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</row>
    <row r="475" spans="1:110" s="34" customForma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</row>
    <row r="476" spans="1:110" s="34" customForma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</row>
    <row r="477" spans="1:110" s="34" customForma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</row>
    <row r="478" spans="1:110" s="34" customForma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</row>
    <row r="479" spans="1:110" s="34" customForma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</row>
    <row r="480" spans="1:110" s="34" customForma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</row>
    <row r="481" spans="1:110" s="34" customForma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</row>
    <row r="482" spans="1:110" s="34" customForma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</row>
    <row r="483" spans="1:110" s="34" customForma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</row>
    <row r="484" spans="1:110" s="34" customForma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</row>
    <row r="485" spans="1:110" s="34" customForma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</row>
    <row r="486" spans="1:110" s="34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</row>
    <row r="487" spans="1:110" s="34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</row>
    <row r="488" spans="1:110" s="34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</row>
    <row r="489" spans="1:110" s="34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</row>
    <row r="490" spans="1:110" s="34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</row>
    <row r="491" spans="1:110" s="34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</row>
    <row r="492" spans="1:110" s="34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</row>
    <row r="493" spans="1:110" s="34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</row>
    <row r="494" spans="1:110" s="34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</row>
    <row r="495" spans="1:110" s="34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</row>
    <row r="496" spans="1:110" s="34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</row>
    <row r="497" spans="1:110" s="34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</row>
    <row r="498" spans="1:110" s="34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</row>
    <row r="499" spans="1:110" s="34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</row>
    <row r="500" spans="1:110" s="34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</row>
    <row r="501" spans="1:110" s="34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</row>
    <row r="502" spans="1:110" s="34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</row>
    <row r="503" spans="1:110" s="34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</row>
    <row r="504" spans="1:110" s="34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</row>
    <row r="505" spans="1:110" s="34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</row>
    <row r="506" spans="1:110" s="34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</row>
    <row r="507" spans="1:110" s="34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</row>
    <row r="508" spans="1:110" s="34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</row>
    <row r="509" spans="1:110" s="34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</row>
    <row r="510" spans="1:110" s="34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</row>
    <row r="511" spans="1:110" s="34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</row>
    <row r="512" spans="1:110" s="34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</row>
    <row r="513" spans="1:110" s="34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</row>
    <row r="514" spans="1:110" s="34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</row>
    <row r="515" spans="1:110" s="34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</row>
    <row r="516" spans="1:110" s="34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</row>
    <row r="517" spans="1:110" s="34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</row>
    <row r="518" spans="1:110" s="34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</row>
    <row r="519" spans="1:110" s="34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</row>
    <row r="520" spans="1:110" s="34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</row>
    <row r="521" spans="1:110" s="34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</row>
    <row r="522" spans="1:110" s="34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</row>
    <row r="523" spans="1:110" s="34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</row>
    <row r="524" spans="1:110" s="34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</row>
    <row r="525" spans="1:110" s="34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</row>
    <row r="526" spans="1:110" s="34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</row>
    <row r="527" spans="1:110" s="34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</row>
    <row r="528" spans="1:110" s="34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</row>
    <row r="529" spans="1:110" s="34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</row>
    <row r="530" spans="1:110" s="34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</row>
    <row r="531" spans="1:110" s="34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</row>
    <row r="532" spans="1:110" s="34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</row>
    <row r="533" spans="1:110" s="34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</row>
    <row r="534" spans="1:110" s="34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</row>
    <row r="535" spans="1:110" s="34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</row>
    <row r="536" spans="1:110" s="34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</row>
    <row r="537" spans="1:110" s="34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</row>
    <row r="538" spans="1:110" s="34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</row>
    <row r="539" spans="1:110" s="34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</row>
    <row r="540" spans="1:110" s="34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</row>
    <row r="541" spans="1:110" s="34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</row>
    <row r="542" spans="1:110" s="34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</row>
    <row r="543" spans="1:110" s="34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</row>
    <row r="544" spans="1:110" s="34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</row>
    <row r="545" spans="1:110" s="34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</row>
    <row r="546" spans="1:110" s="34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</row>
    <row r="547" spans="1:110" s="34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</row>
    <row r="548" spans="1:110" s="34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</row>
    <row r="549" spans="1:110" s="34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</row>
    <row r="550" spans="1:110" s="34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</row>
    <row r="551" spans="1:110" s="34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</row>
    <row r="552" spans="1:110" s="34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</row>
    <row r="553" spans="1:110" s="34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</row>
    <row r="554" spans="1:110" s="34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</row>
    <row r="555" spans="1:110" s="34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</row>
    <row r="556" spans="1:110" s="34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</row>
    <row r="557" spans="1:110" s="34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</row>
    <row r="558" spans="1:110" s="34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</row>
    <row r="559" spans="1:110" s="34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</row>
    <row r="560" spans="1:110" s="34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</row>
    <row r="561" spans="1:110" s="34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</row>
    <row r="562" spans="1:110" s="34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</row>
    <row r="563" spans="1:110" s="34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</row>
    <row r="564" spans="1:110" s="34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</row>
    <row r="565" spans="1:110" s="34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</row>
    <row r="566" spans="1:110" s="34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</row>
    <row r="567" spans="1:110" s="34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</row>
    <row r="568" spans="1:110" s="34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</row>
    <row r="569" spans="1:110" s="34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</row>
    <row r="570" spans="1:110" s="34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</row>
    <row r="571" spans="1:110" s="34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</row>
    <row r="572" spans="1:110" s="34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</row>
    <row r="573" spans="1:110" s="34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</row>
    <row r="574" spans="1:110" s="34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</row>
    <row r="575" spans="1:110" s="34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</row>
    <row r="576" spans="1:110" s="34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</row>
    <row r="577" spans="1:110" s="34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</row>
    <row r="578" spans="1:110" s="34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</row>
    <row r="579" spans="1:110" s="34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</row>
    <row r="580" spans="1:110" s="34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</row>
    <row r="581" spans="1:110" s="34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</row>
    <row r="582" spans="1:110" s="34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</row>
    <row r="583" spans="1:110" s="34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</row>
    <row r="584" spans="1:110" s="34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</row>
    <row r="585" spans="1:110" s="34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</row>
    <row r="586" spans="1:110" s="34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</row>
    <row r="587" spans="1:110" s="34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</row>
    <row r="588" spans="1:110" s="34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</row>
    <row r="589" spans="1:110" s="34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</row>
    <row r="590" spans="1:110" s="34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</row>
    <row r="591" spans="1:110" s="34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</row>
    <row r="592" spans="1:110" s="34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</row>
    <row r="593" spans="1:110" s="34" customForma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</row>
    <row r="594" spans="1:110" s="34" customForma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</row>
    <row r="595" spans="1:110" s="34" customForma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</row>
    <row r="596" spans="1:110" s="34" customForma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</row>
    <row r="597" spans="1:110" s="34" customForma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</row>
    <row r="598" spans="1:110" s="34" customForma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</row>
    <row r="599" spans="1:110" s="34" customForma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</row>
    <row r="600" spans="1:110" s="34" customForma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</row>
    <row r="601" spans="1:110" s="34" customForma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</row>
    <row r="602" spans="1:110" s="34" customForma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</row>
    <row r="603" spans="1:110" s="34" customForma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</row>
    <row r="604" spans="1:110" s="34" customForma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</row>
    <row r="605" spans="1:110" s="34" customForma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</row>
    <row r="606" spans="1:110" s="34" customForma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</row>
    <row r="607" spans="1:110" s="34" customForma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</row>
    <row r="608" spans="1:110" s="34" customForma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</row>
    <row r="609" spans="1:110" s="34" customForma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</row>
    <row r="610" spans="1:110" s="34" customForma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</row>
    <row r="611" spans="1:110" s="34" customForma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</row>
    <row r="612" spans="1:110" s="34" customForma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</row>
    <row r="613" spans="1:110" s="34" customForma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</row>
    <row r="614" spans="1:110" s="34" customForma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</row>
    <row r="615" spans="1:110" s="34" customForma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</row>
    <row r="616" spans="1:110" s="34" customForma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</row>
    <row r="617" spans="1:110" s="34" customForma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</row>
    <row r="618" spans="1:110" s="34" customForma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</row>
    <row r="619" spans="1:110" s="34" customForma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</row>
    <row r="620" spans="1:110" s="34" customForma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</row>
    <row r="621" spans="1:110" s="34" customForma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</row>
    <row r="622" spans="1:110" s="34" customForma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</row>
    <row r="623" spans="1:110" s="34" customForma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</row>
    <row r="624" spans="1:110" s="34" customForma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</row>
    <row r="625" spans="1:110" s="34" customForma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</row>
    <row r="626" spans="1:110" s="34" customForma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</row>
    <row r="627" spans="1:110" s="34" customForma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</row>
    <row r="628" spans="1:110" s="34" customForma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</row>
    <row r="629" spans="1:110" s="34" customForma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</row>
    <row r="630" spans="1:110" s="34" customForma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</row>
    <row r="631" spans="1:110" s="34" customForma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</row>
    <row r="632" spans="1:110" s="34" customForma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</row>
    <row r="633" spans="1:110" s="34" customForma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</row>
    <row r="634" spans="1:110" s="34" customForma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</row>
    <row r="635" spans="1:110" s="34" customForma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</row>
    <row r="636" spans="1:110" s="34" customForma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</row>
    <row r="637" spans="1:110" s="34" customForma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</row>
    <row r="638" spans="1:110" s="34" customForma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</row>
    <row r="639" spans="1:110" s="34" customForma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</row>
    <row r="640" spans="1:110" s="34" customForma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</row>
    <row r="641" spans="1:110" s="34" customForma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</row>
    <row r="642" spans="1:110" s="34" customForma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</row>
    <row r="643" spans="1:110" s="34" customForma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</row>
    <row r="644" spans="1:110" s="34" customForma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</row>
    <row r="645" spans="1:110" s="34" customForma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</row>
    <row r="646" spans="1:110" s="34" customForma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</row>
    <row r="647" spans="1:110" s="34" customForma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</row>
    <row r="648" spans="1:110" s="34" customForma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</row>
    <row r="649" spans="1:110" s="34" customForma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</row>
    <row r="650" spans="1:110" s="34" customForma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</row>
    <row r="651" spans="1:110" s="34" customForma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</row>
    <row r="652" spans="1:110" s="34" customForma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</row>
    <row r="653" spans="1:110" s="34" customForma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</row>
    <row r="654" spans="1:110" s="34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</row>
    <row r="655" spans="1:110" s="34" customForma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</row>
    <row r="656" spans="1:110" s="34" customForma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</row>
    <row r="657" spans="1:110" s="34" customForma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</row>
    <row r="658" spans="1:110" s="34" customForma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</row>
    <row r="659" spans="1:110" s="34" customForma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</row>
    <row r="660" spans="1:110" s="34" customForma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</row>
    <row r="661" spans="1:110" s="34" customForma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</row>
    <row r="662" spans="1:110" s="34" customForma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</row>
    <row r="663" spans="1:110" s="34" customForma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</row>
    <row r="664" spans="1:110" s="34" customForma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</row>
    <row r="665" spans="1:110" s="34" customForma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</row>
    <row r="666" spans="1:110" s="34" customForma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</row>
    <row r="667" spans="1:110" s="34" customForma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</row>
    <row r="668" spans="1:110" s="34" customForma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</row>
    <row r="669" spans="1:110" s="34" customForma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</row>
    <row r="670" spans="1:110" s="34" customForma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</row>
    <row r="671" spans="1:110" s="34" customForma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</row>
    <row r="672" spans="1:110" s="34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</row>
    <row r="673" spans="1:110" s="34" customForma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</row>
    <row r="674" spans="1:110" s="34" customForma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</row>
    <row r="675" spans="1:110" s="34" customForma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</row>
    <row r="676" spans="1:110" s="34" customForma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</row>
    <row r="677" spans="1:110" s="34" customForma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</row>
    <row r="678" spans="1:110" s="34" customForma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</row>
    <row r="679" spans="1:110" s="34" customForma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</row>
    <row r="680" spans="1:110" s="34" customForma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</row>
    <row r="681" spans="1:110" s="34" customForma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</row>
    <row r="682" spans="1:110" s="34" customForma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</row>
    <row r="683" spans="1:110" s="34" customForma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</row>
    <row r="684" spans="1:110" s="34" customForma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</row>
    <row r="685" spans="1:110" s="34" customForma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</row>
    <row r="686" spans="1:110" s="34" customForma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</row>
    <row r="687" spans="1:110" s="34" customForma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</row>
    <row r="688" spans="1:110" s="34" customForma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</row>
    <row r="689" spans="1:110" s="34" customForma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</row>
    <row r="690" spans="1:110" s="34" customForma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</row>
    <row r="691" spans="1:110" s="34" customForma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</row>
    <row r="692" spans="1:110" s="34" customForma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</row>
    <row r="693" spans="1:110" s="34" customForma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</row>
    <row r="694" spans="1:110" s="34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</row>
    <row r="695" spans="1:110" s="34" customForma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</row>
    <row r="696" spans="1:110" s="34" customForma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</row>
    <row r="697" spans="1:110" s="34" customForma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</row>
    <row r="698" spans="1:110" s="34" customForma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</row>
    <row r="699" spans="1:110" s="34" customForma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</row>
    <row r="700" spans="1:110" s="34" customForma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</row>
    <row r="701" spans="1:110" s="34" customForma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</row>
    <row r="702" spans="1:110" s="34" customForma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</row>
    <row r="703" spans="1:110" s="34" customForma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</row>
    <row r="704" spans="1:110" s="34" customForma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</row>
    <row r="705" spans="1:110" s="34" customForma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</row>
    <row r="706" spans="1:110" s="34" customForma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</row>
    <row r="707" spans="1:110" s="34" customForma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</row>
    <row r="708" spans="1:110" s="34" customForma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</row>
    <row r="709" spans="1:110" s="34" customForma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</row>
    <row r="710" spans="1:110" s="34" customForma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</row>
    <row r="711" spans="1:110" s="34" customForma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</row>
    <row r="712" spans="1:110" s="34" customForma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</row>
    <row r="713" spans="1:110" s="34" customForma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</row>
    <row r="714" spans="1:110" s="34" customForma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</row>
    <row r="715" spans="1:110" s="34" customForma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</row>
    <row r="716" spans="1:110" s="34" customForma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</row>
    <row r="717" spans="1:110" s="34" customForma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</row>
    <row r="718" spans="1:110" s="34" customForma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</row>
    <row r="719" spans="1:110" s="34" customForma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</row>
    <row r="720" spans="1:110" s="34" customForma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</row>
    <row r="721" spans="1:110" s="34" customForma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</row>
    <row r="722" spans="1:110" s="34" customForma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</row>
    <row r="723" spans="1:110" s="34" customForma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</row>
    <row r="724" spans="1:110" s="34" customForma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</row>
    <row r="725" spans="1:110" s="34" customForma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</row>
    <row r="726" spans="1:110" s="34" customForma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</row>
    <row r="727" spans="1:110" s="34" customForma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</row>
    <row r="728" spans="1:110" s="34" customForma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</row>
    <row r="729" spans="1:110" s="34" customForma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</row>
    <row r="730" spans="1:110" s="34" customForma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</row>
    <row r="731" spans="1:110" s="34" customForma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</row>
    <row r="732" spans="1:110" s="34" customForma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</row>
    <row r="733" spans="1:110" s="34" customForma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</row>
    <row r="734" spans="1:110" s="34" customForma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</row>
    <row r="735" spans="1:110" s="34" customForma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</row>
    <row r="736" spans="1:110" s="34" customForma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</row>
    <row r="737" spans="1:110" s="34" customForma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</row>
    <row r="738" spans="1:110" s="34" customForma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</row>
    <row r="739" spans="1:110" s="34" customForma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</row>
    <row r="740" spans="1:110" s="34" customForma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</row>
    <row r="741" spans="1:110" s="34" customForma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</row>
    <row r="742" spans="1:110" s="34" customForma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</row>
    <row r="743" spans="1:110" s="34" customForma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</row>
    <row r="744" spans="1:110" s="34" customForma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</row>
    <row r="745" spans="1:110" s="34" customForma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</row>
    <row r="746" spans="1:110" s="34" customForma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</row>
    <row r="747" spans="1:110" s="34" customForma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</row>
    <row r="748" spans="1:110" s="34" customForma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</row>
    <row r="749" spans="1:110" s="34" customForma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</row>
    <row r="750" spans="1:110" s="34" customForma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</row>
    <row r="751" spans="1:110" s="34" customForma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</row>
    <row r="752" spans="1:110" s="34" customForma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</row>
    <row r="753" spans="1:110" s="34" customForma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</row>
    <row r="754" spans="1:110" s="34" customForma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</row>
    <row r="755" spans="1:110" s="34" customForma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</row>
    <row r="756" spans="1:110" s="34" customForma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</row>
    <row r="757" spans="1:110" s="34" customForma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</row>
    <row r="758" spans="1:110" s="34" customForma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</row>
    <row r="759" spans="1:110" s="34" customForma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</row>
    <row r="760" spans="1:110" s="34" customForma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</row>
    <row r="761" spans="1:110" s="34" customForma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</row>
    <row r="762" spans="1:110" s="34" customForma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</row>
    <row r="763" spans="1:110" s="34" customForma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</row>
    <row r="764" spans="1:110" s="34" customForma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</row>
    <row r="765" spans="1:110" s="34" customForma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</row>
    <row r="766" spans="1:110" s="34" customForma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</row>
    <row r="767" spans="1:110" s="34" customForma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</row>
    <row r="768" spans="1:110" s="34" customForma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</row>
    <row r="769" spans="1:110" s="34" customForma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</row>
    <row r="770" spans="1:110" s="34" customForma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</row>
    <row r="771" spans="1:110" s="34" customForma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</row>
    <row r="772" spans="1:110" s="34" customForma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</row>
    <row r="773" spans="1:110" s="34" customForma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</row>
    <row r="774" spans="1:110" s="34" customForma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</row>
    <row r="775" spans="1:110" s="34" customForma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</row>
    <row r="776" spans="1:110" s="34" customForma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</row>
    <row r="777" spans="1:110" s="34" customForma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</row>
    <row r="778" spans="1:110" s="34" customForma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</row>
    <row r="779" spans="1:110" s="34" customForma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</row>
    <row r="780" spans="1:110" s="34" customForma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</row>
    <row r="781" spans="1:110" s="34" customForma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</row>
    <row r="782" spans="1:110" s="34" customForma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</row>
    <row r="783" spans="1:110" s="34" customForma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</row>
    <row r="784" spans="1:110" s="34" customForma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</row>
    <row r="785" spans="1:110" s="34" customForma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</row>
    <row r="786" spans="1:110" s="34" customForma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</row>
    <row r="787" spans="1:110" s="34" customForma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</row>
    <row r="788" spans="1:110" s="34" customForma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</row>
    <row r="789" spans="1:110" s="34" customForma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</row>
    <row r="790" spans="1:110" s="34" customForma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</row>
    <row r="791" spans="1:110" s="34" customForma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</row>
    <row r="792" spans="1:110" s="34" customForma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</row>
    <row r="793" spans="1:110" s="34" customForma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</row>
    <row r="794" spans="1:110" s="34" customForma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</row>
    <row r="795" spans="1:110" s="34" customForma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</row>
    <row r="796" spans="1:110" s="34" customForma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</row>
    <row r="797" spans="1:110" s="34" customForma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</row>
    <row r="798" spans="1:110" s="34" customForma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</row>
    <row r="799" spans="1:110" s="34" customForma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</row>
    <row r="800" spans="1:110" s="34" customForma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</row>
    <row r="801" spans="1:110" s="34" customForma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</row>
    <row r="802" spans="1:110" s="34" customForma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</row>
    <row r="803" spans="1:110" s="34" customForma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</row>
    <row r="804" spans="1:110" s="34" customForma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</row>
    <row r="805" spans="1:110" s="34" customForma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</row>
    <row r="806" spans="1:110" s="34" customForma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</row>
    <row r="807" spans="1:110" s="34" customForma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</row>
    <row r="808" spans="1:110" s="34" customForma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</row>
    <row r="809" spans="1:110" s="34" customForma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</row>
    <row r="810" spans="1:110" s="34" customForma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</row>
    <row r="811" spans="1:110" s="34" customForma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</row>
    <row r="812" spans="1:110" s="34" customForma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</row>
    <row r="813" spans="1:110" s="34" customForma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</row>
    <row r="814" spans="1:110" s="34" customForma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</row>
    <row r="815" spans="1:110" s="34" customForma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</row>
    <row r="816" spans="1:110" s="34" customForma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</row>
    <row r="817" spans="1:110" s="34" customForma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</row>
    <row r="818" spans="1:110" s="34" customForma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</row>
    <row r="819" spans="1:110" s="34" customForma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</row>
    <row r="820" spans="1:110" s="34" customForma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</row>
    <row r="821" spans="1:110" s="34" customForma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</row>
    <row r="822" spans="1:110" s="34" customForma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</row>
    <row r="823" spans="1:110" s="34" customForma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</row>
    <row r="824" spans="1:110" s="34" customForma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</row>
    <row r="825" spans="1:110" s="34" customForma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</row>
  </sheetData>
  <mergeCells count="144">
    <mergeCell ref="AY2:AZ2"/>
    <mergeCell ref="BA2:BB2"/>
    <mergeCell ref="BC2:BD2"/>
    <mergeCell ref="BE2:BF2"/>
    <mergeCell ref="AF2:AG2"/>
    <mergeCell ref="AH2:AI2"/>
    <mergeCell ref="AJ2:AK2"/>
    <mergeCell ref="AL2:AM2"/>
    <mergeCell ref="BP3:BQ3"/>
    <mergeCell ref="AN2:AO2"/>
    <mergeCell ref="AP2:AQ2"/>
    <mergeCell ref="AR2:AS2"/>
    <mergeCell ref="AU2:AV2"/>
    <mergeCell ref="AW2:AX2"/>
    <mergeCell ref="F3:G3"/>
    <mergeCell ref="H3:I3"/>
    <mergeCell ref="J2:K2"/>
    <mergeCell ref="Y2:Z2"/>
    <mergeCell ref="AA2:AB2"/>
    <mergeCell ref="AC2:AD2"/>
    <mergeCell ref="Q2:R2"/>
    <mergeCell ref="S2:T2"/>
    <mergeCell ref="U2:V2"/>
    <mergeCell ref="W2:X2"/>
    <mergeCell ref="B2:C2"/>
    <mergeCell ref="D2:E2"/>
    <mergeCell ref="F2:G2"/>
    <mergeCell ref="H2:I2"/>
    <mergeCell ref="L2:M2"/>
    <mergeCell ref="N2:O2"/>
    <mergeCell ref="BY2:BZ2"/>
    <mergeCell ref="BL2:BM2"/>
    <mergeCell ref="BN2:BO2"/>
    <mergeCell ref="BP2:BQ2"/>
    <mergeCell ref="BR2:BS2"/>
    <mergeCell ref="BG2:BH2"/>
    <mergeCell ref="BJ2:BK2"/>
    <mergeCell ref="BT2:BU2"/>
    <mergeCell ref="BV2:BW2"/>
    <mergeCell ref="CX2:CY2"/>
    <mergeCell ref="CK2:CL2"/>
    <mergeCell ref="CA2:CB3"/>
    <mergeCell ref="CN2:CO2"/>
    <mergeCell ref="CC2:CD2"/>
    <mergeCell ref="CE2:CF2"/>
    <mergeCell ref="CG2:CH2"/>
    <mergeCell ref="CI2:CJ2"/>
    <mergeCell ref="B39:C39"/>
    <mergeCell ref="D39:E39"/>
    <mergeCell ref="F39:G39"/>
    <mergeCell ref="H39:I39"/>
    <mergeCell ref="CZ2:DA2"/>
    <mergeCell ref="CP2:CQ2"/>
    <mergeCell ref="CP3:CQ3"/>
    <mergeCell ref="CR2:CS2"/>
    <mergeCell ref="CT2:CU2"/>
    <mergeCell ref="CV2:CW2"/>
    <mergeCell ref="S39:T39"/>
    <mergeCell ref="U39:V39"/>
    <mergeCell ref="W39:X39"/>
    <mergeCell ref="Y39:Z39"/>
    <mergeCell ref="J39:K39"/>
    <mergeCell ref="L39:M39"/>
    <mergeCell ref="N39:O39"/>
    <mergeCell ref="Q39:R39"/>
    <mergeCell ref="AJ39:AK39"/>
    <mergeCell ref="AL39:AM39"/>
    <mergeCell ref="AN39:AO39"/>
    <mergeCell ref="AP39:AQ39"/>
    <mergeCell ref="AA39:AB39"/>
    <mergeCell ref="AC39:AD39"/>
    <mergeCell ref="AF39:AG39"/>
    <mergeCell ref="AH39:AI39"/>
    <mergeCell ref="BA39:BB39"/>
    <mergeCell ref="BC39:BD39"/>
    <mergeCell ref="BE39:BF39"/>
    <mergeCell ref="BG39:BH39"/>
    <mergeCell ref="AR39:AS39"/>
    <mergeCell ref="AU39:AV39"/>
    <mergeCell ref="AW39:AX39"/>
    <mergeCell ref="AY39:AZ39"/>
    <mergeCell ref="BR39:BS39"/>
    <mergeCell ref="BT39:BU39"/>
    <mergeCell ref="BV39:BW39"/>
    <mergeCell ref="BY39:BZ39"/>
    <mergeCell ref="BJ39:BK39"/>
    <mergeCell ref="BL39:BM39"/>
    <mergeCell ref="BN39:BO39"/>
    <mergeCell ref="BP39:BQ39"/>
    <mergeCell ref="CN39:CO39"/>
    <mergeCell ref="CP39:CQ39"/>
    <mergeCell ref="CA39:CB40"/>
    <mergeCell ref="CC39:CD39"/>
    <mergeCell ref="CE39:CF39"/>
    <mergeCell ref="CG39:CH39"/>
    <mergeCell ref="CZ39:DA39"/>
    <mergeCell ref="F40:G40"/>
    <mergeCell ref="H40:I40"/>
    <mergeCell ref="CP40:CQ40"/>
    <mergeCell ref="CR39:CS39"/>
    <mergeCell ref="CT39:CU39"/>
    <mergeCell ref="CV39:CW39"/>
    <mergeCell ref="CX39:CY39"/>
    <mergeCell ref="CI39:CJ39"/>
    <mergeCell ref="CK39:CL39"/>
    <mergeCell ref="J37:K37"/>
    <mergeCell ref="L37:M37"/>
    <mergeCell ref="N37:O37"/>
    <mergeCell ref="Q37:R37"/>
    <mergeCell ref="B37:C37"/>
    <mergeCell ref="D37:E37"/>
    <mergeCell ref="F37:G37"/>
    <mergeCell ref="H37:I37"/>
    <mergeCell ref="AA37:AB37"/>
    <mergeCell ref="AC37:AD37"/>
    <mergeCell ref="AF37:AG37"/>
    <mergeCell ref="AH37:AI37"/>
    <mergeCell ref="S37:T37"/>
    <mergeCell ref="U37:V37"/>
    <mergeCell ref="W37:X37"/>
    <mergeCell ref="Y37:Z37"/>
    <mergeCell ref="AR37:AS37"/>
    <mergeCell ref="AU37:AV37"/>
    <mergeCell ref="AW37:AX37"/>
    <mergeCell ref="AY37:AZ37"/>
    <mergeCell ref="AJ37:AK37"/>
    <mergeCell ref="AL37:AM37"/>
    <mergeCell ref="AN37:AO37"/>
    <mergeCell ref="AP37:AQ37"/>
    <mergeCell ref="BJ37:BK37"/>
    <mergeCell ref="BL37:BM37"/>
    <mergeCell ref="BN37:BO37"/>
    <mergeCell ref="BP37:BQ37"/>
    <mergeCell ref="BA37:BB37"/>
    <mergeCell ref="BC37:BD37"/>
    <mergeCell ref="BE37:BF37"/>
    <mergeCell ref="BG37:BH37"/>
    <mergeCell ref="CK37:CL37"/>
    <mergeCell ref="CN37:CO37"/>
    <mergeCell ref="CP37:CQ37"/>
    <mergeCell ref="BR37:BS37"/>
    <mergeCell ref="BT37:BU37"/>
    <mergeCell ref="BV37:BW37"/>
    <mergeCell ref="CI37:CJ37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&amp;C&amp;"明朝,標準"- 267 -</oddFooter>
  </headerFooter>
  <rowBreaks count="1" manualBreakCount="1">
    <brk id="38" max="16383" man="1"/>
  </rowBreaks>
  <colBreaks count="1" manualBreakCount="1">
    <brk id="75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298</v>
      </c>
      <c r="CX1" s="1" t="s">
        <v>132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214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134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134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134</v>
      </c>
      <c r="CU2" s="114"/>
      <c r="CV2" s="115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134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134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134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116"/>
      <c r="CV3" s="117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117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117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181</v>
      </c>
      <c r="FW5" s="11"/>
      <c r="FX5" s="11"/>
      <c r="FY5" s="11"/>
      <c r="FZ5" s="11"/>
      <c r="GA5" s="11" t="s">
        <v>184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116"/>
      <c r="CV6" s="117"/>
      <c r="CW6" s="10"/>
      <c r="CX6" s="11" t="s">
        <v>225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226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227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182</v>
      </c>
      <c r="FW6" s="11"/>
      <c r="FX6" s="11"/>
      <c r="FY6" s="11"/>
      <c r="FZ6" s="11"/>
      <c r="GA6" s="11" t="s">
        <v>183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116"/>
      <c r="CV7" s="117"/>
      <c r="CW7" s="10"/>
      <c r="CX7" s="214">
        <f>4235.2</f>
        <v>4235.2</v>
      </c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204" t="s">
        <v>308</v>
      </c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6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133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118"/>
      <c r="P9" s="27"/>
      <c r="Q9" s="27"/>
      <c r="R9" s="27"/>
      <c r="S9" s="27"/>
      <c r="T9" s="27"/>
      <c r="U9" s="27"/>
      <c r="V9" s="119" t="s">
        <v>228</v>
      </c>
      <c r="W9" s="27"/>
      <c r="X9" s="27"/>
      <c r="Y9" s="28"/>
      <c r="Z9" s="26"/>
      <c r="AA9" s="27"/>
      <c r="AB9" s="27" t="s">
        <v>310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309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201"/>
      <c r="CC9" s="202"/>
      <c r="CD9" s="202"/>
      <c r="CE9" s="202"/>
      <c r="CF9" s="202"/>
      <c r="CG9" s="202" t="s">
        <v>206</v>
      </c>
      <c r="CH9" s="202"/>
      <c r="CI9" s="202"/>
      <c r="CJ9" s="202"/>
      <c r="CK9" s="202"/>
      <c r="CL9" s="202"/>
      <c r="CM9" s="202" t="s">
        <v>207</v>
      </c>
      <c r="CN9" s="202"/>
      <c r="CO9" s="202"/>
      <c r="CP9" s="202"/>
      <c r="CQ9" s="202"/>
      <c r="CR9" s="222"/>
      <c r="CS9" s="27"/>
      <c r="CT9" s="27"/>
      <c r="CU9" s="116"/>
      <c r="CV9" s="117"/>
      <c r="CW9" s="10"/>
      <c r="CX9" s="11"/>
      <c r="CY9" s="11" t="s">
        <v>133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135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137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138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139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07" t="s">
        <v>311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9"/>
      <c r="Z10" s="26"/>
      <c r="AA10" s="27"/>
      <c r="AB10" s="118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03" t="s">
        <v>204</v>
      </c>
      <c r="AN10" s="203"/>
      <c r="AO10" s="203"/>
      <c r="AP10" s="203"/>
      <c r="AQ10" s="203"/>
      <c r="AR10" s="203"/>
      <c r="AS10" s="203"/>
      <c r="AT10" s="203"/>
      <c r="AU10" s="203"/>
      <c r="AV10" s="203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03" t="s">
        <v>205</v>
      </c>
      <c r="BM10" s="203"/>
      <c r="BN10" s="203"/>
      <c r="BO10" s="203"/>
      <c r="BP10" s="203"/>
      <c r="BQ10" s="203"/>
      <c r="BR10" s="203"/>
      <c r="BS10" s="203"/>
      <c r="BT10" s="203"/>
      <c r="BU10" s="203"/>
      <c r="BV10" s="27"/>
      <c r="BW10" s="28"/>
      <c r="BX10" s="26"/>
      <c r="BY10" s="27"/>
      <c r="BZ10" s="27"/>
      <c r="CA10" s="34"/>
      <c r="CB10" s="220" t="s">
        <v>208</v>
      </c>
      <c r="CC10" s="199"/>
      <c r="CD10" s="199"/>
      <c r="CE10" s="199"/>
      <c r="CF10" s="199"/>
      <c r="CG10" s="199" t="s">
        <v>224</v>
      </c>
      <c r="CH10" s="199"/>
      <c r="CI10" s="199"/>
      <c r="CJ10" s="199"/>
      <c r="CK10" s="199"/>
      <c r="CL10" s="199"/>
      <c r="CM10" s="199" t="s">
        <v>209</v>
      </c>
      <c r="CN10" s="199"/>
      <c r="CO10" s="199"/>
      <c r="CP10" s="199"/>
      <c r="CQ10" s="199"/>
      <c r="CR10" s="200"/>
      <c r="CS10" s="27"/>
      <c r="CT10" s="27"/>
      <c r="CU10" s="116"/>
      <c r="CV10" s="117"/>
      <c r="CW10" s="10"/>
      <c r="CX10" s="11"/>
      <c r="CY10" s="11" t="s">
        <v>141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120" t="s">
        <v>324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121"/>
      <c r="CV11" s="122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229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175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175</v>
      </c>
      <c r="AW12" s="23"/>
      <c r="AX12" s="25"/>
      <c r="AY12" s="224" t="s">
        <v>217</v>
      </c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6"/>
      <c r="BX12" s="224" t="s">
        <v>177</v>
      </c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6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175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175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177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177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116"/>
      <c r="CV13" s="117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230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116"/>
      <c r="CV14" s="117"/>
      <c r="CW14" s="10"/>
      <c r="CX14" s="11"/>
      <c r="CY14" s="11" t="s">
        <v>185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186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217</v>
      </c>
      <c r="FR14" s="11"/>
      <c r="FS14" s="12"/>
      <c r="FT14" s="10"/>
      <c r="FU14" s="11" t="s">
        <v>231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116"/>
      <c r="CV15" s="117"/>
      <c r="CW15" s="10"/>
      <c r="CX15" s="11"/>
      <c r="CY15" s="11" t="s">
        <v>232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233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234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187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116"/>
      <c r="CV16" s="117"/>
      <c r="CW16" s="10"/>
      <c r="CX16" s="11"/>
      <c r="CY16" s="11" t="s">
        <v>215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216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188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116"/>
      <c r="CV17" s="117"/>
      <c r="CW17" s="10"/>
      <c r="CX17" s="11"/>
      <c r="CY17" s="11" t="s">
        <v>235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236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116"/>
      <c r="CV18" s="117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305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306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204" t="s">
        <v>307</v>
      </c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6"/>
      <c r="BX19" s="204" t="s">
        <v>301</v>
      </c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6"/>
      <c r="CW19" s="10"/>
      <c r="CX19" s="11"/>
      <c r="CY19" s="11" t="s">
        <v>140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136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148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147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03" t="s">
        <v>299</v>
      </c>
      <c r="N20" s="203"/>
      <c r="O20" s="203"/>
      <c r="P20" s="203"/>
      <c r="Q20" s="203"/>
      <c r="R20" s="203"/>
      <c r="S20" s="203"/>
      <c r="T20" s="203"/>
      <c r="U20" s="203"/>
      <c r="V20" s="203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03" t="s">
        <v>300</v>
      </c>
      <c r="AM20" s="203"/>
      <c r="AN20" s="203"/>
      <c r="AO20" s="203"/>
      <c r="AP20" s="203"/>
      <c r="AQ20" s="203"/>
      <c r="AR20" s="203"/>
      <c r="AS20" s="203"/>
      <c r="AT20" s="203"/>
      <c r="AU20" s="203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203" t="s">
        <v>205</v>
      </c>
      <c r="BL20" s="203"/>
      <c r="BM20" s="203"/>
      <c r="BN20" s="203"/>
      <c r="BO20" s="203"/>
      <c r="BP20" s="203"/>
      <c r="BQ20" s="203"/>
      <c r="BR20" s="203"/>
      <c r="BS20" s="203"/>
      <c r="BT20" s="203"/>
      <c r="BU20" s="34"/>
      <c r="BV20" s="34"/>
      <c r="BW20" s="28"/>
      <c r="BX20" s="26"/>
      <c r="BY20" s="27"/>
      <c r="BZ20" s="27"/>
      <c r="CA20" s="27"/>
      <c r="CB20" s="27"/>
      <c r="CC20" s="205" t="s">
        <v>302</v>
      </c>
      <c r="CD20" s="205"/>
      <c r="CE20" s="205"/>
      <c r="CF20" s="205"/>
      <c r="CG20" s="205"/>
      <c r="CH20" s="205"/>
      <c r="CI20" s="205"/>
      <c r="CJ20" s="203" t="s">
        <v>210</v>
      </c>
      <c r="CK20" s="203"/>
      <c r="CL20" s="203"/>
      <c r="CM20" s="203"/>
      <c r="CN20" s="203"/>
      <c r="CO20" s="203"/>
      <c r="CP20" s="203"/>
      <c r="CQ20" s="203"/>
      <c r="CR20" s="203"/>
      <c r="CS20" s="203"/>
      <c r="CT20" s="34"/>
      <c r="CU20" s="34"/>
      <c r="CV20" s="117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121"/>
      <c r="CV21" s="122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175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178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176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175</v>
      </c>
      <c r="CU22" s="114"/>
      <c r="CV22" s="115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175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178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176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175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116"/>
      <c r="CV23" s="117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116"/>
      <c r="CV24" s="117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116"/>
      <c r="CV25" s="117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186</v>
      </c>
      <c r="FW25" s="11"/>
      <c r="FX25" s="11"/>
      <c r="FY25" s="11"/>
      <c r="FZ25" s="11"/>
      <c r="GA25" s="11"/>
      <c r="GB25" s="11"/>
      <c r="GC25" s="11"/>
      <c r="GD25" s="11" t="s">
        <v>192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116"/>
      <c r="CV26" s="117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216</v>
      </c>
      <c r="FW26" s="11"/>
      <c r="FX26" s="11"/>
      <c r="FY26" s="11"/>
      <c r="FZ26" s="11"/>
      <c r="GA26" s="11"/>
      <c r="GB26" s="11"/>
      <c r="GC26" s="11"/>
      <c r="GD26" s="11" t="s">
        <v>218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116"/>
      <c r="CV27" s="117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237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116"/>
      <c r="CV28" s="117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07" t="s">
        <v>303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9"/>
      <c r="Z29" s="204" t="s">
        <v>304</v>
      </c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6"/>
      <c r="AY29" s="26"/>
      <c r="AZ29" s="27"/>
      <c r="BA29" s="27" t="s">
        <v>91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151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116"/>
      <c r="CV29" s="117"/>
      <c r="CW29" s="10"/>
      <c r="CX29" s="11"/>
      <c r="CY29" s="11" t="s">
        <v>145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146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91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151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142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9" t="s">
        <v>189</v>
      </c>
      <c r="W30" s="27"/>
      <c r="X30" s="27"/>
      <c r="Y30" s="28"/>
      <c r="Z30" s="26"/>
      <c r="AA30" s="27"/>
      <c r="AB30" s="27" t="s">
        <v>144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149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223">
        <v>0.97899999999999998</v>
      </c>
      <c r="BO30" s="223"/>
      <c r="BP30" s="223"/>
      <c r="BQ30" s="223"/>
      <c r="BR30" s="223"/>
      <c r="BS30" s="223"/>
      <c r="BT30" s="223"/>
      <c r="BU30" s="27"/>
      <c r="BV30" s="27"/>
      <c r="BW30" s="28"/>
      <c r="BX30" s="207" t="s">
        <v>316</v>
      </c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9"/>
      <c r="CW30" s="10"/>
      <c r="CX30" s="11"/>
      <c r="CY30" s="11" t="s">
        <v>142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189</v>
      </c>
      <c r="DQ30" s="11"/>
      <c r="DR30" s="11"/>
      <c r="DS30" s="11"/>
      <c r="DT30" s="11"/>
      <c r="DU30" s="12"/>
      <c r="DV30" s="10"/>
      <c r="DW30" s="11"/>
      <c r="DX30" s="11" t="s">
        <v>144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149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215">
        <v>0.97899999999999998</v>
      </c>
      <c r="FM30" s="215"/>
      <c r="FN30" s="215"/>
      <c r="FO30" s="215"/>
      <c r="FP30" s="215"/>
      <c r="FQ30" s="215"/>
      <c r="FR30" s="215"/>
      <c r="FS30" s="12"/>
      <c r="FT30" s="10"/>
      <c r="FU30" s="11"/>
      <c r="FV30" s="11" t="s">
        <v>152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143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120" t="s">
        <v>190</v>
      </c>
      <c r="W31" s="30"/>
      <c r="X31" s="30"/>
      <c r="Y31" s="31"/>
      <c r="Z31" s="29"/>
      <c r="AA31" s="30"/>
      <c r="AB31" s="30"/>
      <c r="AC31" s="30"/>
      <c r="AD31" s="30"/>
      <c r="AE31" s="205" t="s">
        <v>302</v>
      </c>
      <c r="AF31" s="205"/>
      <c r="AG31" s="205"/>
      <c r="AH31" s="205"/>
      <c r="AI31" s="205"/>
      <c r="AJ31" s="205"/>
      <c r="AK31" s="205"/>
      <c r="AL31" s="203" t="s">
        <v>191</v>
      </c>
      <c r="AM31" s="203"/>
      <c r="AN31" s="203"/>
      <c r="AO31" s="203"/>
      <c r="AP31" s="203"/>
      <c r="AQ31" s="203"/>
      <c r="AR31" s="203"/>
      <c r="AS31" s="203"/>
      <c r="AT31" s="203"/>
      <c r="AU31" s="203"/>
      <c r="AV31" s="30"/>
      <c r="AW31" s="30"/>
      <c r="AX31" s="31"/>
      <c r="AY31" s="29"/>
      <c r="AZ31" s="30"/>
      <c r="BA31" s="30" t="s">
        <v>150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221">
        <v>0.48099999999999998</v>
      </c>
      <c r="BO31" s="221"/>
      <c r="BP31" s="221"/>
      <c r="BQ31" s="221"/>
      <c r="BR31" s="221"/>
      <c r="BS31" s="221"/>
      <c r="BT31" s="221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203" t="s">
        <v>218</v>
      </c>
      <c r="CK31" s="203"/>
      <c r="CL31" s="203"/>
      <c r="CM31" s="203"/>
      <c r="CN31" s="203"/>
      <c r="CO31" s="203"/>
      <c r="CP31" s="203"/>
      <c r="CQ31" s="203"/>
      <c r="CR31" s="203"/>
      <c r="CS31" s="203"/>
      <c r="CT31" s="30"/>
      <c r="CU31" s="121"/>
      <c r="CV31" s="122"/>
      <c r="CW31" s="16"/>
      <c r="CX31" s="17"/>
      <c r="CY31" s="17" t="s">
        <v>143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190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191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150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216">
        <v>0.48099999999999998</v>
      </c>
      <c r="FM31" s="216"/>
      <c r="FN31" s="216"/>
      <c r="FO31" s="216"/>
      <c r="FP31" s="216"/>
      <c r="FQ31" s="216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175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134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134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134</v>
      </c>
      <c r="CU32" s="114"/>
      <c r="CV32" s="115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179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175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175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175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116"/>
      <c r="CV33" s="117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116"/>
      <c r="CV34" s="117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186</v>
      </c>
      <c r="EY34" s="11"/>
      <c r="EZ34" s="11"/>
      <c r="FA34" s="11"/>
      <c r="FB34" s="11"/>
      <c r="FC34" s="11"/>
      <c r="FD34" s="11"/>
      <c r="FE34" s="11"/>
      <c r="FF34" s="11" t="s">
        <v>195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116"/>
      <c r="CV35" s="117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186</v>
      </c>
      <c r="DZ35" s="11"/>
      <c r="EA35" s="11"/>
      <c r="EB35" s="11"/>
      <c r="EC35" s="11"/>
      <c r="ED35" s="11"/>
      <c r="EE35" s="11"/>
      <c r="EF35" s="11"/>
      <c r="EG35" s="11" t="s">
        <v>194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186</v>
      </c>
      <c r="FX35" s="11"/>
      <c r="FY35" s="11"/>
      <c r="FZ35" s="11"/>
      <c r="GA35" s="11"/>
      <c r="GB35" s="11"/>
      <c r="GC35" s="11"/>
      <c r="GD35" s="11"/>
      <c r="GE35" s="11" t="s">
        <v>196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116"/>
      <c r="CV36" s="117"/>
      <c r="CW36" s="10"/>
      <c r="CX36" s="11"/>
      <c r="CY36" s="11"/>
      <c r="CZ36" s="11" t="s">
        <v>238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216</v>
      </c>
      <c r="EY36" s="11"/>
      <c r="EZ36" s="11"/>
      <c r="FA36" s="11"/>
      <c r="FB36" s="11"/>
      <c r="FC36" s="11"/>
      <c r="FD36" s="11"/>
      <c r="FE36" s="11"/>
      <c r="FF36" s="11" t="s">
        <v>220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116"/>
      <c r="CV37" s="117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239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116"/>
      <c r="CV38" s="117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153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07" t="s">
        <v>314</v>
      </c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9"/>
      <c r="AY39" s="26"/>
      <c r="AZ39" s="27"/>
      <c r="BA39" s="27" t="s">
        <v>313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07" t="s">
        <v>312</v>
      </c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9"/>
      <c r="CW39" s="10"/>
      <c r="CX39" s="11"/>
      <c r="CY39" s="11" t="s">
        <v>153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156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155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157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207" t="s">
        <v>315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03" t="s">
        <v>219</v>
      </c>
      <c r="AM40" s="203"/>
      <c r="AN40" s="203"/>
      <c r="AO40" s="203"/>
      <c r="AP40" s="203"/>
      <c r="AQ40" s="203"/>
      <c r="AR40" s="203"/>
      <c r="AS40" s="203"/>
      <c r="AT40" s="203"/>
      <c r="AU40" s="203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03" t="s">
        <v>220</v>
      </c>
      <c r="BL40" s="203"/>
      <c r="BM40" s="203"/>
      <c r="BN40" s="203"/>
      <c r="BO40" s="203"/>
      <c r="BP40" s="203"/>
      <c r="BQ40" s="203"/>
      <c r="BR40" s="203"/>
      <c r="BS40" s="203"/>
      <c r="BT40" s="203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03" t="s">
        <v>196</v>
      </c>
      <c r="CK40" s="203"/>
      <c r="CL40" s="203"/>
      <c r="CM40" s="203"/>
      <c r="CN40" s="203"/>
      <c r="CO40" s="203"/>
      <c r="CP40" s="203"/>
      <c r="CQ40" s="203"/>
      <c r="CR40" s="203"/>
      <c r="CS40" s="203"/>
      <c r="CT40" s="34"/>
      <c r="CU40" s="116"/>
      <c r="CV40" s="117"/>
      <c r="CW40" s="10"/>
      <c r="CX40" s="11"/>
      <c r="CY40" s="11" t="s">
        <v>154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03" t="s">
        <v>211</v>
      </c>
      <c r="N41" s="203"/>
      <c r="O41" s="203"/>
      <c r="P41" s="203"/>
      <c r="Q41" s="203"/>
      <c r="R41" s="203"/>
      <c r="S41" s="203"/>
      <c r="T41" s="203"/>
      <c r="U41" s="203"/>
      <c r="V41" s="203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121"/>
      <c r="CV41" s="122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193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222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175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134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175</v>
      </c>
      <c r="CU42" s="114"/>
      <c r="CV42" s="115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174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175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175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175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116"/>
      <c r="CV43" s="117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116"/>
      <c r="CV44" s="117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116"/>
      <c r="CV45" s="117"/>
      <c r="CW45" s="10"/>
      <c r="CX45" s="11"/>
      <c r="CY45" s="11" t="s">
        <v>197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186</v>
      </c>
      <c r="DZ45" s="11"/>
      <c r="EA45" s="11"/>
      <c r="EB45" s="11"/>
      <c r="EC45" s="11"/>
      <c r="ED45" s="11"/>
      <c r="EE45" s="11"/>
      <c r="EF45" s="11"/>
      <c r="EG45" s="11" t="s">
        <v>199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186</v>
      </c>
      <c r="EY45" s="11"/>
      <c r="EZ45" s="11"/>
      <c r="FA45" s="11"/>
      <c r="FB45" s="11"/>
      <c r="FC45" s="11"/>
      <c r="FD45" s="11"/>
      <c r="FE45" s="11"/>
      <c r="FF45" s="11" t="s">
        <v>200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240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116"/>
      <c r="CV46" s="117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198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241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116"/>
      <c r="CV47" s="117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160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116"/>
      <c r="CV48" s="117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160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158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204" t="s">
        <v>318</v>
      </c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6"/>
      <c r="AY49" s="26"/>
      <c r="AZ49" s="27"/>
      <c r="BA49" s="27" t="s">
        <v>163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207" t="s">
        <v>320</v>
      </c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9"/>
      <c r="CW49" s="10"/>
      <c r="CX49" s="11"/>
      <c r="CY49" s="11" t="s">
        <v>158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161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163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165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317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211" t="s">
        <v>162</v>
      </c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3"/>
      <c r="AY50" s="26"/>
      <c r="AZ50" s="27"/>
      <c r="BA50" s="27" t="s">
        <v>319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217" t="s">
        <v>272</v>
      </c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7"/>
      <c r="CU50" s="116"/>
      <c r="CV50" s="117"/>
      <c r="CW50" s="10"/>
      <c r="CX50" s="11"/>
      <c r="CY50" s="11" t="s">
        <v>159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162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164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203" t="s">
        <v>221</v>
      </c>
      <c r="N51" s="203"/>
      <c r="O51" s="203"/>
      <c r="P51" s="203"/>
      <c r="Q51" s="203"/>
      <c r="R51" s="203"/>
      <c r="S51" s="203"/>
      <c r="T51" s="203"/>
      <c r="U51" s="203"/>
      <c r="V51" s="203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219" t="s">
        <v>212</v>
      </c>
      <c r="AM51" s="203"/>
      <c r="AN51" s="203"/>
      <c r="AO51" s="203"/>
      <c r="AP51" s="203"/>
      <c r="AQ51" s="203"/>
      <c r="AR51" s="203"/>
      <c r="AS51" s="203"/>
      <c r="AT51" s="203"/>
      <c r="AU51" s="203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203" t="s">
        <v>223</v>
      </c>
      <c r="BL51" s="203"/>
      <c r="BM51" s="203"/>
      <c r="BN51" s="203"/>
      <c r="BO51" s="203"/>
      <c r="BP51" s="203"/>
      <c r="BQ51" s="203"/>
      <c r="BR51" s="203"/>
      <c r="BS51" s="203"/>
      <c r="BT51" s="203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121"/>
      <c r="CV51" s="122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175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179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180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180</v>
      </c>
      <c r="CU52" s="114"/>
      <c r="CV52" s="115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175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175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180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134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116"/>
      <c r="CV53" s="117"/>
      <c r="CW53" s="10"/>
      <c r="CX53" s="11"/>
      <c r="CY53" s="11" t="s">
        <v>186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116"/>
      <c r="CV54" s="117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242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186</v>
      </c>
      <c r="DZ54" s="11"/>
      <c r="EA54" s="11"/>
      <c r="EB54" s="11"/>
      <c r="EC54" s="11"/>
      <c r="ED54" s="11"/>
      <c r="EE54" s="11"/>
      <c r="EF54" s="11"/>
      <c r="EG54" s="11"/>
      <c r="EH54" s="11" t="s">
        <v>201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203</v>
      </c>
      <c r="FX54" s="11"/>
      <c r="FY54" s="11"/>
      <c r="FZ54" s="11"/>
      <c r="GA54" s="11"/>
      <c r="GB54" s="11"/>
      <c r="GC54" s="11" t="s">
        <v>202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116"/>
      <c r="CV55" s="117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243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244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116"/>
      <c r="CV56" s="117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245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214" t="s">
        <v>246</v>
      </c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116"/>
      <c r="CV57" s="117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210" t="s">
        <v>323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116"/>
      <c r="CV58" s="117"/>
      <c r="CW58" s="10"/>
      <c r="CX58" s="11"/>
      <c r="CY58" s="11" t="s">
        <v>166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123" t="s">
        <v>167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119" t="s">
        <v>247</v>
      </c>
      <c r="W59" s="27"/>
      <c r="X59" s="27"/>
      <c r="Y59" s="28"/>
      <c r="Z59" s="27" t="s">
        <v>170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112" t="s">
        <v>322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71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173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116"/>
      <c r="CV59" s="117"/>
      <c r="CW59" s="10"/>
      <c r="CX59" s="11"/>
      <c r="CY59" s="35" t="s">
        <v>167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170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71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173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124" t="s">
        <v>168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119" t="s">
        <v>248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219" t="s">
        <v>201</v>
      </c>
      <c r="AM60" s="203"/>
      <c r="AN60" s="203"/>
      <c r="AO60" s="203"/>
      <c r="AP60" s="203"/>
      <c r="AQ60" s="203"/>
      <c r="AR60" s="203"/>
      <c r="AS60" s="203"/>
      <c r="AT60" s="203"/>
      <c r="AU60" s="203"/>
      <c r="AV60" s="27"/>
      <c r="AW60" s="27"/>
      <c r="AX60" s="28"/>
      <c r="AY60" s="26"/>
      <c r="AZ60" s="27"/>
      <c r="BA60" s="27" t="s">
        <v>321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321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116"/>
      <c r="CV60" s="117"/>
      <c r="CW60" s="10"/>
      <c r="CX60" s="11"/>
      <c r="CY60" s="36" t="s">
        <v>168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171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172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172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125" t="s">
        <v>169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121"/>
      <c r="S61" s="30"/>
      <c r="T61" s="30"/>
      <c r="U61" s="30"/>
      <c r="V61" s="120" t="s">
        <v>249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218" t="s">
        <v>213</v>
      </c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218" t="s">
        <v>202</v>
      </c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30"/>
      <c r="CU61" s="121"/>
      <c r="CV61" s="122"/>
      <c r="CW61" s="16"/>
      <c r="CX61" s="17"/>
      <c r="CY61" s="37" t="s">
        <v>169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</vt:lpstr>
      <vt:lpstr>286市民のくらし</vt:lpstr>
      <vt:lpstr>'286市民のくらし'!Print_Area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2007-04-22T11:22:17Z</cp:lastPrinted>
  <dcterms:created xsi:type="dcterms:W3CDTF">1997-01-08T22:48:59Z</dcterms:created>
  <dcterms:modified xsi:type="dcterms:W3CDTF">2023-03-09T02:25:05Z</dcterms:modified>
</cp:coreProperties>
</file>