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V-SKFLSV-01.saku-vdi.local\netprofile$\redirect\y2143\Desktop\"/>
    </mc:Choice>
  </mc:AlternateContent>
  <bookViews>
    <workbookView xWindow="0" yWindow="0" windowWidth="14280" windowHeight="10440"/>
  </bookViews>
  <sheets>
    <sheet name="佐久市" sheetId="1" r:id="rId1"/>
    <sheet name="旧佐久市" sheetId="2" r:id="rId2"/>
    <sheet name="旧臼田町" sheetId="3" r:id="rId3"/>
    <sheet name="旧浅科村" sheetId="4" r:id="rId4"/>
    <sheet name="旧望月町" sheetId="5" r:id="rId5"/>
  </sheets>
  <calcPr calcId="162913"/>
</workbook>
</file>

<file path=xl/calcChain.xml><?xml version="1.0" encoding="utf-8"?>
<calcChain xmlns="http://schemas.openxmlformats.org/spreadsheetml/2006/main">
  <c r="K41" i="1" l="1"/>
  <c r="K7" i="2" l="1"/>
  <c r="J7" i="2"/>
  <c r="B25" i="5"/>
  <c r="C25" i="5"/>
  <c r="J37" i="5" l="1"/>
  <c r="J39" i="5" s="1"/>
  <c r="J19" i="5"/>
  <c r="B19" i="3"/>
  <c r="F37" i="5"/>
  <c r="F31" i="5"/>
  <c r="F7" i="5"/>
  <c r="C43" i="5"/>
  <c r="B19" i="5"/>
  <c r="D44" i="5"/>
  <c r="D45" i="5"/>
  <c r="H14" i="3"/>
  <c r="H15" i="3"/>
  <c r="B13" i="2"/>
  <c r="C7" i="3"/>
  <c r="G31" i="2"/>
  <c r="C4" i="1"/>
  <c r="D2" i="3"/>
  <c r="K37" i="5"/>
  <c r="K37" i="4"/>
  <c r="J37" i="4"/>
  <c r="K37" i="3"/>
  <c r="J37" i="3"/>
  <c r="J37" i="2"/>
  <c r="G49" i="5"/>
  <c r="F49" i="5"/>
  <c r="C49" i="5"/>
  <c r="B49" i="5"/>
  <c r="H48" i="5"/>
  <c r="D48" i="5"/>
  <c r="H47" i="5"/>
  <c r="D47" i="5"/>
  <c r="H46" i="5"/>
  <c r="D46" i="5"/>
  <c r="H45" i="5"/>
  <c r="H44" i="5"/>
  <c r="G43" i="5"/>
  <c r="H43" i="5" s="1"/>
  <c r="F43" i="5"/>
  <c r="B43" i="5"/>
  <c r="H42" i="5"/>
  <c r="D42" i="5"/>
  <c r="H41" i="5"/>
  <c r="D41" i="5"/>
  <c r="H40" i="5"/>
  <c r="D40" i="5"/>
  <c r="H39" i="5"/>
  <c r="D39" i="5"/>
  <c r="H38" i="5"/>
  <c r="D38" i="5"/>
  <c r="G37" i="5"/>
  <c r="C37" i="5"/>
  <c r="B37" i="5"/>
  <c r="D37" i="5" s="1"/>
  <c r="L36" i="5"/>
  <c r="H36" i="5"/>
  <c r="D36" i="5"/>
  <c r="L35" i="5"/>
  <c r="H35" i="5"/>
  <c r="D35" i="5"/>
  <c r="L34" i="5"/>
  <c r="H34" i="5"/>
  <c r="D34" i="5"/>
  <c r="L33" i="5"/>
  <c r="H33" i="5"/>
  <c r="D33" i="5"/>
  <c r="L32" i="5"/>
  <c r="H32" i="5"/>
  <c r="D32" i="5"/>
  <c r="K31" i="5"/>
  <c r="J31" i="5"/>
  <c r="G31" i="5"/>
  <c r="C31" i="5"/>
  <c r="B31" i="5"/>
  <c r="L30" i="5"/>
  <c r="H30" i="5"/>
  <c r="D30" i="5"/>
  <c r="L29" i="5"/>
  <c r="H29" i="5"/>
  <c r="D29" i="5"/>
  <c r="L28" i="5"/>
  <c r="H28" i="5"/>
  <c r="D28" i="5"/>
  <c r="L27" i="5"/>
  <c r="H27" i="5"/>
  <c r="D27" i="5"/>
  <c r="L26" i="5"/>
  <c r="H26" i="5"/>
  <c r="D26" i="5"/>
  <c r="K25" i="5"/>
  <c r="J25" i="5"/>
  <c r="G25" i="5"/>
  <c r="F25" i="5"/>
  <c r="D25" i="5"/>
  <c r="L24" i="5"/>
  <c r="H24" i="5"/>
  <c r="D24" i="5"/>
  <c r="L23" i="5"/>
  <c r="H23" i="5"/>
  <c r="D23" i="5"/>
  <c r="L22" i="5"/>
  <c r="H22" i="5"/>
  <c r="D22" i="5"/>
  <c r="L21" i="5"/>
  <c r="H21" i="5"/>
  <c r="D21" i="5"/>
  <c r="L20" i="5"/>
  <c r="H20" i="5"/>
  <c r="D20" i="5"/>
  <c r="K19" i="5"/>
  <c r="G19" i="5"/>
  <c r="F19" i="5"/>
  <c r="C19" i="5"/>
  <c r="L18" i="5"/>
  <c r="H18" i="5"/>
  <c r="D18" i="5"/>
  <c r="L17" i="5"/>
  <c r="H17" i="5"/>
  <c r="D17" i="5"/>
  <c r="L16" i="5"/>
  <c r="H16" i="5"/>
  <c r="D16" i="5"/>
  <c r="L15" i="5"/>
  <c r="H15" i="5"/>
  <c r="D15" i="5"/>
  <c r="L14" i="5"/>
  <c r="H14" i="5"/>
  <c r="D14" i="5"/>
  <c r="K13" i="5"/>
  <c r="J13" i="5"/>
  <c r="G13" i="5"/>
  <c r="F13" i="5"/>
  <c r="C13" i="5"/>
  <c r="B13" i="5"/>
  <c r="L12" i="5"/>
  <c r="H12" i="5"/>
  <c r="D12" i="5"/>
  <c r="L11" i="5"/>
  <c r="H11" i="5"/>
  <c r="D11" i="5"/>
  <c r="L10" i="5"/>
  <c r="H10" i="5"/>
  <c r="D10" i="5"/>
  <c r="L9" i="5"/>
  <c r="H9" i="5"/>
  <c r="D9" i="5"/>
  <c r="L8" i="5"/>
  <c r="H8" i="5"/>
  <c r="D8" i="5"/>
  <c r="K7" i="5"/>
  <c r="J7" i="5"/>
  <c r="G7" i="5"/>
  <c r="H7" i="5"/>
  <c r="C7" i="5"/>
  <c r="B7" i="5"/>
  <c r="L6" i="5"/>
  <c r="H6" i="5"/>
  <c r="D6" i="5"/>
  <c r="L5" i="5"/>
  <c r="H5" i="5"/>
  <c r="D5" i="5"/>
  <c r="L4" i="5"/>
  <c r="H4" i="5"/>
  <c r="D4" i="5"/>
  <c r="L3" i="5"/>
  <c r="H3" i="5"/>
  <c r="D3" i="5"/>
  <c r="L2" i="5"/>
  <c r="H2" i="5"/>
  <c r="D2" i="5"/>
  <c r="G49" i="4"/>
  <c r="F49" i="4"/>
  <c r="C49" i="4"/>
  <c r="B49" i="4"/>
  <c r="H48" i="4"/>
  <c r="D48" i="4"/>
  <c r="H47" i="4"/>
  <c r="D47" i="4"/>
  <c r="H46" i="4"/>
  <c r="D46" i="4"/>
  <c r="H45" i="4"/>
  <c r="D45" i="4"/>
  <c r="H44" i="4"/>
  <c r="D44" i="4"/>
  <c r="G43" i="4"/>
  <c r="F43" i="4"/>
  <c r="H43" i="4" s="1"/>
  <c r="C43" i="4"/>
  <c r="B43" i="4"/>
  <c r="H42" i="4"/>
  <c r="D42" i="4"/>
  <c r="H41" i="4"/>
  <c r="D41" i="4"/>
  <c r="H40" i="4"/>
  <c r="D40" i="4"/>
  <c r="H39" i="4"/>
  <c r="D39" i="4"/>
  <c r="H38" i="4"/>
  <c r="D38" i="4"/>
  <c r="G37" i="4"/>
  <c r="H37" i="4" s="1"/>
  <c r="F37" i="4"/>
  <c r="C37" i="4"/>
  <c r="B37" i="4"/>
  <c r="D37" i="4" s="1"/>
  <c r="L36" i="4"/>
  <c r="H36" i="4"/>
  <c r="D36" i="4"/>
  <c r="L35" i="4"/>
  <c r="H35" i="4"/>
  <c r="D35" i="4"/>
  <c r="L34" i="4"/>
  <c r="H34" i="4"/>
  <c r="D34" i="4"/>
  <c r="L33" i="4"/>
  <c r="H33" i="4"/>
  <c r="D33" i="4"/>
  <c r="L32" i="4"/>
  <c r="H32" i="4"/>
  <c r="D32" i="4"/>
  <c r="K31" i="4"/>
  <c r="J31" i="4"/>
  <c r="G31" i="4"/>
  <c r="F31" i="4"/>
  <c r="C31" i="4"/>
  <c r="B31" i="4"/>
  <c r="L30" i="4"/>
  <c r="H30" i="4"/>
  <c r="D30" i="4"/>
  <c r="L29" i="4"/>
  <c r="H29" i="4"/>
  <c r="D29" i="4"/>
  <c r="L28" i="4"/>
  <c r="H28" i="4"/>
  <c r="D28" i="4"/>
  <c r="L27" i="4"/>
  <c r="H27" i="4"/>
  <c r="D27" i="4"/>
  <c r="L26" i="4"/>
  <c r="H26" i="4"/>
  <c r="D26" i="4"/>
  <c r="K25" i="4"/>
  <c r="J25" i="4"/>
  <c r="J48" i="4" s="1"/>
  <c r="G25" i="4"/>
  <c r="H25" i="4" s="1"/>
  <c r="F25" i="4"/>
  <c r="C25" i="4"/>
  <c r="B25" i="4"/>
  <c r="D25" i="4" s="1"/>
  <c r="L24" i="4"/>
  <c r="H24" i="4"/>
  <c r="D24" i="4"/>
  <c r="L23" i="4"/>
  <c r="H23" i="4"/>
  <c r="D23" i="4"/>
  <c r="L22" i="4"/>
  <c r="H22" i="4"/>
  <c r="D22" i="4"/>
  <c r="L21" i="4"/>
  <c r="H21" i="4"/>
  <c r="D21" i="4"/>
  <c r="L20" i="4"/>
  <c r="H20" i="4"/>
  <c r="D20" i="4"/>
  <c r="K19" i="4"/>
  <c r="J19" i="4"/>
  <c r="L19" i="4" s="1"/>
  <c r="G19" i="4"/>
  <c r="F19" i="4"/>
  <c r="C19" i="4"/>
  <c r="B19" i="4"/>
  <c r="D19" i="4" s="1"/>
  <c r="L18" i="4"/>
  <c r="H18" i="4"/>
  <c r="D18" i="4"/>
  <c r="L17" i="4"/>
  <c r="H17" i="4"/>
  <c r="D17" i="4"/>
  <c r="L16" i="4"/>
  <c r="H16" i="4"/>
  <c r="D16" i="4"/>
  <c r="L15" i="4"/>
  <c r="H15" i="4"/>
  <c r="D15" i="4"/>
  <c r="L14" i="4"/>
  <c r="H14" i="4"/>
  <c r="D14" i="4"/>
  <c r="K13" i="4"/>
  <c r="J13" i="4"/>
  <c r="G13" i="4"/>
  <c r="F13" i="4"/>
  <c r="C13" i="4"/>
  <c r="B13" i="4"/>
  <c r="D13" i="4" s="1"/>
  <c r="L12" i="4"/>
  <c r="H12" i="4"/>
  <c r="D12" i="4"/>
  <c r="L11" i="4"/>
  <c r="H11" i="4"/>
  <c r="D11" i="4"/>
  <c r="L10" i="4"/>
  <c r="H10" i="4"/>
  <c r="D10" i="4"/>
  <c r="L9" i="4"/>
  <c r="H9" i="4"/>
  <c r="D9" i="4"/>
  <c r="L8" i="4"/>
  <c r="H8" i="4"/>
  <c r="D8" i="4"/>
  <c r="K7" i="4"/>
  <c r="J7" i="4"/>
  <c r="G7" i="4"/>
  <c r="F7" i="4"/>
  <c r="C7" i="4"/>
  <c r="B7" i="4"/>
  <c r="L6" i="4"/>
  <c r="H6" i="4"/>
  <c r="D6" i="4"/>
  <c r="L5" i="4"/>
  <c r="H5" i="4"/>
  <c r="D5" i="4"/>
  <c r="L4" i="4"/>
  <c r="H4" i="4"/>
  <c r="D4" i="4"/>
  <c r="L3" i="4"/>
  <c r="H3" i="4"/>
  <c r="D3" i="4"/>
  <c r="L2" i="4"/>
  <c r="H2" i="4"/>
  <c r="D2" i="4"/>
  <c r="G49" i="3"/>
  <c r="F49" i="3"/>
  <c r="C49" i="3"/>
  <c r="B49" i="3"/>
  <c r="H48" i="3"/>
  <c r="D48" i="3"/>
  <c r="H47" i="3"/>
  <c r="D47" i="3"/>
  <c r="H46" i="3"/>
  <c r="D46" i="3"/>
  <c r="H45" i="3"/>
  <c r="D45" i="3"/>
  <c r="H44" i="3"/>
  <c r="D44" i="3"/>
  <c r="G43" i="3"/>
  <c r="F43" i="3"/>
  <c r="C43" i="3"/>
  <c r="D43" i="3" s="1"/>
  <c r="B43" i="3"/>
  <c r="H42" i="3"/>
  <c r="H42" i="1" s="1"/>
  <c r="D42" i="3"/>
  <c r="H41" i="3"/>
  <c r="D41" i="3"/>
  <c r="H40" i="3"/>
  <c r="D40" i="3"/>
  <c r="H39" i="3"/>
  <c r="D39" i="3"/>
  <c r="H38" i="3"/>
  <c r="D38" i="3"/>
  <c r="G37" i="3"/>
  <c r="F37" i="3"/>
  <c r="C37" i="3"/>
  <c r="B37" i="3"/>
  <c r="L36" i="3"/>
  <c r="H36" i="3"/>
  <c r="D36" i="3"/>
  <c r="L35" i="3"/>
  <c r="H35" i="3"/>
  <c r="D35" i="3"/>
  <c r="L34" i="3"/>
  <c r="H34" i="3"/>
  <c r="D34" i="3"/>
  <c r="L33" i="3"/>
  <c r="H33" i="3"/>
  <c r="D33" i="3"/>
  <c r="L32" i="3"/>
  <c r="H32" i="3"/>
  <c r="D32" i="3"/>
  <c r="K31" i="3"/>
  <c r="K49" i="3" s="1"/>
  <c r="J31" i="3"/>
  <c r="J49" i="3" s="1"/>
  <c r="G31" i="3"/>
  <c r="F31" i="3"/>
  <c r="H31" i="3" s="1"/>
  <c r="C31" i="3"/>
  <c r="B31" i="3"/>
  <c r="L30" i="3"/>
  <c r="H30" i="3"/>
  <c r="D30" i="3"/>
  <c r="L29" i="3"/>
  <c r="H29" i="3"/>
  <c r="D29" i="3"/>
  <c r="L28" i="3"/>
  <c r="H28" i="3"/>
  <c r="D28" i="3"/>
  <c r="L27" i="3"/>
  <c r="H27" i="3"/>
  <c r="D27" i="3"/>
  <c r="L26" i="3"/>
  <c r="H26" i="3"/>
  <c r="D26" i="3"/>
  <c r="K25" i="3"/>
  <c r="J25" i="3"/>
  <c r="J48" i="3" s="1"/>
  <c r="G25" i="3"/>
  <c r="H25" i="3" s="1"/>
  <c r="F25" i="3"/>
  <c r="C25" i="3"/>
  <c r="B25" i="3"/>
  <c r="D25" i="3" s="1"/>
  <c r="L24" i="3"/>
  <c r="H24" i="3"/>
  <c r="D24" i="3"/>
  <c r="L23" i="3"/>
  <c r="H23" i="3"/>
  <c r="D23" i="3"/>
  <c r="L22" i="3"/>
  <c r="H22" i="3"/>
  <c r="D22" i="3"/>
  <c r="L21" i="3"/>
  <c r="H21" i="3"/>
  <c r="D21" i="3"/>
  <c r="L20" i="3"/>
  <c r="H20" i="3"/>
  <c r="D20" i="3"/>
  <c r="K19" i="3"/>
  <c r="J19" i="3"/>
  <c r="G19" i="3"/>
  <c r="F19" i="3"/>
  <c r="C19" i="3"/>
  <c r="L18" i="3"/>
  <c r="H18" i="3"/>
  <c r="D18" i="3"/>
  <c r="L17" i="3"/>
  <c r="H17" i="3"/>
  <c r="D17" i="3"/>
  <c r="L16" i="3"/>
  <c r="H16" i="3"/>
  <c r="D16" i="3"/>
  <c r="L15" i="3"/>
  <c r="D15" i="3"/>
  <c r="L14" i="3"/>
  <c r="D14" i="3"/>
  <c r="K13" i="3"/>
  <c r="J13" i="3"/>
  <c r="G13" i="3"/>
  <c r="F13" i="3"/>
  <c r="H13" i="3" s="1"/>
  <c r="C13" i="3"/>
  <c r="B13" i="3"/>
  <c r="L12" i="3"/>
  <c r="H12" i="3"/>
  <c r="D12" i="3"/>
  <c r="L11" i="3"/>
  <c r="H11" i="3"/>
  <c r="D11" i="3"/>
  <c r="L10" i="3"/>
  <c r="H10" i="3"/>
  <c r="D10" i="3"/>
  <c r="L9" i="3"/>
  <c r="H9" i="3"/>
  <c r="D9" i="3"/>
  <c r="L8" i="3"/>
  <c r="H8" i="3"/>
  <c r="D8" i="3"/>
  <c r="K7" i="3"/>
  <c r="J7" i="3"/>
  <c r="G7" i="3"/>
  <c r="F7" i="3"/>
  <c r="B7" i="3"/>
  <c r="L6" i="3"/>
  <c r="H6" i="3"/>
  <c r="D6" i="3"/>
  <c r="L5" i="3"/>
  <c r="H5" i="3"/>
  <c r="D5" i="3"/>
  <c r="L4" i="3"/>
  <c r="H4" i="3"/>
  <c r="D4" i="3"/>
  <c r="L3" i="3"/>
  <c r="H3" i="3"/>
  <c r="D3" i="3"/>
  <c r="L2" i="3"/>
  <c r="H2" i="3"/>
  <c r="L36" i="2"/>
  <c r="L35" i="2"/>
  <c r="L34" i="2"/>
  <c r="L33" i="2"/>
  <c r="L32" i="2"/>
  <c r="L30" i="2"/>
  <c r="L29" i="2"/>
  <c r="L28" i="2"/>
  <c r="L27" i="2"/>
  <c r="L26" i="2"/>
  <c r="L24" i="2"/>
  <c r="L23" i="2"/>
  <c r="L22" i="2"/>
  <c r="L21" i="2"/>
  <c r="L20" i="2"/>
  <c r="L18" i="2"/>
  <c r="L17" i="2"/>
  <c r="L16" i="2"/>
  <c r="L15" i="2"/>
  <c r="L14" i="2"/>
  <c r="L14" i="1" s="1"/>
  <c r="L12" i="2"/>
  <c r="L11" i="2"/>
  <c r="L10" i="2"/>
  <c r="L9" i="2"/>
  <c r="L8" i="2"/>
  <c r="L6" i="2"/>
  <c r="L5" i="2"/>
  <c r="L4" i="2"/>
  <c r="L3" i="2"/>
  <c r="L2" i="2"/>
  <c r="L7" i="2" s="1"/>
  <c r="H48" i="2"/>
  <c r="H47" i="2"/>
  <c r="H46" i="2"/>
  <c r="H45" i="2"/>
  <c r="H44" i="2"/>
  <c r="H42" i="2"/>
  <c r="H41" i="2"/>
  <c r="H40" i="2"/>
  <c r="H39" i="2"/>
  <c r="H38" i="2"/>
  <c r="H36" i="2"/>
  <c r="H35" i="2"/>
  <c r="H34" i="2"/>
  <c r="H33" i="2"/>
  <c r="H32" i="2"/>
  <c r="H30" i="2"/>
  <c r="H29" i="2"/>
  <c r="H28" i="2"/>
  <c r="H27" i="2"/>
  <c r="H26" i="2"/>
  <c r="H24" i="2"/>
  <c r="H23" i="2"/>
  <c r="H22" i="2"/>
  <c r="H21" i="2"/>
  <c r="H20" i="2"/>
  <c r="H18" i="2"/>
  <c r="H17" i="2"/>
  <c r="H16" i="2"/>
  <c r="H15" i="2"/>
  <c r="H14" i="2"/>
  <c r="H12" i="2"/>
  <c r="H11" i="2"/>
  <c r="H10" i="2"/>
  <c r="H9" i="2"/>
  <c r="H8" i="2"/>
  <c r="H6" i="2"/>
  <c r="H5" i="2"/>
  <c r="H4" i="2"/>
  <c r="H3" i="2"/>
  <c r="H2" i="2"/>
  <c r="D48" i="2"/>
  <c r="D47" i="2"/>
  <c r="D46" i="2"/>
  <c r="D45" i="2"/>
  <c r="D44" i="2"/>
  <c r="D42" i="2"/>
  <c r="D41" i="2"/>
  <c r="D40" i="2"/>
  <c r="D39" i="2"/>
  <c r="D38" i="2"/>
  <c r="D36" i="2"/>
  <c r="D35" i="2"/>
  <c r="D34" i="2"/>
  <c r="D33" i="2"/>
  <c r="D32" i="2"/>
  <c r="D30" i="2"/>
  <c r="D29" i="2"/>
  <c r="D28" i="2"/>
  <c r="D27" i="2"/>
  <c r="D26" i="2"/>
  <c r="D24" i="2"/>
  <c r="D23" i="2"/>
  <c r="D22" i="2"/>
  <c r="D21" i="2"/>
  <c r="D20" i="2"/>
  <c r="D18" i="2"/>
  <c r="D17" i="2"/>
  <c r="D16" i="2"/>
  <c r="D15" i="2"/>
  <c r="D14" i="2"/>
  <c r="D12" i="2"/>
  <c r="D11" i="2"/>
  <c r="D10" i="2"/>
  <c r="D9" i="2"/>
  <c r="D6" i="2"/>
  <c r="D5" i="2"/>
  <c r="D4" i="2"/>
  <c r="D3" i="2"/>
  <c r="D2" i="2"/>
  <c r="K36" i="1"/>
  <c r="J36" i="1"/>
  <c r="K35" i="1"/>
  <c r="J35" i="1"/>
  <c r="K34" i="1"/>
  <c r="J34" i="1"/>
  <c r="K33" i="1"/>
  <c r="J33" i="1"/>
  <c r="K32" i="1"/>
  <c r="J32" i="1"/>
  <c r="K30" i="1"/>
  <c r="J30" i="1"/>
  <c r="K29" i="1"/>
  <c r="J29" i="1"/>
  <c r="K28" i="1"/>
  <c r="J28" i="1"/>
  <c r="K27" i="1"/>
  <c r="J27" i="1"/>
  <c r="K26" i="1"/>
  <c r="J26" i="1"/>
  <c r="K24" i="1"/>
  <c r="J24" i="1"/>
  <c r="K23" i="1"/>
  <c r="J23" i="1"/>
  <c r="K22" i="1"/>
  <c r="J22" i="1"/>
  <c r="K21" i="1"/>
  <c r="J21" i="1"/>
  <c r="K20" i="1"/>
  <c r="J20" i="1"/>
  <c r="K18" i="1"/>
  <c r="J18" i="1"/>
  <c r="K17" i="1"/>
  <c r="J17" i="1"/>
  <c r="K16" i="1"/>
  <c r="J16" i="1"/>
  <c r="K15" i="1"/>
  <c r="J15" i="1"/>
  <c r="K14" i="1"/>
  <c r="J14" i="1"/>
  <c r="K12" i="1"/>
  <c r="J12" i="1"/>
  <c r="K11" i="1"/>
  <c r="J11" i="1"/>
  <c r="K10" i="1"/>
  <c r="J10" i="1"/>
  <c r="K9" i="1"/>
  <c r="J9" i="1"/>
  <c r="K8" i="1"/>
  <c r="J8" i="1"/>
  <c r="K6" i="1"/>
  <c r="J6" i="1"/>
  <c r="K5" i="1"/>
  <c r="J5" i="1"/>
  <c r="K4" i="1"/>
  <c r="J4" i="1"/>
  <c r="K3" i="1"/>
  <c r="J3" i="1"/>
  <c r="K2" i="1"/>
  <c r="J2" i="1"/>
  <c r="G48" i="1"/>
  <c r="F48" i="1"/>
  <c r="G47" i="1"/>
  <c r="F47" i="1"/>
  <c r="G46" i="1"/>
  <c r="F46" i="1"/>
  <c r="G45" i="1"/>
  <c r="F45" i="1"/>
  <c r="G44" i="1"/>
  <c r="F44" i="1"/>
  <c r="G42" i="1"/>
  <c r="F42" i="1"/>
  <c r="G41" i="1"/>
  <c r="F41" i="1"/>
  <c r="G40" i="1"/>
  <c r="F40" i="1"/>
  <c r="G39" i="1"/>
  <c r="F39" i="1"/>
  <c r="G38" i="1"/>
  <c r="F38" i="1"/>
  <c r="G36" i="1"/>
  <c r="F36" i="1"/>
  <c r="G35" i="1"/>
  <c r="F35" i="1"/>
  <c r="G34" i="1"/>
  <c r="F34" i="1"/>
  <c r="G33" i="1"/>
  <c r="F33" i="1"/>
  <c r="G32" i="1"/>
  <c r="F32" i="1"/>
  <c r="G30" i="1"/>
  <c r="F30" i="1"/>
  <c r="G29" i="1"/>
  <c r="F29" i="1"/>
  <c r="G28" i="1"/>
  <c r="F28" i="1"/>
  <c r="G27" i="1"/>
  <c r="F27" i="1"/>
  <c r="G26" i="1"/>
  <c r="F26" i="1"/>
  <c r="G24" i="1"/>
  <c r="F24" i="1"/>
  <c r="G23" i="1"/>
  <c r="F23" i="1"/>
  <c r="G22" i="1"/>
  <c r="F22" i="1"/>
  <c r="G21" i="1"/>
  <c r="F21" i="1"/>
  <c r="G20" i="1"/>
  <c r="F20" i="1"/>
  <c r="G18" i="1"/>
  <c r="F18" i="1"/>
  <c r="G17" i="1"/>
  <c r="F17" i="1"/>
  <c r="G16" i="1"/>
  <c r="F16" i="1"/>
  <c r="G15" i="1"/>
  <c r="F15" i="1"/>
  <c r="G14" i="1"/>
  <c r="F14" i="1"/>
  <c r="G12" i="1"/>
  <c r="F12" i="1"/>
  <c r="G11" i="1"/>
  <c r="F11" i="1"/>
  <c r="G10" i="1"/>
  <c r="F10" i="1"/>
  <c r="G9" i="1"/>
  <c r="F9" i="1"/>
  <c r="G8" i="1"/>
  <c r="F8" i="1"/>
  <c r="G6" i="1"/>
  <c r="F6" i="1"/>
  <c r="G5" i="1"/>
  <c r="F5" i="1"/>
  <c r="G4" i="1"/>
  <c r="F4" i="1"/>
  <c r="G3" i="1"/>
  <c r="F3" i="1"/>
  <c r="G2" i="1"/>
  <c r="F2" i="1"/>
  <c r="C48" i="1"/>
  <c r="B48" i="1"/>
  <c r="C47" i="1"/>
  <c r="B47" i="1"/>
  <c r="C46" i="1"/>
  <c r="B46" i="1"/>
  <c r="C45" i="1"/>
  <c r="B45" i="1"/>
  <c r="C44" i="1"/>
  <c r="B44" i="1"/>
  <c r="C42" i="1"/>
  <c r="B42" i="1"/>
  <c r="C41" i="1"/>
  <c r="B41" i="1"/>
  <c r="C40" i="1"/>
  <c r="B40" i="1"/>
  <c r="C39" i="1"/>
  <c r="B39" i="1"/>
  <c r="C38" i="1"/>
  <c r="B38" i="1"/>
  <c r="C36" i="1"/>
  <c r="B36" i="1"/>
  <c r="C35" i="1"/>
  <c r="B35" i="1"/>
  <c r="C34" i="1"/>
  <c r="B34" i="1"/>
  <c r="C33" i="1"/>
  <c r="B33" i="1"/>
  <c r="C32" i="1"/>
  <c r="B32" i="1"/>
  <c r="C30" i="1"/>
  <c r="B30" i="1"/>
  <c r="C29" i="1"/>
  <c r="B29" i="1"/>
  <c r="C28" i="1"/>
  <c r="B28" i="1"/>
  <c r="C27" i="1"/>
  <c r="B27" i="1"/>
  <c r="C26" i="1"/>
  <c r="B26" i="1"/>
  <c r="C24" i="1"/>
  <c r="B24" i="1"/>
  <c r="C23" i="1"/>
  <c r="B23" i="1"/>
  <c r="C22" i="1"/>
  <c r="B22" i="1"/>
  <c r="C21" i="1"/>
  <c r="B21" i="1"/>
  <c r="C20" i="1"/>
  <c r="B20" i="1"/>
  <c r="C18" i="1"/>
  <c r="B18" i="1"/>
  <c r="C17" i="1"/>
  <c r="B17" i="1"/>
  <c r="C16" i="1"/>
  <c r="B16" i="1"/>
  <c r="C15" i="1"/>
  <c r="B15" i="1"/>
  <c r="C14" i="1"/>
  <c r="B14" i="1"/>
  <c r="C12" i="1"/>
  <c r="B12" i="1"/>
  <c r="C11" i="1"/>
  <c r="B11" i="1"/>
  <c r="C10" i="1"/>
  <c r="B10" i="1"/>
  <c r="C9" i="1"/>
  <c r="B9" i="1"/>
  <c r="C8" i="1"/>
  <c r="C6" i="1"/>
  <c r="C5" i="1"/>
  <c r="C3" i="1"/>
  <c r="C2" i="1"/>
  <c r="B6" i="1"/>
  <c r="B5" i="1"/>
  <c r="B4" i="1"/>
  <c r="B3" i="1"/>
  <c r="B2" i="1"/>
  <c r="B7" i="2"/>
  <c r="C7" i="2"/>
  <c r="F7" i="2"/>
  <c r="G7" i="2"/>
  <c r="C13" i="2"/>
  <c r="F13" i="2"/>
  <c r="H13" i="2" s="1"/>
  <c r="G13" i="2"/>
  <c r="J13" i="2"/>
  <c r="K13" i="2"/>
  <c r="B19" i="2"/>
  <c r="C19" i="2"/>
  <c r="F19" i="2"/>
  <c r="H19" i="2" s="1"/>
  <c r="G19" i="2"/>
  <c r="J19" i="2"/>
  <c r="K19" i="2"/>
  <c r="B25" i="2"/>
  <c r="D25" i="2" s="1"/>
  <c r="C25" i="2"/>
  <c r="F25" i="2"/>
  <c r="G25" i="2"/>
  <c r="J25" i="2"/>
  <c r="K25" i="2"/>
  <c r="B31" i="2"/>
  <c r="C31" i="2"/>
  <c r="F31" i="2"/>
  <c r="H31" i="2" s="1"/>
  <c r="J31" i="2"/>
  <c r="K31" i="2"/>
  <c r="B37" i="2"/>
  <c r="C37" i="2"/>
  <c r="D37" i="2" s="1"/>
  <c r="F37" i="2"/>
  <c r="H37" i="2" s="1"/>
  <c r="G37" i="2"/>
  <c r="K37" i="2"/>
  <c r="B43" i="2"/>
  <c r="B49" i="2"/>
  <c r="F43" i="2"/>
  <c r="F49" i="2"/>
  <c r="C43" i="2"/>
  <c r="C49" i="2"/>
  <c r="G43" i="2"/>
  <c r="H43" i="2" s="1"/>
  <c r="G49" i="2"/>
  <c r="L13" i="5"/>
  <c r="B8" i="1"/>
  <c r="D8" i="2"/>
  <c r="J49" i="4"/>
  <c r="L27" i="1"/>
  <c r="L31" i="4"/>
  <c r="L31" i="5"/>
  <c r="D43" i="5"/>
  <c r="D43" i="2"/>
  <c r="D13" i="3"/>
  <c r="D31" i="3"/>
  <c r="L19" i="3"/>
  <c r="H25" i="5" l="1"/>
  <c r="H6" i="1"/>
  <c r="K42" i="5"/>
  <c r="D49" i="5"/>
  <c r="D13" i="5"/>
  <c r="J47" i="4"/>
  <c r="L13" i="4"/>
  <c r="H49" i="4"/>
  <c r="H2" i="1"/>
  <c r="D45" i="1"/>
  <c r="D43" i="4"/>
  <c r="D31" i="4"/>
  <c r="L25" i="3"/>
  <c r="K48" i="3"/>
  <c r="J47" i="3"/>
  <c r="L13" i="3"/>
  <c r="K47" i="3"/>
  <c r="K46" i="3"/>
  <c r="J43" i="3"/>
  <c r="J46" i="3"/>
  <c r="K43" i="3"/>
  <c r="H30" i="1"/>
  <c r="H19" i="3"/>
  <c r="H11" i="1"/>
  <c r="J39" i="3"/>
  <c r="K39" i="3"/>
  <c r="L25" i="2"/>
  <c r="H44" i="1"/>
  <c r="H25" i="2"/>
  <c r="H20" i="1"/>
  <c r="H23" i="1"/>
  <c r="D47" i="1"/>
  <c r="D32" i="1"/>
  <c r="K41" i="5"/>
  <c r="D31" i="5"/>
  <c r="H31" i="5"/>
  <c r="J49" i="5"/>
  <c r="L37" i="5"/>
  <c r="L49" i="5" s="1"/>
  <c r="J48" i="5"/>
  <c r="K48" i="5"/>
  <c r="K49" i="5"/>
  <c r="L30" i="1"/>
  <c r="L23" i="1"/>
  <c r="L19" i="5"/>
  <c r="J47" i="5"/>
  <c r="J43" i="5"/>
  <c r="L12" i="1"/>
  <c r="L7" i="5"/>
  <c r="H39" i="1"/>
  <c r="H37" i="5"/>
  <c r="F31" i="1"/>
  <c r="D44" i="1"/>
  <c r="B37" i="1"/>
  <c r="D19" i="5"/>
  <c r="D11" i="1"/>
  <c r="L25" i="5"/>
  <c r="K46" i="5"/>
  <c r="J46" i="5"/>
  <c r="K43" i="5"/>
  <c r="H17" i="1"/>
  <c r="H19" i="5"/>
  <c r="J42" i="5"/>
  <c r="K39" i="5"/>
  <c r="L37" i="4"/>
  <c r="L49" i="4" s="1"/>
  <c r="J13" i="1"/>
  <c r="L7" i="4"/>
  <c r="J46" i="4"/>
  <c r="H34" i="1"/>
  <c r="H26" i="1"/>
  <c r="H31" i="4"/>
  <c r="H27" i="1"/>
  <c r="H24" i="1"/>
  <c r="H19" i="4"/>
  <c r="H8" i="1"/>
  <c r="H13" i="4"/>
  <c r="D38" i="1"/>
  <c r="D22" i="1"/>
  <c r="D23" i="1"/>
  <c r="D16" i="1"/>
  <c r="K41" i="4"/>
  <c r="D17" i="1"/>
  <c r="D5" i="1"/>
  <c r="L34" i="1"/>
  <c r="L35" i="1"/>
  <c r="K48" i="4"/>
  <c r="J31" i="1"/>
  <c r="L25" i="4"/>
  <c r="L20" i="1"/>
  <c r="L24" i="1"/>
  <c r="J25" i="1"/>
  <c r="J48" i="1" s="1"/>
  <c r="K46" i="4"/>
  <c r="L16" i="1"/>
  <c r="J19" i="1"/>
  <c r="L9" i="1"/>
  <c r="K43" i="4"/>
  <c r="L2" i="1"/>
  <c r="J43" i="4"/>
  <c r="H14" i="1"/>
  <c r="H7" i="4"/>
  <c r="H3" i="1"/>
  <c r="D49" i="4"/>
  <c r="D46" i="1"/>
  <c r="D33" i="1"/>
  <c r="D26" i="1"/>
  <c r="J39" i="4"/>
  <c r="D8" i="1"/>
  <c r="D12" i="1"/>
  <c r="J41" i="4"/>
  <c r="D9" i="1"/>
  <c r="L33" i="1"/>
  <c r="L37" i="3"/>
  <c r="L31" i="3"/>
  <c r="L49" i="3" s="1"/>
  <c r="L29" i="1"/>
  <c r="L21" i="1"/>
  <c r="L15" i="1"/>
  <c r="J7" i="1"/>
  <c r="G49" i="1"/>
  <c r="H46" i="1"/>
  <c r="H48" i="1"/>
  <c r="H36" i="1"/>
  <c r="H32" i="1"/>
  <c r="H37" i="3"/>
  <c r="H16" i="1"/>
  <c r="H18" i="1"/>
  <c r="F13" i="1"/>
  <c r="H10" i="1"/>
  <c r="H12" i="1"/>
  <c r="F7" i="1"/>
  <c r="H7" i="3"/>
  <c r="H4" i="1"/>
  <c r="K42" i="3"/>
  <c r="D42" i="1"/>
  <c r="D39" i="1"/>
  <c r="D35" i="1"/>
  <c r="D28" i="1"/>
  <c r="D30" i="1"/>
  <c r="D24" i="1"/>
  <c r="D14" i="1"/>
  <c r="D15" i="1"/>
  <c r="D7" i="3"/>
  <c r="J41" i="3"/>
  <c r="D2" i="1"/>
  <c r="L32" i="1"/>
  <c r="L36" i="1"/>
  <c r="L28" i="1"/>
  <c r="L22" i="1"/>
  <c r="L10" i="1"/>
  <c r="K13" i="1"/>
  <c r="L11" i="1"/>
  <c r="L8" i="1"/>
  <c r="L7" i="3"/>
  <c r="L4" i="1"/>
  <c r="L5" i="1"/>
  <c r="L6" i="1"/>
  <c r="H41" i="1"/>
  <c r="H43" i="3"/>
  <c r="G37" i="1"/>
  <c r="H35" i="1"/>
  <c r="H33" i="1"/>
  <c r="H28" i="1"/>
  <c r="H29" i="1"/>
  <c r="H21" i="1"/>
  <c r="H22" i="1"/>
  <c r="H15" i="1"/>
  <c r="H9" i="1"/>
  <c r="D49" i="3"/>
  <c r="D48" i="1"/>
  <c r="J42" i="3"/>
  <c r="D40" i="1"/>
  <c r="D41" i="1"/>
  <c r="C43" i="1"/>
  <c r="D34" i="1"/>
  <c r="D27" i="1"/>
  <c r="B25" i="1"/>
  <c r="D20" i="1"/>
  <c r="D18" i="1"/>
  <c r="B13" i="1"/>
  <c r="D10" i="1"/>
  <c r="D4" i="1"/>
  <c r="D6" i="1"/>
  <c r="K37" i="1"/>
  <c r="K48" i="2"/>
  <c r="K31" i="1"/>
  <c r="L19" i="2"/>
  <c r="L18" i="1"/>
  <c r="L3" i="1"/>
  <c r="F49" i="1"/>
  <c r="F37" i="1"/>
  <c r="G31" i="1"/>
  <c r="H31" i="1" s="1"/>
  <c r="F19" i="1"/>
  <c r="G13" i="1"/>
  <c r="G7" i="1"/>
  <c r="D49" i="2"/>
  <c r="B43" i="1"/>
  <c r="D36" i="1"/>
  <c r="B31" i="1"/>
  <c r="B19" i="1"/>
  <c r="D19" i="2"/>
  <c r="C13" i="1"/>
  <c r="K49" i="2"/>
  <c r="J37" i="1"/>
  <c r="K47" i="2"/>
  <c r="L26" i="1"/>
  <c r="L31" i="2"/>
  <c r="K25" i="1"/>
  <c r="K19" i="1"/>
  <c r="L17" i="1"/>
  <c r="J47" i="2"/>
  <c r="K43" i="2"/>
  <c r="K46" i="2"/>
  <c r="K7" i="1"/>
  <c r="H47" i="1"/>
  <c r="H49" i="2"/>
  <c r="H45" i="1"/>
  <c r="G43" i="1"/>
  <c r="H38" i="1"/>
  <c r="F43" i="1"/>
  <c r="H40" i="1"/>
  <c r="F25" i="1"/>
  <c r="G25" i="1"/>
  <c r="G19" i="1"/>
  <c r="H7" i="2"/>
  <c r="H5" i="1"/>
  <c r="C49" i="1"/>
  <c r="B49" i="1"/>
  <c r="C37" i="1"/>
  <c r="J42" i="2"/>
  <c r="D31" i="2"/>
  <c r="D29" i="1"/>
  <c r="C31" i="1"/>
  <c r="C25" i="1"/>
  <c r="D21" i="1"/>
  <c r="K41" i="2"/>
  <c r="J39" i="2"/>
  <c r="C19" i="1"/>
  <c r="D13" i="2"/>
  <c r="C7" i="1"/>
  <c r="D3" i="1"/>
  <c r="B7" i="1"/>
  <c r="K42" i="2"/>
  <c r="D7" i="2"/>
  <c r="H49" i="3"/>
  <c r="J41" i="5"/>
  <c r="D7" i="4"/>
  <c r="J46" i="2"/>
  <c r="J48" i="2"/>
  <c r="K47" i="4"/>
  <c r="D7" i="5"/>
  <c r="H49" i="5"/>
  <c r="K47" i="5"/>
  <c r="L37" i="2"/>
  <c r="L13" i="2"/>
  <c r="D37" i="3"/>
  <c r="K41" i="3"/>
  <c r="J42" i="4"/>
  <c r="K39" i="2"/>
  <c r="K39" i="4"/>
  <c r="J43" i="2"/>
  <c r="J41" i="2"/>
  <c r="H13" i="5"/>
  <c r="J49" i="2"/>
  <c r="K42" i="4"/>
  <c r="D19" i="3"/>
  <c r="K49" i="4"/>
  <c r="L48" i="5" l="1"/>
  <c r="L42" i="5"/>
  <c r="L41" i="5"/>
  <c r="K49" i="1"/>
  <c r="L48" i="3"/>
  <c r="L47" i="3"/>
  <c r="L46" i="3"/>
  <c r="L43" i="3"/>
  <c r="L39" i="3"/>
  <c r="K43" i="1"/>
  <c r="K39" i="1"/>
  <c r="D37" i="1"/>
  <c r="J47" i="1"/>
  <c r="J43" i="1"/>
  <c r="K48" i="1"/>
  <c r="H49" i="1"/>
  <c r="J46" i="1"/>
  <c r="L13" i="1"/>
  <c r="K47" i="1"/>
  <c r="K46" i="1"/>
  <c r="J39" i="1"/>
  <c r="J49" i="1"/>
  <c r="H19" i="1"/>
  <c r="D31" i="1"/>
  <c r="L31" i="1"/>
  <c r="L47" i="5"/>
  <c r="L43" i="5"/>
  <c r="H13" i="1"/>
  <c r="L46" i="5"/>
  <c r="L48" i="4"/>
  <c r="L47" i="4"/>
  <c r="L46" i="4"/>
  <c r="L7" i="1"/>
  <c r="L41" i="4"/>
  <c r="L43" i="4"/>
  <c r="L19" i="1"/>
  <c r="H37" i="1"/>
  <c r="H7" i="1"/>
  <c r="L39" i="4"/>
  <c r="M49" i="4" s="1"/>
  <c r="L42" i="4"/>
  <c r="L42" i="3"/>
  <c r="D43" i="1"/>
  <c r="D25" i="1"/>
  <c r="D13" i="1"/>
  <c r="L41" i="3"/>
  <c r="M41" i="3" s="1"/>
  <c r="D7" i="1"/>
  <c r="L37" i="1"/>
  <c r="D49" i="1"/>
  <c r="J41" i="1"/>
  <c r="L47" i="2"/>
  <c r="L41" i="2"/>
  <c r="D19" i="1"/>
  <c r="L49" i="2"/>
  <c r="L25" i="1"/>
  <c r="L43" i="2"/>
  <c r="H43" i="1"/>
  <c r="H25" i="1"/>
  <c r="L39" i="2"/>
  <c r="J42" i="1"/>
  <c r="L42" i="2"/>
  <c r="K42" i="1"/>
  <c r="L48" i="2"/>
  <c r="L39" i="5"/>
  <c r="L46" i="2"/>
  <c r="L46" i="1" l="1"/>
  <c r="L43" i="1"/>
  <c r="L49" i="1"/>
  <c r="L39" i="1"/>
  <c r="L47" i="1"/>
  <c r="L48" i="1"/>
  <c r="M41" i="4"/>
  <c r="M43" i="4"/>
  <c r="M42" i="4"/>
  <c r="M47" i="4"/>
  <c r="M46" i="4"/>
  <c r="M48" i="4"/>
  <c r="M49" i="3"/>
  <c r="M42" i="3"/>
  <c r="M47" i="3"/>
  <c r="M46" i="3"/>
  <c r="M43" i="3"/>
  <c r="M48" i="3"/>
  <c r="L41" i="1"/>
  <c r="L42" i="1"/>
  <c r="M43" i="2"/>
  <c r="M49" i="2"/>
  <c r="M42" i="2"/>
  <c r="M41" i="2"/>
  <c r="M47" i="2"/>
  <c r="M46" i="2"/>
  <c r="M48" i="2"/>
  <c r="M47" i="5"/>
  <c r="M43" i="5"/>
  <c r="M49" i="5"/>
  <c r="M42" i="5"/>
  <c r="M48" i="5"/>
  <c r="M41" i="5"/>
  <c r="M46" i="5"/>
  <c r="M49" i="1" l="1"/>
  <c r="M46" i="1"/>
  <c r="M41" i="1"/>
  <c r="M48" i="1"/>
  <c r="M43" i="1"/>
  <c r="M42" i="1"/>
  <c r="M47" i="1"/>
</calcChain>
</file>

<file path=xl/sharedStrings.xml><?xml version="1.0" encoding="utf-8"?>
<sst xmlns="http://schemas.openxmlformats.org/spreadsheetml/2006/main" count="215" uniqueCount="26">
  <si>
    <t>合計</t>
    <rPh sb="0" eb="2">
      <t>ゴウケイ</t>
    </rPh>
    <phoneticPr fontId="3"/>
  </si>
  <si>
    <t>年齢</t>
    <rPh sb="0" eb="2">
      <t>ネンレイ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</si>
  <si>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</si>
  <si>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</si>
  <si>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小計</t>
    <rPh sb="0" eb="2">
      <t>ショウケイ</t>
    </rPh>
    <phoneticPr fontId="3"/>
  </si>
  <si>
    <t>0～14歳</t>
    <rPh sb="4" eb="5">
      <t>サイ</t>
    </rPh>
    <phoneticPr fontId="3"/>
  </si>
  <si>
    <t>15～64歳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</si>
  <si>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</si>
  <si>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75歳以上</t>
    <rPh sb="2" eb="3">
      <t>サイ</t>
    </rPh>
    <rPh sb="3" eb="5">
      <t>イジョウ</t>
    </rPh>
    <phoneticPr fontId="3"/>
  </si>
  <si>
    <t>85歳以上</t>
    <rPh sb="2" eb="3">
      <t>サイ</t>
    </rPh>
    <rPh sb="3" eb="5">
      <t>イジョウ</t>
    </rPh>
    <phoneticPr fontId="3"/>
  </si>
  <si>
    <t>95歳以上</t>
    <rPh sb="2" eb="3">
      <t>サイ</t>
    </rPh>
    <rPh sb="3" eb="5">
      <t>イジョウ</t>
    </rPh>
    <phoneticPr fontId="3"/>
  </si>
  <si>
    <t>100歳以上</t>
    <rPh sb="3" eb="4">
      <t>サイ</t>
    </rPh>
    <rPh sb="4" eb="6">
      <t>イジョウ</t>
    </rPh>
    <phoneticPr fontId="3"/>
  </si>
  <si>
    <t>平均年齢</t>
    <rPh sb="0" eb="2">
      <t>ヘイキン</t>
    </rPh>
    <rPh sb="2" eb="4">
      <t>ネンレイ</t>
    </rPh>
    <phoneticPr fontId="3"/>
  </si>
  <si>
    <t>年齢</t>
  </si>
  <si>
    <t>男</t>
  </si>
  <si>
    <t>女</t>
  </si>
  <si>
    <t>合計</t>
  </si>
  <si>
    <t>小計</t>
  </si>
  <si>
    <t>0～14歳</t>
  </si>
  <si>
    <t>15～64歳</t>
  </si>
  <si>
    <t>65歳以上</t>
  </si>
  <si>
    <t>平均年齢</t>
  </si>
  <si>
    <t>75歳以上</t>
  </si>
  <si>
    <t>85歳以上</t>
  </si>
  <si>
    <t>95歳以上</t>
  </si>
  <si>
    <t>100歳以上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</si>
</sst>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);[Red]\(#,##0\)"/>
    <numFmt numFmtId="177" formatCode="#,##0.00_);[Red]\(#,##0.00\)"/>
    <numFmt numFmtId="178" formatCode="0_);[Red]\(0\)"/>
    <numFmt numFmtId="179" formatCode="0.00_);[Red]\(0.00\)"/>
    <numFmt numFmtId="180" formatCode="0.0_);[Red]\(0.0\)"/>
    <numFmt numFmtId="181" formatCode="#,##0.00_ ;[Red]\-#,##0.00\ "/>
  </numFmts>
  <fonts count="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03">
    <xf numFmtId="0" fontId="0" fillId="0" borderId="0" xfId="0">
      <alignment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9" xfId="1" applyFont="1" applyBorder="1">
      <alignment vertical="center"/>
    </xf>
    <xf numFmtId="38" fontId="4" fillId="0" borderId="10" xfId="1" applyFont="1" applyBorder="1">
      <alignment vertical="center"/>
    </xf>
    <xf numFmtId="38" fontId="4" fillId="0" borderId="11" xfId="1" applyFont="1" applyBorder="1">
      <alignment vertical="center"/>
    </xf>
    <xf numFmtId="38" fontId="4" fillId="0" borderId="12" xfId="1" applyFont="1" applyBorder="1" applyAlignment="1">
      <alignment horizontal="center" vertical="center"/>
    </xf>
    <xf numFmtId="38" fontId="4" fillId="0" borderId="13" xfId="1" applyFont="1" applyBorder="1">
      <alignment vertical="center"/>
    </xf>
    <xf numFmtId="38" fontId="4" fillId="0" borderId="11" xfId="1" applyFont="1" applyBorder="1" applyAlignment="1">
      <alignment horizontal="center" vertical="center"/>
    </xf>
    <xf numFmtId="38" fontId="4" fillId="0" borderId="14" xfId="1" applyFont="1" applyBorder="1">
      <alignment vertical="center"/>
    </xf>
    <xf numFmtId="38" fontId="4" fillId="0" borderId="0" xfId="1" applyFont="1">
      <alignment vertic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Border="1">
      <alignment vertical="center"/>
    </xf>
    <xf numFmtId="38" fontId="4" fillId="0" borderId="17" xfId="1" applyFont="1" applyBorder="1">
      <alignment vertical="center"/>
    </xf>
    <xf numFmtId="38" fontId="4" fillId="0" borderId="0" xfId="1" applyFont="1" applyBorder="1">
      <alignment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>
      <alignment vertical="center"/>
    </xf>
    <xf numFmtId="38" fontId="4" fillId="0" borderId="0" xfId="1" applyFont="1" applyBorder="1" applyAlignment="1">
      <alignment horizontal="center" vertical="center"/>
    </xf>
    <xf numFmtId="38" fontId="4" fillId="0" borderId="20" xfId="1" applyFont="1" applyBorder="1">
      <alignment vertical="center"/>
    </xf>
    <xf numFmtId="38" fontId="4" fillId="2" borderId="15" xfId="1" applyFont="1" applyFill="1" applyBorder="1" applyAlignment="1">
      <alignment horizontal="center" vertical="center"/>
    </xf>
    <xf numFmtId="38" fontId="4" fillId="2" borderId="16" xfId="1" applyFont="1" applyFill="1" applyBorder="1">
      <alignment vertical="center"/>
    </xf>
    <xf numFmtId="38" fontId="4" fillId="2" borderId="17" xfId="1" applyFont="1" applyFill="1" applyBorder="1">
      <alignment vertical="center"/>
    </xf>
    <xf numFmtId="38" fontId="4" fillId="2" borderId="0" xfId="1" applyFont="1" applyFill="1" applyBorder="1">
      <alignment vertical="center"/>
    </xf>
    <xf numFmtId="38" fontId="4" fillId="2" borderId="18" xfId="1" applyFont="1" applyFill="1" applyBorder="1" applyAlignment="1">
      <alignment horizontal="center" vertical="center"/>
    </xf>
    <xf numFmtId="38" fontId="4" fillId="2" borderId="19" xfId="1" applyFont="1" applyFill="1" applyBorder="1">
      <alignment vertical="center"/>
    </xf>
    <xf numFmtId="38" fontId="4" fillId="2" borderId="0" xfId="1" applyFont="1" applyFill="1" applyBorder="1" applyAlignment="1">
      <alignment horizontal="center" vertical="center"/>
    </xf>
    <xf numFmtId="38" fontId="4" fillId="2" borderId="20" xfId="1" applyFont="1" applyFill="1" applyBorder="1">
      <alignment vertical="center"/>
    </xf>
    <xf numFmtId="38" fontId="4" fillId="0" borderId="21" xfId="1" applyFont="1" applyBorder="1" applyAlignment="1">
      <alignment horizontal="center" vertical="center"/>
    </xf>
    <xf numFmtId="38" fontId="4" fillId="0" borderId="22" xfId="1" applyFont="1" applyBorder="1">
      <alignment vertical="center"/>
    </xf>
    <xf numFmtId="38" fontId="4" fillId="0" borderId="23" xfId="1" applyFont="1" applyBorder="1">
      <alignment vertical="center"/>
    </xf>
    <xf numFmtId="38" fontId="4" fillId="0" borderId="24" xfId="1" applyFont="1" applyBorder="1">
      <alignment vertical="center"/>
    </xf>
    <xf numFmtId="38" fontId="4" fillId="0" borderId="25" xfId="1" applyFont="1" applyBorder="1" applyAlignment="1">
      <alignment horizontal="center" vertical="center"/>
    </xf>
    <xf numFmtId="38" fontId="4" fillId="0" borderId="26" xfId="1" applyFont="1" applyBorder="1">
      <alignment vertical="center"/>
    </xf>
    <xf numFmtId="38" fontId="4" fillId="0" borderId="24" xfId="1" applyFont="1" applyBorder="1" applyAlignment="1">
      <alignment horizontal="center" vertical="center"/>
    </xf>
    <xf numFmtId="38" fontId="4" fillId="0" borderId="27" xfId="1" applyFont="1" applyBorder="1">
      <alignment vertical="center"/>
    </xf>
    <xf numFmtId="38" fontId="4" fillId="2" borderId="28" xfId="1" applyFont="1" applyFill="1" applyBorder="1" applyAlignment="1">
      <alignment horizontal="center" vertical="center"/>
    </xf>
    <xf numFmtId="38" fontId="4" fillId="2" borderId="29" xfId="1" applyFont="1" applyFill="1" applyBorder="1">
      <alignment vertical="center"/>
    </xf>
    <xf numFmtId="38" fontId="4" fillId="2" borderId="30" xfId="1" applyFont="1" applyFill="1" applyBorder="1">
      <alignment vertical="center"/>
    </xf>
    <xf numFmtId="38" fontId="4" fillId="2" borderId="31" xfId="1" applyFont="1" applyFill="1" applyBorder="1">
      <alignment vertical="center"/>
    </xf>
    <xf numFmtId="38" fontId="4" fillId="2" borderId="32" xfId="1" applyFont="1" applyFill="1" applyBorder="1" applyAlignment="1">
      <alignment horizontal="center" vertical="center"/>
    </xf>
    <xf numFmtId="38" fontId="4" fillId="2" borderId="33" xfId="1" applyFont="1" applyFill="1" applyBorder="1">
      <alignment vertical="center"/>
    </xf>
    <xf numFmtId="38" fontId="4" fillId="2" borderId="31" xfId="1" applyFont="1" applyFill="1" applyBorder="1" applyAlignment="1">
      <alignment horizontal="center" vertical="center"/>
    </xf>
    <xf numFmtId="38" fontId="4" fillId="2" borderId="34" xfId="1" applyFont="1" applyFill="1" applyBorder="1">
      <alignment vertical="center"/>
    </xf>
    <xf numFmtId="38" fontId="4" fillId="2" borderId="35" xfId="1" applyFont="1" applyFill="1" applyBorder="1" applyAlignment="1">
      <alignment horizontal="center" vertical="center"/>
    </xf>
    <xf numFmtId="38" fontId="4" fillId="2" borderId="36" xfId="1" applyFont="1" applyFill="1" applyBorder="1">
      <alignment vertical="center"/>
    </xf>
    <xf numFmtId="38" fontId="4" fillId="2" borderId="37" xfId="1" applyFont="1" applyFill="1" applyBorder="1">
      <alignment vertical="center"/>
    </xf>
    <xf numFmtId="38" fontId="4" fillId="2" borderId="38" xfId="1" applyFont="1" applyFill="1" applyBorder="1">
      <alignment vertical="center"/>
    </xf>
    <xf numFmtId="38" fontId="4" fillId="2" borderId="39" xfId="1" applyFont="1" applyFill="1" applyBorder="1" applyAlignment="1">
      <alignment horizontal="center" vertical="center"/>
    </xf>
    <xf numFmtId="38" fontId="4" fillId="2" borderId="40" xfId="1" applyFont="1" applyFill="1" applyBorder="1">
      <alignment vertical="center"/>
    </xf>
    <xf numFmtId="38" fontId="4" fillId="0" borderId="38" xfId="1" applyFont="1" applyBorder="1" applyAlignment="1">
      <alignment horizontal="center" vertical="center"/>
    </xf>
    <xf numFmtId="38" fontId="4" fillId="3" borderId="0" xfId="1" applyFont="1" applyFill="1" applyBorder="1" applyAlignment="1">
      <alignment horizontal="center" vertical="center"/>
    </xf>
    <xf numFmtId="176" fontId="4" fillId="0" borderId="16" xfId="1" applyNumberFormat="1" applyFont="1" applyBorder="1" applyAlignment="1">
      <alignment horizontal="right" vertical="center"/>
    </xf>
    <xf numFmtId="176" fontId="4" fillId="0" borderId="17" xfId="1" applyNumberFormat="1" applyFont="1" applyBorder="1" applyAlignment="1">
      <alignment horizontal="right" vertical="center"/>
    </xf>
    <xf numFmtId="176" fontId="4" fillId="0" borderId="20" xfId="1" applyNumberFormat="1" applyFont="1" applyBorder="1" applyAlignment="1">
      <alignment horizontal="right" vertical="center"/>
    </xf>
    <xf numFmtId="176" fontId="4" fillId="3" borderId="16" xfId="1" applyNumberFormat="1" applyFont="1" applyFill="1" applyBorder="1">
      <alignment vertical="center"/>
    </xf>
    <xf numFmtId="176" fontId="4" fillId="3" borderId="17" xfId="1" applyNumberFormat="1" applyFont="1" applyFill="1" applyBorder="1">
      <alignment vertical="center"/>
    </xf>
    <xf numFmtId="176" fontId="4" fillId="3" borderId="20" xfId="1" applyNumberFormat="1" applyFont="1" applyFill="1" applyBorder="1">
      <alignment vertical="center"/>
    </xf>
    <xf numFmtId="176" fontId="4" fillId="0" borderId="16" xfId="1" applyNumberFormat="1" applyFont="1" applyBorder="1">
      <alignment vertical="center"/>
    </xf>
    <xf numFmtId="176" fontId="4" fillId="0" borderId="17" xfId="1" applyNumberFormat="1" applyFont="1" applyBorder="1">
      <alignment vertical="center"/>
    </xf>
    <xf numFmtId="176" fontId="4" fillId="0" borderId="20" xfId="1" applyNumberFormat="1" applyFont="1" applyBorder="1">
      <alignment vertical="center"/>
    </xf>
    <xf numFmtId="176" fontId="4" fillId="0" borderId="36" xfId="1" applyNumberFormat="1" applyFont="1" applyBorder="1">
      <alignment vertical="center"/>
    </xf>
    <xf numFmtId="176" fontId="4" fillId="0" borderId="37" xfId="1" applyNumberFormat="1" applyFont="1" applyBorder="1">
      <alignment vertical="center"/>
    </xf>
    <xf numFmtId="176" fontId="4" fillId="0" borderId="41" xfId="1" applyNumberFormat="1" applyFont="1" applyBorder="1">
      <alignment vertical="center"/>
    </xf>
    <xf numFmtId="38" fontId="4" fillId="4" borderId="0" xfId="1" applyFont="1" applyFill="1" applyBorder="1" applyAlignment="1">
      <alignment horizontal="center" vertical="center"/>
    </xf>
    <xf numFmtId="10" fontId="4" fillId="0" borderId="0" xfId="1" applyNumberFormat="1" applyFont="1">
      <alignment vertical="center"/>
    </xf>
    <xf numFmtId="177" fontId="4" fillId="4" borderId="16" xfId="1" applyNumberFormat="1" applyFont="1" applyFill="1" applyBorder="1" applyAlignment="1">
      <alignment horizontal="right" vertical="center"/>
    </xf>
    <xf numFmtId="177" fontId="4" fillId="4" borderId="17" xfId="1" applyNumberFormat="1" applyFont="1" applyFill="1" applyBorder="1" applyAlignment="1">
      <alignment horizontal="right" vertical="center"/>
    </xf>
    <xf numFmtId="177" fontId="4" fillId="4" borderId="20" xfId="1" applyNumberFormat="1" applyFont="1" applyFill="1" applyBorder="1" applyAlignment="1">
      <alignment horizontal="right" vertical="center"/>
    </xf>
    <xf numFmtId="9" fontId="4" fillId="0" borderId="0" xfId="1" applyNumberFormat="1" applyFont="1">
      <alignment vertical="center"/>
    </xf>
    <xf numFmtId="38" fontId="4" fillId="0" borderId="42" xfId="1" applyFont="1" applyBorder="1">
      <alignment vertical="center"/>
    </xf>
    <xf numFmtId="178" fontId="4" fillId="0" borderId="0" xfId="1" applyNumberFormat="1" applyFont="1">
      <alignment vertical="center"/>
    </xf>
    <xf numFmtId="179" fontId="4" fillId="0" borderId="0" xfId="1" applyNumberFormat="1" applyFont="1">
      <alignment vertical="center"/>
    </xf>
    <xf numFmtId="180" fontId="4" fillId="0" borderId="0" xfId="1" applyNumberFormat="1" applyFont="1">
      <alignment vertical="center"/>
    </xf>
    <xf numFmtId="181" fontId="4" fillId="0" borderId="0" xfId="1" applyNumberFormat="1" applyFont="1">
      <alignment vertical="center"/>
    </xf>
    <xf numFmtId="38" fontId="4" fillId="4" borderId="15" xfId="1" applyFont="1" applyFill="1" applyBorder="1" applyAlignment="1">
      <alignment horizontal="center" vertical="center"/>
    </xf>
    <xf numFmtId="38" fontId="4" fillId="0" borderId="35" xfId="1" applyFont="1" applyBorder="1" applyAlignment="1">
      <alignment horizontal="center" vertical="center"/>
    </xf>
    <xf numFmtId="176" fontId="4" fillId="3" borderId="44" xfId="1" applyNumberFormat="1" applyFont="1" applyFill="1" applyBorder="1">
      <alignment vertical="center"/>
    </xf>
    <xf numFmtId="176" fontId="4" fillId="0" borderId="43" xfId="1" applyNumberFormat="1" applyFont="1" applyBorder="1">
      <alignment vertical="center"/>
    </xf>
    <xf numFmtId="176" fontId="4" fillId="0" borderId="44" xfId="1" applyNumberFormat="1" applyFont="1" applyBorder="1" applyAlignment="1">
      <alignment horizontal="right" vertical="center"/>
    </xf>
    <xf numFmtId="177" fontId="4" fillId="4" borderId="43" xfId="1" applyNumberFormat="1" applyFont="1" applyFill="1" applyBorder="1" applyAlignment="1">
      <alignment horizontal="right" vertical="center"/>
    </xf>
    <xf numFmtId="176" fontId="4" fillId="0" borderId="43" xfId="1" applyNumberFormat="1" applyFont="1" applyBorder="1" applyAlignment="1">
      <alignment horizontal="right" vertical="center"/>
    </xf>
    <xf numFmtId="176" fontId="4" fillId="0" borderId="44" xfId="1" applyNumberFormat="1" applyFont="1" applyBorder="1">
      <alignment vertical="center"/>
    </xf>
    <xf numFmtId="176" fontId="4" fillId="0" borderId="45" xfId="1" applyNumberFormat="1" applyFont="1" applyBorder="1">
      <alignment vertical="center"/>
    </xf>
    <xf numFmtId="176" fontId="4" fillId="3" borderId="47" xfId="1" applyNumberFormat="1" applyFont="1" applyFill="1" applyBorder="1">
      <alignment vertical="center"/>
    </xf>
    <xf numFmtId="38" fontId="4" fillId="0" borderId="47" xfId="1" applyFont="1" applyBorder="1">
      <alignment vertical="center"/>
    </xf>
    <xf numFmtId="176" fontId="4" fillId="0" borderId="47" xfId="1" applyNumberFormat="1" applyFont="1" applyBorder="1">
      <alignment vertical="center"/>
    </xf>
    <xf numFmtId="176" fontId="4" fillId="0" borderId="47" xfId="1" applyNumberFormat="1" applyFont="1" applyBorder="1" applyAlignment="1">
      <alignment horizontal="right" vertical="center"/>
    </xf>
    <xf numFmtId="177" fontId="4" fillId="4" borderId="47" xfId="1" applyNumberFormat="1" applyFont="1" applyFill="1" applyBorder="1" applyAlignment="1">
      <alignment horizontal="right" vertical="center"/>
    </xf>
    <xf numFmtId="176" fontId="4" fillId="0" borderId="46" xfId="1" applyNumberFormat="1" applyFont="1" applyBorder="1">
      <alignment vertical="center"/>
    </xf>
    <xf numFmtId="38" fontId="4" fillId="0" borderId="48" xfId="1" applyFont="1" applyBorder="1">
      <alignment vertical="center"/>
    </xf>
    <xf numFmtId="176" fontId="4" fillId="3" borderId="0" xfId="1" applyNumberFormat="1" applyFont="1" applyFill="1" applyBorder="1">
      <alignment vertical="center"/>
    </xf>
    <xf numFmtId="176" fontId="4" fillId="0" borderId="0" xfId="1" applyNumberFormat="1" applyFont="1" applyBorder="1">
      <alignment vertical="center"/>
    </xf>
    <xf numFmtId="176" fontId="4" fillId="0" borderId="0" xfId="1" applyNumberFormat="1" applyFont="1" applyBorder="1" applyAlignment="1">
      <alignment horizontal="right" vertical="center"/>
    </xf>
    <xf numFmtId="177" fontId="4" fillId="4" borderId="0" xfId="1" applyNumberFormat="1" applyFont="1" applyFill="1" applyBorder="1" applyAlignment="1">
      <alignment horizontal="right" vertical="center"/>
    </xf>
    <xf numFmtId="176" fontId="4" fillId="0" borderId="38" xfId="1" applyNumberFormat="1" applyFont="1" applyBorder="1">
      <alignment vertical="center"/>
    </xf>
    <xf numFmtId="38" fontId="4" fillId="2" borderId="49" xfId="1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49"/>
  <sheetViews>
    <sheetView tabSelected="1" zoomScale="130" zoomScaleNormal="130" workbookViewId="0">
      <selection activeCell="Q42" sqref="Q42"/>
    </sheetView>
  </sheetViews>
  <sheetFormatPr defaultRowHeight="9.9499999999999993" customHeight="1" x14ac:dyDescent="0.15"/>
  <cols>
    <col min="1" max="1" width="10.625" style="8" customWidth="1"/>
    <col min="2" max="4" width="10.625" style="17" customWidth="1"/>
    <col min="5" max="5" width="10.625" style="8" customWidth="1"/>
    <col min="6" max="8" width="10.625" style="17" customWidth="1"/>
    <col min="9" max="9" width="10.625" style="8" customWidth="1"/>
    <col min="10" max="12" width="10.625" style="17" customWidth="1"/>
    <col min="13" max="13" width="5.5" style="17" customWidth="1"/>
    <col min="14" max="15" width="7.625" style="17" customWidth="1"/>
    <col min="16" max="16384" width="9" style="17"/>
  </cols>
  <sheetData>
    <row r="1" spans="1:17" s="8" customFormat="1" ht="12.95" customHeight="1" thickBot="1" x14ac:dyDescent="0.2">
      <c r="A1" s="1" t="s">
        <v>1</v>
      </c>
      <c r="B1" s="2" t="s">
        <v>2</v>
      </c>
      <c r="C1" s="3" t="s">
        <v>3</v>
      </c>
      <c r="D1" s="4" t="s">
        <v>0</v>
      </c>
      <c r="E1" s="5" t="s">
        <v>1</v>
      </c>
      <c r="F1" s="2" t="s">
        <v>2</v>
      </c>
      <c r="G1" s="3" t="s">
        <v>3</v>
      </c>
      <c r="H1" s="6" t="s">
        <v>0</v>
      </c>
      <c r="I1" s="4" t="s">
        <v>1</v>
      </c>
      <c r="J1" s="2" t="s">
        <v>2</v>
      </c>
      <c r="K1" s="3" t="s">
        <v>3</v>
      </c>
      <c r="L1" s="7" t="s">
        <v>0</v>
      </c>
    </row>
    <row r="2" spans="1:17" ht="11.45" customHeight="1" thickTop="1" x14ac:dyDescent="0.15">
      <c r="A2" s="9">
        <v>0</v>
      </c>
      <c r="B2" s="10">
        <f>旧佐久市!B2+旧臼田町!B2+旧浅科村!B2+旧望月町!B2</f>
        <v>375</v>
      </c>
      <c r="C2" s="11">
        <f>旧佐久市!C2+旧臼田町!C2+旧浅科村!C2+旧望月町!C2</f>
        <v>358</v>
      </c>
      <c r="D2" s="12">
        <f>旧佐久市!D2+旧臼田町!D2+旧浅科村!D2+旧望月町!D2</f>
        <v>733</v>
      </c>
      <c r="E2" s="13">
        <v>40</v>
      </c>
      <c r="F2" s="10">
        <f>旧佐久市!F2+旧臼田町!F2+旧浅科村!F2+旧望月町!F2</f>
        <v>610</v>
      </c>
      <c r="G2" s="11">
        <f>旧佐久市!G2+旧臼田町!G2+旧浅科村!G2+旧望月町!G2</f>
        <v>572</v>
      </c>
      <c r="H2" s="14">
        <f>旧佐久市!H2+旧臼田町!H2+旧浅科村!H2+旧望月町!H2</f>
        <v>1182</v>
      </c>
      <c r="I2" s="15">
        <v>80</v>
      </c>
      <c r="J2" s="10">
        <f>旧佐久市!J2+旧臼田町!J2+旧浅科村!J2+旧望月町!J2</f>
        <v>464</v>
      </c>
      <c r="K2" s="11">
        <f>旧佐久市!K2+旧臼田町!K2+旧浅科村!K2+旧望月町!K2</f>
        <v>563</v>
      </c>
      <c r="L2" s="16">
        <f>旧佐久市!L2+旧臼田町!L2+旧浅科村!L2+旧望月町!L2</f>
        <v>1027</v>
      </c>
      <c r="P2" s="79"/>
      <c r="Q2" s="80"/>
    </row>
    <row r="3" spans="1:17" ht="11.45" customHeight="1" x14ac:dyDescent="0.15">
      <c r="A3" s="18">
        <v>1</v>
      </c>
      <c r="B3" s="19">
        <f>旧佐久市!B3+旧臼田町!B3+旧浅科村!B3+旧望月町!B3</f>
        <v>349</v>
      </c>
      <c r="C3" s="20">
        <f>旧佐久市!C3+旧臼田町!C3+旧浅科村!C3+旧望月町!C3</f>
        <v>390</v>
      </c>
      <c r="D3" s="21">
        <f>旧佐久市!D3+旧臼田町!D3+旧浅科村!D3+旧望月町!D3</f>
        <v>739</v>
      </c>
      <c r="E3" s="22">
        <v>41</v>
      </c>
      <c r="F3" s="19">
        <f>旧佐久市!F3+旧臼田町!F3+旧浅科村!F3+旧望月町!F3</f>
        <v>657</v>
      </c>
      <c r="G3" s="20">
        <f>旧佐久市!G3+旧臼田町!G3+旧浅科村!G3+旧望月町!G3</f>
        <v>612</v>
      </c>
      <c r="H3" s="23">
        <f>旧佐久市!H3+旧臼田町!H3+旧浅科村!H3+旧望月町!H3</f>
        <v>1269</v>
      </c>
      <c r="I3" s="24">
        <v>81</v>
      </c>
      <c r="J3" s="19">
        <f>旧佐久市!J3+旧臼田町!J3+旧浅科村!J3+旧望月町!J3</f>
        <v>375</v>
      </c>
      <c r="K3" s="20">
        <f>旧佐久市!K3+旧臼田町!K3+旧浅科村!K3+旧望月町!K3</f>
        <v>467</v>
      </c>
      <c r="L3" s="25">
        <f>旧佐久市!L3+旧臼田町!L3+旧浅科村!L3+旧望月町!L3</f>
        <v>842</v>
      </c>
      <c r="P3" s="79"/>
      <c r="Q3" s="80"/>
    </row>
    <row r="4" spans="1:17" ht="11.45" customHeight="1" x14ac:dyDescent="0.15">
      <c r="A4" s="18">
        <v>2</v>
      </c>
      <c r="B4" s="19">
        <f>旧佐久市!B4+旧臼田町!B4+旧浅科村!B4+旧望月町!B4</f>
        <v>374</v>
      </c>
      <c r="C4" s="20">
        <f>旧佐久市!C4+旧臼田町!C4+旧浅科村!C4+旧望月町!C4</f>
        <v>337</v>
      </c>
      <c r="D4" s="21">
        <f>旧佐久市!D4+旧臼田町!D4+旧浅科村!D4+旧望月町!D4</f>
        <v>711</v>
      </c>
      <c r="E4" s="22">
        <v>42</v>
      </c>
      <c r="F4" s="19">
        <f>旧佐久市!F4+旧臼田町!F4+旧浅科村!F4+旧望月町!F4</f>
        <v>630</v>
      </c>
      <c r="G4" s="20">
        <f>旧佐久市!G4+旧臼田町!G4+旧浅科村!G4+旧望月町!G4</f>
        <v>630</v>
      </c>
      <c r="H4" s="23">
        <f>旧佐久市!H4+旧臼田町!H4+旧浅科村!H4+旧望月町!H4</f>
        <v>1260</v>
      </c>
      <c r="I4" s="24">
        <v>82</v>
      </c>
      <c r="J4" s="19">
        <f>旧佐久市!J4+旧臼田町!J4+旧浅科村!J4+旧望月町!J4</f>
        <v>351</v>
      </c>
      <c r="K4" s="20">
        <f>旧佐久市!K4+旧臼田町!K4+旧浅科村!K4+旧望月町!K4</f>
        <v>458</v>
      </c>
      <c r="L4" s="25">
        <f>旧佐久市!L4+旧臼田町!L4+旧浅科村!L4+旧望月町!L4</f>
        <v>809</v>
      </c>
      <c r="P4" s="79"/>
      <c r="Q4" s="80"/>
    </row>
    <row r="5" spans="1:17" ht="11.45" customHeight="1" x14ac:dyDescent="0.15">
      <c r="A5" s="18">
        <v>3</v>
      </c>
      <c r="B5" s="19">
        <f>旧佐久市!B5+旧臼田町!B5+旧浅科村!B5+旧望月町!B5</f>
        <v>419</v>
      </c>
      <c r="C5" s="20">
        <f>旧佐久市!C5+旧臼田町!C5+旧浅科村!C5+旧望月町!C5</f>
        <v>412</v>
      </c>
      <c r="D5" s="21">
        <f>旧佐久市!D5+旧臼田町!D5+旧浅科村!D5+旧望月町!D5</f>
        <v>831</v>
      </c>
      <c r="E5" s="22">
        <v>43</v>
      </c>
      <c r="F5" s="19">
        <f>旧佐久市!F5+旧臼田町!F5+旧浅科村!F5+旧望月町!F5</f>
        <v>676</v>
      </c>
      <c r="G5" s="20">
        <f>旧佐久市!G5+旧臼田町!G5+旧浅科村!G5+旧望月町!G5</f>
        <v>599</v>
      </c>
      <c r="H5" s="23">
        <f>旧佐久市!H5+旧臼田町!H5+旧浅科村!H5+旧望月町!H5</f>
        <v>1275</v>
      </c>
      <c r="I5" s="24">
        <v>83</v>
      </c>
      <c r="J5" s="19">
        <f>旧佐久市!J5+旧臼田町!J5+旧浅科村!J5+旧望月町!J5</f>
        <v>378</v>
      </c>
      <c r="K5" s="20">
        <f>旧佐久市!K5+旧臼田町!K5+旧浅科村!K5+旧望月町!K5</f>
        <v>525</v>
      </c>
      <c r="L5" s="25">
        <f>旧佐久市!L5+旧臼田町!L5+旧浅科村!L5+旧望月町!L5</f>
        <v>903</v>
      </c>
      <c r="P5" s="79"/>
      <c r="Q5" s="80"/>
    </row>
    <row r="6" spans="1:17" ht="11.45" customHeight="1" x14ac:dyDescent="0.15">
      <c r="A6" s="18">
        <v>4</v>
      </c>
      <c r="B6" s="19">
        <f>旧佐久市!B6+旧臼田町!B6+旧浅科村!B6+旧望月町!B6</f>
        <v>424</v>
      </c>
      <c r="C6" s="20">
        <f>旧佐久市!C6+旧臼田町!C6+旧浅科村!C6+旧望月町!C6</f>
        <v>353</v>
      </c>
      <c r="D6" s="21">
        <f>旧佐久市!D6+旧臼田町!D6+旧浅科村!D6+旧望月町!D6</f>
        <v>777</v>
      </c>
      <c r="E6" s="22">
        <v>44</v>
      </c>
      <c r="F6" s="19">
        <f>旧佐久市!F6+旧臼田町!F6+旧浅科村!F6+旧望月町!F6</f>
        <v>713</v>
      </c>
      <c r="G6" s="20">
        <f>旧佐久市!G6+旧臼田町!G6+旧浅科村!G6+旧望月町!G6</f>
        <v>610</v>
      </c>
      <c r="H6" s="23">
        <f>旧佐久市!H6+旧臼田町!H6+旧浅科村!H6+旧望月町!H6</f>
        <v>1323</v>
      </c>
      <c r="I6" s="24">
        <v>84</v>
      </c>
      <c r="J6" s="19">
        <f>旧佐久市!J6+旧臼田町!J6+旧浅科村!J6+旧望月町!J6</f>
        <v>334</v>
      </c>
      <c r="K6" s="20">
        <f>旧佐久市!K6+旧臼田町!K6+旧浅科村!K6+旧望月町!K6</f>
        <v>478</v>
      </c>
      <c r="L6" s="25">
        <f>旧佐久市!L6+旧臼田町!L6+旧浅科村!L6+旧望月町!L6</f>
        <v>812</v>
      </c>
      <c r="P6" s="79"/>
      <c r="Q6" s="80"/>
    </row>
    <row r="7" spans="1:17" ht="11.45" customHeight="1" x14ac:dyDescent="0.15">
      <c r="A7" s="26" t="s">
        <v>4</v>
      </c>
      <c r="B7" s="27">
        <f>SUM(B2:B6)</f>
        <v>1941</v>
      </c>
      <c r="C7" s="28">
        <f>SUM(C2:C6)</f>
        <v>1850</v>
      </c>
      <c r="D7" s="29">
        <f>SUM(B7:C7)</f>
        <v>3791</v>
      </c>
      <c r="E7" s="30" t="s">
        <v>4</v>
      </c>
      <c r="F7" s="27">
        <f>SUM(F2:F6)</f>
        <v>3286</v>
      </c>
      <c r="G7" s="28">
        <f>SUM(G2:G6)</f>
        <v>3023</v>
      </c>
      <c r="H7" s="31">
        <f>SUM(F7:G7)</f>
        <v>6309</v>
      </c>
      <c r="I7" s="32" t="s">
        <v>4</v>
      </c>
      <c r="J7" s="27">
        <f>SUM(J2:J6)</f>
        <v>1902</v>
      </c>
      <c r="K7" s="28">
        <f>SUM(K2:K6)</f>
        <v>2491</v>
      </c>
      <c r="L7" s="33">
        <f>SUM(J7:K7)</f>
        <v>4393</v>
      </c>
      <c r="P7" s="79"/>
      <c r="Q7" s="80"/>
    </row>
    <row r="8" spans="1:17" ht="11.45" customHeight="1" x14ac:dyDescent="0.15">
      <c r="A8" s="34">
        <v>5</v>
      </c>
      <c r="B8" s="35">
        <f>旧佐久市!B8+旧臼田町!B8+旧浅科村!B8+旧望月町!B8</f>
        <v>432</v>
      </c>
      <c r="C8" s="36">
        <f>旧佐久市!C8+旧臼田町!C8+旧浅科村!C8+旧望月町!C8</f>
        <v>405</v>
      </c>
      <c r="D8" s="37">
        <f>旧佐久市!D8+旧臼田町!D8+旧浅科村!D8+旧望月町!D8</f>
        <v>837</v>
      </c>
      <c r="E8" s="38">
        <v>45</v>
      </c>
      <c r="F8" s="35">
        <f>旧佐久市!F8+旧臼田町!F8+旧浅科村!F8+旧望月町!F8</f>
        <v>648</v>
      </c>
      <c r="G8" s="36">
        <f>旧佐久市!G8+旧臼田町!G8+旧浅科村!G8+旧望月町!G8</f>
        <v>644</v>
      </c>
      <c r="H8" s="39">
        <f>旧佐久市!H8+旧臼田町!H8+旧浅科村!H8+旧望月町!H8</f>
        <v>1292</v>
      </c>
      <c r="I8" s="40">
        <v>85</v>
      </c>
      <c r="J8" s="35">
        <f>旧佐久市!J8+旧臼田町!J8+旧浅科村!J8+旧望月町!J8</f>
        <v>304</v>
      </c>
      <c r="K8" s="36">
        <f>旧佐久市!K8+旧臼田町!K8+旧浅科村!K8+旧望月町!K8</f>
        <v>501</v>
      </c>
      <c r="L8" s="41">
        <f>旧佐久市!L8+旧臼田町!L8+旧浅科村!L8+旧望月町!L8</f>
        <v>805</v>
      </c>
      <c r="P8" s="79"/>
      <c r="Q8" s="80"/>
    </row>
    <row r="9" spans="1:17" ht="11.45" customHeight="1" x14ac:dyDescent="0.15">
      <c r="A9" s="18">
        <v>6</v>
      </c>
      <c r="B9" s="19">
        <f>旧佐久市!B9+旧臼田町!B9+旧浅科村!B9+旧望月町!B9</f>
        <v>407</v>
      </c>
      <c r="C9" s="20">
        <f>旧佐久市!C9+旧臼田町!C9+旧浅科村!C9+旧望月町!C9</f>
        <v>403</v>
      </c>
      <c r="D9" s="21">
        <f>旧佐久市!D9+旧臼田町!D9+旧浅科村!D9+旧望月町!D9</f>
        <v>810</v>
      </c>
      <c r="E9" s="22">
        <v>46</v>
      </c>
      <c r="F9" s="19">
        <f>旧佐久市!F9+旧臼田町!F9+旧浅科村!F9+旧望月町!F9</f>
        <v>725</v>
      </c>
      <c r="G9" s="20">
        <f>旧佐久市!G9+旧臼田町!G9+旧浅科村!G9+旧望月町!G9</f>
        <v>679</v>
      </c>
      <c r="H9" s="23">
        <f>旧佐久市!H9+旧臼田町!H9+旧浅科村!H9+旧望月町!H9</f>
        <v>1404</v>
      </c>
      <c r="I9" s="24">
        <v>86</v>
      </c>
      <c r="J9" s="19">
        <f>旧佐久市!J9+旧臼田町!J9+旧浅科村!J9+旧望月町!J9</f>
        <v>294</v>
      </c>
      <c r="K9" s="20">
        <f>旧佐久市!K9+旧臼田町!K9+旧浅科村!K9+旧望月町!K9</f>
        <v>451</v>
      </c>
      <c r="L9" s="25">
        <f>旧佐久市!L9+旧臼田町!L9+旧浅科村!L9+旧望月町!L9</f>
        <v>745</v>
      </c>
      <c r="P9" s="79"/>
      <c r="Q9" s="80"/>
    </row>
    <row r="10" spans="1:17" ht="11.45" customHeight="1" x14ac:dyDescent="0.15">
      <c r="A10" s="18">
        <v>7</v>
      </c>
      <c r="B10" s="19">
        <f>旧佐久市!B10+旧臼田町!B10+旧浅科村!B10+旧望月町!B10</f>
        <v>481</v>
      </c>
      <c r="C10" s="20">
        <f>旧佐久市!C10+旧臼田町!C10+旧浅科村!C10+旧望月町!C10</f>
        <v>416</v>
      </c>
      <c r="D10" s="21">
        <f>旧佐久市!D10+旧臼田町!D10+旧浅科村!D10+旧望月町!D10</f>
        <v>897</v>
      </c>
      <c r="E10" s="22">
        <v>47</v>
      </c>
      <c r="F10" s="19">
        <f>旧佐久市!F10+旧臼田町!F10+旧浅科村!F10+旧望月町!F10</f>
        <v>764</v>
      </c>
      <c r="G10" s="20">
        <f>旧佐久市!G10+旧臼田町!G10+旧浅科村!G10+旧望月町!G10</f>
        <v>718</v>
      </c>
      <c r="H10" s="23">
        <f>旧佐久市!H10+旧臼田町!H10+旧浅科村!H10+旧望月町!H10</f>
        <v>1482</v>
      </c>
      <c r="I10" s="24">
        <v>87</v>
      </c>
      <c r="J10" s="19">
        <f>旧佐久市!J10+旧臼田町!J10+旧浅科村!J10+旧望月町!J10</f>
        <v>263</v>
      </c>
      <c r="K10" s="20">
        <f>旧佐久市!K10+旧臼田町!K10+旧浅科村!K10+旧望月町!K10</f>
        <v>420</v>
      </c>
      <c r="L10" s="25">
        <f>旧佐久市!L10+旧臼田町!L10+旧浅科村!L10+旧望月町!L10</f>
        <v>683</v>
      </c>
      <c r="P10" s="79"/>
      <c r="Q10" s="80"/>
    </row>
    <row r="11" spans="1:17" ht="11.45" customHeight="1" x14ac:dyDescent="0.15">
      <c r="A11" s="18">
        <v>8</v>
      </c>
      <c r="B11" s="19">
        <f>旧佐久市!B11+旧臼田町!B11+旧浅科村!B11+旧望月町!B11</f>
        <v>416</v>
      </c>
      <c r="C11" s="20">
        <f>旧佐久市!C11+旧臼田町!C11+旧浅科村!C11+旧望月町!C11</f>
        <v>436</v>
      </c>
      <c r="D11" s="21">
        <f>旧佐久市!D11+旧臼田町!D11+旧浅科村!D11+旧望月町!D11</f>
        <v>852</v>
      </c>
      <c r="E11" s="22">
        <v>48</v>
      </c>
      <c r="F11" s="19">
        <f>旧佐久市!F11+旧臼田町!F11+旧浅科村!F11+旧望月町!F11</f>
        <v>722</v>
      </c>
      <c r="G11" s="20">
        <f>旧佐久市!G11+旧臼田町!G11+旧浅科村!G11+旧望月町!G11</f>
        <v>667</v>
      </c>
      <c r="H11" s="23">
        <f>旧佐久市!H11+旧臼田町!H11+旧浅科村!H11+旧望月町!H11</f>
        <v>1389</v>
      </c>
      <c r="I11" s="24">
        <v>88</v>
      </c>
      <c r="J11" s="19">
        <f>旧佐久市!J11+旧臼田町!J11+旧浅科村!J11+旧望月町!J11</f>
        <v>237</v>
      </c>
      <c r="K11" s="20">
        <f>旧佐久市!K11+旧臼田町!K11+旧浅科村!K11+旧望月町!K11</f>
        <v>426</v>
      </c>
      <c r="L11" s="25">
        <f>旧佐久市!L11+旧臼田町!L11+旧浅科村!L11+旧望月町!L11</f>
        <v>663</v>
      </c>
      <c r="P11" s="79"/>
      <c r="Q11" s="80"/>
    </row>
    <row r="12" spans="1:17" ht="11.45" customHeight="1" x14ac:dyDescent="0.15">
      <c r="A12" s="18">
        <v>9</v>
      </c>
      <c r="B12" s="19">
        <f>旧佐久市!B12+旧臼田町!B12+旧浅科村!B12+旧望月町!B12</f>
        <v>459</v>
      </c>
      <c r="C12" s="20">
        <f>旧佐久市!C12+旧臼田町!C12+旧浅科村!C12+旧望月町!C12</f>
        <v>411</v>
      </c>
      <c r="D12" s="21">
        <f>旧佐久市!D12+旧臼田町!D12+旧浅科村!D12+旧望月町!D12</f>
        <v>870</v>
      </c>
      <c r="E12" s="22">
        <v>49</v>
      </c>
      <c r="F12" s="19">
        <f>旧佐久市!F12+旧臼田町!F12+旧浅科村!F12+旧望月町!F12</f>
        <v>693</v>
      </c>
      <c r="G12" s="20">
        <f>旧佐久市!G12+旧臼田町!G12+旧浅科村!G12+旧望月町!G12</f>
        <v>657</v>
      </c>
      <c r="H12" s="23">
        <f>旧佐久市!H12+旧臼田町!H12+旧浅科村!H12+旧望月町!H12</f>
        <v>1350</v>
      </c>
      <c r="I12" s="24">
        <v>89</v>
      </c>
      <c r="J12" s="19">
        <f>旧佐久市!J12+旧臼田町!J12+旧浅科村!J12+旧望月町!J12</f>
        <v>191</v>
      </c>
      <c r="K12" s="20">
        <f>旧佐久市!K12+旧臼田町!K12+旧浅科村!K12+旧望月町!K12</f>
        <v>411</v>
      </c>
      <c r="L12" s="25">
        <f>旧佐久市!L12+旧臼田町!L12+旧浅科村!L12+旧望月町!L12</f>
        <v>602</v>
      </c>
      <c r="P12" s="79"/>
      <c r="Q12" s="80"/>
    </row>
    <row r="13" spans="1:17" ht="11.45" customHeight="1" x14ac:dyDescent="0.15">
      <c r="A13" s="42" t="s">
        <v>4</v>
      </c>
      <c r="B13" s="43">
        <f>SUM(B8:B12)</f>
        <v>2195</v>
      </c>
      <c r="C13" s="44">
        <f>SUM(C8:C12)</f>
        <v>2071</v>
      </c>
      <c r="D13" s="45">
        <f>SUM(B13:C13)</f>
        <v>4266</v>
      </c>
      <c r="E13" s="46" t="s">
        <v>4</v>
      </c>
      <c r="F13" s="43">
        <f>SUM(F8:F12)</f>
        <v>3552</v>
      </c>
      <c r="G13" s="44">
        <f>SUM(G8:G12)</f>
        <v>3365</v>
      </c>
      <c r="H13" s="47">
        <f>SUM(F13:G13)</f>
        <v>6917</v>
      </c>
      <c r="I13" s="48" t="s">
        <v>4</v>
      </c>
      <c r="J13" s="43">
        <f>SUM(J8:J12)</f>
        <v>1289</v>
      </c>
      <c r="K13" s="44">
        <f>SUM(K8:K12)</f>
        <v>2209</v>
      </c>
      <c r="L13" s="49">
        <f>SUM(J13:K13)</f>
        <v>3498</v>
      </c>
      <c r="P13" s="79"/>
      <c r="Q13" s="80"/>
    </row>
    <row r="14" spans="1:17" ht="11.45" customHeight="1" x14ac:dyDescent="0.15">
      <c r="A14" s="18">
        <v>10</v>
      </c>
      <c r="B14" s="19">
        <f>旧佐久市!B14+旧臼田町!B14+旧浅科村!B14+旧望月町!B14</f>
        <v>448</v>
      </c>
      <c r="C14" s="20">
        <f>旧佐久市!C14+旧臼田町!C14+旧浅科村!C14+旧望月町!C14</f>
        <v>480</v>
      </c>
      <c r="D14" s="21">
        <f>旧佐久市!D14+旧臼田町!D14+旧浅科村!D14+旧望月町!D14</f>
        <v>928</v>
      </c>
      <c r="E14" s="22">
        <v>50</v>
      </c>
      <c r="F14" s="19">
        <f>旧佐久市!F14+旧臼田町!F14+旧浅科村!F14+旧望月町!F14</f>
        <v>665</v>
      </c>
      <c r="G14" s="20">
        <f>旧佐久市!G14+旧臼田町!G14+旧浅科村!G14+旧望月町!G14</f>
        <v>685</v>
      </c>
      <c r="H14" s="23">
        <f>旧佐久市!H14+旧臼田町!H14+旧浅科村!H14+旧望月町!H14</f>
        <v>1350</v>
      </c>
      <c r="I14" s="24">
        <v>90</v>
      </c>
      <c r="J14" s="19">
        <f>旧佐久市!J14+旧臼田町!J14+旧浅科村!J14+旧望月町!J14</f>
        <v>183</v>
      </c>
      <c r="K14" s="20">
        <f>旧佐久市!K14+旧臼田町!K14+旧浅科村!K14+旧望月町!K14</f>
        <v>353</v>
      </c>
      <c r="L14" s="25">
        <f>旧佐久市!L14+旧臼田町!L14+旧浅科村!L14+旧望月町!L14</f>
        <v>536</v>
      </c>
      <c r="P14" s="79"/>
      <c r="Q14" s="80"/>
    </row>
    <row r="15" spans="1:17" ht="11.45" customHeight="1" x14ac:dyDescent="0.15">
      <c r="A15" s="18">
        <v>11</v>
      </c>
      <c r="B15" s="19">
        <f>旧佐久市!B15+旧臼田町!B15+旧浅科村!B15+旧望月町!B15</f>
        <v>445</v>
      </c>
      <c r="C15" s="20">
        <f>旧佐久市!C15+旧臼田町!C15+旧浅科村!C15+旧望月町!C15</f>
        <v>397</v>
      </c>
      <c r="D15" s="21">
        <f>旧佐久市!D15+旧臼田町!D15+旧浅科村!D15+旧望月町!D15</f>
        <v>842</v>
      </c>
      <c r="E15" s="22">
        <v>51</v>
      </c>
      <c r="F15" s="19">
        <f>旧佐久市!F15+旧臼田町!F15+旧浅科村!F15+旧望月町!F15</f>
        <v>679</v>
      </c>
      <c r="G15" s="20">
        <f>旧佐久市!G15+旧臼田町!G15+旧浅科村!G15+旧望月町!G15</f>
        <v>643</v>
      </c>
      <c r="H15" s="23">
        <f>旧佐久市!H15+旧臼田町!H15+旧浅科村!H15+旧望月町!H15</f>
        <v>1322</v>
      </c>
      <c r="I15" s="24">
        <v>91</v>
      </c>
      <c r="J15" s="19">
        <f>旧佐久市!J15+旧臼田町!J15+旧浅科村!J15+旧望月町!J15</f>
        <v>116</v>
      </c>
      <c r="K15" s="20">
        <f>旧佐久市!K15+旧臼田町!K15+旧浅科村!K15+旧望月町!K15</f>
        <v>286</v>
      </c>
      <c r="L15" s="25">
        <f>旧佐久市!L15+旧臼田町!L15+旧浅科村!L15+旧望月町!L15</f>
        <v>402</v>
      </c>
      <c r="P15" s="79"/>
      <c r="Q15" s="80"/>
    </row>
    <row r="16" spans="1:17" ht="11.45" customHeight="1" x14ac:dyDescent="0.15">
      <c r="A16" s="18">
        <v>12</v>
      </c>
      <c r="B16" s="19">
        <f>旧佐久市!B16+旧臼田町!B16+旧浅科村!B16+旧望月町!B16</f>
        <v>429</v>
      </c>
      <c r="C16" s="20">
        <f>旧佐久市!C16+旧臼田町!C16+旧浅科村!C16+旧望月町!C16</f>
        <v>444</v>
      </c>
      <c r="D16" s="21">
        <f>旧佐久市!D16+旧臼田町!D16+旧浅科村!D16+旧望月町!D16</f>
        <v>873</v>
      </c>
      <c r="E16" s="22">
        <v>52</v>
      </c>
      <c r="F16" s="19">
        <f>旧佐久市!F16+旧臼田町!F16+旧浅科村!F16+旧望月町!F16</f>
        <v>639</v>
      </c>
      <c r="G16" s="20">
        <f>旧佐久市!G16+旧臼田町!G16+旧浅科村!G16+旧望月町!G16</f>
        <v>691</v>
      </c>
      <c r="H16" s="23">
        <f>旧佐久市!H16+旧臼田町!H16+旧浅科村!H16+旧望月町!H16</f>
        <v>1330</v>
      </c>
      <c r="I16" s="24">
        <v>92</v>
      </c>
      <c r="J16" s="19">
        <f>旧佐久市!J16+旧臼田町!J16+旧浅科村!J16+旧望月町!J16</f>
        <v>145</v>
      </c>
      <c r="K16" s="20">
        <f>旧佐久市!K16+旧臼田町!K16+旧浅科村!K16+旧望月町!K16</f>
        <v>344</v>
      </c>
      <c r="L16" s="25">
        <f>旧佐久市!L16+旧臼田町!L16+旧浅科村!L16+旧望月町!L16</f>
        <v>489</v>
      </c>
      <c r="P16" s="79"/>
      <c r="Q16" s="80"/>
    </row>
    <row r="17" spans="1:19" ht="11.45" customHeight="1" x14ac:dyDescent="0.15">
      <c r="A17" s="18">
        <v>13</v>
      </c>
      <c r="B17" s="19">
        <f>旧佐久市!B17+旧臼田町!B17+旧浅科村!B17+旧望月町!B17</f>
        <v>459</v>
      </c>
      <c r="C17" s="20">
        <f>旧佐久市!C17+旧臼田町!C17+旧浅科村!C17+旧望月町!C17</f>
        <v>418</v>
      </c>
      <c r="D17" s="21">
        <f>旧佐久市!D17+旧臼田町!D17+旧浅科村!D17+旧望月町!D17</f>
        <v>877</v>
      </c>
      <c r="E17" s="22">
        <v>53</v>
      </c>
      <c r="F17" s="19">
        <f>旧佐久市!F17+旧臼田町!F17+旧浅科村!F17+旧望月町!F17</f>
        <v>612</v>
      </c>
      <c r="G17" s="20">
        <f>旧佐久市!G17+旧臼田町!G17+旧浅科村!G17+旧望月町!G17</f>
        <v>659</v>
      </c>
      <c r="H17" s="23">
        <f>旧佐久市!H17+旧臼田町!H17+旧浅科村!H17+旧望月町!H17</f>
        <v>1271</v>
      </c>
      <c r="I17" s="24">
        <v>93</v>
      </c>
      <c r="J17" s="19">
        <f>旧佐久市!J17+旧臼田町!J17+旧浅科村!J17+旧望月町!J17</f>
        <v>100</v>
      </c>
      <c r="K17" s="20">
        <f>旧佐久市!K17+旧臼田町!K17+旧浅科村!K17+旧望月町!K17</f>
        <v>237</v>
      </c>
      <c r="L17" s="25">
        <f>旧佐久市!L17+旧臼田町!L17+旧浅科村!L17+旧望月町!L17</f>
        <v>337</v>
      </c>
      <c r="P17" s="79"/>
      <c r="Q17" s="80"/>
    </row>
    <row r="18" spans="1:19" ht="11.45" customHeight="1" x14ac:dyDescent="0.15">
      <c r="A18" s="18">
        <v>14</v>
      </c>
      <c r="B18" s="19">
        <f>旧佐久市!B18+旧臼田町!B18+旧浅科村!B18+旧望月町!B18</f>
        <v>464</v>
      </c>
      <c r="C18" s="20">
        <f>旧佐久市!C18+旧臼田町!C18+旧浅科村!C18+旧望月町!C18</f>
        <v>480</v>
      </c>
      <c r="D18" s="21">
        <f>旧佐久市!D18+旧臼田町!D18+旧浅科村!D18+旧望月町!D18</f>
        <v>944</v>
      </c>
      <c r="E18" s="22">
        <v>54</v>
      </c>
      <c r="F18" s="19">
        <f>旧佐久市!F18+旧臼田町!F18+旧浅科村!F18+旧望月町!F18</f>
        <v>595</v>
      </c>
      <c r="G18" s="20">
        <f>旧佐久市!G18+旧臼田町!G18+旧浅科村!G18+旧望月町!G18</f>
        <v>551</v>
      </c>
      <c r="H18" s="23">
        <f>旧佐久市!H18+旧臼田町!H18+旧浅科村!H18+旧望月町!H18</f>
        <v>1146</v>
      </c>
      <c r="I18" s="24">
        <v>94</v>
      </c>
      <c r="J18" s="19">
        <f>旧佐久市!J18+旧臼田町!J18+旧浅科村!J18+旧望月町!J18</f>
        <v>83</v>
      </c>
      <c r="K18" s="20">
        <f>旧佐久市!K18+旧臼田町!K18+旧浅科村!K18+旧望月町!K18</f>
        <v>235</v>
      </c>
      <c r="L18" s="25">
        <f>旧佐久市!L18+旧臼田町!L18+旧浅科村!L18+旧望月町!L18</f>
        <v>318</v>
      </c>
      <c r="P18" s="79"/>
      <c r="Q18" s="80"/>
    </row>
    <row r="19" spans="1:19" ht="11.45" customHeight="1" x14ac:dyDescent="0.15">
      <c r="A19" s="26" t="s">
        <v>4</v>
      </c>
      <c r="B19" s="27">
        <f>SUM(B14:B18)</f>
        <v>2245</v>
      </c>
      <c r="C19" s="28">
        <f>SUM(C14:C18)</f>
        <v>2219</v>
      </c>
      <c r="D19" s="29">
        <f>SUM(B19:C19)</f>
        <v>4464</v>
      </c>
      <c r="E19" s="30" t="s">
        <v>4</v>
      </c>
      <c r="F19" s="27">
        <f>SUM(F14:F18)</f>
        <v>3190</v>
      </c>
      <c r="G19" s="28">
        <f>SUM(G14:G18)</f>
        <v>3229</v>
      </c>
      <c r="H19" s="31">
        <f>SUM(F19:G19)</f>
        <v>6419</v>
      </c>
      <c r="I19" s="32" t="s">
        <v>4</v>
      </c>
      <c r="J19" s="27">
        <f>SUM(J14:J18)</f>
        <v>627</v>
      </c>
      <c r="K19" s="28">
        <f>SUM(K14:K18)</f>
        <v>1455</v>
      </c>
      <c r="L19" s="33">
        <f>SUM(J19:K19)</f>
        <v>2082</v>
      </c>
      <c r="P19" s="79"/>
      <c r="Q19" s="80"/>
    </row>
    <row r="20" spans="1:19" ht="11.45" customHeight="1" x14ac:dyDescent="0.15">
      <c r="A20" s="34">
        <v>15</v>
      </c>
      <c r="B20" s="35">
        <f>旧佐久市!B20+旧臼田町!B20+旧浅科村!B20+旧望月町!B20</f>
        <v>464</v>
      </c>
      <c r="C20" s="36">
        <f>旧佐久市!C20+旧臼田町!C20+旧浅科村!C20+旧望月町!C20</f>
        <v>402</v>
      </c>
      <c r="D20" s="37">
        <f>旧佐久市!D20+旧臼田町!D20+旧浅科村!D20+旧望月町!D20</f>
        <v>866</v>
      </c>
      <c r="E20" s="38">
        <v>55</v>
      </c>
      <c r="F20" s="35">
        <f>旧佐久市!F20+旧臼田町!F20+旧浅科村!F20+旧望月町!F20</f>
        <v>587</v>
      </c>
      <c r="G20" s="36">
        <f>旧佐久市!G20+旧臼田町!G20+旧浅科村!G20+旧望月町!G20</f>
        <v>576</v>
      </c>
      <c r="H20" s="39">
        <f>旧佐久市!H20+旧臼田町!H20+旧浅科村!H20+旧望月町!H20</f>
        <v>1163</v>
      </c>
      <c r="I20" s="40">
        <v>95</v>
      </c>
      <c r="J20" s="35">
        <f>旧佐久市!J20+旧臼田町!J20+旧浅科村!J20+旧望月町!J20</f>
        <v>57</v>
      </c>
      <c r="K20" s="36">
        <f>旧佐久市!K20+旧臼田町!K20+旧浅科村!K20+旧望月町!K20</f>
        <v>178</v>
      </c>
      <c r="L20" s="41">
        <f>旧佐久市!L20+旧臼田町!L20+旧浅科村!L20+旧望月町!L20</f>
        <v>235</v>
      </c>
      <c r="P20" s="79"/>
      <c r="Q20" s="80"/>
    </row>
    <row r="21" spans="1:19" ht="11.45" customHeight="1" x14ac:dyDescent="0.15">
      <c r="A21" s="18">
        <v>16</v>
      </c>
      <c r="B21" s="19">
        <f>旧佐久市!B21+旧臼田町!B21+旧浅科村!B21+旧望月町!B21</f>
        <v>484</v>
      </c>
      <c r="C21" s="20">
        <f>旧佐久市!C21+旧臼田町!C21+旧浅科村!C21+旧望月町!C21</f>
        <v>435</v>
      </c>
      <c r="D21" s="21">
        <f>旧佐久市!D21+旧臼田町!D21+旧浅科村!D21+旧望月町!D21</f>
        <v>919</v>
      </c>
      <c r="E21" s="22">
        <v>56</v>
      </c>
      <c r="F21" s="19">
        <f>旧佐久市!F21+旧臼田町!F21+旧浅科村!F21+旧望月町!F21</f>
        <v>645</v>
      </c>
      <c r="G21" s="20">
        <f>旧佐久市!G21+旧臼田町!G21+旧浅科村!G21+旧望月町!G21</f>
        <v>639</v>
      </c>
      <c r="H21" s="23">
        <f>旧佐久市!H21+旧臼田町!H21+旧浅科村!H21+旧望月町!H21</f>
        <v>1284</v>
      </c>
      <c r="I21" s="24">
        <v>96</v>
      </c>
      <c r="J21" s="19">
        <f>旧佐久市!J21+旧臼田町!J21+旧浅科村!J21+旧望月町!J21</f>
        <v>42</v>
      </c>
      <c r="K21" s="20">
        <f>旧佐久市!K21+旧臼田町!K21+旧浅科村!K21+旧望月町!K21</f>
        <v>165</v>
      </c>
      <c r="L21" s="25">
        <f>旧佐久市!L21+旧臼田町!L21+旧浅科村!L21+旧望月町!L21</f>
        <v>207</v>
      </c>
      <c r="P21" s="79"/>
      <c r="Q21" s="80"/>
    </row>
    <row r="22" spans="1:19" ht="11.45" customHeight="1" x14ac:dyDescent="0.15">
      <c r="A22" s="18">
        <v>17</v>
      </c>
      <c r="B22" s="19">
        <f>旧佐久市!B22+旧臼田町!B22+旧浅科村!B22+旧望月町!B22</f>
        <v>497</v>
      </c>
      <c r="C22" s="20">
        <f>旧佐久市!C22+旧臼田町!C22+旧浅科村!C22+旧望月町!C22</f>
        <v>469</v>
      </c>
      <c r="D22" s="21">
        <f>旧佐久市!D22+旧臼田町!D22+旧浅科村!D22+旧望月町!D22</f>
        <v>966</v>
      </c>
      <c r="E22" s="22">
        <v>57</v>
      </c>
      <c r="F22" s="19">
        <f>旧佐久市!F22+旧臼田町!F22+旧浅科村!F22+旧望月町!F22</f>
        <v>599</v>
      </c>
      <c r="G22" s="20">
        <f>旧佐久市!G22+旧臼田町!G22+旧浅科村!G22+旧望月町!G22</f>
        <v>585</v>
      </c>
      <c r="H22" s="23">
        <f>旧佐久市!H22+旧臼田町!H22+旧浅科村!H22+旧望月町!H22</f>
        <v>1184</v>
      </c>
      <c r="I22" s="24">
        <v>97</v>
      </c>
      <c r="J22" s="19">
        <f>旧佐久市!J22+旧臼田町!J22+旧浅科村!J22+旧望月町!J22</f>
        <v>34</v>
      </c>
      <c r="K22" s="20">
        <f>旧佐久市!K22+旧臼田町!K22+旧浅科村!K22+旧望月町!K22</f>
        <v>107</v>
      </c>
      <c r="L22" s="25">
        <f>旧佐久市!L22+旧臼田町!L22+旧浅科村!L22+旧望月町!L22</f>
        <v>141</v>
      </c>
      <c r="P22" s="79"/>
      <c r="Q22" s="80"/>
    </row>
    <row r="23" spans="1:19" ht="11.45" customHeight="1" x14ac:dyDescent="0.15">
      <c r="A23" s="18">
        <v>18</v>
      </c>
      <c r="B23" s="19">
        <f>旧佐久市!B23+旧臼田町!B23+旧浅科村!B23+旧望月町!B23</f>
        <v>454</v>
      </c>
      <c r="C23" s="20">
        <f>旧佐久市!C23+旧臼田町!C23+旧浅科村!C23+旧望月町!C23</f>
        <v>434</v>
      </c>
      <c r="D23" s="21">
        <f>旧佐久市!D23+旧臼田町!D23+旧浅科村!D23+旧望月町!D23</f>
        <v>888</v>
      </c>
      <c r="E23" s="22">
        <v>58</v>
      </c>
      <c r="F23" s="19">
        <f>旧佐久市!F23+旧臼田町!F23+旧浅科村!F23+旧望月町!F23</f>
        <v>635</v>
      </c>
      <c r="G23" s="20">
        <f>旧佐久市!G23+旧臼田町!G23+旧浅科村!G23+旧望月町!G23</f>
        <v>596</v>
      </c>
      <c r="H23" s="23">
        <f>旧佐久市!H23+旧臼田町!H23+旧浅科村!H23+旧望月町!H23</f>
        <v>1231</v>
      </c>
      <c r="I23" s="24">
        <v>98</v>
      </c>
      <c r="J23" s="19">
        <f>旧佐久市!J23+旧臼田町!J23+旧浅科村!J23+旧望月町!J23</f>
        <v>18</v>
      </c>
      <c r="K23" s="20">
        <f>旧佐久市!K23+旧臼田町!K23+旧浅科村!K23+旧望月町!K23</f>
        <v>88</v>
      </c>
      <c r="L23" s="25">
        <f>旧佐久市!L23+旧臼田町!L23+旧浅科村!L23+旧望月町!L23</f>
        <v>106</v>
      </c>
      <c r="P23" s="79"/>
      <c r="Q23" s="80"/>
    </row>
    <row r="24" spans="1:19" ht="11.45" customHeight="1" x14ac:dyDescent="0.15">
      <c r="A24" s="18">
        <v>19</v>
      </c>
      <c r="B24" s="19">
        <f>旧佐久市!B24+旧臼田町!B24+旧浅科村!B24+旧望月町!B24</f>
        <v>480</v>
      </c>
      <c r="C24" s="20">
        <f>旧佐久市!C24+旧臼田町!C24+旧浅科村!C24+旧望月町!C24</f>
        <v>464</v>
      </c>
      <c r="D24" s="21">
        <f>旧佐久市!D24+旧臼田町!D24+旧浅科村!D24+旧望月町!D24</f>
        <v>944</v>
      </c>
      <c r="E24" s="22">
        <v>59</v>
      </c>
      <c r="F24" s="19">
        <f>旧佐久市!F24+旧臼田町!F24+旧浅科村!F24+旧望月町!F24</f>
        <v>610</v>
      </c>
      <c r="G24" s="20">
        <f>旧佐久市!G24+旧臼田町!G24+旧浅科村!G24+旧望月町!G24</f>
        <v>608</v>
      </c>
      <c r="H24" s="23">
        <f>旧佐久市!H24+旧臼田町!H24+旧浅科村!H24+旧望月町!H24</f>
        <v>1218</v>
      </c>
      <c r="I24" s="24">
        <v>99</v>
      </c>
      <c r="J24" s="19">
        <f>旧佐久市!J24+旧臼田町!J24+旧浅科村!J24+旧望月町!J24</f>
        <v>8</v>
      </c>
      <c r="K24" s="20">
        <f>旧佐久市!K24+旧臼田町!K24+旧浅科村!K24+旧望月町!K24</f>
        <v>79</v>
      </c>
      <c r="L24" s="25">
        <f>旧佐久市!L24+旧臼田町!L24+旧浅科村!L24+旧望月町!L24</f>
        <v>87</v>
      </c>
      <c r="P24" s="79"/>
      <c r="Q24" s="78"/>
      <c r="S24" s="80"/>
    </row>
    <row r="25" spans="1:19" ht="11.45" customHeight="1" x14ac:dyDescent="0.15">
      <c r="A25" s="42" t="s">
        <v>4</v>
      </c>
      <c r="B25" s="43">
        <f>SUM(B20:B24)</f>
        <v>2379</v>
      </c>
      <c r="C25" s="44">
        <f>SUM(C20:C24)</f>
        <v>2204</v>
      </c>
      <c r="D25" s="45">
        <f>SUM(B25:C25)</f>
        <v>4583</v>
      </c>
      <c r="E25" s="46" t="s">
        <v>4</v>
      </c>
      <c r="F25" s="43">
        <f>SUM(F20:F24)</f>
        <v>3076</v>
      </c>
      <c r="G25" s="44">
        <f>SUM(G20:G24)</f>
        <v>3004</v>
      </c>
      <c r="H25" s="47">
        <f>SUM(F25:G25)</f>
        <v>6080</v>
      </c>
      <c r="I25" s="48" t="s">
        <v>4</v>
      </c>
      <c r="J25" s="43">
        <f>SUM(J20:J24)</f>
        <v>159</v>
      </c>
      <c r="K25" s="44">
        <f>SUM(K20:K24)</f>
        <v>617</v>
      </c>
      <c r="L25" s="49">
        <f>SUM(J25:K25)</f>
        <v>776</v>
      </c>
      <c r="S25" s="80"/>
    </row>
    <row r="26" spans="1:19" ht="11.45" customHeight="1" x14ac:dyDescent="0.15">
      <c r="A26" s="18">
        <v>20</v>
      </c>
      <c r="B26" s="19">
        <f>旧佐久市!B26+旧臼田町!B26+旧浅科村!B26+旧望月町!B26</f>
        <v>440</v>
      </c>
      <c r="C26" s="20">
        <f>旧佐久市!C26+旧臼田町!C26+旧浅科村!C26+旧望月町!C26</f>
        <v>406</v>
      </c>
      <c r="D26" s="21">
        <f>旧佐久市!D26+旧臼田町!D26+旧浅科村!D26+旧望月町!D26</f>
        <v>846</v>
      </c>
      <c r="E26" s="22">
        <v>60</v>
      </c>
      <c r="F26" s="19">
        <f>旧佐久市!F26+旧臼田町!F26+旧浅科村!F26+旧望月町!F26</f>
        <v>621</v>
      </c>
      <c r="G26" s="20">
        <f>旧佐久市!G26+旧臼田町!G26+旧浅科村!G26+旧望月町!G26</f>
        <v>651</v>
      </c>
      <c r="H26" s="23">
        <f>旧佐久市!H26+旧臼田町!H26+旧浅科村!H26+旧望月町!H26</f>
        <v>1272</v>
      </c>
      <c r="I26" s="24">
        <v>100</v>
      </c>
      <c r="J26" s="19">
        <f>旧佐久市!J26+旧臼田町!J26+旧浅科村!J26+旧望月町!J26</f>
        <v>15</v>
      </c>
      <c r="K26" s="20">
        <f>旧佐久市!K26+旧臼田町!K26+旧浅科村!K26+旧望月町!K26</f>
        <v>41</v>
      </c>
      <c r="L26" s="25">
        <f>旧佐久市!L26+旧臼田町!L26+旧浅科村!L26+旧望月町!L26</f>
        <v>56</v>
      </c>
    </row>
    <row r="27" spans="1:19" ht="11.45" customHeight="1" x14ac:dyDescent="0.15">
      <c r="A27" s="18">
        <v>21</v>
      </c>
      <c r="B27" s="19">
        <f>旧佐久市!B27+旧臼田町!B27+旧浅科村!B27+旧望月町!B27</f>
        <v>443</v>
      </c>
      <c r="C27" s="20">
        <f>旧佐久市!C27+旧臼田町!C27+旧浅科村!C27+旧望月町!C27</f>
        <v>439</v>
      </c>
      <c r="D27" s="21">
        <f>旧佐久市!D27+旧臼田町!D27+旧浅科村!D27+旧望月町!D27</f>
        <v>882</v>
      </c>
      <c r="E27" s="22">
        <v>61</v>
      </c>
      <c r="F27" s="19">
        <f>旧佐久市!F27+旧臼田町!F27+旧浅科村!F27+旧望月町!F27</f>
        <v>601</v>
      </c>
      <c r="G27" s="20">
        <f>旧佐久市!G27+旧臼田町!G27+旧浅科村!G27+旧望月町!G27</f>
        <v>599</v>
      </c>
      <c r="H27" s="23">
        <f>旧佐久市!H27+旧臼田町!H27+旧浅科村!H27+旧望月町!H27</f>
        <v>1200</v>
      </c>
      <c r="I27" s="24">
        <v>101</v>
      </c>
      <c r="J27" s="19">
        <f>旧佐久市!J27+旧臼田町!J27+旧浅科村!J27+旧望月町!J27</f>
        <v>7</v>
      </c>
      <c r="K27" s="20">
        <f>旧佐久市!K27+旧臼田町!K27+旧浅科村!K27+旧望月町!K27</f>
        <v>31</v>
      </c>
      <c r="L27" s="25">
        <f>旧佐久市!L27+旧臼田町!L27+旧浅科村!L27+旧望月町!L27</f>
        <v>38</v>
      </c>
    </row>
    <row r="28" spans="1:19" ht="11.45" customHeight="1" x14ac:dyDescent="0.15">
      <c r="A28" s="18">
        <v>22</v>
      </c>
      <c r="B28" s="19">
        <f>旧佐久市!B28+旧臼田町!B28+旧浅科村!B28+旧望月町!B28</f>
        <v>471</v>
      </c>
      <c r="C28" s="20">
        <f>旧佐久市!C28+旧臼田町!C28+旧浅科村!C28+旧望月町!C28</f>
        <v>389</v>
      </c>
      <c r="D28" s="21">
        <f>旧佐久市!D28+旧臼田町!D28+旧浅科村!D28+旧望月町!D28</f>
        <v>860</v>
      </c>
      <c r="E28" s="22">
        <v>62</v>
      </c>
      <c r="F28" s="19">
        <f>旧佐久市!F28+旧臼田町!F28+旧浅科村!F28+旧望月町!F28</f>
        <v>642</v>
      </c>
      <c r="G28" s="20">
        <f>旧佐久市!G28+旧臼田町!G28+旧浅科村!G28+旧望月町!G28</f>
        <v>624</v>
      </c>
      <c r="H28" s="23">
        <f>旧佐久市!H28+旧臼田町!H28+旧浅科村!H28+旧望月町!H28</f>
        <v>1266</v>
      </c>
      <c r="I28" s="24">
        <v>102</v>
      </c>
      <c r="J28" s="19">
        <f>旧佐久市!J28+旧臼田町!J28+旧浅科村!J28+旧望月町!J28</f>
        <v>1</v>
      </c>
      <c r="K28" s="20">
        <f>旧佐久市!K28+旧臼田町!K28+旧浅科村!K28+旧望月町!K28</f>
        <v>17</v>
      </c>
      <c r="L28" s="25">
        <f>旧佐久市!L28+旧臼田町!L28+旧浅科村!L28+旧望月町!L28</f>
        <v>18</v>
      </c>
    </row>
    <row r="29" spans="1:19" ht="11.45" customHeight="1" x14ac:dyDescent="0.15">
      <c r="A29" s="18">
        <v>23</v>
      </c>
      <c r="B29" s="19">
        <f>旧佐久市!B29+旧臼田町!B29+旧浅科村!B29+旧望月町!B29</f>
        <v>462</v>
      </c>
      <c r="C29" s="20">
        <f>旧佐久市!C29+旧臼田町!C29+旧浅科村!C29+旧望月町!C29</f>
        <v>366</v>
      </c>
      <c r="D29" s="21">
        <f>旧佐久市!D29+旧臼田町!D29+旧浅科村!D29+旧望月町!D29</f>
        <v>828</v>
      </c>
      <c r="E29" s="22">
        <v>63</v>
      </c>
      <c r="F29" s="19">
        <f>旧佐久市!F29+旧臼田町!F29+旧浅科村!F29+旧望月町!F29</f>
        <v>620</v>
      </c>
      <c r="G29" s="20">
        <f>旧佐久市!G29+旧臼田町!G29+旧浅科村!G29+旧望月町!G29</f>
        <v>592</v>
      </c>
      <c r="H29" s="23">
        <f>旧佐久市!H29+旧臼田町!H29+旧浅科村!H29+旧望月町!H29</f>
        <v>1212</v>
      </c>
      <c r="I29" s="24">
        <v>103</v>
      </c>
      <c r="J29" s="19">
        <f>旧佐久市!J29+旧臼田町!J29+旧浅科村!J29+旧望月町!J29</f>
        <v>1</v>
      </c>
      <c r="K29" s="20">
        <f>旧佐久市!K29+旧臼田町!K29+旧浅科村!K29+旧望月町!K29</f>
        <v>5</v>
      </c>
      <c r="L29" s="25">
        <f>旧佐久市!L29+旧臼田町!L29+旧浅科村!L29+旧望月町!L29</f>
        <v>6</v>
      </c>
    </row>
    <row r="30" spans="1:19" ht="11.45" customHeight="1" x14ac:dyDescent="0.15">
      <c r="A30" s="18">
        <v>24</v>
      </c>
      <c r="B30" s="19">
        <f>旧佐久市!B30+旧臼田町!B30+旧浅科村!B30+旧望月町!B30</f>
        <v>469</v>
      </c>
      <c r="C30" s="20">
        <f>旧佐久市!C30+旧臼田町!C30+旧浅科村!C30+旧望月町!C30</f>
        <v>399</v>
      </c>
      <c r="D30" s="21">
        <f>旧佐久市!D30+旧臼田町!D30+旧浅科村!D30+旧望月町!D30</f>
        <v>868</v>
      </c>
      <c r="E30" s="22">
        <v>64</v>
      </c>
      <c r="F30" s="19">
        <f>旧佐久市!F30+旧臼田町!F30+旧浅科村!F30+旧望月町!F30</f>
        <v>625</v>
      </c>
      <c r="G30" s="20">
        <f>旧佐久市!G30+旧臼田町!G30+旧浅科村!G30+旧望月町!G30</f>
        <v>635</v>
      </c>
      <c r="H30" s="23">
        <f>旧佐久市!H30+旧臼田町!H30+旧浅科村!H30+旧望月町!H30</f>
        <v>1260</v>
      </c>
      <c r="I30" s="24">
        <v>104</v>
      </c>
      <c r="J30" s="19">
        <f>旧佐久市!J30+旧臼田町!J30+旧浅科村!J30+旧望月町!J30</f>
        <v>1</v>
      </c>
      <c r="K30" s="20">
        <f>旧佐久市!K30+旧臼田町!K30+旧浅科村!K30+旧望月町!K30</f>
        <v>9</v>
      </c>
      <c r="L30" s="25">
        <f>旧佐久市!L30+旧臼田町!L30+旧浅科村!L30+旧望月町!L30</f>
        <v>10</v>
      </c>
    </row>
    <row r="31" spans="1:19" ht="11.45" customHeight="1" x14ac:dyDescent="0.15">
      <c r="A31" s="26" t="s">
        <v>4</v>
      </c>
      <c r="B31" s="27">
        <f>SUM(B26:B30)</f>
        <v>2285</v>
      </c>
      <c r="C31" s="28">
        <f>SUM(C26:C30)</f>
        <v>1999</v>
      </c>
      <c r="D31" s="29">
        <f>SUM(B31:C31)</f>
        <v>4284</v>
      </c>
      <c r="E31" s="30" t="s">
        <v>4</v>
      </c>
      <c r="F31" s="27">
        <f>SUM(F26:F30)</f>
        <v>3109</v>
      </c>
      <c r="G31" s="28">
        <f>SUM(G26:G30)</f>
        <v>3101</v>
      </c>
      <c r="H31" s="31">
        <f>SUM(F31:G31)</f>
        <v>6210</v>
      </c>
      <c r="I31" s="32" t="s">
        <v>4</v>
      </c>
      <c r="J31" s="27">
        <f>SUM(J26:J30)</f>
        <v>25</v>
      </c>
      <c r="K31" s="28">
        <f>SUM(K26:K30)</f>
        <v>103</v>
      </c>
      <c r="L31" s="33">
        <f>SUM(J31:K31)</f>
        <v>128</v>
      </c>
    </row>
    <row r="32" spans="1:19" ht="11.45" customHeight="1" x14ac:dyDescent="0.15">
      <c r="A32" s="34">
        <v>25</v>
      </c>
      <c r="B32" s="35">
        <f>旧佐久市!B32+旧臼田町!B32+旧浅科村!B32+旧望月町!B32</f>
        <v>415</v>
      </c>
      <c r="C32" s="36">
        <f>旧佐久市!C32+旧臼田町!C32+旧浅科村!C32+旧望月町!C32</f>
        <v>421</v>
      </c>
      <c r="D32" s="37">
        <f>旧佐久市!D32+旧臼田町!D32+旧浅科村!D32+旧望月町!D32</f>
        <v>836</v>
      </c>
      <c r="E32" s="38">
        <v>65</v>
      </c>
      <c r="F32" s="35">
        <f>旧佐久市!F32+旧臼田町!F32+旧浅科村!F32+旧望月町!F32</f>
        <v>643</v>
      </c>
      <c r="G32" s="36">
        <f>旧佐久市!G32+旧臼田町!G32+旧浅科村!G32+旧望月町!G32</f>
        <v>664</v>
      </c>
      <c r="H32" s="39">
        <f>旧佐久市!H32+旧臼田町!H32+旧浅科村!H32+旧望月町!H32</f>
        <v>1307</v>
      </c>
      <c r="I32" s="40">
        <v>105</v>
      </c>
      <c r="J32" s="35">
        <f>旧佐久市!J32+旧臼田町!J32+旧浅科村!J32+旧望月町!J32</f>
        <v>0</v>
      </c>
      <c r="K32" s="36">
        <f>旧佐久市!K32+旧臼田町!K32+旧浅科村!K32+旧望月町!K32</f>
        <v>2</v>
      </c>
      <c r="L32" s="41">
        <f>旧佐久市!L32+旧臼田町!L32+旧浅科村!L32+旧望月町!L32</f>
        <v>2</v>
      </c>
    </row>
    <row r="33" spans="1:13" ht="11.45" customHeight="1" x14ac:dyDescent="0.15">
      <c r="A33" s="18">
        <v>26</v>
      </c>
      <c r="B33" s="19">
        <f>旧佐久市!B33+旧臼田町!B33+旧浅科村!B33+旧望月町!B33</f>
        <v>468</v>
      </c>
      <c r="C33" s="20">
        <f>旧佐久市!C33+旧臼田町!C33+旧浅科村!C33+旧望月町!C33</f>
        <v>424</v>
      </c>
      <c r="D33" s="21">
        <f>旧佐久市!D33+旧臼田町!D33+旧浅科村!D33+旧望月町!D33</f>
        <v>892</v>
      </c>
      <c r="E33" s="22">
        <v>66</v>
      </c>
      <c r="F33" s="19">
        <f>旧佐久市!F33+旧臼田町!F33+旧浅科村!F33+旧望月町!F33</f>
        <v>698</v>
      </c>
      <c r="G33" s="20">
        <f>旧佐久市!G33+旧臼田町!G33+旧浅科村!G33+旧望月町!G33</f>
        <v>648</v>
      </c>
      <c r="H33" s="23">
        <f>旧佐久市!H33+旧臼田町!H33+旧浅科村!H33+旧望月町!H33</f>
        <v>1346</v>
      </c>
      <c r="I33" s="24">
        <v>106</v>
      </c>
      <c r="J33" s="19">
        <f>旧佐久市!J33+旧臼田町!J33+旧浅科村!J33+旧望月町!J33</f>
        <v>0</v>
      </c>
      <c r="K33" s="20">
        <f>旧佐久市!K33+旧臼田町!K33+旧浅科村!K33+旧望月町!K33</f>
        <v>1</v>
      </c>
      <c r="L33" s="25">
        <f>旧佐久市!L33+旧臼田町!L33+旧浅科村!L33+旧望月町!L33</f>
        <v>1</v>
      </c>
    </row>
    <row r="34" spans="1:13" ht="11.45" customHeight="1" x14ac:dyDescent="0.15">
      <c r="A34" s="18">
        <v>27</v>
      </c>
      <c r="B34" s="19">
        <f>旧佐久市!B34+旧臼田町!B34+旧浅科村!B34+旧望月町!B34</f>
        <v>462</v>
      </c>
      <c r="C34" s="20">
        <f>旧佐久市!C34+旧臼田町!C34+旧浅科村!C34+旧望月町!C34</f>
        <v>392</v>
      </c>
      <c r="D34" s="21">
        <f>旧佐久市!D34+旧臼田町!D34+旧浅科村!D34+旧望月町!D34</f>
        <v>854</v>
      </c>
      <c r="E34" s="22">
        <v>67</v>
      </c>
      <c r="F34" s="19">
        <f>旧佐久市!F34+旧臼田町!F34+旧浅科村!F34+旧望月町!F34</f>
        <v>684</v>
      </c>
      <c r="G34" s="20">
        <f>旧佐久市!G34+旧臼田町!G34+旧浅科村!G34+旧望月町!G34</f>
        <v>652</v>
      </c>
      <c r="H34" s="23">
        <f>旧佐久市!H34+旧臼田町!H34+旧浅科村!H34+旧望月町!H34</f>
        <v>1336</v>
      </c>
      <c r="I34" s="24">
        <v>107</v>
      </c>
      <c r="J34" s="19">
        <f>旧佐久市!J34+旧臼田町!J34+旧浅科村!J34+旧望月町!J34</f>
        <v>1</v>
      </c>
      <c r="K34" s="20">
        <f>旧佐久市!K34+旧臼田町!K34+旧浅科村!K34+旧望月町!K34</f>
        <v>2</v>
      </c>
      <c r="L34" s="25">
        <f>旧佐久市!L34+旧臼田町!L34+旧浅科村!L34+旧望月町!L34</f>
        <v>3</v>
      </c>
    </row>
    <row r="35" spans="1:13" ht="11.45" customHeight="1" x14ac:dyDescent="0.15">
      <c r="A35" s="18">
        <v>28</v>
      </c>
      <c r="B35" s="19">
        <f>旧佐久市!B35+旧臼田町!B35+旧浅科村!B35+旧望月町!B35</f>
        <v>449</v>
      </c>
      <c r="C35" s="20">
        <f>旧佐久市!C35+旧臼田町!C35+旧浅科村!C35+旧望月町!C35</f>
        <v>442</v>
      </c>
      <c r="D35" s="21">
        <f>旧佐久市!D35+旧臼田町!D35+旧浅科村!D35+旧望月町!D35</f>
        <v>891</v>
      </c>
      <c r="E35" s="22">
        <v>68</v>
      </c>
      <c r="F35" s="19">
        <f>旧佐久市!F35+旧臼田町!F35+旧浅科村!F35+旧望月町!F35</f>
        <v>653</v>
      </c>
      <c r="G35" s="20">
        <f>旧佐久市!G35+旧臼田町!G35+旧浅科村!G35+旧望月町!G35</f>
        <v>698</v>
      </c>
      <c r="H35" s="23">
        <f>旧佐久市!H35+旧臼田町!H35+旧浅科村!H35+旧望月町!H35</f>
        <v>1351</v>
      </c>
      <c r="I35" s="24">
        <v>108</v>
      </c>
      <c r="J35" s="19">
        <f>旧佐久市!J35+旧臼田町!J35+旧浅科村!J35+旧望月町!J35</f>
        <v>0</v>
      </c>
      <c r="K35" s="20">
        <f>旧佐久市!K35+旧臼田町!K35+旧浅科村!K35+旧望月町!K35</f>
        <v>1</v>
      </c>
      <c r="L35" s="25">
        <f>旧佐久市!L35+旧臼田町!L35+旧浅科村!L35+旧望月町!L35</f>
        <v>1</v>
      </c>
    </row>
    <row r="36" spans="1:13" ht="11.45" customHeight="1" x14ac:dyDescent="0.15">
      <c r="A36" s="18">
        <v>29</v>
      </c>
      <c r="B36" s="19">
        <f>旧佐久市!B36+旧臼田町!B36+旧浅科村!B36+旧望月町!B36</f>
        <v>466</v>
      </c>
      <c r="C36" s="20">
        <f>旧佐久市!C36+旧臼田町!C36+旧浅科村!C36+旧望月町!C36</f>
        <v>430</v>
      </c>
      <c r="D36" s="21">
        <f>旧佐久市!D36+旧臼田町!D36+旧浅科村!D36+旧望月町!D36</f>
        <v>896</v>
      </c>
      <c r="E36" s="22">
        <v>69</v>
      </c>
      <c r="F36" s="19">
        <f>旧佐久市!F36+旧臼田町!F36+旧浅科村!F36+旧望月町!F36</f>
        <v>703</v>
      </c>
      <c r="G36" s="20">
        <f>旧佐久市!G36+旧臼田町!G36+旧浅科村!G36+旧望月町!G36</f>
        <v>730</v>
      </c>
      <c r="H36" s="23">
        <f>旧佐久市!H36+旧臼田町!H36+旧浅科村!H36+旧望月町!H36</f>
        <v>1433</v>
      </c>
      <c r="I36" s="24">
        <v>109</v>
      </c>
      <c r="J36" s="19">
        <f>旧佐久市!J36+旧臼田町!J36+旧浅科村!J36+旧望月町!J36</f>
        <v>0</v>
      </c>
      <c r="K36" s="20">
        <f>旧佐久市!K36+旧臼田町!K36+旧浅科村!K36+旧望月町!K36</f>
        <v>0</v>
      </c>
      <c r="L36" s="25">
        <f>旧佐久市!L36+旧臼田町!L36+旧浅科村!L36+旧望月町!L36</f>
        <v>0</v>
      </c>
    </row>
    <row r="37" spans="1:13" ht="11.45" customHeight="1" x14ac:dyDescent="0.15">
      <c r="A37" s="42" t="s">
        <v>4</v>
      </c>
      <c r="B37" s="43">
        <f>SUM(B32:B36)</f>
        <v>2260</v>
      </c>
      <c r="C37" s="44">
        <f>SUM(C32:C36)</f>
        <v>2109</v>
      </c>
      <c r="D37" s="45">
        <f>SUM(B37:C37)</f>
        <v>4369</v>
      </c>
      <c r="E37" s="46" t="s">
        <v>4</v>
      </c>
      <c r="F37" s="43">
        <f>SUM(F32:F36)</f>
        <v>3381</v>
      </c>
      <c r="G37" s="44">
        <f>SUM(G32:G36)</f>
        <v>3392</v>
      </c>
      <c r="H37" s="47">
        <f>SUM(F37:G37)</f>
        <v>6773</v>
      </c>
      <c r="I37" s="48" t="s">
        <v>4</v>
      </c>
      <c r="J37" s="27">
        <f>SUM(J32:J36)</f>
        <v>1</v>
      </c>
      <c r="K37" s="44">
        <f>SUM(K32:K36)</f>
        <v>6</v>
      </c>
      <c r="L37" s="49">
        <f>SUM(J37:K37)</f>
        <v>7</v>
      </c>
    </row>
    <row r="38" spans="1:13" ht="11.45" customHeight="1" x14ac:dyDescent="0.15">
      <c r="A38" s="18">
        <v>30</v>
      </c>
      <c r="B38" s="19">
        <f>旧佐久市!B38+旧臼田町!B38+旧浅科村!B38+旧望月町!B38</f>
        <v>433</v>
      </c>
      <c r="C38" s="20">
        <f>旧佐久市!C38+旧臼田町!C38+旧浅科村!C38+旧望月町!C38</f>
        <v>459</v>
      </c>
      <c r="D38" s="21">
        <f>旧佐久市!D38+旧臼田町!D38+旧浅科村!D38+旧望月町!D38</f>
        <v>892</v>
      </c>
      <c r="E38" s="22">
        <v>70</v>
      </c>
      <c r="F38" s="19">
        <f>旧佐久市!F38+旧臼田町!F38+旧浅科村!F38+旧望月町!F38</f>
        <v>765</v>
      </c>
      <c r="G38" s="20">
        <f>旧佐久市!G38+旧臼田町!G38+旧浅科村!G38+旧望月町!G38</f>
        <v>843</v>
      </c>
      <c r="H38" s="23">
        <f>旧佐久市!H38+旧臼田町!H38+旧浅科村!H38+旧望月町!H38</f>
        <v>1608</v>
      </c>
      <c r="I38" s="40"/>
      <c r="J38" s="35"/>
      <c r="K38" s="37"/>
      <c r="L38" s="76"/>
    </row>
    <row r="39" spans="1:13" ht="11.45" customHeight="1" x14ac:dyDescent="0.15">
      <c r="A39" s="18">
        <v>31</v>
      </c>
      <c r="B39" s="19">
        <f>旧佐久市!B39+旧臼田町!B39+旧浅科村!B39+旧望月町!B39</f>
        <v>543</v>
      </c>
      <c r="C39" s="20">
        <f>旧佐久市!C39+旧臼田町!C39+旧浅科村!C39+旧望月町!C39</f>
        <v>428</v>
      </c>
      <c r="D39" s="21">
        <f>旧佐久市!D39+旧臼田町!D39+旧浅科村!D39+旧望月町!D39</f>
        <v>971</v>
      </c>
      <c r="E39" s="22">
        <v>71</v>
      </c>
      <c r="F39" s="19">
        <f>旧佐久市!F39+旧臼田町!F39+旧浅科村!F39+旧望月町!F39</f>
        <v>782</v>
      </c>
      <c r="G39" s="20">
        <f>旧佐久市!G39+旧臼田町!G39+旧浅科村!G39+旧望月町!G39</f>
        <v>815</v>
      </c>
      <c r="H39" s="23">
        <f>旧佐久市!H39+旧臼田町!H39+旧浅科村!H39+旧望月町!H39</f>
        <v>1597</v>
      </c>
      <c r="I39" s="57" t="s">
        <v>0</v>
      </c>
      <c r="J39" s="61">
        <f>B7+B13+B19+B25+B31+B37+B43+B49+F7+F13+F19+F25+F31+F37+F43+F49+J7+J13+J19+J25+J31+J37</f>
        <v>48444</v>
      </c>
      <c r="K39" s="83">
        <f t="shared" ref="K39:L39" si="0">C7+C13+C19+C25+C31+C37+C43+C49+G7+G13+G19+G25+G31+G37+G43+G49+K7+K13+K19+K25+K31+K37</f>
        <v>50115</v>
      </c>
      <c r="L39" s="90">
        <f t="shared" si="0"/>
        <v>98559</v>
      </c>
      <c r="M39" s="75"/>
    </row>
    <row r="40" spans="1:13" ht="11.45" customHeight="1" x14ac:dyDescent="0.15">
      <c r="A40" s="18">
        <v>32</v>
      </c>
      <c r="B40" s="19">
        <f>旧佐久市!B40+旧臼田町!B40+旧浅科村!B40+旧望月町!B40</f>
        <v>510</v>
      </c>
      <c r="C40" s="20">
        <f>旧佐久市!C40+旧臼田町!C40+旧浅科村!C40+旧望月町!C40</f>
        <v>462</v>
      </c>
      <c r="D40" s="21">
        <f>旧佐久市!D40+旧臼田町!D40+旧浅科村!D40+旧望月町!D40</f>
        <v>972</v>
      </c>
      <c r="E40" s="22">
        <v>72</v>
      </c>
      <c r="F40" s="19">
        <f>旧佐久市!F40+旧臼田町!F40+旧浅科村!F40+旧望月町!F40</f>
        <v>784</v>
      </c>
      <c r="G40" s="20">
        <f>旧佐久市!G40+旧臼田町!G40+旧浅科村!G40+旧望月町!G40</f>
        <v>741</v>
      </c>
      <c r="H40" s="23">
        <f>旧佐久市!H40+旧臼田町!H40+旧浅科村!H40+旧望月町!H40</f>
        <v>1525</v>
      </c>
      <c r="J40" s="19"/>
      <c r="K40" s="20"/>
      <c r="L40" s="91"/>
      <c r="M40" s="71"/>
    </row>
    <row r="41" spans="1:13" ht="11.45" customHeight="1" x14ac:dyDescent="0.15">
      <c r="A41" s="18">
        <v>33</v>
      </c>
      <c r="B41" s="19">
        <f>旧佐久市!B41+旧臼田町!B41+旧浅科村!B41+旧望月町!B41</f>
        <v>557</v>
      </c>
      <c r="C41" s="20">
        <f>旧佐久市!C41+旧臼田町!C41+旧浅科村!C41+旧望月町!C41</f>
        <v>521</v>
      </c>
      <c r="D41" s="21">
        <f>旧佐久市!D41+旧臼田町!D41+旧浅科村!D41+旧望月町!D41</f>
        <v>1078</v>
      </c>
      <c r="E41" s="22">
        <v>73</v>
      </c>
      <c r="F41" s="19">
        <f>旧佐久市!F41+旧臼田町!F41+旧浅科村!F41+旧望月町!F41</f>
        <v>723</v>
      </c>
      <c r="G41" s="20">
        <f>旧佐久市!G41+旧臼田町!G41+旧浅科村!G41+旧望月町!G41</f>
        <v>823</v>
      </c>
      <c r="H41" s="23">
        <f>旧佐久市!H41+旧臼田町!H41+旧浅科村!H41+旧望月町!H41</f>
        <v>1546</v>
      </c>
      <c r="I41" s="24" t="s">
        <v>5</v>
      </c>
      <c r="J41" s="64">
        <f>B7+B13+B19</f>
        <v>6381</v>
      </c>
      <c r="K41" s="84">
        <f>C7+C13+C19</f>
        <v>6140</v>
      </c>
      <c r="L41" s="92">
        <f>SUM(J41:K41)</f>
        <v>12521</v>
      </c>
      <c r="M41" s="71">
        <f>L41/L39</f>
        <v>0.12704065585081017</v>
      </c>
    </row>
    <row r="42" spans="1:13" ht="11.45" customHeight="1" x14ac:dyDescent="0.15">
      <c r="A42" s="18">
        <v>34</v>
      </c>
      <c r="B42" s="19">
        <f>旧佐久市!B42+旧臼田町!B42+旧浅科村!B42+旧望月町!B42</f>
        <v>559</v>
      </c>
      <c r="C42" s="20">
        <f>旧佐久市!C42+旧臼田町!C42+旧浅科村!C42+旧望月町!C42</f>
        <v>530</v>
      </c>
      <c r="D42" s="21">
        <f>旧佐久市!D42+旧臼田町!D42+旧浅科村!D42+旧望月町!D42</f>
        <v>1089</v>
      </c>
      <c r="E42" s="22">
        <v>74</v>
      </c>
      <c r="F42" s="19">
        <f>旧佐久市!F42+旧臼田町!F42+旧浅科村!F42+旧望月町!F42</f>
        <v>589</v>
      </c>
      <c r="G42" s="20">
        <f>旧佐久市!G42+旧臼田町!G42+旧浅科村!G42+旧望月町!G42</f>
        <v>574</v>
      </c>
      <c r="H42" s="23">
        <f>旧佐久市!H42+旧臼田町!H42+旧浅科村!H42+旧望月町!H42</f>
        <v>1163</v>
      </c>
      <c r="I42" s="24" t="s">
        <v>6</v>
      </c>
      <c r="J42" s="64">
        <f>B25+B31+B37+B43+B49+F7+F13+F19+F25+F31</f>
        <v>28580</v>
      </c>
      <c r="K42" s="84">
        <f>C25+C31+C37+C43+C49+G7+G13+G19+G25+G31</f>
        <v>27139</v>
      </c>
      <c r="L42" s="92">
        <f>SUM(J42:K42)</f>
        <v>55719</v>
      </c>
      <c r="M42" s="71">
        <f>L42/L39</f>
        <v>0.56533649894986759</v>
      </c>
    </row>
    <row r="43" spans="1:13" ht="11.45" customHeight="1" x14ac:dyDescent="0.15">
      <c r="A43" s="26" t="s">
        <v>4</v>
      </c>
      <c r="B43" s="27">
        <f>SUM(B38:B42)</f>
        <v>2602</v>
      </c>
      <c r="C43" s="28">
        <f>SUM(C38:C42)</f>
        <v>2400</v>
      </c>
      <c r="D43" s="29">
        <f>SUM(B43:C43)</f>
        <v>5002</v>
      </c>
      <c r="E43" s="30" t="s">
        <v>4</v>
      </c>
      <c r="F43" s="27">
        <f>SUM(F38:F42)</f>
        <v>3643</v>
      </c>
      <c r="G43" s="28">
        <f>SUM(G38:G42)</f>
        <v>3796</v>
      </c>
      <c r="H43" s="31">
        <f>SUM(F43:G43)</f>
        <v>7439</v>
      </c>
      <c r="I43" s="24" t="s">
        <v>7</v>
      </c>
      <c r="J43" s="58">
        <f>F37+F43+F49+J7+J13+J19+J25+J31+J37</f>
        <v>13483</v>
      </c>
      <c r="K43" s="85">
        <f t="shared" ref="K43:L43" si="1">G37+G43+G49+K7+K13+K19+K25+K31+K37</f>
        <v>16836</v>
      </c>
      <c r="L43" s="93">
        <f t="shared" si="1"/>
        <v>30319</v>
      </c>
      <c r="M43" s="71">
        <f>L43/L39</f>
        <v>0.30762284519932226</v>
      </c>
    </row>
    <row r="44" spans="1:13" ht="11.45" customHeight="1" x14ac:dyDescent="0.15">
      <c r="A44" s="34">
        <v>35</v>
      </c>
      <c r="B44" s="35">
        <f>旧佐久市!B44+旧臼田町!B44+旧浅科村!B44+旧望月町!B44</f>
        <v>523</v>
      </c>
      <c r="C44" s="36">
        <f>旧佐久市!C44+旧臼田町!C44+旧浅科村!C44+旧望月町!C44</f>
        <v>517</v>
      </c>
      <c r="D44" s="37">
        <f>旧佐久市!D44+旧臼田町!D44+旧浅科村!D44+旧望月町!D44</f>
        <v>1040</v>
      </c>
      <c r="E44" s="38">
        <v>75</v>
      </c>
      <c r="F44" s="35">
        <f>旧佐久市!F44+旧臼田町!F44+旧浅科村!F44+旧望月町!F44</f>
        <v>402</v>
      </c>
      <c r="G44" s="36">
        <f>旧佐久市!G44+旧臼田町!G44+旧浅科村!G44+旧望月町!G44</f>
        <v>443</v>
      </c>
      <c r="H44" s="39">
        <f>旧佐久市!H44+旧臼田町!H44+旧浅科村!H44+旧望月町!H44</f>
        <v>845</v>
      </c>
      <c r="I44" s="81" t="s">
        <v>12</v>
      </c>
      <c r="J44" s="72">
        <v>46.383507069873055</v>
      </c>
      <c r="K44" s="86">
        <v>49.699511124413846</v>
      </c>
      <c r="L44" s="94">
        <v>48.070089996854676</v>
      </c>
      <c r="M44" s="71"/>
    </row>
    <row r="45" spans="1:13" ht="11.45" customHeight="1" x14ac:dyDescent="0.15">
      <c r="A45" s="18">
        <v>36</v>
      </c>
      <c r="B45" s="19">
        <f>旧佐久市!B45+旧臼田町!B45+旧浅科村!B45+旧望月町!B45</f>
        <v>580</v>
      </c>
      <c r="C45" s="20">
        <f>旧佐久市!C45+旧臼田町!C45+旧浅科村!C45+旧望月町!C45</f>
        <v>513</v>
      </c>
      <c r="D45" s="21">
        <f>旧佐久市!D45+旧臼田町!D45+旧浅科村!D45+旧望月町!D45</f>
        <v>1093</v>
      </c>
      <c r="E45" s="22">
        <v>76</v>
      </c>
      <c r="F45" s="19">
        <f>旧佐久市!F45+旧臼田町!F45+旧浅科村!F45+旧望月町!F45</f>
        <v>503</v>
      </c>
      <c r="G45" s="20">
        <f>旧佐久市!G45+旧臼田町!G45+旧浅科村!G45+旧望月町!G45</f>
        <v>631</v>
      </c>
      <c r="H45" s="23">
        <f>旧佐久市!H45+旧臼田町!H45+旧浅科村!H45+旧望月町!H45</f>
        <v>1134</v>
      </c>
      <c r="I45" s="18"/>
      <c r="J45" s="58"/>
      <c r="K45" s="87"/>
      <c r="L45" s="93"/>
      <c r="M45" s="71"/>
    </row>
    <row r="46" spans="1:13" ht="11.45" customHeight="1" x14ac:dyDescent="0.15">
      <c r="A46" s="18">
        <v>37</v>
      </c>
      <c r="B46" s="19">
        <f>旧佐久市!B46+旧臼田町!B46+旧浅科村!B46+旧望月町!B46</f>
        <v>528</v>
      </c>
      <c r="C46" s="20">
        <f>旧佐久市!C46+旧臼田町!C46+旧浅科村!C46+旧望月町!C46</f>
        <v>569</v>
      </c>
      <c r="D46" s="21">
        <f>旧佐久市!D46+旧臼田町!D46+旧浅科村!D46+旧望月町!D46</f>
        <v>1097</v>
      </c>
      <c r="E46" s="22">
        <v>77</v>
      </c>
      <c r="F46" s="19">
        <f>旧佐久市!F46+旧臼田町!F46+旧浅科村!F46+旧望月町!F46</f>
        <v>569</v>
      </c>
      <c r="G46" s="20">
        <f>旧佐久市!G46+旧臼田町!G46+旧浅科村!G46+旧望月町!G46</f>
        <v>608</v>
      </c>
      <c r="H46" s="23">
        <f>旧佐久市!H46+旧臼田町!H46+旧浅科村!H46+旧望月町!H46</f>
        <v>1177</v>
      </c>
      <c r="I46" s="18" t="s">
        <v>8</v>
      </c>
      <c r="J46" s="64">
        <f>F49+J7+J13+J19+J25+J31+J37</f>
        <v>6459</v>
      </c>
      <c r="K46" s="88">
        <f t="shared" ref="K46:L46" si="2">G49+K7+K13+K19+K25+K31+K37</f>
        <v>9648</v>
      </c>
      <c r="L46" s="92">
        <f t="shared" si="2"/>
        <v>16107</v>
      </c>
      <c r="M46" s="71">
        <f>L46/L39</f>
        <v>0.1634249535811037</v>
      </c>
    </row>
    <row r="47" spans="1:13" ht="11.45" customHeight="1" x14ac:dyDescent="0.15">
      <c r="A47" s="18">
        <v>38</v>
      </c>
      <c r="B47" s="19">
        <f>旧佐久市!B47+旧臼田町!B47+旧浅科村!B47+旧望月町!B47</f>
        <v>598</v>
      </c>
      <c r="C47" s="20">
        <f>旧佐久市!C47+旧臼田町!C47+旧浅科村!C47+旧望月町!C47</f>
        <v>532</v>
      </c>
      <c r="D47" s="21">
        <f>旧佐久市!D47+旧臼田町!D47+旧浅科村!D47+旧望月町!D47</f>
        <v>1130</v>
      </c>
      <c r="E47" s="22">
        <v>78</v>
      </c>
      <c r="F47" s="19">
        <f>旧佐久市!F47+旧臼田町!F47+旧浅科村!F47+旧望月町!F47</f>
        <v>462</v>
      </c>
      <c r="G47" s="20">
        <f>旧佐久市!G47+旧臼田町!G47+旧浅科村!G47+旧望月町!G47</f>
        <v>523</v>
      </c>
      <c r="H47" s="23">
        <f>旧佐久市!H47+旧臼田町!H47+旧浅科村!H47+旧望月町!H47</f>
        <v>985</v>
      </c>
      <c r="I47" s="18" t="s">
        <v>9</v>
      </c>
      <c r="J47" s="64">
        <f>J13+J19+J25+J31+J37</f>
        <v>2101</v>
      </c>
      <c r="K47" s="88">
        <f t="shared" ref="K47:L47" si="3">K13+K19+K25+K31+K37</f>
        <v>4390</v>
      </c>
      <c r="L47" s="92">
        <f t="shared" si="3"/>
        <v>6491</v>
      </c>
      <c r="M47" s="71">
        <f>L47/L39</f>
        <v>6.5859028602157088E-2</v>
      </c>
    </row>
    <row r="48" spans="1:13" ht="11.45" customHeight="1" x14ac:dyDescent="0.15">
      <c r="A48" s="18">
        <v>39</v>
      </c>
      <c r="B48" s="19">
        <f>旧佐久市!B48+旧臼田町!B48+旧浅科村!B48+旧望月町!B48</f>
        <v>612</v>
      </c>
      <c r="C48" s="20">
        <f>旧佐久市!C48+旧臼田町!C48+旧浅科村!C48+旧望月町!C48</f>
        <v>574</v>
      </c>
      <c r="D48" s="21">
        <f>旧佐久市!D48+旧臼田町!D48+旧浅科村!D48+旧望月町!D48</f>
        <v>1186</v>
      </c>
      <c r="E48" s="22">
        <v>79</v>
      </c>
      <c r="F48" s="19">
        <f>旧佐久市!F48+旧臼田町!F48+旧浅科村!F48+旧望月町!F48</f>
        <v>520</v>
      </c>
      <c r="G48" s="20">
        <f>旧佐久市!G48+旧臼田町!G48+旧浅科村!G48+旧望月町!G48</f>
        <v>562</v>
      </c>
      <c r="H48" s="23">
        <f>旧佐久市!H48+旧臼田町!H48+旧浅科村!H48+旧望月町!H48</f>
        <v>1082</v>
      </c>
      <c r="I48" s="18" t="s">
        <v>10</v>
      </c>
      <c r="J48" s="64">
        <f>J25+J31+J37</f>
        <v>185</v>
      </c>
      <c r="K48" s="88">
        <f t="shared" ref="K48:L48" si="4">K25+K31+K37</f>
        <v>726</v>
      </c>
      <c r="L48" s="92">
        <f t="shared" si="4"/>
        <v>911</v>
      </c>
      <c r="M48" s="71">
        <f>L48/L39</f>
        <v>9.2431944317616851E-3</v>
      </c>
    </row>
    <row r="49" spans="1:13" ht="11.45" customHeight="1" thickBot="1" x14ac:dyDescent="0.2">
      <c r="A49" s="50" t="s">
        <v>4</v>
      </c>
      <c r="B49" s="51">
        <f>SUM(B44:B48)</f>
        <v>2841</v>
      </c>
      <c r="C49" s="52">
        <f>SUM(C44:C48)</f>
        <v>2705</v>
      </c>
      <c r="D49" s="53">
        <f>SUM(B49:C49)</f>
        <v>5546</v>
      </c>
      <c r="E49" s="54" t="s">
        <v>4</v>
      </c>
      <c r="F49" s="51">
        <f>SUM(F44:F48)</f>
        <v>2456</v>
      </c>
      <c r="G49" s="52">
        <f>SUM(G44:G48)</f>
        <v>2767</v>
      </c>
      <c r="H49" s="55">
        <f>SUM(F49:G49)</f>
        <v>5223</v>
      </c>
      <c r="I49" s="82" t="s">
        <v>11</v>
      </c>
      <c r="J49" s="67">
        <f>J31+J37</f>
        <v>26</v>
      </c>
      <c r="K49" s="89">
        <f t="shared" ref="K49:L49" si="5">K31+K37</f>
        <v>109</v>
      </c>
      <c r="L49" s="95">
        <f t="shared" si="5"/>
        <v>135</v>
      </c>
      <c r="M49" s="71">
        <f>L49/L39</f>
        <v>1.3697379234773081E-3</v>
      </c>
    </row>
  </sheetData>
  <phoneticPr fontId="3"/>
  <printOptions horizontalCentered="1"/>
  <pageMargins left="0.78740157480314965" right="0.59055118110236227" top="0.78740157480314965" bottom="0.19685039370078741" header="0.51181102362204722" footer="0.51181102362204722"/>
  <pageSetup paperSize="9" orientation="landscape" r:id="rId1"/>
  <headerFooter alignWithMargins="0">
    <oddHeader>&amp;L&amp;"ＭＳ 明朝,標準"&amp;12『佐久市の年齢別男女別人口』　（令和3年4月1日現在)&amp;R&amp;12佐久市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49"/>
  <sheetViews>
    <sheetView topLeftCell="F10" zoomScaleNormal="100" workbookViewId="0">
      <selection activeCell="G1" sqref="G1"/>
    </sheetView>
  </sheetViews>
  <sheetFormatPr defaultRowHeight="9.9499999999999993" customHeight="1" x14ac:dyDescent="0.15"/>
  <cols>
    <col min="1" max="1" width="10.625" style="8" customWidth="1"/>
    <col min="2" max="4" width="10.625" style="17" customWidth="1"/>
    <col min="5" max="5" width="10.625" style="8" customWidth="1"/>
    <col min="6" max="8" width="10.625" style="17" customWidth="1"/>
    <col min="9" max="9" width="10.625" style="8" customWidth="1"/>
    <col min="10" max="12" width="10.625" style="17" customWidth="1"/>
    <col min="13" max="13" width="5.5" style="17" customWidth="1"/>
    <col min="14" max="14" width="7.625" style="17" customWidth="1"/>
    <col min="20" max="16384" width="9" style="17"/>
  </cols>
  <sheetData>
    <row r="1" spans="1:12" s="8" customFormat="1" ht="12.95" customHeight="1" thickBot="1" x14ac:dyDescent="0.2">
      <c r="A1" s="1" t="s">
        <v>1</v>
      </c>
      <c r="B1" s="2" t="s">
        <v>2</v>
      </c>
      <c r="C1" s="3" t="s">
        <v>3</v>
      </c>
      <c r="D1" s="4" t="s">
        <v>0</v>
      </c>
      <c r="E1" s="5" t="s">
        <v>1</v>
      </c>
      <c r="F1" s="2" t="s">
        <v>2</v>
      </c>
      <c r="G1" s="3" t="s">
        <v>3</v>
      </c>
      <c r="H1" s="6" t="s">
        <v>0</v>
      </c>
      <c r="I1" s="4" t="s">
        <v>1</v>
      </c>
      <c r="J1" s="2" t="s">
        <v>2</v>
      </c>
      <c r="K1" s="3" t="s">
        <v>3</v>
      </c>
      <c r="L1" s="7" t="s">
        <v>0</v>
      </c>
    </row>
    <row r="2" spans="1:12" ht="11.45" customHeight="1" thickTop="1" x14ac:dyDescent="0.15">
      <c r="A2" s="9">
        <v>0</v>
      </c>
      <c r="B2" s="10">
        <v>306</v>
      </c>
      <c r="C2" s="11">
        <v>295</v>
      </c>
      <c r="D2" s="12">
        <f t="shared" ref="D2:D49" si="0">SUM(B2:C2)</f>
        <v>601</v>
      </c>
      <c r="E2" s="13">
        <v>40</v>
      </c>
      <c r="F2" s="10">
        <v>462</v>
      </c>
      <c r="G2" s="11">
        <v>441</v>
      </c>
      <c r="H2" s="14">
        <f t="shared" ref="H2:H49" si="1">SUM(F2:G2)</f>
        <v>903</v>
      </c>
      <c r="I2" s="15">
        <v>80</v>
      </c>
      <c r="J2" s="10">
        <v>292</v>
      </c>
      <c r="K2" s="11">
        <v>374</v>
      </c>
      <c r="L2" s="16">
        <f t="shared" ref="L2:L37" si="2">SUM(J2:K2)</f>
        <v>666</v>
      </c>
    </row>
    <row r="3" spans="1:12" ht="11.45" customHeight="1" x14ac:dyDescent="0.15">
      <c r="A3" s="18">
        <v>1</v>
      </c>
      <c r="B3" s="19">
        <v>284</v>
      </c>
      <c r="C3" s="20">
        <v>325</v>
      </c>
      <c r="D3" s="21">
        <f t="shared" si="0"/>
        <v>609</v>
      </c>
      <c r="E3" s="22">
        <v>41</v>
      </c>
      <c r="F3" s="19">
        <v>519</v>
      </c>
      <c r="G3" s="20">
        <v>472</v>
      </c>
      <c r="H3" s="23">
        <f t="shared" si="1"/>
        <v>991</v>
      </c>
      <c r="I3" s="24">
        <v>81</v>
      </c>
      <c r="J3" s="19">
        <v>237</v>
      </c>
      <c r="K3" s="20">
        <v>307</v>
      </c>
      <c r="L3" s="25">
        <f t="shared" si="2"/>
        <v>544</v>
      </c>
    </row>
    <row r="4" spans="1:12" ht="11.45" customHeight="1" x14ac:dyDescent="0.15">
      <c r="A4" s="18">
        <v>2</v>
      </c>
      <c r="B4" s="19">
        <v>318</v>
      </c>
      <c r="C4" s="20">
        <v>258</v>
      </c>
      <c r="D4" s="21">
        <f t="shared" si="0"/>
        <v>576</v>
      </c>
      <c r="E4" s="22">
        <v>42</v>
      </c>
      <c r="F4" s="19">
        <v>492</v>
      </c>
      <c r="G4" s="20">
        <v>501</v>
      </c>
      <c r="H4" s="23">
        <f t="shared" si="1"/>
        <v>993</v>
      </c>
      <c r="I4" s="24">
        <v>82</v>
      </c>
      <c r="J4" s="19">
        <v>239</v>
      </c>
      <c r="K4" s="20">
        <v>310</v>
      </c>
      <c r="L4" s="25">
        <f t="shared" si="2"/>
        <v>549</v>
      </c>
    </row>
    <row r="5" spans="1:12" ht="11.45" customHeight="1" x14ac:dyDescent="0.15">
      <c r="A5" s="18">
        <v>3</v>
      </c>
      <c r="B5" s="19">
        <v>323</v>
      </c>
      <c r="C5" s="20">
        <v>328</v>
      </c>
      <c r="D5" s="21">
        <f t="shared" si="0"/>
        <v>651</v>
      </c>
      <c r="E5" s="22">
        <v>43</v>
      </c>
      <c r="F5" s="19">
        <v>514</v>
      </c>
      <c r="G5" s="20">
        <v>463</v>
      </c>
      <c r="H5" s="23">
        <f t="shared" si="1"/>
        <v>977</v>
      </c>
      <c r="I5" s="24">
        <v>83</v>
      </c>
      <c r="J5" s="19">
        <v>230</v>
      </c>
      <c r="K5" s="20">
        <v>351</v>
      </c>
      <c r="L5" s="25">
        <f t="shared" si="2"/>
        <v>581</v>
      </c>
    </row>
    <row r="6" spans="1:12" ht="11.45" customHeight="1" x14ac:dyDescent="0.15">
      <c r="A6" s="18">
        <v>4</v>
      </c>
      <c r="B6" s="19">
        <v>337</v>
      </c>
      <c r="C6" s="20">
        <v>279</v>
      </c>
      <c r="D6" s="21">
        <f t="shared" si="0"/>
        <v>616</v>
      </c>
      <c r="E6" s="22">
        <v>44</v>
      </c>
      <c r="F6" s="19">
        <v>541</v>
      </c>
      <c r="G6" s="20">
        <v>463</v>
      </c>
      <c r="H6" s="23">
        <f t="shared" si="1"/>
        <v>1004</v>
      </c>
      <c r="I6" s="24">
        <v>84</v>
      </c>
      <c r="J6" s="19">
        <v>217</v>
      </c>
      <c r="K6" s="20">
        <v>304</v>
      </c>
      <c r="L6" s="25">
        <f t="shared" si="2"/>
        <v>521</v>
      </c>
    </row>
    <row r="7" spans="1:12" ht="11.45" customHeight="1" x14ac:dyDescent="0.15">
      <c r="A7" s="26" t="s">
        <v>4</v>
      </c>
      <c r="B7" s="27">
        <f>SUM(B2:B6)</f>
        <v>1568</v>
      </c>
      <c r="C7" s="28">
        <f>SUM(C2:C6)</f>
        <v>1485</v>
      </c>
      <c r="D7" s="29">
        <f t="shared" si="0"/>
        <v>3053</v>
      </c>
      <c r="E7" s="30" t="s">
        <v>4</v>
      </c>
      <c r="F7" s="27">
        <f>SUM(F2:F6)</f>
        <v>2528</v>
      </c>
      <c r="G7" s="28">
        <f>SUM(G2:G6)</f>
        <v>2340</v>
      </c>
      <c r="H7" s="31">
        <f t="shared" si="1"/>
        <v>4868</v>
      </c>
      <c r="I7" s="32" t="s">
        <v>4</v>
      </c>
      <c r="J7" s="27">
        <f>SUM(J2:J6)</f>
        <v>1215</v>
      </c>
      <c r="K7" s="27">
        <f t="shared" ref="K7:L7" si="3">SUM(K2:K6)</f>
        <v>1646</v>
      </c>
      <c r="L7" s="102">
        <f t="shared" si="3"/>
        <v>2861</v>
      </c>
    </row>
    <row r="8" spans="1:12" ht="11.45" customHeight="1" x14ac:dyDescent="0.15">
      <c r="A8" s="34">
        <v>5</v>
      </c>
      <c r="B8" s="35">
        <v>339</v>
      </c>
      <c r="C8" s="36">
        <v>313</v>
      </c>
      <c r="D8" s="37">
        <f t="shared" si="0"/>
        <v>652</v>
      </c>
      <c r="E8" s="38">
        <v>45</v>
      </c>
      <c r="F8" s="35">
        <v>465</v>
      </c>
      <c r="G8" s="36">
        <v>488</v>
      </c>
      <c r="H8" s="39">
        <f t="shared" si="1"/>
        <v>953</v>
      </c>
      <c r="I8" s="40">
        <v>85</v>
      </c>
      <c r="J8" s="35">
        <v>193</v>
      </c>
      <c r="K8" s="36">
        <v>334</v>
      </c>
      <c r="L8" s="41">
        <f t="shared" si="2"/>
        <v>527</v>
      </c>
    </row>
    <row r="9" spans="1:12" ht="11.45" customHeight="1" x14ac:dyDescent="0.15">
      <c r="A9" s="18">
        <v>6</v>
      </c>
      <c r="B9" s="19">
        <v>313</v>
      </c>
      <c r="C9" s="20">
        <v>307</v>
      </c>
      <c r="D9" s="21">
        <f t="shared" si="0"/>
        <v>620</v>
      </c>
      <c r="E9" s="22">
        <v>46</v>
      </c>
      <c r="F9" s="19">
        <v>547</v>
      </c>
      <c r="G9" s="20">
        <v>528</v>
      </c>
      <c r="H9" s="23">
        <f t="shared" si="1"/>
        <v>1075</v>
      </c>
      <c r="I9" s="24">
        <v>86</v>
      </c>
      <c r="J9" s="19">
        <v>188</v>
      </c>
      <c r="K9" s="20">
        <v>298</v>
      </c>
      <c r="L9" s="25">
        <f t="shared" si="2"/>
        <v>486</v>
      </c>
    </row>
    <row r="10" spans="1:12" ht="11.45" customHeight="1" x14ac:dyDescent="0.15">
      <c r="A10" s="18">
        <v>7</v>
      </c>
      <c r="B10" s="19">
        <v>385</v>
      </c>
      <c r="C10" s="20">
        <v>307</v>
      </c>
      <c r="D10" s="21">
        <f t="shared" si="0"/>
        <v>692</v>
      </c>
      <c r="E10" s="22">
        <v>47</v>
      </c>
      <c r="F10" s="19">
        <v>580</v>
      </c>
      <c r="G10" s="20">
        <v>534</v>
      </c>
      <c r="H10" s="23">
        <f t="shared" si="1"/>
        <v>1114</v>
      </c>
      <c r="I10" s="24">
        <v>87</v>
      </c>
      <c r="J10" s="19">
        <v>153</v>
      </c>
      <c r="K10" s="20">
        <v>255</v>
      </c>
      <c r="L10" s="25">
        <f t="shared" si="2"/>
        <v>408</v>
      </c>
    </row>
    <row r="11" spans="1:12" ht="11.45" customHeight="1" x14ac:dyDescent="0.15">
      <c r="A11" s="18">
        <v>8</v>
      </c>
      <c r="B11" s="19">
        <v>310</v>
      </c>
      <c r="C11" s="20">
        <v>338</v>
      </c>
      <c r="D11" s="21">
        <f t="shared" si="0"/>
        <v>648</v>
      </c>
      <c r="E11" s="22">
        <v>48</v>
      </c>
      <c r="F11" s="19">
        <v>534</v>
      </c>
      <c r="G11" s="20">
        <v>499</v>
      </c>
      <c r="H11" s="23">
        <f t="shared" si="1"/>
        <v>1033</v>
      </c>
      <c r="I11" s="24">
        <v>88</v>
      </c>
      <c r="J11" s="19">
        <v>160</v>
      </c>
      <c r="K11" s="20">
        <v>276</v>
      </c>
      <c r="L11" s="25">
        <f t="shared" si="2"/>
        <v>436</v>
      </c>
    </row>
    <row r="12" spans="1:12" ht="11.45" customHeight="1" x14ac:dyDescent="0.15">
      <c r="A12" s="18">
        <v>9</v>
      </c>
      <c r="B12" s="19">
        <v>343</v>
      </c>
      <c r="C12" s="20">
        <v>327</v>
      </c>
      <c r="D12" s="21">
        <f t="shared" si="0"/>
        <v>670</v>
      </c>
      <c r="E12" s="22">
        <v>49</v>
      </c>
      <c r="F12" s="19">
        <v>524</v>
      </c>
      <c r="G12" s="20">
        <v>492</v>
      </c>
      <c r="H12" s="23">
        <f t="shared" si="1"/>
        <v>1016</v>
      </c>
      <c r="I12" s="24">
        <v>89</v>
      </c>
      <c r="J12" s="19">
        <v>120</v>
      </c>
      <c r="K12" s="20">
        <v>268</v>
      </c>
      <c r="L12" s="25">
        <f t="shared" si="2"/>
        <v>388</v>
      </c>
    </row>
    <row r="13" spans="1:12" ht="11.45" customHeight="1" x14ac:dyDescent="0.15">
      <c r="A13" s="42" t="s">
        <v>4</v>
      </c>
      <c r="B13" s="43">
        <f>SUM(B8:B12)</f>
        <v>1690</v>
      </c>
      <c r="C13" s="44">
        <f>SUM(C8:C12)</f>
        <v>1592</v>
      </c>
      <c r="D13" s="45">
        <f t="shared" si="0"/>
        <v>3282</v>
      </c>
      <c r="E13" s="46" t="s">
        <v>4</v>
      </c>
      <c r="F13" s="43">
        <f>SUM(F8:F12)</f>
        <v>2650</v>
      </c>
      <c r="G13" s="44">
        <f>SUM(G8:G12)</f>
        <v>2541</v>
      </c>
      <c r="H13" s="47">
        <f t="shared" si="1"/>
        <v>5191</v>
      </c>
      <c r="I13" s="48" t="s">
        <v>4</v>
      </c>
      <c r="J13" s="43">
        <f>SUM(J8:J12)</f>
        <v>814</v>
      </c>
      <c r="K13" s="44">
        <f>SUM(K8:K12)</f>
        <v>1431</v>
      </c>
      <c r="L13" s="49">
        <f t="shared" si="2"/>
        <v>2245</v>
      </c>
    </row>
    <row r="14" spans="1:12" ht="11.45" customHeight="1" x14ac:dyDescent="0.15">
      <c r="A14" s="18">
        <v>10</v>
      </c>
      <c r="B14" s="19">
        <v>343</v>
      </c>
      <c r="C14" s="20">
        <v>373</v>
      </c>
      <c r="D14" s="21">
        <f t="shared" si="0"/>
        <v>716</v>
      </c>
      <c r="E14" s="22">
        <v>50</v>
      </c>
      <c r="F14" s="19">
        <v>483</v>
      </c>
      <c r="G14" s="20">
        <v>515</v>
      </c>
      <c r="H14" s="23">
        <f t="shared" si="1"/>
        <v>998</v>
      </c>
      <c r="I14" s="24">
        <v>90</v>
      </c>
      <c r="J14" s="19">
        <v>119</v>
      </c>
      <c r="K14" s="20">
        <v>218</v>
      </c>
      <c r="L14" s="25">
        <f t="shared" si="2"/>
        <v>337</v>
      </c>
    </row>
    <row r="15" spans="1:12" ht="11.45" customHeight="1" x14ac:dyDescent="0.15">
      <c r="A15" s="18">
        <v>11</v>
      </c>
      <c r="B15" s="19">
        <v>341</v>
      </c>
      <c r="C15" s="20">
        <v>283</v>
      </c>
      <c r="D15" s="21">
        <f t="shared" si="0"/>
        <v>624</v>
      </c>
      <c r="E15" s="22">
        <v>51</v>
      </c>
      <c r="F15" s="19">
        <v>492</v>
      </c>
      <c r="G15" s="20">
        <v>477</v>
      </c>
      <c r="H15" s="23">
        <f t="shared" si="1"/>
        <v>969</v>
      </c>
      <c r="I15" s="24">
        <v>91</v>
      </c>
      <c r="J15" s="19">
        <v>84</v>
      </c>
      <c r="K15" s="20">
        <v>181</v>
      </c>
      <c r="L15" s="25">
        <f t="shared" si="2"/>
        <v>265</v>
      </c>
    </row>
    <row r="16" spans="1:12" ht="11.45" customHeight="1" x14ac:dyDescent="0.15">
      <c r="A16" s="18">
        <v>12</v>
      </c>
      <c r="B16" s="19">
        <v>334</v>
      </c>
      <c r="C16" s="20">
        <v>344</v>
      </c>
      <c r="D16" s="21">
        <f t="shared" si="0"/>
        <v>678</v>
      </c>
      <c r="E16" s="22">
        <v>52</v>
      </c>
      <c r="F16" s="19">
        <v>453</v>
      </c>
      <c r="G16" s="20">
        <v>493</v>
      </c>
      <c r="H16" s="23">
        <f t="shared" si="1"/>
        <v>946</v>
      </c>
      <c r="I16" s="24">
        <v>92</v>
      </c>
      <c r="J16" s="19">
        <v>89</v>
      </c>
      <c r="K16" s="20">
        <v>232</v>
      </c>
      <c r="L16" s="25">
        <f t="shared" si="2"/>
        <v>321</v>
      </c>
    </row>
    <row r="17" spans="1:12" ht="11.45" customHeight="1" x14ac:dyDescent="0.15">
      <c r="A17" s="18">
        <v>13</v>
      </c>
      <c r="B17" s="19">
        <v>350</v>
      </c>
      <c r="C17" s="20">
        <v>308</v>
      </c>
      <c r="D17" s="21">
        <f t="shared" si="0"/>
        <v>658</v>
      </c>
      <c r="E17" s="22">
        <v>53</v>
      </c>
      <c r="F17" s="19">
        <v>450</v>
      </c>
      <c r="G17" s="20">
        <v>483</v>
      </c>
      <c r="H17" s="23">
        <f t="shared" si="1"/>
        <v>933</v>
      </c>
      <c r="I17" s="24">
        <v>93</v>
      </c>
      <c r="J17" s="19">
        <v>55</v>
      </c>
      <c r="K17" s="20">
        <v>159</v>
      </c>
      <c r="L17" s="25">
        <f t="shared" si="2"/>
        <v>214</v>
      </c>
    </row>
    <row r="18" spans="1:12" ht="11.45" customHeight="1" x14ac:dyDescent="0.15">
      <c r="A18" s="18">
        <v>14</v>
      </c>
      <c r="B18" s="19">
        <v>331</v>
      </c>
      <c r="C18" s="20">
        <v>363</v>
      </c>
      <c r="D18" s="21">
        <f t="shared" si="0"/>
        <v>694</v>
      </c>
      <c r="E18" s="22">
        <v>54</v>
      </c>
      <c r="F18" s="19">
        <v>414</v>
      </c>
      <c r="G18" s="20">
        <v>400</v>
      </c>
      <c r="H18" s="23">
        <f t="shared" si="1"/>
        <v>814</v>
      </c>
      <c r="I18" s="24">
        <v>94</v>
      </c>
      <c r="J18" s="19">
        <v>54</v>
      </c>
      <c r="K18" s="20">
        <v>150</v>
      </c>
      <c r="L18" s="25">
        <f t="shared" si="2"/>
        <v>204</v>
      </c>
    </row>
    <row r="19" spans="1:12" ht="11.45" customHeight="1" x14ac:dyDescent="0.15">
      <c r="A19" s="26" t="s">
        <v>4</v>
      </c>
      <c r="B19" s="27">
        <f>SUM(B14:B18)</f>
        <v>1699</v>
      </c>
      <c r="C19" s="28">
        <f>SUM(C14:C18)</f>
        <v>1671</v>
      </c>
      <c r="D19" s="29">
        <f t="shared" si="0"/>
        <v>3370</v>
      </c>
      <c r="E19" s="30" t="s">
        <v>4</v>
      </c>
      <c r="F19" s="27">
        <f>SUM(F14:F18)</f>
        <v>2292</v>
      </c>
      <c r="G19" s="28">
        <f>SUM(G14:G18)</f>
        <v>2368</v>
      </c>
      <c r="H19" s="31">
        <f t="shared" si="1"/>
        <v>4660</v>
      </c>
      <c r="I19" s="32" t="s">
        <v>4</v>
      </c>
      <c r="J19" s="27">
        <f>SUM(J14:J18)</f>
        <v>401</v>
      </c>
      <c r="K19" s="28">
        <f>SUM(K14:K18)</f>
        <v>940</v>
      </c>
      <c r="L19" s="33">
        <f t="shared" si="2"/>
        <v>1341</v>
      </c>
    </row>
    <row r="20" spans="1:12" ht="11.45" customHeight="1" x14ac:dyDescent="0.15">
      <c r="A20" s="34">
        <v>15</v>
      </c>
      <c r="B20" s="35">
        <v>337</v>
      </c>
      <c r="C20" s="36">
        <v>312</v>
      </c>
      <c r="D20" s="37">
        <f t="shared" si="0"/>
        <v>649</v>
      </c>
      <c r="E20" s="38">
        <v>55</v>
      </c>
      <c r="F20" s="35">
        <v>445</v>
      </c>
      <c r="G20" s="36">
        <v>411</v>
      </c>
      <c r="H20" s="39">
        <f t="shared" si="1"/>
        <v>856</v>
      </c>
      <c r="I20" s="40">
        <v>95</v>
      </c>
      <c r="J20" s="35">
        <v>35</v>
      </c>
      <c r="K20" s="36">
        <v>112</v>
      </c>
      <c r="L20" s="41">
        <f t="shared" si="2"/>
        <v>147</v>
      </c>
    </row>
    <row r="21" spans="1:12" ht="11.45" customHeight="1" x14ac:dyDescent="0.15">
      <c r="A21" s="18">
        <v>16</v>
      </c>
      <c r="B21" s="19">
        <v>381</v>
      </c>
      <c r="C21" s="20">
        <v>338</v>
      </c>
      <c r="D21" s="21">
        <f t="shared" si="0"/>
        <v>719</v>
      </c>
      <c r="E21" s="22">
        <v>56</v>
      </c>
      <c r="F21" s="19">
        <v>461</v>
      </c>
      <c r="G21" s="20">
        <v>455</v>
      </c>
      <c r="H21" s="23">
        <f t="shared" si="1"/>
        <v>916</v>
      </c>
      <c r="I21" s="24">
        <v>96</v>
      </c>
      <c r="J21" s="19">
        <v>25</v>
      </c>
      <c r="K21" s="20">
        <v>108</v>
      </c>
      <c r="L21" s="25">
        <f t="shared" si="2"/>
        <v>133</v>
      </c>
    </row>
    <row r="22" spans="1:12" ht="11.45" customHeight="1" x14ac:dyDescent="0.15">
      <c r="A22" s="18">
        <v>17</v>
      </c>
      <c r="B22" s="19">
        <v>358</v>
      </c>
      <c r="C22" s="20">
        <v>346</v>
      </c>
      <c r="D22" s="21">
        <f t="shared" si="0"/>
        <v>704</v>
      </c>
      <c r="E22" s="22">
        <v>57</v>
      </c>
      <c r="F22" s="19">
        <v>424</v>
      </c>
      <c r="G22" s="20">
        <v>422</v>
      </c>
      <c r="H22" s="23">
        <f t="shared" si="1"/>
        <v>846</v>
      </c>
      <c r="I22" s="24">
        <v>97</v>
      </c>
      <c r="J22" s="19">
        <v>19</v>
      </c>
      <c r="K22" s="20">
        <v>74</v>
      </c>
      <c r="L22" s="25">
        <f t="shared" si="2"/>
        <v>93</v>
      </c>
    </row>
    <row r="23" spans="1:12" ht="11.45" customHeight="1" x14ac:dyDescent="0.15">
      <c r="A23" s="18">
        <v>18</v>
      </c>
      <c r="B23" s="19">
        <v>336</v>
      </c>
      <c r="C23" s="20">
        <v>335</v>
      </c>
      <c r="D23" s="21">
        <f t="shared" si="0"/>
        <v>671</v>
      </c>
      <c r="E23" s="22">
        <v>58</v>
      </c>
      <c r="F23" s="19">
        <v>423</v>
      </c>
      <c r="G23" s="20">
        <v>420</v>
      </c>
      <c r="H23" s="23">
        <f t="shared" si="1"/>
        <v>843</v>
      </c>
      <c r="I23" s="24">
        <v>98</v>
      </c>
      <c r="J23" s="19">
        <v>13</v>
      </c>
      <c r="K23" s="20">
        <v>57</v>
      </c>
      <c r="L23" s="25">
        <f t="shared" si="2"/>
        <v>70</v>
      </c>
    </row>
    <row r="24" spans="1:12" ht="11.45" customHeight="1" x14ac:dyDescent="0.15">
      <c r="A24" s="18">
        <v>19</v>
      </c>
      <c r="B24" s="19">
        <v>354</v>
      </c>
      <c r="C24" s="20">
        <v>334</v>
      </c>
      <c r="D24" s="21">
        <f t="shared" si="0"/>
        <v>688</v>
      </c>
      <c r="E24" s="22">
        <v>59</v>
      </c>
      <c r="F24" s="19">
        <v>419</v>
      </c>
      <c r="G24" s="20">
        <v>444</v>
      </c>
      <c r="H24" s="23">
        <f t="shared" si="1"/>
        <v>863</v>
      </c>
      <c r="I24" s="24">
        <v>99</v>
      </c>
      <c r="J24" s="19">
        <v>4</v>
      </c>
      <c r="K24" s="20">
        <v>55</v>
      </c>
      <c r="L24" s="25">
        <f t="shared" si="2"/>
        <v>59</v>
      </c>
    </row>
    <row r="25" spans="1:12" ht="11.45" customHeight="1" x14ac:dyDescent="0.15">
      <c r="A25" s="42" t="s">
        <v>4</v>
      </c>
      <c r="B25" s="43">
        <f>SUM(B20:B24)</f>
        <v>1766</v>
      </c>
      <c r="C25" s="44">
        <f>SUM(C20:C24)</f>
        <v>1665</v>
      </c>
      <c r="D25" s="45">
        <f t="shared" si="0"/>
        <v>3431</v>
      </c>
      <c r="E25" s="46" t="s">
        <v>4</v>
      </c>
      <c r="F25" s="43">
        <f>SUM(F20:F24)</f>
        <v>2172</v>
      </c>
      <c r="G25" s="44">
        <f>SUM(G20:G24)</f>
        <v>2152</v>
      </c>
      <c r="H25" s="47">
        <f t="shared" si="1"/>
        <v>4324</v>
      </c>
      <c r="I25" s="48" t="s">
        <v>4</v>
      </c>
      <c r="J25" s="43">
        <f>SUM(J20:J24)</f>
        <v>96</v>
      </c>
      <c r="K25" s="44">
        <f>SUM(K20:K24)</f>
        <v>406</v>
      </c>
      <c r="L25" s="49">
        <f t="shared" si="2"/>
        <v>502</v>
      </c>
    </row>
    <row r="26" spans="1:12" ht="11.45" customHeight="1" x14ac:dyDescent="0.15">
      <c r="A26" s="18">
        <v>20</v>
      </c>
      <c r="B26" s="19">
        <v>311</v>
      </c>
      <c r="C26" s="20">
        <v>293</v>
      </c>
      <c r="D26" s="21">
        <f t="shared" si="0"/>
        <v>604</v>
      </c>
      <c r="E26" s="22">
        <v>60</v>
      </c>
      <c r="F26" s="19">
        <v>446</v>
      </c>
      <c r="G26" s="20">
        <v>460</v>
      </c>
      <c r="H26" s="23">
        <f t="shared" si="1"/>
        <v>906</v>
      </c>
      <c r="I26" s="24">
        <v>100</v>
      </c>
      <c r="J26" s="19">
        <v>8</v>
      </c>
      <c r="K26" s="20">
        <v>23</v>
      </c>
      <c r="L26" s="25">
        <f t="shared" si="2"/>
        <v>31</v>
      </c>
    </row>
    <row r="27" spans="1:12" ht="11.45" customHeight="1" x14ac:dyDescent="0.15">
      <c r="A27" s="18">
        <v>21</v>
      </c>
      <c r="B27" s="19">
        <v>321</v>
      </c>
      <c r="C27" s="20">
        <v>343</v>
      </c>
      <c r="D27" s="21">
        <f t="shared" si="0"/>
        <v>664</v>
      </c>
      <c r="E27" s="22">
        <v>61</v>
      </c>
      <c r="F27" s="19">
        <v>420</v>
      </c>
      <c r="G27" s="20">
        <v>427</v>
      </c>
      <c r="H27" s="23">
        <f t="shared" si="1"/>
        <v>847</v>
      </c>
      <c r="I27" s="24">
        <v>101</v>
      </c>
      <c r="J27" s="19">
        <v>5</v>
      </c>
      <c r="K27" s="20">
        <v>16</v>
      </c>
      <c r="L27" s="25">
        <f t="shared" si="2"/>
        <v>21</v>
      </c>
    </row>
    <row r="28" spans="1:12" ht="11.45" customHeight="1" x14ac:dyDescent="0.15">
      <c r="A28" s="18">
        <v>22</v>
      </c>
      <c r="B28" s="19">
        <v>350</v>
      </c>
      <c r="C28" s="20">
        <v>299</v>
      </c>
      <c r="D28" s="21">
        <f t="shared" si="0"/>
        <v>649</v>
      </c>
      <c r="E28" s="22">
        <v>62</v>
      </c>
      <c r="F28" s="19">
        <v>440</v>
      </c>
      <c r="G28" s="20">
        <v>415</v>
      </c>
      <c r="H28" s="23">
        <f t="shared" si="1"/>
        <v>855</v>
      </c>
      <c r="I28" s="24">
        <v>102</v>
      </c>
      <c r="J28" s="19">
        <v>1</v>
      </c>
      <c r="K28" s="20">
        <v>14</v>
      </c>
      <c r="L28" s="25">
        <f t="shared" si="2"/>
        <v>15</v>
      </c>
    </row>
    <row r="29" spans="1:12" ht="11.45" customHeight="1" x14ac:dyDescent="0.15">
      <c r="A29" s="18">
        <v>23</v>
      </c>
      <c r="B29" s="19">
        <v>343</v>
      </c>
      <c r="C29" s="20">
        <v>283</v>
      </c>
      <c r="D29" s="21">
        <f t="shared" si="0"/>
        <v>626</v>
      </c>
      <c r="E29" s="22">
        <v>63</v>
      </c>
      <c r="F29" s="19">
        <v>404</v>
      </c>
      <c r="G29" s="20">
        <v>411</v>
      </c>
      <c r="H29" s="23">
        <f t="shared" si="1"/>
        <v>815</v>
      </c>
      <c r="I29" s="24">
        <v>103</v>
      </c>
      <c r="J29" s="19">
        <v>1</v>
      </c>
      <c r="K29" s="20">
        <v>2</v>
      </c>
      <c r="L29" s="25">
        <f t="shared" si="2"/>
        <v>3</v>
      </c>
    </row>
    <row r="30" spans="1:12" ht="11.45" customHeight="1" x14ac:dyDescent="0.15">
      <c r="A30" s="18">
        <v>24</v>
      </c>
      <c r="B30" s="19">
        <v>366</v>
      </c>
      <c r="C30" s="20">
        <v>315</v>
      </c>
      <c r="D30" s="21">
        <f t="shared" si="0"/>
        <v>681</v>
      </c>
      <c r="E30" s="22">
        <v>64</v>
      </c>
      <c r="F30" s="19">
        <v>430</v>
      </c>
      <c r="G30" s="20">
        <v>426</v>
      </c>
      <c r="H30" s="23">
        <f t="shared" si="1"/>
        <v>856</v>
      </c>
      <c r="I30" s="24">
        <v>104</v>
      </c>
      <c r="J30" s="19">
        <v>1</v>
      </c>
      <c r="K30" s="20">
        <v>4</v>
      </c>
      <c r="L30" s="25">
        <f t="shared" si="2"/>
        <v>5</v>
      </c>
    </row>
    <row r="31" spans="1:12" ht="11.45" customHeight="1" x14ac:dyDescent="0.15">
      <c r="A31" s="26" t="s">
        <v>4</v>
      </c>
      <c r="B31" s="27">
        <f>SUM(B26:B30)</f>
        <v>1691</v>
      </c>
      <c r="C31" s="28">
        <f>SUM(C26:C30)</f>
        <v>1533</v>
      </c>
      <c r="D31" s="29">
        <f t="shared" si="0"/>
        <v>3224</v>
      </c>
      <c r="E31" s="30" t="s">
        <v>4</v>
      </c>
      <c r="F31" s="27">
        <f>SUM(F26:F30)</f>
        <v>2140</v>
      </c>
      <c r="G31" s="28">
        <f>SUM(G26:G30)</f>
        <v>2139</v>
      </c>
      <c r="H31" s="31">
        <f t="shared" si="1"/>
        <v>4279</v>
      </c>
      <c r="I31" s="32" t="s">
        <v>4</v>
      </c>
      <c r="J31" s="27">
        <f>SUM(J26:J30)</f>
        <v>16</v>
      </c>
      <c r="K31" s="28">
        <f>SUM(K26:K30)</f>
        <v>59</v>
      </c>
      <c r="L31" s="33">
        <f t="shared" si="2"/>
        <v>75</v>
      </c>
    </row>
    <row r="32" spans="1:12" ht="11.45" customHeight="1" x14ac:dyDescent="0.15">
      <c r="A32" s="34">
        <v>25</v>
      </c>
      <c r="B32" s="35">
        <v>326</v>
      </c>
      <c r="C32" s="36">
        <v>320</v>
      </c>
      <c r="D32" s="37">
        <f t="shared" si="0"/>
        <v>646</v>
      </c>
      <c r="E32" s="38">
        <v>65</v>
      </c>
      <c r="F32" s="35">
        <v>422</v>
      </c>
      <c r="G32" s="36">
        <v>434</v>
      </c>
      <c r="H32" s="39">
        <f t="shared" si="1"/>
        <v>856</v>
      </c>
      <c r="I32" s="40">
        <v>105</v>
      </c>
      <c r="J32" s="35">
        <v>0</v>
      </c>
      <c r="K32" s="36">
        <v>1</v>
      </c>
      <c r="L32" s="41">
        <f t="shared" si="2"/>
        <v>1</v>
      </c>
    </row>
    <row r="33" spans="1:13" ht="11.45" customHeight="1" x14ac:dyDescent="0.15">
      <c r="A33" s="18">
        <v>26</v>
      </c>
      <c r="B33" s="19">
        <v>364</v>
      </c>
      <c r="C33" s="20">
        <v>356</v>
      </c>
      <c r="D33" s="21">
        <f t="shared" si="0"/>
        <v>720</v>
      </c>
      <c r="E33" s="22">
        <v>66</v>
      </c>
      <c r="F33" s="19">
        <v>471</v>
      </c>
      <c r="G33" s="20">
        <v>419</v>
      </c>
      <c r="H33" s="23">
        <f t="shared" si="1"/>
        <v>890</v>
      </c>
      <c r="I33" s="24">
        <v>106</v>
      </c>
      <c r="J33" s="19">
        <v>0</v>
      </c>
      <c r="K33" s="20">
        <v>1</v>
      </c>
      <c r="L33" s="25">
        <f t="shared" si="2"/>
        <v>1</v>
      </c>
    </row>
    <row r="34" spans="1:13" ht="11.45" customHeight="1" x14ac:dyDescent="0.15">
      <c r="A34" s="18">
        <v>27</v>
      </c>
      <c r="B34" s="19">
        <v>354</v>
      </c>
      <c r="C34" s="20">
        <v>289</v>
      </c>
      <c r="D34" s="21">
        <f t="shared" si="0"/>
        <v>643</v>
      </c>
      <c r="E34" s="22">
        <v>67</v>
      </c>
      <c r="F34" s="19">
        <v>455</v>
      </c>
      <c r="G34" s="20">
        <v>431</v>
      </c>
      <c r="H34" s="23">
        <f t="shared" si="1"/>
        <v>886</v>
      </c>
      <c r="I34" s="24">
        <v>107</v>
      </c>
      <c r="J34" s="19">
        <v>0</v>
      </c>
      <c r="K34" s="20">
        <v>1</v>
      </c>
      <c r="L34" s="25">
        <f t="shared" si="2"/>
        <v>1</v>
      </c>
    </row>
    <row r="35" spans="1:13" ht="11.45" customHeight="1" x14ac:dyDescent="0.15">
      <c r="A35" s="18">
        <v>28</v>
      </c>
      <c r="B35" s="19">
        <v>363</v>
      </c>
      <c r="C35" s="20">
        <v>349</v>
      </c>
      <c r="D35" s="21">
        <f t="shared" si="0"/>
        <v>712</v>
      </c>
      <c r="E35" s="22">
        <v>68</v>
      </c>
      <c r="F35" s="19">
        <v>432</v>
      </c>
      <c r="G35" s="20">
        <v>462</v>
      </c>
      <c r="H35" s="23">
        <f t="shared" si="1"/>
        <v>894</v>
      </c>
      <c r="I35" s="24">
        <v>108</v>
      </c>
      <c r="J35" s="19">
        <v>0</v>
      </c>
      <c r="K35" s="20">
        <v>1</v>
      </c>
      <c r="L35" s="25">
        <f t="shared" si="2"/>
        <v>1</v>
      </c>
    </row>
    <row r="36" spans="1:13" ht="11.45" customHeight="1" x14ac:dyDescent="0.15">
      <c r="A36" s="18">
        <v>29</v>
      </c>
      <c r="B36" s="19">
        <v>350</v>
      </c>
      <c r="C36" s="20">
        <v>329</v>
      </c>
      <c r="D36" s="21">
        <f t="shared" si="0"/>
        <v>679</v>
      </c>
      <c r="E36" s="22">
        <v>69</v>
      </c>
      <c r="F36" s="19">
        <v>470</v>
      </c>
      <c r="G36" s="20">
        <v>493</v>
      </c>
      <c r="H36" s="23">
        <f t="shared" si="1"/>
        <v>963</v>
      </c>
      <c r="I36" s="24">
        <v>109</v>
      </c>
      <c r="J36" s="19">
        <v>0</v>
      </c>
      <c r="K36" s="20">
        <v>0</v>
      </c>
      <c r="L36" s="25">
        <f t="shared" si="2"/>
        <v>0</v>
      </c>
    </row>
    <row r="37" spans="1:13" ht="11.45" customHeight="1" x14ac:dyDescent="0.15">
      <c r="A37" s="42" t="s">
        <v>4</v>
      </c>
      <c r="B37" s="43">
        <f>SUM(B32:B36)</f>
        <v>1757</v>
      </c>
      <c r="C37" s="44">
        <f>SUM(C32:C36)</f>
        <v>1643</v>
      </c>
      <c r="D37" s="45">
        <f t="shared" si="0"/>
        <v>3400</v>
      </c>
      <c r="E37" s="46" t="s">
        <v>4</v>
      </c>
      <c r="F37" s="43">
        <f>SUM(F32:F36)</f>
        <v>2250</v>
      </c>
      <c r="G37" s="44">
        <f>SUM(G32:G36)</f>
        <v>2239</v>
      </c>
      <c r="H37" s="47">
        <f t="shared" si="1"/>
        <v>4489</v>
      </c>
      <c r="I37" s="48" t="s">
        <v>4</v>
      </c>
      <c r="J37" s="43">
        <f>SUM(J32:J36)</f>
        <v>0</v>
      </c>
      <c r="K37" s="44">
        <f>SUM(K32:K36)</f>
        <v>4</v>
      </c>
      <c r="L37" s="49">
        <f t="shared" si="2"/>
        <v>4</v>
      </c>
    </row>
    <row r="38" spans="1:13" ht="11.45" customHeight="1" x14ac:dyDescent="0.15">
      <c r="A38" s="18">
        <v>30</v>
      </c>
      <c r="B38" s="19">
        <v>341</v>
      </c>
      <c r="C38" s="20">
        <v>373</v>
      </c>
      <c r="D38" s="21">
        <f t="shared" si="0"/>
        <v>714</v>
      </c>
      <c r="E38" s="22">
        <v>70</v>
      </c>
      <c r="F38" s="19">
        <v>505</v>
      </c>
      <c r="G38" s="20">
        <v>574</v>
      </c>
      <c r="H38" s="23">
        <f t="shared" si="1"/>
        <v>1079</v>
      </c>
      <c r="I38" s="24"/>
      <c r="J38" s="19"/>
      <c r="K38" s="20"/>
      <c r="L38" s="25"/>
    </row>
    <row r="39" spans="1:13" ht="11.45" customHeight="1" x14ac:dyDescent="0.15">
      <c r="A39" s="18">
        <v>31</v>
      </c>
      <c r="B39" s="19">
        <v>413</v>
      </c>
      <c r="C39" s="20">
        <v>347</v>
      </c>
      <c r="D39" s="21">
        <f t="shared" si="0"/>
        <v>760</v>
      </c>
      <c r="E39" s="22">
        <v>71</v>
      </c>
      <c r="F39" s="19">
        <v>519</v>
      </c>
      <c r="G39" s="20">
        <v>549</v>
      </c>
      <c r="H39" s="23">
        <f t="shared" si="1"/>
        <v>1068</v>
      </c>
      <c r="I39" s="57" t="s">
        <v>0</v>
      </c>
      <c r="J39" s="61">
        <f>B7+B13+B19+B25+B31+B37+B43+B49+F7+F13+F19+F25+F31+F37+F43+F49+J7+J13+J19+J25+J31+J37</f>
        <v>35008</v>
      </c>
      <c r="K39" s="62">
        <f>C7+C13+C19+C25+C31+C37+C43+C49+G7+G13+G19+G25+G31+G37+G43+G49+K7+K13+K19+K25+K31+K37</f>
        <v>36298</v>
      </c>
      <c r="L39" s="63">
        <f>D7+D13+D19+D25+D31+D37+D43+D49+H7+H13+H19+H25+H31+H37+H43+H49+L7+L13+L19+L25+L31+L37</f>
        <v>71306</v>
      </c>
      <c r="M39" s="75"/>
    </row>
    <row r="40" spans="1:13" ht="11.45" customHeight="1" x14ac:dyDescent="0.15">
      <c r="A40" s="18">
        <v>32</v>
      </c>
      <c r="B40" s="19">
        <v>387</v>
      </c>
      <c r="C40" s="20">
        <v>368</v>
      </c>
      <c r="D40" s="21">
        <f t="shared" si="0"/>
        <v>755</v>
      </c>
      <c r="E40" s="22">
        <v>72</v>
      </c>
      <c r="F40" s="19">
        <v>527</v>
      </c>
      <c r="G40" s="20">
        <v>503</v>
      </c>
      <c r="H40" s="23">
        <f t="shared" si="1"/>
        <v>1030</v>
      </c>
      <c r="I40" s="24"/>
      <c r="J40" s="64"/>
      <c r="K40" s="65"/>
      <c r="L40" s="66"/>
      <c r="M40" s="71"/>
    </row>
    <row r="41" spans="1:13" ht="11.45" customHeight="1" x14ac:dyDescent="0.15">
      <c r="A41" s="18">
        <v>33</v>
      </c>
      <c r="B41" s="19">
        <v>438</v>
      </c>
      <c r="C41" s="20">
        <v>419</v>
      </c>
      <c r="D41" s="21">
        <f t="shared" si="0"/>
        <v>857</v>
      </c>
      <c r="E41" s="22">
        <v>73</v>
      </c>
      <c r="F41" s="19">
        <v>485</v>
      </c>
      <c r="G41" s="20">
        <v>570</v>
      </c>
      <c r="H41" s="23">
        <f t="shared" si="1"/>
        <v>1055</v>
      </c>
      <c r="I41" s="24" t="s">
        <v>5</v>
      </c>
      <c r="J41" s="64">
        <f>B7+B13+B19</f>
        <v>4957</v>
      </c>
      <c r="K41" s="65">
        <f>C7+C13+C19</f>
        <v>4748</v>
      </c>
      <c r="L41" s="66">
        <f>SUM(J41:K41)</f>
        <v>9705</v>
      </c>
      <c r="M41" s="71">
        <f>L41/L39</f>
        <v>0.13610355369814603</v>
      </c>
    </row>
    <row r="42" spans="1:13" ht="11.45" customHeight="1" x14ac:dyDescent="0.15">
      <c r="A42" s="18">
        <v>34</v>
      </c>
      <c r="B42" s="19">
        <v>431</v>
      </c>
      <c r="C42" s="20">
        <v>416</v>
      </c>
      <c r="D42" s="21">
        <f t="shared" si="0"/>
        <v>847</v>
      </c>
      <c r="E42" s="22">
        <v>74</v>
      </c>
      <c r="F42" s="19">
        <v>389</v>
      </c>
      <c r="G42" s="20">
        <v>387</v>
      </c>
      <c r="H42" s="23">
        <f t="shared" si="1"/>
        <v>776</v>
      </c>
      <c r="I42" s="24" t="s">
        <v>6</v>
      </c>
      <c r="J42" s="64">
        <f>B25+B31+B37+B43+B49+F7+F13+F19+F25+F31</f>
        <v>21182</v>
      </c>
      <c r="K42" s="65">
        <f>C25+C31+C37+C43+C49+G7+G13+G19+G25+G31</f>
        <v>20388</v>
      </c>
      <c r="L42" s="66">
        <f>SUM(J42:K42)</f>
        <v>41570</v>
      </c>
      <c r="M42" s="71">
        <f>L42/L39</f>
        <v>0.58298039435671611</v>
      </c>
    </row>
    <row r="43" spans="1:13" ht="11.45" customHeight="1" x14ac:dyDescent="0.15">
      <c r="A43" s="26" t="s">
        <v>4</v>
      </c>
      <c r="B43" s="27">
        <f>SUM(B38:B42)</f>
        <v>2010</v>
      </c>
      <c r="C43" s="28">
        <f>SUM(C38:C42)</f>
        <v>1923</v>
      </c>
      <c r="D43" s="29">
        <f t="shared" si="0"/>
        <v>3933</v>
      </c>
      <c r="E43" s="30" t="s">
        <v>4</v>
      </c>
      <c r="F43" s="27">
        <f>SUM(F38:F42)</f>
        <v>2425</v>
      </c>
      <c r="G43" s="28">
        <f>SUM(G38:G42)</f>
        <v>2583</v>
      </c>
      <c r="H43" s="31">
        <f t="shared" si="1"/>
        <v>5008</v>
      </c>
      <c r="I43" s="24" t="s">
        <v>7</v>
      </c>
      <c r="J43" s="58">
        <f>F37+F43+F49+J7+J13+J19+J25+J31+J37</f>
        <v>8869</v>
      </c>
      <c r="K43" s="59">
        <f>G37+G43+G49+K7+K13+K19+K25+K31+K37</f>
        <v>11162</v>
      </c>
      <c r="L43" s="60">
        <f>SUM(J43:K43)</f>
        <v>20031</v>
      </c>
      <c r="M43" s="71">
        <f>L43/L39</f>
        <v>0.28091605194513786</v>
      </c>
    </row>
    <row r="44" spans="1:13" ht="11.45" customHeight="1" x14ac:dyDescent="0.15">
      <c r="A44" s="34">
        <v>35</v>
      </c>
      <c r="B44" s="35">
        <v>403</v>
      </c>
      <c r="C44" s="36">
        <v>409</v>
      </c>
      <c r="D44" s="37">
        <f t="shared" si="0"/>
        <v>812</v>
      </c>
      <c r="E44" s="38">
        <v>75</v>
      </c>
      <c r="F44" s="35">
        <v>261</v>
      </c>
      <c r="G44" s="36">
        <v>302</v>
      </c>
      <c r="H44" s="39">
        <f t="shared" si="1"/>
        <v>563</v>
      </c>
      <c r="I44" s="70" t="s">
        <v>12</v>
      </c>
      <c r="J44" s="72">
        <v>44.9034220749543</v>
      </c>
      <c r="K44" s="73">
        <v>48.077056587139786</v>
      </c>
      <c r="L44" s="74">
        <v>46.51894651221496</v>
      </c>
      <c r="M44" s="71"/>
    </row>
    <row r="45" spans="1:13" ht="11.45" customHeight="1" x14ac:dyDescent="0.15">
      <c r="A45" s="18">
        <v>36</v>
      </c>
      <c r="B45" s="19">
        <v>444</v>
      </c>
      <c r="C45" s="20">
        <v>395</v>
      </c>
      <c r="D45" s="21">
        <f t="shared" si="0"/>
        <v>839</v>
      </c>
      <c r="E45" s="22">
        <v>76</v>
      </c>
      <c r="F45" s="19">
        <v>335</v>
      </c>
      <c r="G45" s="20">
        <v>432</v>
      </c>
      <c r="H45" s="23">
        <f t="shared" si="1"/>
        <v>767</v>
      </c>
      <c r="I45" s="24"/>
      <c r="J45" s="58"/>
      <c r="K45" s="59"/>
      <c r="L45" s="60"/>
      <c r="M45" s="71"/>
    </row>
    <row r="46" spans="1:13" ht="11.45" customHeight="1" x14ac:dyDescent="0.15">
      <c r="A46" s="18">
        <v>37</v>
      </c>
      <c r="B46" s="19">
        <v>421</v>
      </c>
      <c r="C46" s="20">
        <v>436</v>
      </c>
      <c r="D46" s="21">
        <f t="shared" si="0"/>
        <v>857</v>
      </c>
      <c r="E46" s="22">
        <v>77</v>
      </c>
      <c r="F46" s="19">
        <v>384</v>
      </c>
      <c r="G46" s="20">
        <v>404</v>
      </c>
      <c r="H46" s="23">
        <f t="shared" si="1"/>
        <v>788</v>
      </c>
      <c r="I46" s="24" t="s">
        <v>8</v>
      </c>
      <c r="J46" s="64">
        <f>F49+J7+J13+J19+J25+J31+J37</f>
        <v>4194</v>
      </c>
      <c r="K46" s="65">
        <f>G49+K7+K13+K19+K25+K31+K37</f>
        <v>6340</v>
      </c>
      <c r="L46" s="66">
        <f>H49+L7+L13+L19+L25+L31+L37</f>
        <v>10534</v>
      </c>
      <c r="M46" s="71">
        <f>L46/L39</f>
        <v>0.14772950382856984</v>
      </c>
    </row>
    <row r="47" spans="1:13" ht="11.45" customHeight="1" x14ac:dyDescent="0.15">
      <c r="A47" s="18">
        <v>38</v>
      </c>
      <c r="B47" s="19">
        <v>447</v>
      </c>
      <c r="C47" s="20">
        <v>409</v>
      </c>
      <c r="D47" s="21">
        <f t="shared" si="0"/>
        <v>856</v>
      </c>
      <c r="E47" s="22">
        <v>78</v>
      </c>
      <c r="F47" s="19">
        <v>321</v>
      </c>
      <c r="G47" s="20">
        <v>359</v>
      </c>
      <c r="H47" s="23">
        <f t="shared" si="1"/>
        <v>680</v>
      </c>
      <c r="I47" s="24" t="s">
        <v>9</v>
      </c>
      <c r="J47" s="64">
        <f>J13+J19+J25+J31+J37</f>
        <v>1327</v>
      </c>
      <c r="K47" s="65">
        <f>K13+K19+K25+K31+K37</f>
        <v>2840</v>
      </c>
      <c r="L47" s="66">
        <f>L13+L19+L25+L31+L37</f>
        <v>4167</v>
      </c>
      <c r="M47" s="71">
        <f>L47/L39</f>
        <v>5.843828008863209E-2</v>
      </c>
    </row>
    <row r="48" spans="1:13" ht="11.45" customHeight="1" x14ac:dyDescent="0.15">
      <c r="A48" s="18">
        <v>39</v>
      </c>
      <c r="B48" s="19">
        <v>461</v>
      </c>
      <c r="C48" s="20">
        <v>435</v>
      </c>
      <c r="D48" s="21">
        <f t="shared" si="0"/>
        <v>896</v>
      </c>
      <c r="E48" s="22">
        <v>79</v>
      </c>
      <c r="F48" s="19">
        <v>351</v>
      </c>
      <c r="G48" s="20">
        <v>357</v>
      </c>
      <c r="H48" s="23">
        <f t="shared" si="1"/>
        <v>708</v>
      </c>
      <c r="I48" s="24" t="s">
        <v>10</v>
      </c>
      <c r="J48" s="64">
        <f>J25+J31+J37</f>
        <v>112</v>
      </c>
      <c r="K48" s="65">
        <f>K25+K31+K37</f>
        <v>469</v>
      </c>
      <c r="L48" s="66">
        <f>L25+L31+L37</f>
        <v>581</v>
      </c>
      <c r="M48" s="71">
        <f>L48/L39</f>
        <v>8.1479819370038984E-3</v>
      </c>
    </row>
    <row r="49" spans="1:13" ht="11.45" customHeight="1" thickBot="1" x14ac:dyDescent="0.2">
      <c r="A49" s="50" t="s">
        <v>4</v>
      </c>
      <c r="B49" s="51">
        <f>SUM(B44:B48)</f>
        <v>2176</v>
      </c>
      <c r="C49" s="52">
        <f>SUM(C44:C48)</f>
        <v>2084</v>
      </c>
      <c r="D49" s="53">
        <f t="shared" si="0"/>
        <v>4260</v>
      </c>
      <c r="E49" s="54" t="s">
        <v>4</v>
      </c>
      <c r="F49" s="51">
        <f>SUM(F44:F48)</f>
        <v>1652</v>
      </c>
      <c r="G49" s="52">
        <f>SUM(G44:G48)</f>
        <v>1854</v>
      </c>
      <c r="H49" s="55">
        <f t="shared" si="1"/>
        <v>3506</v>
      </c>
      <c r="I49" s="56" t="s">
        <v>11</v>
      </c>
      <c r="J49" s="67">
        <f>J31+J37</f>
        <v>16</v>
      </c>
      <c r="K49" s="68">
        <f>K31+K37</f>
        <v>63</v>
      </c>
      <c r="L49" s="69">
        <f>L31+L37</f>
        <v>79</v>
      </c>
      <c r="M49" s="71">
        <f>L49/L39</f>
        <v>1.1079011583877934E-3</v>
      </c>
    </row>
  </sheetData>
  <phoneticPr fontId="3"/>
  <printOptions horizontalCentered="1"/>
  <pageMargins left="0.78740157480314965" right="0.59055118110236227" top="0.78740157480314965" bottom="0.19685039370078741" header="0.51181102362204722" footer="0.51181102362204722"/>
  <pageSetup paperSize="9" orientation="landscape" r:id="rId1"/>
  <headerFooter alignWithMargins="0">
    <oddHeader>&amp;L&amp;"ＭＳ 明朝,標準"&amp;12『佐久市の年齢別男女別人口』　（令和3年4月1日現在）&amp;R&amp;12旧佐久市</oddHeader>
  </headerFooter>
  <ignoredErrors>
    <ignoredError sqref="D2 D3:D6 D8:D12 D14:D18 D20:D24 D26:D30 D32:D36 D38:D42 D44:D48 H2:H6 H8:H12 H14:H18 H20:H24 H26:H30 H32:H36 H38:H42 H44:H48 L32:L36 L26:L30 L20:L24 L2:L6 L8:L12 L14:L18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49"/>
  <sheetViews>
    <sheetView topLeftCell="E10" zoomScaleNormal="100" workbookViewId="0">
      <selection activeCell="J44" sqref="J44:L44"/>
    </sheetView>
  </sheetViews>
  <sheetFormatPr defaultRowHeight="9.9499999999999993" customHeight="1" x14ac:dyDescent="0.15"/>
  <cols>
    <col min="1" max="1" width="10.625" style="8" customWidth="1"/>
    <col min="2" max="4" width="10.625" style="17" customWidth="1"/>
    <col min="5" max="5" width="10.625" style="8" customWidth="1"/>
    <col min="6" max="8" width="10.625" style="17" customWidth="1"/>
    <col min="9" max="9" width="10.625" style="8" customWidth="1"/>
    <col min="10" max="12" width="10.625" style="17" customWidth="1"/>
    <col min="13" max="13" width="5.5" style="17" customWidth="1"/>
    <col min="14" max="14" width="7.625" style="17" customWidth="1"/>
    <col min="20" max="16384" width="9" style="17"/>
  </cols>
  <sheetData>
    <row r="1" spans="1:12" s="8" customFormat="1" ht="12.95" customHeight="1" thickBot="1" x14ac:dyDescent="0.2">
      <c r="A1" s="1" t="s">
        <v>13</v>
      </c>
      <c r="B1" s="2" t="s">
        <v>14</v>
      </c>
      <c r="C1" s="3" t="s">
        <v>15</v>
      </c>
      <c r="D1" s="4" t="s">
        <v>16</v>
      </c>
      <c r="E1" s="5" t="s">
        <v>13</v>
      </c>
      <c r="F1" s="2" t="s">
        <v>14</v>
      </c>
      <c r="G1" s="3" t="s">
        <v>15</v>
      </c>
      <c r="H1" s="6" t="s">
        <v>16</v>
      </c>
      <c r="I1" s="4" t="s">
        <v>13</v>
      </c>
      <c r="J1" s="2" t="s">
        <v>14</v>
      </c>
      <c r="K1" s="3" t="s">
        <v>15</v>
      </c>
      <c r="L1" s="7" t="s">
        <v>16</v>
      </c>
    </row>
    <row r="2" spans="1:12" ht="11.45" customHeight="1" thickTop="1" x14ac:dyDescent="0.15">
      <c r="A2" s="9">
        <v>0</v>
      </c>
      <c r="B2" s="10">
        <v>34</v>
      </c>
      <c r="C2" s="11">
        <v>28</v>
      </c>
      <c r="D2" s="12">
        <f t="shared" ref="D2:D49" si="0">SUM(B2:C2)</f>
        <v>62</v>
      </c>
      <c r="E2" s="13">
        <v>40</v>
      </c>
      <c r="F2" s="10">
        <v>64</v>
      </c>
      <c r="G2" s="11">
        <v>60</v>
      </c>
      <c r="H2" s="14">
        <f t="shared" ref="H2:H49" si="1">SUM(F2:G2)</f>
        <v>124</v>
      </c>
      <c r="I2" s="15">
        <v>80</v>
      </c>
      <c r="J2" s="10">
        <v>87</v>
      </c>
      <c r="K2" s="11">
        <v>99</v>
      </c>
      <c r="L2" s="16">
        <f t="shared" ref="L2:L37" si="2">SUM(J2:K2)</f>
        <v>186</v>
      </c>
    </row>
    <row r="3" spans="1:12" ht="11.45" customHeight="1" x14ac:dyDescent="0.15">
      <c r="A3" s="18">
        <v>1</v>
      </c>
      <c r="B3" s="19">
        <v>39</v>
      </c>
      <c r="C3" s="20">
        <v>32</v>
      </c>
      <c r="D3" s="21">
        <f t="shared" si="0"/>
        <v>71</v>
      </c>
      <c r="E3" s="22">
        <v>41</v>
      </c>
      <c r="F3" s="19">
        <v>70</v>
      </c>
      <c r="G3" s="20">
        <v>64</v>
      </c>
      <c r="H3" s="23">
        <f t="shared" si="1"/>
        <v>134</v>
      </c>
      <c r="I3" s="24">
        <v>81</v>
      </c>
      <c r="J3" s="19">
        <v>72</v>
      </c>
      <c r="K3" s="20">
        <v>77</v>
      </c>
      <c r="L3" s="25">
        <f t="shared" si="2"/>
        <v>149</v>
      </c>
    </row>
    <row r="4" spans="1:12" ht="11.45" customHeight="1" x14ac:dyDescent="0.15">
      <c r="A4" s="18">
        <v>2</v>
      </c>
      <c r="B4" s="19">
        <v>29</v>
      </c>
      <c r="C4" s="20">
        <v>33</v>
      </c>
      <c r="D4" s="21">
        <f t="shared" si="0"/>
        <v>62</v>
      </c>
      <c r="E4" s="22">
        <v>42</v>
      </c>
      <c r="F4" s="19">
        <v>70</v>
      </c>
      <c r="G4" s="20">
        <v>66</v>
      </c>
      <c r="H4" s="23">
        <f t="shared" si="1"/>
        <v>136</v>
      </c>
      <c r="I4" s="24">
        <v>82</v>
      </c>
      <c r="J4" s="19">
        <v>52</v>
      </c>
      <c r="K4" s="20">
        <v>79</v>
      </c>
      <c r="L4" s="25">
        <f t="shared" si="2"/>
        <v>131</v>
      </c>
    </row>
    <row r="5" spans="1:12" ht="11.45" customHeight="1" x14ac:dyDescent="0.15">
      <c r="A5" s="18">
        <v>3</v>
      </c>
      <c r="B5" s="19">
        <v>49</v>
      </c>
      <c r="C5" s="20">
        <v>43</v>
      </c>
      <c r="D5" s="21">
        <f t="shared" si="0"/>
        <v>92</v>
      </c>
      <c r="E5" s="22">
        <v>43</v>
      </c>
      <c r="F5" s="19">
        <v>82</v>
      </c>
      <c r="G5" s="20">
        <v>61</v>
      </c>
      <c r="H5" s="23">
        <f t="shared" si="1"/>
        <v>143</v>
      </c>
      <c r="I5" s="24">
        <v>83</v>
      </c>
      <c r="J5" s="19">
        <v>60</v>
      </c>
      <c r="K5" s="20">
        <v>79</v>
      </c>
      <c r="L5" s="25">
        <f t="shared" si="2"/>
        <v>139</v>
      </c>
    </row>
    <row r="6" spans="1:12" ht="11.45" customHeight="1" x14ac:dyDescent="0.15">
      <c r="A6" s="18">
        <v>4</v>
      </c>
      <c r="B6" s="19">
        <v>33</v>
      </c>
      <c r="C6" s="20">
        <v>36</v>
      </c>
      <c r="D6" s="21">
        <f t="shared" si="0"/>
        <v>69</v>
      </c>
      <c r="E6" s="22">
        <v>44</v>
      </c>
      <c r="F6" s="19">
        <v>81</v>
      </c>
      <c r="G6" s="20">
        <v>68</v>
      </c>
      <c r="H6" s="23">
        <f t="shared" si="1"/>
        <v>149</v>
      </c>
      <c r="I6" s="24">
        <v>84</v>
      </c>
      <c r="J6" s="19">
        <v>51</v>
      </c>
      <c r="K6" s="20">
        <v>80</v>
      </c>
      <c r="L6" s="25">
        <f t="shared" si="2"/>
        <v>131</v>
      </c>
    </row>
    <row r="7" spans="1:12" ht="11.45" customHeight="1" x14ac:dyDescent="0.15">
      <c r="A7" s="26" t="s">
        <v>17</v>
      </c>
      <c r="B7" s="27">
        <f>SUM(B2:B6)</f>
        <v>184</v>
      </c>
      <c r="C7" s="28">
        <f>SUM(C2:C6)</f>
        <v>172</v>
      </c>
      <c r="D7" s="29">
        <f t="shared" si="0"/>
        <v>356</v>
      </c>
      <c r="E7" s="30" t="s">
        <v>17</v>
      </c>
      <c r="F7" s="27">
        <f>SUM(F2:F6)</f>
        <v>367</v>
      </c>
      <c r="G7" s="28">
        <f>SUM(G2:G6)</f>
        <v>319</v>
      </c>
      <c r="H7" s="31">
        <f t="shared" si="1"/>
        <v>686</v>
      </c>
      <c r="I7" s="32" t="s">
        <v>17</v>
      </c>
      <c r="J7" s="27">
        <f>SUM(J2:J6)</f>
        <v>322</v>
      </c>
      <c r="K7" s="28">
        <f>SUM(K2:K6)</f>
        <v>414</v>
      </c>
      <c r="L7" s="33">
        <f t="shared" si="2"/>
        <v>736</v>
      </c>
    </row>
    <row r="8" spans="1:12" ht="11.45" customHeight="1" x14ac:dyDescent="0.15">
      <c r="A8" s="34">
        <v>5</v>
      </c>
      <c r="B8" s="35">
        <v>47</v>
      </c>
      <c r="C8" s="36">
        <v>51</v>
      </c>
      <c r="D8" s="37">
        <f t="shared" si="0"/>
        <v>98</v>
      </c>
      <c r="E8" s="38">
        <v>45</v>
      </c>
      <c r="F8" s="35">
        <v>88</v>
      </c>
      <c r="G8" s="36">
        <v>85</v>
      </c>
      <c r="H8" s="39">
        <f t="shared" si="1"/>
        <v>173</v>
      </c>
      <c r="I8" s="40">
        <v>85</v>
      </c>
      <c r="J8" s="35">
        <v>45</v>
      </c>
      <c r="K8" s="36">
        <v>87</v>
      </c>
      <c r="L8" s="41">
        <f t="shared" si="2"/>
        <v>132</v>
      </c>
    </row>
    <row r="9" spans="1:12" ht="11.45" customHeight="1" x14ac:dyDescent="0.15">
      <c r="A9" s="18">
        <v>6</v>
      </c>
      <c r="B9" s="19">
        <v>46</v>
      </c>
      <c r="C9" s="20">
        <v>42</v>
      </c>
      <c r="D9" s="21">
        <f t="shared" si="0"/>
        <v>88</v>
      </c>
      <c r="E9" s="22">
        <v>46</v>
      </c>
      <c r="F9" s="19">
        <v>97</v>
      </c>
      <c r="G9" s="20">
        <v>73</v>
      </c>
      <c r="H9" s="23">
        <f t="shared" si="1"/>
        <v>170</v>
      </c>
      <c r="I9" s="24">
        <v>86</v>
      </c>
      <c r="J9" s="19">
        <v>51</v>
      </c>
      <c r="K9" s="20">
        <v>72</v>
      </c>
      <c r="L9" s="25">
        <f t="shared" si="2"/>
        <v>123</v>
      </c>
    </row>
    <row r="10" spans="1:12" ht="11.45" customHeight="1" x14ac:dyDescent="0.15">
      <c r="A10" s="18">
        <v>7</v>
      </c>
      <c r="B10" s="19">
        <v>56</v>
      </c>
      <c r="C10" s="20">
        <v>55</v>
      </c>
      <c r="D10" s="21">
        <f t="shared" si="0"/>
        <v>111</v>
      </c>
      <c r="E10" s="22">
        <v>47</v>
      </c>
      <c r="F10" s="19">
        <v>84</v>
      </c>
      <c r="G10" s="20">
        <v>81</v>
      </c>
      <c r="H10" s="23">
        <f t="shared" si="1"/>
        <v>165</v>
      </c>
      <c r="I10" s="24">
        <v>87</v>
      </c>
      <c r="J10" s="19">
        <v>62</v>
      </c>
      <c r="K10" s="20">
        <v>79</v>
      </c>
      <c r="L10" s="25">
        <f t="shared" si="2"/>
        <v>141</v>
      </c>
    </row>
    <row r="11" spans="1:12" ht="11.45" customHeight="1" x14ac:dyDescent="0.15">
      <c r="A11" s="18">
        <v>8</v>
      </c>
      <c r="B11" s="19">
        <v>37</v>
      </c>
      <c r="C11" s="20">
        <v>58</v>
      </c>
      <c r="D11" s="21">
        <f t="shared" si="0"/>
        <v>95</v>
      </c>
      <c r="E11" s="22">
        <v>48</v>
      </c>
      <c r="F11" s="19">
        <v>82</v>
      </c>
      <c r="G11" s="20">
        <v>70</v>
      </c>
      <c r="H11" s="23">
        <f t="shared" si="1"/>
        <v>152</v>
      </c>
      <c r="I11" s="24">
        <v>88</v>
      </c>
      <c r="J11" s="19">
        <v>39</v>
      </c>
      <c r="K11" s="20">
        <v>73</v>
      </c>
      <c r="L11" s="25">
        <f t="shared" si="2"/>
        <v>112</v>
      </c>
    </row>
    <row r="12" spans="1:12" ht="11.45" customHeight="1" x14ac:dyDescent="0.15">
      <c r="A12" s="18">
        <v>9</v>
      </c>
      <c r="B12" s="19">
        <v>64</v>
      </c>
      <c r="C12" s="20">
        <v>31</v>
      </c>
      <c r="D12" s="21">
        <f t="shared" si="0"/>
        <v>95</v>
      </c>
      <c r="E12" s="22">
        <v>49</v>
      </c>
      <c r="F12" s="19">
        <v>72</v>
      </c>
      <c r="G12" s="20">
        <v>74</v>
      </c>
      <c r="H12" s="23">
        <f t="shared" si="1"/>
        <v>146</v>
      </c>
      <c r="I12" s="24">
        <v>89</v>
      </c>
      <c r="J12" s="19">
        <v>30</v>
      </c>
      <c r="K12" s="20">
        <v>69</v>
      </c>
      <c r="L12" s="25">
        <f t="shared" si="2"/>
        <v>99</v>
      </c>
    </row>
    <row r="13" spans="1:12" ht="11.45" customHeight="1" x14ac:dyDescent="0.15">
      <c r="A13" s="42" t="s">
        <v>17</v>
      </c>
      <c r="B13" s="43">
        <f>SUM(B8:B12)</f>
        <v>250</v>
      </c>
      <c r="C13" s="44">
        <f>SUM(C8:C12)</f>
        <v>237</v>
      </c>
      <c r="D13" s="45">
        <f t="shared" si="0"/>
        <v>487</v>
      </c>
      <c r="E13" s="46" t="s">
        <v>17</v>
      </c>
      <c r="F13" s="43">
        <f>SUM(F8:F12)</f>
        <v>423</v>
      </c>
      <c r="G13" s="44">
        <f>SUM(G8:G12)</f>
        <v>383</v>
      </c>
      <c r="H13" s="47">
        <f t="shared" si="1"/>
        <v>806</v>
      </c>
      <c r="I13" s="48" t="s">
        <v>17</v>
      </c>
      <c r="J13" s="43">
        <f>SUM(J8:J12)</f>
        <v>227</v>
      </c>
      <c r="K13" s="44">
        <f>SUM(K8:K12)</f>
        <v>380</v>
      </c>
      <c r="L13" s="49">
        <f t="shared" si="2"/>
        <v>607</v>
      </c>
    </row>
    <row r="14" spans="1:12" ht="11.45" customHeight="1" x14ac:dyDescent="0.15">
      <c r="A14" s="18">
        <v>10</v>
      </c>
      <c r="B14" s="19">
        <v>43</v>
      </c>
      <c r="C14" s="20">
        <v>59</v>
      </c>
      <c r="D14" s="21">
        <f t="shared" si="0"/>
        <v>102</v>
      </c>
      <c r="E14" s="22">
        <v>50</v>
      </c>
      <c r="F14" s="19">
        <v>72</v>
      </c>
      <c r="G14" s="20">
        <v>73</v>
      </c>
      <c r="H14" s="23">
        <f t="shared" si="1"/>
        <v>145</v>
      </c>
      <c r="I14" s="24">
        <v>90</v>
      </c>
      <c r="J14" s="19">
        <v>21</v>
      </c>
      <c r="K14" s="20">
        <v>58</v>
      </c>
      <c r="L14" s="25">
        <f t="shared" si="2"/>
        <v>79</v>
      </c>
    </row>
    <row r="15" spans="1:12" ht="11.45" customHeight="1" x14ac:dyDescent="0.15">
      <c r="A15" s="18">
        <v>11</v>
      </c>
      <c r="B15" s="19">
        <v>44</v>
      </c>
      <c r="C15" s="20">
        <v>55</v>
      </c>
      <c r="D15" s="21">
        <f t="shared" si="0"/>
        <v>99</v>
      </c>
      <c r="E15" s="22">
        <v>51</v>
      </c>
      <c r="F15" s="19">
        <v>80</v>
      </c>
      <c r="G15" s="20">
        <v>80</v>
      </c>
      <c r="H15" s="23">
        <f t="shared" si="1"/>
        <v>160</v>
      </c>
      <c r="I15" s="24">
        <v>91</v>
      </c>
      <c r="J15" s="19">
        <v>15</v>
      </c>
      <c r="K15" s="20">
        <v>48</v>
      </c>
      <c r="L15" s="25">
        <f t="shared" si="2"/>
        <v>63</v>
      </c>
    </row>
    <row r="16" spans="1:12" ht="11.45" customHeight="1" x14ac:dyDescent="0.15">
      <c r="A16" s="18">
        <v>12</v>
      </c>
      <c r="B16" s="19">
        <v>52</v>
      </c>
      <c r="C16" s="20">
        <v>36</v>
      </c>
      <c r="D16" s="21">
        <f t="shared" si="0"/>
        <v>88</v>
      </c>
      <c r="E16" s="22">
        <v>52</v>
      </c>
      <c r="F16" s="19">
        <v>82</v>
      </c>
      <c r="G16" s="20">
        <v>94</v>
      </c>
      <c r="H16" s="23">
        <f t="shared" si="1"/>
        <v>176</v>
      </c>
      <c r="I16" s="24">
        <v>92</v>
      </c>
      <c r="J16" s="19">
        <v>25</v>
      </c>
      <c r="K16" s="20">
        <v>60</v>
      </c>
      <c r="L16" s="25">
        <f t="shared" si="2"/>
        <v>85</v>
      </c>
    </row>
    <row r="17" spans="1:12" ht="11.45" customHeight="1" x14ac:dyDescent="0.15">
      <c r="A17" s="18">
        <v>13</v>
      </c>
      <c r="B17" s="19">
        <v>56</v>
      </c>
      <c r="C17" s="20">
        <v>55</v>
      </c>
      <c r="D17" s="21">
        <f t="shared" si="0"/>
        <v>111</v>
      </c>
      <c r="E17" s="22">
        <v>53</v>
      </c>
      <c r="F17" s="19">
        <v>86</v>
      </c>
      <c r="G17" s="20">
        <v>91</v>
      </c>
      <c r="H17" s="23">
        <f t="shared" si="1"/>
        <v>177</v>
      </c>
      <c r="I17" s="24">
        <v>93</v>
      </c>
      <c r="J17" s="19">
        <v>19</v>
      </c>
      <c r="K17" s="20">
        <v>25</v>
      </c>
      <c r="L17" s="25">
        <f t="shared" si="2"/>
        <v>44</v>
      </c>
    </row>
    <row r="18" spans="1:12" ht="11.45" customHeight="1" x14ac:dyDescent="0.15">
      <c r="A18" s="18">
        <v>14</v>
      </c>
      <c r="B18" s="19">
        <v>51</v>
      </c>
      <c r="C18" s="20">
        <v>55</v>
      </c>
      <c r="D18" s="21">
        <f t="shared" si="0"/>
        <v>106</v>
      </c>
      <c r="E18" s="22">
        <v>54</v>
      </c>
      <c r="F18" s="19">
        <v>92</v>
      </c>
      <c r="G18" s="20">
        <v>71</v>
      </c>
      <c r="H18" s="23">
        <f t="shared" si="1"/>
        <v>163</v>
      </c>
      <c r="I18" s="24">
        <v>94</v>
      </c>
      <c r="J18" s="19">
        <v>16</v>
      </c>
      <c r="K18" s="20">
        <v>46</v>
      </c>
      <c r="L18" s="25">
        <f t="shared" si="2"/>
        <v>62</v>
      </c>
    </row>
    <row r="19" spans="1:12" ht="11.45" customHeight="1" x14ac:dyDescent="0.15">
      <c r="A19" s="26" t="s">
        <v>17</v>
      </c>
      <c r="B19" s="27">
        <f>SUM(B14:B18)</f>
        <v>246</v>
      </c>
      <c r="C19" s="28">
        <f>SUM(C14:C18)</f>
        <v>260</v>
      </c>
      <c r="D19" s="29">
        <f t="shared" si="0"/>
        <v>506</v>
      </c>
      <c r="E19" s="30" t="s">
        <v>17</v>
      </c>
      <c r="F19" s="27">
        <f>SUM(F14:F18)</f>
        <v>412</v>
      </c>
      <c r="G19" s="28">
        <f>SUM(G14:G18)</f>
        <v>409</v>
      </c>
      <c r="H19" s="31">
        <f t="shared" si="1"/>
        <v>821</v>
      </c>
      <c r="I19" s="32" t="s">
        <v>17</v>
      </c>
      <c r="J19" s="27">
        <f>SUM(J14:J18)</f>
        <v>96</v>
      </c>
      <c r="K19" s="28">
        <f>SUM(K14:K18)</f>
        <v>237</v>
      </c>
      <c r="L19" s="33">
        <f t="shared" si="2"/>
        <v>333</v>
      </c>
    </row>
    <row r="20" spans="1:12" ht="11.45" customHeight="1" x14ac:dyDescent="0.15">
      <c r="A20" s="34">
        <v>15</v>
      </c>
      <c r="B20" s="35">
        <v>58</v>
      </c>
      <c r="C20" s="36">
        <v>50</v>
      </c>
      <c r="D20" s="37">
        <f t="shared" si="0"/>
        <v>108</v>
      </c>
      <c r="E20" s="38">
        <v>55</v>
      </c>
      <c r="F20" s="35">
        <v>81</v>
      </c>
      <c r="G20" s="36">
        <v>85</v>
      </c>
      <c r="H20" s="39">
        <f t="shared" si="1"/>
        <v>166</v>
      </c>
      <c r="I20" s="40">
        <v>95</v>
      </c>
      <c r="J20" s="35">
        <v>6</v>
      </c>
      <c r="K20" s="36">
        <v>32</v>
      </c>
      <c r="L20" s="41">
        <f t="shared" si="2"/>
        <v>38</v>
      </c>
    </row>
    <row r="21" spans="1:12" ht="11.45" customHeight="1" x14ac:dyDescent="0.15">
      <c r="A21" s="18">
        <v>16</v>
      </c>
      <c r="B21" s="19">
        <v>50</v>
      </c>
      <c r="C21" s="20">
        <v>48</v>
      </c>
      <c r="D21" s="21">
        <f t="shared" si="0"/>
        <v>98</v>
      </c>
      <c r="E21" s="22">
        <v>56</v>
      </c>
      <c r="F21" s="19">
        <v>100</v>
      </c>
      <c r="G21" s="20">
        <v>94</v>
      </c>
      <c r="H21" s="23">
        <f t="shared" si="1"/>
        <v>194</v>
      </c>
      <c r="I21" s="24">
        <v>96</v>
      </c>
      <c r="J21" s="19">
        <v>5</v>
      </c>
      <c r="K21" s="20">
        <v>27</v>
      </c>
      <c r="L21" s="25">
        <f t="shared" si="2"/>
        <v>32</v>
      </c>
    </row>
    <row r="22" spans="1:12" ht="11.45" customHeight="1" x14ac:dyDescent="0.15">
      <c r="A22" s="18">
        <v>17</v>
      </c>
      <c r="B22" s="19">
        <v>65</v>
      </c>
      <c r="C22" s="20">
        <v>49</v>
      </c>
      <c r="D22" s="21">
        <f t="shared" si="0"/>
        <v>114</v>
      </c>
      <c r="E22" s="22">
        <v>57</v>
      </c>
      <c r="F22" s="19">
        <v>100</v>
      </c>
      <c r="G22" s="20">
        <v>65</v>
      </c>
      <c r="H22" s="23">
        <f t="shared" si="1"/>
        <v>165</v>
      </c>
      <c r="I22" s="24">
        <v>97</v>
      </c>
      <c r="J22" s="19">
        <v>8</v>
      </c>
      <c r="K22" s="20">
        <v>17</v>
      </c>
      <c r="L22" s="25">
        <f t="shared" si="2"/>
        <v>25</v>
      </c>
    </row>
    <row r="23" spans="1:12" ht="11.45" customHeight="1" x14ac:dyDescent="0.15">
      <c r="A23" s="18">
        <v>18</v>
      </c>
      <c r="B23" s="19">
        <v>64</v>
      </c>
      <c r="C23" s="20">
        <v>51</v>
      </c>
      <c r="D23" s="21">
        <f t="shared" si="0"/>
        <v>115</v>
      </c>
      <c r="E23" s="22">
        <v>58</v>
      </c>
      <c r="F23" s="19">
        <v>104</v>
      </c>
      <c r="G23" s="20">
        <v>88</v>
      </c>
      <c r="H23" s="23">
        <f t="shared" si="1"/>
        <v>192</v>
      </c>
      <c r="I23" s="24">
        <v>98</v>
      </c>
      <c r="J23" s="19">
        <v>1</v>
      </c>
      <c r="K23" s="20">
        <v>17</v>
      </c>
      <c r="L23" s="25">
        <f t="shared" si="2"/>
        <v>18</v>
      </c>
    </row>
    <row r="24" spans="1:12" ht="11.45" customHeight="1" x14ac:dyDescent="0.15">
      <c r="A24" s="18">
        <v>19</v>
      </c>
      <c r="B24" s="19">
        <v>55</v>
      </c>
      <c r="C24" s="20">
        <v>60</v>
      </c>
      <c r="D24" s="21">
        <f t="shared" si="0"/>
        <v>115</v>
      </c>
      <c r="E24" s="22">
        <v>59</v>
      </c>
      <c r="F24" s="19">
        <v>88</v>
      </c>
      <c r="G24" s="20">
        <v>65</v>
      </c>
      <c r="H24" s="23">
        <f t="shared" si="1"/>
        <v>153</v>
      </c>
      <c r="I24" s="24">
        <v>99</v>
      </c>
      <c r="J24" s="19">
        <v>3</v>
      </c>
      <c r="K24" s="20">
        <v>11</v>
      </c>
      <c r="L24" s="25">
        <f t="shared" si="2"/>
        <v>14</v>
      </c>
    </row>
    <row r="25" spans="1:12" ht="11.45" customHeight="1" x14ac:dyDescent="0.15">
      <c r="A25" s="42" t="s">
        <v>17</v>
      </c>
      <c r="B25" s="43">
        <f>SUM(B20:B24)</f>
        <v>292</v>
      </c>
      <c r="C25" s="44">
        <f>SUM(C20:C24)</f>
        <v>258</v>
      </c>
      <c r="D25" s="45">
        <f t="shared" si="0"/>
        <v>550</v>
      </c>
      <c r="E25" s="46" t="s">
        <v>17</v>
      </c>
      <c r="F25" s="43">
        <f>SUM(F20:F24)</f>
        <v>473</v>
      </c>
      <c r="G25" s="44">
        <f>SUM(G20:G24)</f>
        <v>397</v>
      </c>
      <c r="H25" s="47">
        <f t="shared" si="1"/>
        <v>870</v>
      </c>
      <c r="I25" s="48" t="s">
        <v>17</v>
      </c>
      <c r="J25" s="43">
        <f>SUM(J20:J24)</f>
        <v>23</v>
      </c>
      <c r="K25" s="44">
        <f>SUM(K20:K24)</f>
        <v>104</v>
      </c>
      <c r="L25" s="49">
        <f t="shared" si="2"/>
        <v>127</v>
      </c>
    </row>
    <row r="26" spans="1:12" ht="11.45" customHeight="1" x14ac:dyDescent="0.15">
      <c r="A26" s="18">
        <v>20</v>
      </c>
      <c r="B26" s="19">
        <v>65</v>
      </c>
      <c r="C26" s="20">
        <v>52</v>
      </c>
      <c r="D26" s="21">
        <f t="shared" si="0"/>
        <v>117</v>
      </c>
      <c r="E26" s="22">
        <v>60</v>
      </c>
      <c r="F26" s="19">
        <v>66</v>
      </c>
      <c r="G26" s="20">
        <v>78</v>
      </c>
      <c r="H26" s="23">
        <f t="shared" si="1"/>
        <v>144</v>
      </c>
      <c r="I26" s="24">
        <v>100</v>
      </c>
      <c r="J26" s="19">
        <v>5</v>
      </c>
      <c r="K26" s="20">
        <v>7</v>
      </c>
      <c r="L26" s="25">
        <f t="shared" si="2"/>
        <v>12</v>
      </c>
    </row>
    <row r="27" spans="1:12" ht="11.45" customHeight="1" x14ac:dyDescent="0.15">
      <c r="A27" s="18">
        <v>21</v>
      </c>
      <c r="B27" s="19">
        <v>59</v>
      </c>
      <c r="C27" s="20">
        <v>48</v>
      </c>
      <c r="D27" s="21">
        <f t="shared" si="0"/>
        <v>107</v>
      </c>
      <c r="E27" s="22">
        <v>61</v>
      </c>
      <c r="F27" s="19">
        <v>89</v>
      </c>
      <c r="G27" s="20">
        <v>85</v>
      </c>
      <c r="H27" s="23">
        <f t="shared" si="1"/>
        <v>174</v>
      </c>
      <c r="I27" s="24">
        <v>101</v>
      </c>
      <c r="J27" s="19">
        <v>2</v>
      </c>
      <c r="K27" s="20">
        <v>6</v>
      </c>
      <c r="L27" s="25">
        <f t="shared" si="2"/>
        <v>8</v>
      </c>
    </row>
    <row r="28" spans="1:12" ht="11.45" customHeight="1" x14ac:dyDescent="0.15">
      <c r="A28" s="18">
        <v>22</v>
      </c>
      <c r="B28" s="19">
        <v>62</v>
      </c>
      <c r="C28" s="20">
        <v>49</v>
      </c>
      <c r="D28" s="21">
        <f t="shared" si="0"/>
        <v>111</v>
      </c>
      <c r="E28" s="22">
        <v>62</v>
      </c>
      <c r="F28" s="19">
        <v>87</v>
      </c>
      <c r="G28" s="20">
        <v>100</v>
      </c>
      <c r="H28" s="23">
        <f t="shared" si="1"/>
        <v>187</v>
      </c>
      <c r="I28" s="24">
        <v>102</v>
      </c>
      <c r="J28" s="19">
        <v>0</v>
      </c>
      <c r="K28" s="20">
        <v>1</v>
      </c>
      <c r="L28" s="25">
        <f t="shared" si="2"/>
        <v>1</v>
      </c>
    </row>
    <row r="29" spans="1:12" ht="11.45" customHeight="1" x14ac:dyDescent="0.15">
      <c r="A29" s="18">
        <v>23</v>
      </c>
      <c r="B29" s="19">
        <v>68</v>
      </c>
      <c r="C29" s="20">
        <v>43</v>
      </c>
      <c r="D29" s="21">
        <f t="shared" si="0"/>
        <v>111</v>
      </c>
      <c r="E29" s="22">
        <v>63</v>
      </c>
      <c r="F29" s="19">
        <v>90</v>
      </c>
      <c r="G29" s="20">
        <v>83</v>
      </c>
      <c r="H29" s="23">
        <f t="shared" si="1"/>
        <v>173</v>
      </c>
      <c r="I29" s="24">
        <v>103</v>
      </c>
      <c r="J29" s="19">
        <v>0</v>
      </c>
      <c r="K29" s="20">
        <v>2</v>
      </c>
      <c r="L29" s="25">
        <f t="shared" si="2"/>
        <v>2</v>
      </c>
    </row>
    <row r="30" spans="1:12" ht="11.45" customHeight="1" x14ac:dyDescent="0.15">
      <c r="A30" s="18">
        <v>24</v>
      </c>
      <c r="B30" s="19">
        <v>56</v>
      </c>
      <c r="C30" s="20">
        <v>48</v>
      </c>
      <c r="D30" s="21">
        <f t="shared" si="0"/>
        <v>104</v>
      </c>
      <c r="E30" s="22">
        <v>64</v>
      </c>
      <c r="F30" s="19">
        <v>81</v>
      </c>
      <c r="G30" s="20">
        <v>103</v>
      </c>
      <c r="H30" s="23">
        <f t="shared" si="1"/>
        <v>184</v>
      </c>
      <c r="I30" s="24">
        <v>104</v>
      </c>
      <c r="J30" s="19">
        <v>0</v>
      </c>
      <c r="K30" s="20">
        <v>4</v>
      </c>
      <c r="L30" s="25">
        <f t="shared" si="2"/>
        <v>4</v>
      </c>
    </row>
    <row r="31" spans="1:12" ht="11.45" customHeight="1" x14ac:dyDescent="0.15">
      <c r="A31" s="26" t="s">
        <v>17</v>
      </c>
      <c r="B31" s="27">
        <f>SUM(B26:B30)</f>
        <v>310</v>
      </c>
      <c r="C31" s="28">
        <f>SUM(C26:C30)</f>
        <v>240</v>
      </c>
      <c r="D31" s="29">
        <f t="shared" si="0"/>
        <v>550</v>
      </c>
      <c r="E31" s="30" t="s">
        <v>17</v>
      </c>
      <c r="F31" s="27">
        <f>SUM(F26:F30)</f>
        <v>413</v>
      </c>
      <c r="G31" s="28">
        <f>SUM(G26:G30)</f>
        <v>449</v>
      </c>
      <c r="H31" s="31">
        <f t="shared" si="1"/>
        <v>862</v>
      </c>
      <c r="I31" s="32" t="s">
        <v>17</v>
      </c>
      <c r="J31" s="27">
        <f>SUM(J26:J30)</f>
        <v>7</v>
      </c>
      <c r="K31" s="28">
        <f>SUM(K26:K30)</f>
        <v>20</v>
      </c>
      <c r="L31" s="33">
        <f t="shared" si="2"/>
        <v>27</v>
      </c>
    </row>
    <row r="32" spans="1:12" ht="11.45" customHeight="1" x14ac:dyDescent="0.15">
      <c r="A32" s="34">
        <v>25</v>
      </c>
      <c r="B32" s="35">
        <v>47</v>
      </c>
      <c r="C32" s="36">
        <v>52</v>
      </c>
      <c r="D32" s="37">
        <f t="shared" si="0"/>
        <v>99</v>
      </c>
      <c r="E32" s="38">
        <v>65</v>
      </c>
      <c r="F32" s="35">
        <v>102</v>
      </c>
      <c r="G32" s="36">
        <v>97</v>
      </c>
      <c r="H32" s="39">
        <f t="shared" si="1"/>
        <v>199</v>
      </c>
      <c r="I32" s="40">
        <v>105</v>
      </c>
      <c r="J32" s="35">
        <v>0</v>
      </c>
      <c r="K32" s="36">
        <v>1</v>
      </c>
      <c r="L32" s="41">
        <f t="shared" si="2"/>
        <v>1</v>
      </c>
    </row>
    <row r="33" spans="1:13" ht="11.45" customHeight="1" x14ac:dyDescent="0.15">
      <c r="A33" s="18">
        <v>26</v>
      </c>
      <c r="B33" s="19">
        <v>38</v>
      </c>
      <c r="C33" s="20">
        <v>34</v>
      </c>
      <c r="D33" s="21">
        <f t="shared" si="0"/>
        <v>72</v>
      </c>
      <c r="E33" s="22">
        <v>66</v>
      </c>
      <c r="F33" s="19">
        <v>109</v>
      </c>
      <c r="G33" s="20">
        <v>119</v>
      </c>
      <c r="H33" s="23">
        <f t="shared" si="1"/>
        <v>228</v>
      </c>
      <c r="I33" s="24">
        <v>106</v>
      </c>
      <c r="J33" s="19">
        <v>0</v>
      </c>
      <c r="K33" s="20">
        <v>0</v>
      </c>
      <c r="L33" s="25">
        <f t="shared" si="2"/>
        <v>0</v>
      </c>
    </row>
    <row r="34" spans="1:13" ht="11.45" customHeight="1" x14ac:dyDescent="0.15">
      <c r="A34" s="18">
        <v>27</v>
      </c>
      <c r="B34" s="19">
        <v>60</v>
      </c>
      <c r="C34" s="20">
        <v>56</v>
      </c>
      <c r="D34" s="21">
        <f t="shared" si="0"/>
        <v>116</v>
      </c>
      <c r="E34" s="22">
        <v>67</v>
      </c>
      <c r="F34" s="19">
        <v>106</v>
      </c>
      <c r="G34" s="20">
        <v>96</v>
      </c>
      <c r="H34" s="23">
        <f t="shared" si="1"/>
        <v>202</v>
      </c>
      <c r="I34" s="24">
        <v>107</v>
      </c>
      <c r="J34" s="19">
        <v>1</v>
      </c>
      <c r="K34" s="20">
        <v>0</v>
      </c>
      <c r="L34" s="25">
        <f t="shared" si="2"/>
        <v>1</v>
      </c>
    </row>
    <row r="35" spans="1:13" ht="11.45" customHeight="1" x14ac:dyDescent="0.15">
      <c r="A35" s="18">
        <v>28</v>
      </c>
      <c r="B35" s="19">
        <v>42</v>
      </c>
      <c r="C35" s="20">
        <v>40</v>
      </c>
      <c r="D35" s="21">
        <f t="shared" si="0"/>
        <v>82</v>
      </c>
      <c r="E35" s="22">
        <v>68</v>
      </c>
      <c r="F35" s="19">
        <v>88</v>
      </c>
      <c r="G35" s="20">
        <v>107</v>
      </c>
      <c r="H35" s="23">
        <f t="shared" si="1"/>
        <v>195</v>
      </c>
      <c r="I35" s="24">
        <v>108</v>
      </c>
      <c r="J35" s="19">
        <v>0</v>
      </c>
      <c r="K35" s="20">
        <v>0</v>
      </c>
      <c r="L35" s="25">
        <f t="shared" si="2"/>
        <v>0</v>
      </c>
    </row>
    <row r="36" spans="1:13" ht="11.45" customHeight="1" x14ac:dyDescent="0.15">
      <c r="A36" s="18">
        <v>29</v>
      </c>
      <c r="B36" s="19">
        <v>54</v>
      </c>
      <c r="C36" s="20">
        <v>48</v>
      </c>
      <c r="D36" s="21">
        <f t="shared" si="0"/>
        <v>102</v>
      </c>
      <c r="E36" s="22">
        <v>69</v>
      </c>
      <c r="F36" s="19">
        <v>108</v>
      </c>
      <c r="G36" s="20">
        <v>109</v>
      </c>
      <c r="H36" s="23">
        <f t="shared" si="1"/>
        <v>217</v>
      </c>
      <c r="I36" s="24">
        <v>109</v>
      </c>
      <c r="J36" s="19">
        <v>0</v>
      </c>
      <c r="K36" s="20">
        <v>0</v>
      </c>
      <c r="L36" s="25">
        <f t="shared" si="2"/>
        <v>0</v>
      </c>
    </row>
    <row r="37" spans="1:13" ht="11.45" customHeight="1" x14ac:dyDescent="0.15">
      <c r="A37" s="42" t="s">
        <v>17</v>
      </c>
      <c r="B37" s="43">
        <f>SUM(B32:B36)</f>
        <v>241</v>
      </c>
      <c r="C37" s="44">
        <f>SUM(C32:C36)</f>
        <v>230</v>
      </c>
      <c r="D37" s="45">
        <f t="shared" si="0"/>
        <v>471</v>
      </c>
      <c r="E37" s="46" t="s">
        <v>17</v>
      </c>
      <c r="F37" s="43">
        <f>SUM(F32:F36)</f>
        <v>513</v>
      </c>
      <c r="G37" s="44">
        <f>SUM(G32:G36)</f>
        <v>528</v>
      </c>
      <c r="H37" s="47">
        <f t="shared" si="1"/>
        <v>1041</v>
      </c>
      <c r="I37" s="48" t="s">
        <v>17</v>
      </c>
      <c r="J37" s="43">
        <f>SUM(J32:J36)</f>
        <v>1</v>
      </c>
      <c r="K37" s="44">
        <f>SUM(K32:K36)</f>
        <v>1</v>
      </c>
      <c r="L37" s="49">
        <f t="shared" si="2"/>
        <v>2</v>
      </c>
    </row>
    <row r="38" spans="1:13" ht="11.45" customHeight="1" x14ac:dyDescent="0.15">
      <c r="A38" s="18">
        <v>30</v>
      </c>
      <c r="B38" s="19">
        <v>39</v>
      </c>
      <c r="C38" s="20">
        <v>43</v>
      </c>
      <c r="D38" s="21">
        <f t="shared" si="0"/>
        <v>82</v>
      </c>
      <c r="E38" s="22">
        <v>70</v>
      </c>
      <c r="F38" s="19">
        <v>113</v>
      </c>
      <c r="G38" s="20">
        <v>134</v>
      </c>
      <c r="H38" s="23">
        <f t="shared" si="1"/>
        <v>247</v>
      </c>
      <c r="I38" s="40"/>
      <c r="J38" s="35"/>
      <c r="K38" s="96"/>
      <c r="L38" s="41"/>
    </row>
    <row r="39" spans="1:13" ht="11.45" customHeight="1" x14ac:dyDescent="0.15">
      <c r="A39" s="18">
        <v>31</v>
      </c>
      <c r="B39" s="19">
        <v>64</v>
      </c>
      <c r="C39" s="20">
        <v>41</v>
      </c>
      <c r="D39" s="21">
        <f t="shared" si="0"/>
        <v>105</v>
      </c>
      <c r="E39" s="22">
        <v>71</v>
      </c>
      <c r="F39" s="19">
        <v>119</v>
      </c>
      <c r="G39" s="20">
        <v>126</v>
      </c>
      <c r="H39" s="23">
        <f t="shared" si="1"/>
        <v>245</v>
      </c>
      <c r="I39" s="57" t="s">
        <v>16</v>
      </c>
      <c r="J39" s="61">
        <f>B7+B13+B19+B25+B31+B37+B43+B49+F7+F13+F19+F25+F31+F37+F43+F49+J7+J13+J19+J25+J31+J37</f>
        <v>6319</v>
      </c>
      <c r="K39" s="97">
        <f t="shared" ref="K39:L39" si="3">C7+C13+C19+C25+C31+C37+C43+C49+G7+G13+G19+G25+G31+G37+G43+G49+K7+K13+K19+K25+K31+K37</f>
        <v>6628</v>
      </c>
      <c r="L39" s="90">
        <f t="shared" si="3"/>
        <v>12947</v>
      </c>
      <c r="M39" s="75"/>
    </row>
    <row r="40" spans="1:13" ht="11.45" customHeight="1" x14ac:dyDescent="0.15">
      <c r="A40" s="18">
        <v>32</v>
      </c>
      <c r="B40" s="19">
        <v>67</v>
      </c>
      <c r="C40" s="20">
        <v>54</v>
      </c>
      <c r="D40" s="21">
        <f t="shared" si="0"/>
        <v>121</v>
      </c>
      <c r="E40" s="22">
        <v>72</v>
      </c>
      <c r="F40" s="19">
        <v>117</v>
      </c>
      <c r="G40" s="20">
        <v>103</v>
      </c>
      <c r="H40" s="23">
        <f t="shared" si="1"/>
        <v>220</v>
      </c>
      <c r="J40" s="19"/>
      <c r="L40" s="91"/>
      <c r="M40" s="71"/>
    </row>
    <row r="41" spans="1:13" ht="11.45" customHeight="1" x14ac:dyDescent="0.15">
      <c r="A41" s="18">
        <v>33</v>
      </c>
      <c r="B41" s="19">
        <v>60</v>
      </c>
      <c r="C41" s="20">
        <v>48</v>
      </c>
      <c r="D41" s="21">
        <f t="shared" si="0"/>
        <v>108</v>
      </c>
      <c r="E41" s="22">
        <v>73</v>
      </c>
      <c r="F41" s="19">
        <v>102</v>
      </c>
      <c r="G41" s="20">
        <v>133</v>
      </c>
      <c r="H41" s="23">
        <f t="shared" si="1"/>
        <v>235</v>
      </c>
      <c r="I41" s="24" t="s">
        <v>18</v>
      </c>
      <c r="J41" s="64">
        <f>B7+B13+B19</f>
        <v>680</v>
      </c>
      <c r="K41" s="98">
        <f>C7+C13+C19</f>
        <v>669</v>
      </c>
      <c r="L41" s="92">
        <f>SUM(J41:K41)</f>
        <v>1349</v>
      </c>
      <c r="M41" s="71">
        <f>L41/L39</f>
        <v>0.10419402178110759</v>
      </c>
    </row>
    <row r="42" spans="1:13" ht="11.45" customHeight="1" x14ac:dyDescent="0.15">
      <c r="A42" s="18">
        <v>34</v>
      </c>
      <c r="B42" s="19">
        <v>63</v>
      </c>
      <c r="C42" s="20">
        <v>59</v>
      </c>
      <c r="D42" s="21">
        <f t="shared" si="0"/>
        <v>122</v>
      </c>
      <c r="E42" s="22">
        <v>74</v>
      </c>
      <c r="F42" s="19">
        <v>82</v>
      </c>
      <c r="G42" s="20">
        <v>90</v>
      </c>
      <c r="H42" s="23">
        <f t="shared" si="1"/>
        <v>172</v>
      </c>
      <c r="I42" s="24" t="s">
        <v>19</v>
      </c>
      <c r="J42" s="64">
        <f>B25+B31+B37+B43+B49+F7+F13+F19+F25+F31</f>
        <v>3530</v>
      </c>
      <c r="K42" s="98">
        <f>C25+C31+C37+C43+C49+G7+G13+G19+G25+G31</f>
        <v>3241</v>
      </c>
      <c r="L42" s="92">
        <f>SUM(J42:K42)</f>
        <v>6771</v>
      </c>
      <c r="M42" s="71">
        <f>L42/L39</f>
        <v>0.52297829613037772</v>
      </c>
    </row>
    <row r="43" spans="1:13" ht="11.45" customHeight="1" x14ac:dyDescent="0.15">
      <c r="A43" s="26" t="s">
        <v>17</v>
      </c>
      <c r="B43" s="27">
        <f>SUM(B38:B42)</f>
        <v>293</v>
      </c>
      <c r="C43" s="28">
        <f>SUM(C38:C42)</f>
        <v>245</v>
      </c>
      <c r="D43" s="29">
        <f t="shared" si="0"/>
        <v>538</v>
      </c>
      <c r="E43" s="30" t="s">
        <v>17</v>
      </c>
      <c r="F43" s="27">
        <f>SUM(F38:F42)</f>
        <v>533</v>
      </c>
      <c r="G43" s="28">
        <f>SUM(G38:G42)</f>
        <v>586</v>
      </c>
      <c r="H43" s="31">
        <f t="shared" si="1"/>
        <v>1119</v>
      </c>
      <c r="I43" s="24" t="s">
        <v>20</v>
      </c>
      <c r="J43" s="58">
        <f>F37+F43+F49+J7+J13+J19+J25+J31+J37</f>
        <v>2109</v>
      </c>
      <c r="K43" s="99">
        <f t="shared" ref="K43:L43" si="4">G37+G43+G49+K7+K13+K19+K25+K31+K37</f>
        <v>2718</v>
      </c>
      <c r="L43" s="93">
        <f t="shared" si="4"/>
        <v>4827</v>
      </c>
      <c r="M43" s="71">
        <f>L43/L39</f>
        <v>0.37282768208851469</v>
      </c>
    </row>
    <row r="44" spans="1:13" ht="11.45" customHeight="1" x14ac:dyDescent="0.15">
      <c r="A44" s="34">
        <v>35</v>
      </c>
      <c r="B44" s="35">
        <v>55</v>
      </c>
      <c r="C44" s="36">
        <v>60</v>
      </c>
      <c r="D44" s="37">
        <f t="shared" si="0"/>
        <v>115</v>
      </c>
      <c r="E44" s="38">
        <v>75</v>
      </c>
      <c r="F44" s="35">
        <v>65</v>
      </c>
      <c r="G44" s="36">
        <v>79</v>
      </c>
      <c r="H44" s="39">
        <f t="shared" si="1"/>
        <v>144</v>
      </c>
      <c r="I44" s="81" t="s">
        <v>21</v>
      </c>
      <c r="J44" s="72">
        <v>49.678430131349899</v>
      </c>
      <c r="K44" s="100">
        <v>53.77308388654194</v>
      </c>
      <c r="L44" s="94">
        <v>51.774619602996836</v>
      </c>
      <c r="M44" s="71"/>
    </row>
    <row r="45" spans="1:13" ht="11.45" customHeight="1" x14ac:dyDescent="0.15">
      <c r="A45" s="18">
        <v>36</v>
      </c>
      <c r="B45" s="19">
        <v>61</v>
      </c>
      <c r="C45" s="20">
        <v>49</v>
      </c>
      <c r="D45" s="21">
        <f t="shared" si="0"/>
        <v>110</v>
      </c>
      <c r="E45" s="22">
        <v>76</v>
      </c>
      <c r="F45" s="19">
        <v>91</v>
      </c>
      <c r="G45" s="20">
        <v>98</v>
      </c>
      <c r="H45" s="23">
        <f t="shared" si="1"/>
        <v>189</v>
      </c>
      <c r="I45" s="18"/>
      <c r="J45" s="58"/>
      <c r="K45" s="99"/>
      <c r="L45" s="93"/>
      <c r="M45" s="71"/>
    </row>
    <row r="46" spans="1:13" ht="11.45" customHeight="1" x14ac:dyDescent="0.15">
      <c r="A46" s="18">
        <v>37</v>
      </c>
      <c r="B46" s="19">
        <v>56</v>
      </c>
      <c r="C46" s="20">
        <v>72</v>
      </c>
      <c r="D46" s="21">
        <f t="shared" si="0"/>
        <v>128</v>
      </c>
      <c r="E46" s="22">
        <v>77</v>
      </c>
      <c r="F46" s="19">
        <v>93</v>
      </c>
      <c r="G46" s="20">
        <v>96</v>
      </c>
      <c r="H46" s="23">
        <f t="shared" si="1"/>
        <v>189</v>
      </c>
      <c r="I46" s="18" t="s">
        <v>22</v>
      </c>
      <c r="J46" s="64">
        <f>F49+J7+J13+J19+J25+J31+J37</f>
        <v>1063</v>
      </c>
      <c r="K46" s="98">
        <f t="shared" ref="K46:L46" si="5">G49+K7+K13+K19+K25+K31+K37</f>
        <v>1604</v>
      </c>
      <c r="L46" s="92">
        <f t="shared" si="5"/>
        <v>2667</v>
      </c>
      <c r="M46" s="71">
        <f>L46/L39</f>
        <v>0.20599366648644474</v>
      </c>
    </row>
    <row r="47" spans="1:13" ht="11.45" customHeight="1" x14ac:dyDescent="0.15">
      <c r="A47" s="18">
        <v>38</v>
      </c>
      <c r="B47" s="19">
        <v>65</v>
      </c>
      <c r="C47" s="20">
        <v>69</v>
      </c>
      <c r="D47" s="21">
        <f t="shared" si="0"/>
        <v>134</v>
      </c>
      <c r="E47" s="22">
        <v>78</v>
      </c>
      <c r="F47" s="19">
        <v>71</v>
      </c>
      <c r="G47" s="20">
        <v>87</v>
      </c>
      <c r="H47" s="23">
        <f t="shared" si="1"/>
        <v>158</v>
      </c>
      <c r="I47" s="18" t="s">
        <v>23</v>
      </c>
      <c r="J47" s="64">
        <f>J13+J19+J25+J31+J37</f>
        <v>354</v>
      </c>
      <c r="K47" s="98">
        <f t="shared" ref="K47:L47" si="6">K13+K19+K25+K31+K37</f>
        <v>742</v>
      </c>
      <c r="L47" s="92">
        <f t="shared" si="6"/>
        <v>1096</v>
      </c>
      <c r="M47" s="71">
        <f>L47/L39</f>
        <v>8.4652815324013281E-2</v>
      </c>
    </row>
    <row r="48" spans="1:13" ht="11.45" customHeight="1" x14ac:dyDescent="0.15">
      <c r="A48" s="18">
        <v>39</v>
      </c>
      <c r="B48" s="19">
        <v>69</v>
      </c>
      <c r="C48" s="20">
        <v>61</v>
      </c>
      <c r="D48" s="21">
        <f t="shared" si="0"/>
        <v>130</v>
      </c>
      <c r="E48" s="22">
        <v>79</v>
      </c>
      <c r="F48" s="19">
        <v>67</v>
      </c>
      <c r="G48" s="20">
        <v>88</v>
      </c>
      <c r="H48" s="23">
        <f t="shared" si="1"/>
        <v>155</v>
      </c>
      <c r="I48" s="18" t="s">
        <v>24</v>
      </c>
      <c r="J48" s="64">
        <f>J25+J31+J37</f>
        <v>31</v>
      </c>
      <c r="K48" s="98">
        <f t="shared" ref="K48:L48" si="7">K25+K31+K37</f>
        <v>125</v>
      </c>
      <c r="L48" s="92">
        <f t="shared" si="7"/>
        <v>156</v>
      </c>
      <c r="M48" s="71">
        <f>L48/L39</f>
        <v>1.2049123349038387E-2</v>
      </c>
    </row>
    <row r="49" spans="1:13" ht="11.45" customHeight="1" thickBot="1" x14ac:dyDescent="0.2">
      <c r="A49" s="50" t="s">
        <v>17</v>
      </c>
      <c r="B49" s="51">
        <f>SUM(B44:B48)</f>
        <v>306</v>
      </c>
      <c r="C49" s="52">
        <f>SUM(C44:C48)</f>
        <v>311</v>
      </c>
      <c r="D49" s="53">
        <f t="shared" si="0"/>
        <v>617</v>
      </c>
      <c r="E49" s="54" t="s">
        <v>17</v>
      </c>
      <c r="F49" s="51">
        <f>SUM(F44:F48)</f>
        <v>387</v>
      </c>
      <c r="G49" s="52">
        <f>SUM(G44:G48)</f>
        <v>448</v>
      </c>
      <c r="H49" s="55">
        <f t="shared" si="1"/>
        <v>835</v>
      </c>
      <c r="I49" s="82" t="s">
        <v>25</v>
      </c>
      <c r="J49" s="67">
        <f>J31+J37</f>
        <v>8</v>
      </c>
      <c r="K49" s="101">
        <f t="shared" ref="K49:L49" si="8">K31+K37</f>
        <v>21</v>
      </c>
      <c r="L49" s="95">
        <f t="shared" si="8"/>
        <v>29</v>
      </c>
      <c r="M49" s="71">
        <f>L49/L39</f>
        <v>2.2399011353981617E-3</v>
      </c>
    </row>
  </sheetData>
  <phoneticPr fontId="3"/>
  <printOptions horizontalCentered="1"/>
  <pageMargins left="0.78740157480314965" right="0.59055118110236227" top="0.78740157480314965" bottom="0.19685039370078741" header="0.51181102362204722" footer="0.51181102362204722"/>
  <pageSetup paperSize="9" orientation="landscape" r:id="rId1"/>
  <headerFooter alignWithMargins="0">
    <oddHeader>&amp;L&amp;"ＭＳ 明朝,標準"&amp;12『佐久市の年齢別男女別人口』　（令和3年4月1日現在）&amp;R&amp;12旧臼田町</oddHeader>
  </headerFooter>
  <ignoredErrors>
    <ignoredError sqref="D2:D48 H2:H48 L2:L36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R49"/>
  <sheetViews>
    <sheetView topLeftCell="G13" zoomScaleNormal="100" workbookViewId="0">
      <selection activeCell="O42" sqref="O42"/>
    </sheetView>
  </sheetViews>
  <sheetFormatPr defaultRowHeight="9.9499999999999993" customHeight="1" x14ac:dyDescent="0.15"/>
  <cols>
    <col min="1" max="1" width="10.625" style="8" customWidth="1"/>
    <col min="2" max="4" width="10.625" style="17" customWidth="1"/>
    <col min="5" max="5" width="10.625" style="8" customWidth="1"/>
    <col min="6" max="8" width="10.625" style="17" customWidth="1"/>
    <col min="9" max="9" width="10.625" style="8" customWidth="1"/>
    <col min="10" max="12" width="10.625" style="17" customWidth="1"/>
    <col min="13" max="13" width="5.5" style="17" customWidth="1"/>
    <col min="19" max="16384" width="9" style="17"/>
  </cols>
  <sheetData>
    <row r="1" spans="1:12" s="8" customFormat="1" ht="12.95" customHeight="1" thickBot="1" x14ac:dyDescent="0.2">
      <c r="A1" s="1" t="s">
        <v>13</v>
      </c>
      <c r="B1" s="2" t="s">
        <v>14</v>
      </c>
      <c r="C1" s="3" t="s">
        <v>15</v>
      </c>
      <c r="D1" s="4" t="s">
        <v>16</v>
      </c>
      <c r="E1" s="5" t="s">
        <v>13</v>
      </c>
      <c r="F1" s="2" t="s">
        <v>14</v>
      </c>
      <c r="G1" s="3" t="s">
        <v>15</v>
      </c>
      <c r="H1" s="6" t="s">
        <v>16</v>
      </c>
      <c r="I1" s="4" t="s">
        <v>13</v>
      </c>
      <c r="J1" s="2" t="s">
        <v>14</v>
      </c>
      <c r="K1" s="3" t="s">
        <v>15</v>
      </c>
      <c r="L1" s="7" t="s">
        <v>16</v>
      </c>
    </row>
    <row r="2" spans="1:12" ht="11.45" customHeight="1" thickTop="1" x14ac:dyDescent="0.15">
      <c r="A2" s="9">
        <v>0</v>
      </c>
      <c r="B2" s="10">
        <v>13</v>
      </c>
      <c r="C2" s="11">
        <v>17</v>
      </c>
      <c r="D2" s="12">
        <f t="shared" ref="D2:D49" si="0">SUM(B2:C2)</f>
        <v>30</v>
      </c>
      <c r="E2" s="13">
        <v>40</v>
      </c>
      <c r="F2" s="10">
        <v>31</v>
      </c>
      <c r="G2" s="11">
        <v>27</v>
      </c>
      <c r="H2" s="14">
        <f t="shared" ref="H2:H49" si="1">SUM(F2:G2)</f>
        <v>58</v>
      </c>
      <c r="I2" s="15">
        <v>80</v>
      </c>
      <c r="J2" s="10">
        <v>34</v>
      </c>
      <c r="K2" s="11">
        <v>37</v>
      </c>
      <c r="L2" s="16">
        <f t="shared" ref="L2:L37" si="2">SUM(J2:K2)</f>
        <v>71</v>
      </c>
    </row>
    <row r="3" spans="1:12" ht="11.45" customHeight="1" x14ac:dyDescent="0.15">
      <c r="A3" s="18">
        <v>1</v>
      </c>
      <c r="B3" s="19">
        <v>15</v>
      </c>
      <c r="C3" s="20">
        <v>14</v>
      </c>
      <c r="D3" s="21">
        <f t="shared" si="0"/>
        <v>29</v>
      </c>
      <c r="E3" s="22">
        <v>41</v>
      </c>
      <c r="F3" s="19">
        <v>31</v>
      </c>
      <c r="G3" s="20">
        <v>30</v>
      </c>
      <c r="H3" s="23">
        <f t="shared" si="1"/>
        <v>61</v>
      </c>
      <c r="I3" s="24">
        <v>81</v>
      </c>
      <c r="J3" s="19">
        <v>27</v>
      </c>
      <c r="K3" s="20">
        <v>30</v>
      </c>
      <c r="L3" s="25">
        <f t="shared" si="2"/>
        <v>57</v>
      </c>
    </row>
    <row r="4" spans="1:12" ht="11.45" customHeight="1" x14ac:dyDescent="0.15">
      <c r="A4" s="18">
        <v>2</v>
      </c>
      <c r="B4" s="19">
        <v>13</v>
      </c>
      <c r="C4" s="20">
        <v>20</v>
      </c>
      <c r="D4" s="21">
        <f t="shared" si="0"/>
        <v>33</v>
      </c>
      <c r="E4" s="22">
        <v>42</v>
      </c>
      <c r="F4" s="19">
        <v>29</v>
      </c>
      <c r="G4" s="20">
        <v>33</v>
      </c>
      <c r="H4" s="23">
        <f t="shared" si="1"/>
        <v>62</v>
      </c>
      <c r="I4" s="24">
        <v>82</v>
      </c>
      <c r="J4" s="19">
        <v>21</v>
      </c>
      <c r="K4" s="20">
        <v>32</v>
      </c>
      <c r="L4" s="25">
        <f t="shared" si="2"/>
        <v>53</v>
      </c>
    </row>
    <row r="5" spans="1:12" ht="11.45" customHeight="1" x14ac:dyDescent="0.15">
      <c r="A5" s="18">
        <v>3</v>
      </c>
      <c r="B5" s="19">
        <v>23</v>
      </c>
      <c r="C5" s="20">
        <v>23</v>
      </c>
      <c r="D5" s="21">
        <f t="shared" si="0"/>
        <v>46</v>
      </c>
      <c r="E5" s="22">
        <v>43</v>
      </c>
      <c r="F5" s="19">
        <v>31</v>
      </c>
      <c r="G5" s="20">
        <v>29</v>
      </c>
      <c r="H5" s="23">
        <f t="shared" si="1"/>
        <v>60</v>
      </c>
      <c r="I5" s="24">
        <v>83</v>
      </c>
      <c r="J5" s="19">
        <v>30</v>
      </c>
      <c r="K5" s="20">
        <v>33</v>
      </c>
      <c r="L5" s="25">
        <f t="shared" si="2"/>
        <v>63</v>
      </c>
    </row>
    <row r="6" spans="1:12" ht="11.45" customHeight="1" x14ac:dyDescent="0.15">
      <c r="A6" s="18">
        <v>4</v>
      </c>
      <c r="B6" s="19">
        <v>28</v>
      </c>
      <c r="C6" s="20">
        <v>20</v>
      </c>
      <c r="D6" s="21">
        <f t="shared" si="0"/>
        <v>48</v>
      </c>
      <c r="E6" s="22">
        <v>44</v>
      </c>
      <c r="F6" s="19">
        <v>39</v>
      </c>
      <c r="G6" s="20">
        <v>32</v>
      </c>
      <c r="H6" s="23">
        <f t="shared" si="1"/>
        <v>71</v>
      </c>
      <c r="I6" s="24">
        <v>84</v>
      </c>
      <c r="J6" s="19">
        <v>22</v>
      </c>
      <c r="K6" s="20">
        <v>35</v>
      </c>
      <c r="L6" s="25">
        <f t="shared" si="2"/>
        <v>57</v>
      </c>
    </row>
    <row r="7" spans="1:12" ht="11.45" customHeight="1" x14ac:dyDescent="0.15">
      <c r="A7" s="26" t="s">
        <v>17</v>
      </c>
      <c r="B7" s="27">
        <f>SUM(B2:B6)</f>
        <v>92</v>
      </c>
      <c r="C7" s="28">
        <f>SUM(C2:C6)</f>
        <v>94</v>
      </c>
      <c r="D7" s="29">
        <f t="shared" si="0"/>
        <v>186</v>
      </c>
      <c r="E7" s="30" t="s">
        <v>17</v>
      </c>
      <c r="F7" s="27">
        <f>SUM(F2:F6)</f>
        <v>161</v>
      </c>
      <c r="G7" s="28">
        <f>SUM(G2:G6)</f>
        <v>151</v>
      </c>
      <c r="H7" s="31">
        <f t="shared" si="1"/>
        <v>312</v>
      </c>
      <c r="I7" s="32" t="s">
        <v>17</v>
      </c>
      <c r="J7" s="27">
        <f>SUM(J2:J6)</f>
        <v>134</v>
      </c>
      <c r="K7" s="28">
        <f>SUM(K2:K6)</f>
        <v>167</v>
      </c>
      <c r="L7" s="33">
        <f t="shared" si="2"/>
        <v>301</v>
      </c>
    </row>
    <row r="8" spans="1:12" ht="11.45" customHeight="1" x14ac:dyDescent="0.15">
      <c r="A8" s="34">
        <v>5</v>
      </c>
      <c r="B8" s="35">
        <v>23</v>
      </c>
      <c r="C8" s="36">
        <v>17</v>
      </c>
      <c r="D8" s="37">
        <f t="shared" si="0"/>
        <v>40</v>
      </c>
      <c r="E8" s="38">
        <v>45</v>
      </c>
      <c r="F8" s="35">
        <v>34</v>
      </c>
      <c r="G8" s="36">
        <v>36</v>
      </c>
      <c r="H8" s="39">
        <f t="shared" si="1"/>
        <v>70</v>
      </c>
      <c r="I8" s="40">
        <v>85</v>
      </c>
      <c r="J8" s="35">
        <v>18</v>
      </c>
      <c r="K8" s="36">
        <v>26</v>
      </c>
      <c r="L8" s="41">
        <f t="shared" si="2"/>
        <v>44</v>
      </c>
    </row>
    <row r="9" spans="1:12" ht="11.45" customHeight="1" x14ac:dyDescent="0.15">
      <c r="A9" s="18">
        <v>6</v>
      </c>
      <c r="B9" s="19">
        <v>30</v>
      </c>
      <c r="C9" s="20">
        <v>21</v>
      </c>
      <c r="D9" s="21">
        <f t="shared" si="0"/>
        <v>51</v>
      </c>
      <c r="E9" s="22">
        <v>46</v>
      </c>
      <c r="F9" s="19">
        <v>35</v>
      </c>
      <c r="G9" s="20">
        <v>39</v>
      </c>
      <c r="H9" s="23">
        <f t="shared" si="1"/>
        <v>74</v>
      </c>
      <c r="I9" s="24">
        <v>86</v>
      </c>
      <c r="J9" s="19">
        <v>11</v>
      </c>
      <c r="K9" s="20">
        <v>31</v>
      </c>
      <c r="L9" s="25">
        <f t="shared" si="2"/>
        <v>42</v>
      </c>
    </row>
    <row r="10" spans="1:12" ht="11.45" customHeight="1" x14ac:dyDescent="0.15">
      <c r="A10" s="18">
        <v>7</v>
      </c>
      <c r="B10" s="19">
        <v>17</v>
      </c>
      <c r="C10" s="20">
        <v>24</v>
      </c>
      <c r="D10" s="21">
        <f t="shared" si="0"/>
        <v>41</v>
      </c>
      <c r="E10" s="22">
        <v>47</v>
      </c>
      <c r="F10" s="19">
        <v>48</v>
      </c>
      <c r="G10" s="20">
        <v>45</v>
      </c>
      <c r="H10" s="23">
        <f t="shared" si="1"/>
        <v>93</v>
      </c>
      <c r="I10" s="24">
        <v>87</v>
      </c>
      <c r="J10" s="19">
        <v>13</v>
      </c>
      <c r="K10" s="20">
        <v>28</v>
      </c>
      <c r="L10" s="25">
        <f t="shared" si="2"/>
        <v>41</v>
      </c>
    </row>
    <row r="11" spans="1:12" ht="11.45" customHeight="1" x14ac:dyDescent="0.15">
      <c r="A11" s="18">
        <v>8</v>
      </c>
      <c r="B11" s="19">
        <v>28</v>
      </c>
      <c r="C11" s="20">
        <v>17</v>
      </c>
      <c r="D11" s="21">
        <f t="shared" si="0"/>
        <v>45</v>
      </c>
      <c r="E11" s="22">
        <v>48</v>
      </c>
      <c r="F11" s="19">
        <v>52</v>
      </c>
      <c r="G11" s="20">
        <v>43</v>
      </c>
      <c r="H11" s="23">
        <f t="shared" si="1"/>
        <v>95</v>
      </c>
      <c r="I11" s="24">
        <v>88</v>
      </c>
      <c r="J11" s="19">
        <v>13</v>
      </c>
      <c r="K11" s="20">
        <v>29</v>
      </c>
      <c r="L11" s="25">
        <f t="shared" si="2"/>
        <v>42</v>
      </c>
    </row>
    <row r="12" spans="1:12" ht="11.45" customHeight="1" x14ac:dyDescent="0.15">
      <c r="A12" s="18">
        <v>9</v>
      </c>
      <c r="B12" s="19">
        <v>26</v>
      </c>
      <c r="C12" s="20">
        <v>23</v>
      </c>
      <c r="D12" s="21">
        <f t="shared" si="0"/>
        <v>49</v>
      </c>
      <c r="E12" s="22">
        <v>49</v>
      </c>
      <c r="F12" s="19">
        <v>44</v>
      </c>
      <c r="G12" s="20">
        <v>39</v>
      </c>
      <c r="H12" s="23">
        <f t="shared" si="1"/>
        <v>83</v>
      </c>
      <c r="I12" s="24">
        <v>89</v>
      </c>
      <c r="J12" s="19">
        <v>18</v>
      </c>
      <c r="K12" s="20">
        <v>31</v>
      </c>
      <c r="L12" s="25">
        <f t="shared" si="2"/>
        <v>49</v>
      </c>
    </row>
    <row r="13" spans="1:12" ht="11.45" customHeight="1" x14ac:dyDescent="0.15">
      <c r="A13" s="42" t="s">
        <v>17</v>
      </c>
      <c r="B13" s="43">
        <f>SUM(B8:B12)</f>
        <v>124</v>
      </c>
      <c r="C13" s="44">
        <f>SUM(C8:C12)</f>
        <v>102</v>
      </c>
      <c r="D13" s="45">
        <f t="shared" si="0"/>
        <v>226</v>
      </c>
      <c r="E13" s="46" t="s">
        <v>17</v>
      </c>
      <c r="F13" s="43">
        <f>SUM(F8:F12)</f>
        <v>213</v>
      </c>
      <c r="G13" s="44">
        <f>SUM(G8:G12)</f>
        <v>202</v>
      </c>
      <c r="H13" s="47">
        <f t="shared" si="1"/>
        <v>415</v>
      </c>
      <c r="I13" s="48" t="s">
        <v>17</v>
      </c>
      <c r="J13" s="43">
        <f>SUM(J8:J12)</f>
        <v>73</v>
      </c>
      <c r="K13" s="44">
        <f>SUM(K8:K12)</f>
        <v>145</v>
      </c>
      <c r="L13" s="49">
        <f t="shared" si="2"/>
        <v>218</v>
      </c>
    </row>
    <row r="14" spans="1:12" ht="11.45" customHeight="1" x14ac:dyDescent="0.15">
      <c r="A14" s="18">
        <v>10</v>
      </c>
      <c r="B14" s="19">
        <v>28</v>
      </c>
      <c r="C14" s="20">
        <v>26</v>
      </c>
      <c r="D14" s="21">
        <f t="shared" si="0"/>
        <v>54</v>
      </c>
      <c r="E14" s="22">
        <v>50</v>
      </c>
      <c r="F14" s="19">
        <v>44</v>
      </c>
      <c r="G14" s="20">
        <v>37</v>
      </c>
      <c r="H14" s="23">
        <f t="shared" si="1"/>
        <v>81</v>
      </c>
      <c r="I14" s="24">
        <v>90</v>
      </c>
      <c r="J14" s="19">
        <v>10</v>
      </c>
      <c r="K14" s="20">
        <v>30</v>
      </c>
      <c r="L14" s="25">
        <f t="shared" si="2"/>
        <v>40</v>
      </c>
    </row>
    <row r="15" spans="1:12" ht="11.45" customHeight="1" x14ac:dyDescent="0.15">
      <c r="A15" s="18">
        <v>11</v>
      </c>
      <c r="B15" s="19">
        <v>25</v>
      </c>
      <c r="C15" s="20">
        <v>27</v>
      </c>
      <c r="D15" s="21">
        <f t="shared" si="0"/>
        <v>52</v>
      </c>
      <c r="E15" s="22">
        <v>51</v>
      </c>
      <c r="F15" s="19">
        <v>49</v>
      </c>
      <c r="G15" s="20">
        <v>38</v>
      </c>
      <c r="H15" s="23">
        <f t="shared" si="1"/>
        <v>87</v>
      </c>
      <c r="I15" s="24">
        <v>91</v>
      </c>
      <c r="J15" s="19">
        <v>4</v>
      </c>
      <c r="K15" s="20">
        <v>20</v>
      </c>
      <c r="L15" s="25">
        <f t="shared" si="2"/>
        <v>24</v>
      </c>
    </row>
    <row r="16" spans="1:12" ht="11.45" customHeight="1" x14ac:dyDescent="0.15">
      <c r="A16" s="18">
        <v>12</v>
      </c>
      <c r="B16" s="19">
        <v>22</v>
      </c>
      <c r="C16" s="20">
        <v>28</v>
      </c>
      <c r="D16" s="21">
        <f t="shared" si="0"/>
        <v>50</v>
      </c>
      <c r="E16" s="22">
        <v>52</v>
      </c>
      <c r="F16" s="19">
        <v>49</v>
      </c>
      <c r="G16" s="20">
        <v>44</v>
      </c>
      <c r="H16" s="23">
        <f t="shared" si="1"/>
        <v>93</v>
      </c>
      <c r="I16" s="24">
        <v>92</v>
      </c>
      <c r="J16" s="19">
        <v>13</v>
      </c>
      <c r="K16" s="20">
        <v>20</v>
      </c>
      <c r="L16" s="25">
        <f t="shared" si="2"/>
        <v>33</v>
      </c>
    </row>
    <row r="17" spans="1:12" ht="11.45" customHeight="1" x14ac:dyDescent="0.15">
      <c r="A17" s="18">
        <v>13</v>
      </c>
      <c r="B17" s="19">
        <v>26</v>
      </c>
      <c r="C17" s="20">
        <v>21</v>
      </c>
      <c r="D17" s="21">
        <f t="shared" si="0"/>
        <v>47</v>
      </c>
      <c r="E17" s="22">
        <v>53</v>
      </c>
      <c r="F17" s="19">
        <v>30</v>
      </c>
      <c r="G17" s="20">
        <v>37</v>
      </c>
      <c r="H17" s="23">
        <f t="shared" si="1"/>
        <v>67</v>
      </c>
      <c r="I17" s="24">
        <v>93</v>
      </c>
      <c r="J17" s="19">
        <v>8</v>
      </c>
      <c r="K17" s="20">
        <v>19</v>
      </c>
      <c r="L17" s="25">
        <f t="shared" si="2"/>
        <v>27</v>
      </c>
    </row>
    <row r="18" spans="1:12" ht="11.45" customHeight="1" x14ac:dyDescent="0.15">
      <c r="A18" s="18">
        <v>14</v>
      </c>
      <c r="B18" s="19">
        <v>34</v>
      </c>
      <c r="C18" s="20">
        <v>33</v>
      </c>
      <c r="D18" s="21">
        <f t="shared" si="0"/>
        <v>67</v>
      </c>
      <c r="E18" s="22">
        <v>54</v>
      </c>
      <c r="F18" s="19">
        <v>40</v>
      </c>
      <c r="G18" s="20">
        <v>28</v>
      </c>
      <c r="H18" s="23">
        <f t="shared" si="1"/>
        <v>68</v>
      </c>
      <c r="I18" s="24">
        <v>94</v>
      </c>
      <c r="J18" s="19">
        <v>5</v>
      </c>
      <c r="K18" s="20">
        <v>12</v>
      </c>
      <c r="L18" s="25">
        <f t="shared" si="2"/>
        <v>17</v>
      </c>
    </row>
    <row r="19" spans="1:12" ht="11.45" customHeight="1" x14ac:dyDescent="0.15">
      <c r="A19" s="26" t="s">
        <v>17</v>
      </c>
      <c r="B19" s="27">
        <f>SUM(B14:B18)</f>
        <v>135</v>
      </c>
      <c r="C19" s="28">
        <f>SUM(C14:C18)</f>
        <v>135</v>
      </c>
      <c r="D19" s="29">
        <f t="shared" si="0"/>
        <v>270</v>
      </c>
      <c r="E19" s="30" t="s">
        <v>17</v>
      </c>
      <c r="F19" s="27">
        <f>SUM(F14:F18)</f>
        <v>212</v>
      </c>
      <c r="G19" s="28">
        <f>SUM(G14:G18)</f>
        <v>184</v>
      </c>
      <c r="H19" s="31">
        <f t="shared" si="1"/>
        <v>396</v>
      </c>
      <c r="I19" s="32" t="s">
        <v>17</v>
      </c>
      <c r="J19" s="27">
        <f>SUM(J14:J18)</f>
        <v>40</v>
      </c>
      <c r="K19" s="28">
        <f>SUM(K14:K18)</f>
        <v>101</v>
      </c>
      <c r="L19" s="33">
        <f t="shared" si="2"/>
        <v>141</v>
      </c>
    </row>
    <row r="20" spans="1:12" ht="11.45" customHeight="1" x14ac:dyDescent="0.15">
      <c r="A20" s="34">
        <v>15</v>
      </c>
      <c r="B20" s="35">
        <v>25</v>
      </c>
      <c r="C20" s="36">
        <v>14</v>
      </c>
      <c r="D20" s="37">
        <f t="shared" si="0"/>
        <v>39</v>
      </c>
      <c r="E20" s="38">
        <v>55</v>
      </c>
      <c r="F20" s="35">
        <v>20</v>
      </c>
      <c r="G20" s="36">
        <v>33</v>
      </c>
      <c r="H20" s="39">
        <f t="shared" si="1"/>
        <v>53</v>
      </c>
      <c r="I20" s="40">
        <v>95</v>
      </c>
      <c r="J20" s="35">
        <v>4</v>
      </c>
      <c r="K20" s="36">
        <v>13</v>
      </c>
      <c r="L20" s="41">
        <f t="shared" si="2"/>
        <v>17</v>
      </c>
    </row>
    <row r="21" spans="1:12" ht="11.45" customHeight="1" x14ac:dyDescent="0.15">
      <c r="A21" s="18">
        <v>16</v>
      </c>
      <c r="B21" s="19">
        <v>21</v>
      </c>
      <c r="C21" s="20">
        <v>19</v>
      </c>
      <c r="D21" s="21">
        <f t="shared" si="0"/>
        <v>40</v>
      </c>
      <c r="E21" s="22">
        <v>56</v>
      </c>
      <c r="F21" s="19">
        <v>31</v>
      </c>
      <c r="G21" s="20">
        <v>43</v>
      </c>
      <c r="H21" s="23">
        <f t="shared" si="1"/>
        <v>74</v>
      </c>
      <c r="I21" s="24">
        <v>96</v>
      </c>
      <c r="J21" s="19">
        <v>4</v>
      </c>
      <c r="K21" s="20">
        <v>16</v>
      </c>
      <c r="L21" s="25">
        <f t="shared" si="2"/>
        <v>20</v>
      </c>
    </row>
    <row r="22" spans="1:12" ht="11.45" customHeight="1" x14ac:dyDescent="0.15">
      <c r="A22" s="18">
        <v>17</v>
      </c>
      <c r="B22" s="19">
        <v>44</v>
      </c>
      <c r="C22" s="20">
        <v>32</v>
      </c>
      <c r="D22" s="21">
        <f t="shared" si="0"/>
        <v>76</v>
      </c>
      <c r="E22" s="22">
        <v>57</v>
      </c>
      <c r="F22" s="19">
        <v>35</v>
      </c>
      <c r="G22" s="20">
        <v>39</v>
      </c>
      <c r="H22" s="23">
        <f t="shared" si="1"/>
        <v>74</v>
      </c>
      <c r="I22" s="24">
        <v>97</v>
      </c>
      <c r="J22" s="19">
        <v>3</v>
      </c>
      <c r="K22" s="20">
        <v>6</v>
      </c>
      <c r="L22" s="25">
        <f t="shared" si="2"/>
        <v>9</v>
      </c>
    </row>
    <row r="23" spans="1:12" ht="11.45" customHeight="1" x14ac:dyDescent="0.15">
      <c r="A23" s="18">
        <v>18</v>
      </c>
      <c r="B23" s="19">
        <v>28</v>
      </c>
      <c r="C23" s="20">
        <v>25</v>
      </c>
      <c r="D23" s="21">
        <f t="shared" si="0"/>
        <v>53</v>
      </c>
      <c r="E23" s="22">
        <v>58</v>
      </c>
      <c r="F23" s="19">
        <v>46</v>
      </c>
      <c r="G23" s="20">
        <v>34</v>
      </c>
      <c r="H23" s="23">
        <f t="shared" si="1"/>
        <v>80</v>
      </c>
      <c r="I23" s="24">
        <v>98</v>
      </c>
      <c r="J23" s="19">
        <v>2</v>
      </c>
      <c r="K23" s="20">
        <v>4</v>
      </c>
      <c r="L23" s="25">
        <f t="shared" si="2"/>
        <v>6</v>
      </c>
    </row>
    <row r="24" spans="1:12" ht="11.45" customHeight="1" x14ac:dyDescent="0.15">
      <c r="A24" s="18">
        <v>19</v>
      </c>
      <c r="B24" s="19">
        <v>34</v>
      </c>
      <c r="C24" s="20">
        <v>33</v>
      </c>
      <c r="D24" s="21">
        <f t="shared" si="0"/>
        <v>67</v>
      </c>
      <c r="E24" s="22">
        <v>59</v>
      </c>
      <c r="F24" s="19">
        <v>32</v>
      </c>
      <c r="G24" s="20">
        <v>42</v>
      </c>
      <c r="H24" s="23">
        <f t="shared" si="1"/>
        <v>74</v>
      </c>
      <c r="I24" s="24">
        <v>99</v>
      </c>
      <c r="J24" s="19">
        <v>1</v>
      </c>
      <c r="K24" s="20">
        <v>4</v>
      </c>
      <c r="L24" s="25">
        <f t="shared" si="2"/>
        <v>5</v>
      </c>
    </row>
    <row r="25" spans="1:12" ht="11.45" customHeight="1" x14ac:dyDescent="0.15">
      <c r="A25" s="42" t="s">
        <v>17</v>
      </c>
      <c r="B25" s="43">
        <f>SUM(B20:B24)</f>
        <v>152</v>
      </c>
      <c r="C25" s="44">
        <f>SUM(C20:C24)</f>
        <v>123</v>
      </c>
      <c r="D25" s="45">
        <f t="shared" si="0"/>
        <v>275</v>
      </c>
      <c r="E25" s="46" t="s">
        <v>17</v>
      </c>
      <c r="F25" s="43">
        <f>SUM(F20:F24)</f>
        <v>164</v>
      </c>
      <c r="G25" s="44">
        <f>SUM(G20:G24)</f>
        <v>191</v>
      </c>
      <c r="H25" s="47">
        <f t="shared" si="1"/>
        <v>355</v>
      </c>
      <c r="I25" s="48" t="s">
        <v>17</v>
      </c>
      <c r="J25" s="43">
        <f>SUM(J20:J24)</f>
        <v>14</v>
      </c>
      <c r="K25" s="44">
        <f>SUM(K20:K24)</f>
        <v>43</v>
      </c>
      <c r="L25" s="49">
        <f t="shared" si="2"/>
        <v>57</v>
      </c>
    </row>
    <row r="26" spans="1:12" ht="11.45" customHeight="1" x14ac:dyDescent="0.15">
      <c r="A26" s="18">
        <v>20</v>
      </c>
      <c r="B26" s="19">
        <v>24</v>
      </c>
      <c r="C26" s="20">
        <v>20</v>
      </c>
      <c r="D26" s="21">
        <f t="shared" si="0"/>
        <v>44</v>
      </c>
      <c r="E26" s="22">
        <v>60</v>
      </c>
      <c r="F26" s="19">
        <v>46</v>
      </c>
      <c r="G26" s="20">
        <v>48</v>
      </c>
      <c r="H26" s="23">
        <f t="shared" si="1"/>
        <v>94</v>
      </c>
      <c r="I26" s="24">
        <v>100</v>
      </c>
      <c r="J26" s="19">
        <v>1</v>
      </c>
      <c r="K26" s="20">
        <v>4</v>
      </c>
      <c r="L26" s="25">
        <f t="shared" si="2"/>
        <v>5</v>
      </c>
    </row>
    <row r="27" spans="1:12" ht="11.45" customHeight="1" x14ac:dyDescent="0.15">
      <c r="A27" s="18">
        <v>21</v>
      </c>
      <c r="B27" s="19">
        <v>26</v>
      </c>
      <c r="C27" s="20">
        <v>18</v>
      </c>
      <c r="D27" s="21">
        <f t="shared" si="0"/>
        <v>44</v>
      </c>
      <c r="E27" s="22">
        <v>61</v>
      </c>
      <c r="F27" s="19">
        <v>42</v>
      </c>
      <c r="G27" s="20">
        <v>30</v>
      </c>
      <c r="H27" s="23">
        <f t="shared" si="1"/>
        <v>72</v>
      </c>
      <c r="I27" s="24">
        <v>101</v>
      </c>
      <c r="J27" s="19">
        <v>0</v>
      </c>
      <c r="K27" s="20">
        <v>5</v>
      </c>
      <c r="L27" s="25">
        <f t="shared" si="2"/>
        <v>5</v>
      </c>
    </row>
    <row r="28" spans="1:12" ht="11.45" customHeight="1" x14ac:dyDescent="0.15">
      <c r="A28" s="18">
        <v>22</v>
      </c>
      <c r="B28" s="19">
        <v>23</v>
      </c>
      <c r="C28" s="20">
        <v>19</v>
      </c>
      <c r="D28" s="21">
        <f t="shared" si="0"/>
        <v>42</v>
      </c>
      <c r="E28" s="22">
        <v>62</v>
      </c>
      <c r="F28" s="19">
        <v>52</v>
      </c>
      <c r="G28" s="20">
        <v>51</v>
      </c>
      <c r="H28" s="23">
        <f t="shared" si="1"/>
        <v>103</v>
      </c>
      <c r="I28" s="24">
        <v>102</v>
      </c>
      <c r="J28" s="19">
        <v>0</v>
      </c>
      <c r="K28" s="20">
        <v>0</v>
      </c>
      <c r="L28" s="25">
        <f t="shared" si="2"/>
        <v>0</v>
      </c>
    </row>
    <row r="29" spans="1:12" ht="11.45" customHeight="1" x14ac:dyDescent="0.15">
      <c r="A29" s="18">
        <v>23</v>
      </c>
      <c r="B29" s="19">
        <v>29</v>
      </c>
      <c r="C29" s="20">
        <v>18</v>
      </c>
      <c r="D29" s="21">
        <f t="shared" si="0"/>
        <v>47</v>
      </c>
      <c r="E29" s="22">
        <v>63</v>
      </c>
      <c r="F29" s="19">
        <v>61</v>
      </c>
      <c r="G29" s="20">
        <v>36</v>
      </c>
      <c r="H29" s="23">
        <f t="shared" si="1"/>
        <v>97</v>
      </c>
      <c r="I29" s="24">
        <v>103</v>
      </c>
      <c r="J29" s="19">
        <v>0</v>
      </c>
      <c r="K29" s="20">
        <v>1</v>
      </c>
      <c r="L29" s="25">
        <f t="shared" si="2"/>
        <v>1</v>
      </c>
    </row>
    <row r="30" spans="1:12" ht="11.45" customHeight="1" x14ac:dyDescent="0.15">
      <c r="A30" s="18">
        <v>24</v>
      </c>
      <c r="B30" s="19">
        <v>18</v>
      </c>
      <c r="C30" s="20">
        <v>13</v>
      </c>
      <c r="D30" s="21">
        <f t="shared" si="0"/>
        <v>31</v>
      </c>
      <c r="E30" s="22">
        <v>64</v>
      </c>
      <c r="F30" s="19">
        <v>38</v>
      </c>
      <c r="G30" s="20">
        <v>44</v>
      </c>
      <c r="H30" s="23">
        <f t="shared" si="1"/>
        <v>82</v>
      </c>
      <c r="I30" s="24">
        <v>104</v>
      </c>
      <c r="J30" s="19">
        <v>0</v>
      </c>
      <c r="K30" s="20">
        <v>1</v>
      </c>
      <c r="L30" s="25">
        <f t="shared" si="2"/>
        <v>1</v>
      </c>
    </row>
    <row r="31" spans="1:12" ht="11.45" customHeight="1" x14ac:dyDescent="0.15">
      <c r="A31" s="26" t="s">
        <v>17</v>
      </c>
      <c r="B31" s="27">
        <f>SUM(B26:B30)</f>
        <v>120</v>
      </c>
      <c r="C31" s="28">
        <f>SUM(C26:C30)</f>
        <v>88</v>
      </c>
      <c r="D31" s="29">
        <f t="shared" si="0"/>
        <v>208</v>
      </c>
      <c r="E31" s="30" t="s">
        <v>17</v>
      </c>
      <c r="F31" s="27">
        <f>SUM(F26:F30)</f>
        <v>239</v>
      </c>
      <c r="G31" s="28">
        <f>SUM(G26:G30)</f>
        <v>209</v>
      </c>
      <c r="H31" s="31">
        <f t="shared" si="1"/>
        <v>448</v>
      </c>
      <c r="I31" s="32" t="s">
        <v>17</v>
      </c>
      <c r="J31" s="27">
        <f>SUM(J26:J30)</f>
        <v>1</v>
      </c>
      <c r="K31" s="28">
        <f>SUM(K26:K30)</f>
        <v>11</v>
      </c>
      <c r="L31" s="33">
        <f t="shared" si="2"/>
        <v>12</v>
      </c>
    </row>
    <row r="32" spans="1:12" ht="11.45" customHeight="1" x14ac:dyDescent="0.15">
      <c r="A32" s="34">
        <v>25</v>
      </c>
      <c r="B32" s="35">
        <v>15</v>
      </c>
      <c r="C32" s="36">
        <v>20</v>
      </c>
      <c r="D32" s="37">
        <f t="shared" si="0"/>
        <v>35</v>
      </c>
      <c r="E32" s="38">
        <v>65</v>
      </c>
      <c r="F32" s="35">
        <v>55</v>
      </c>
      <c r="G32" s="36">
        <v>57</v>
      </c>
      <c r="H32" s="39">
        <f t="shared" si="1"/>
        <v>112</v>
      </c>
      <c r="I32" s="40">
        <v>105</v>
      </c>
      <c r="J32" s="35">
        <v>0</v>
      </c>
      <c r="K32" s="36">
        <v>0</v>
      </c>
      <c r="L32" s="41">
        <f t="shared" si="2"/>
        <v>0</v>
      </c>
    </row>
    <row r="33" spans="1:13" ht="11.45" customHeight="1" x14ac:dyDescent="0.15">
      <c r="A33" s="18">
        <v>26</v>
      </c>
      <c r="B33" s="19">
        <v>28</v>
      </c>
      <c r="C33" s="20">
        <v>14</v>
      </c>
      <c r="D33" s="21">
        <f t="shared" si="0"/>
        <v>42</v>
      </c>
      <c r="E33" s="22">
        <v>66</v>
      </c>
      <c r="F33" s="19">
        <v>41</v>
      </c>
      <c r="G33" s="20">
        <v>42</v>
      </c>
      <c r="H33" s="23">
        <f t="shared" si="1"/>
        <v>83</v>
      </c>
      <c r="I33" s="24">
        <v>106</v>
      </c>
      <c r="J33" s="19">
        <v>0</v>
      </c>
      <c r="K33" s="20">
        <v>0</v>
      </c>
      <c r="L33" s="25">
        <f t="shared" si="2"/>
        <v>0</v>
      </c>
    </row>
    <row r="34" spans="1:13" ht="11.45" customHeight="1" x14ac:dyDescent="0.15">
      <c r="A34" s="18">
        <v>27</v>
      </c>
      <c r="B34" s="19">
        <v>24</v>
      </c>
      <c r="C34" s="20">
        <v>22</v>
      </c>
      <c r="D34" s="21">
        <f t="shared" si="0"/>
        <v>46</v>
      </c>
      <c r="E34" s="22">
        <v>67</v>
      </c>
      <c r="F34" s="19">
        <v>50</v>
      </c>
      <c r="G34" s="20">
        <v>57</v>
      </c>
      <c r="H34" s="23">
        <f t="shared" si="1"/>
        <v>107</v>
      </c>
      <c r="I34" s="24">
        <v>107</v>
      </c>
      <c r="J34" s="19">
        <v>0</v>
      </c>
      <c r="K34" s="20">
        <v>0</v>
      </c>
      <c r="L34" s="25">
        <f t="shared" si="2"/>
        <v>0</v>
      </c>
    </row>
    <row r="35" spans="1:13" ht="11.45" customHeight="1" x14ac:dyDescent="0.15">
      <c r="A35" s="18">
        <v>28</v>
      </c>
      <c r="B35" s="19">
        <v>13</v>
      </c>
      <c r="C35" s="20">
        <v>22</v>
      </c>
      <c r="D35" s="21">
        <f t="shared" si="0"/>
        <v>35</v>
      </c>
      <c r="E35" s="22">
        <v>68</v>
      </c>
      <c r="F35" s="19">
        <v>55</v>
      </c>
      <c r="G35" s="20">
        <v>46</v>
      </c>
      <c r="H35" s="23">
        <f t="shared" si="1"/>
        <v>101</v>
      </c>
      <c r="I35" s="24">
        <v>108</v>
      </c>
      <c r="J35" s="19">
        <v>0</v>
      </c>
      <c r="K35" s="20">
        <v>0</v>
      </c>
      <c r="L35" s="25">
        <f t="shared" si="2"/>
        <v>0</v>
      </c>
    </row>
    <row r="36" spans="1:13" ht="11.45" customHeight="1" x14ac:dyDescent="0.15">
      <c r="A36" s="18">
        <v>29</v>
      </c>
      <c r="B36" s="19">
        <v>26</v>
      </c>
      <c r="C36" s="20">
        <v>29</v>
      </c>
      <c r="D36" s="21">
        <f t="shared" si="0"/>
        <v>55</v>
      </c>
      <c r="E36" s="22">
        <v>69</v>
      </c>
      <c r="F36" s="19">
        <v>54</v>
      </c>
      <c r="G36" s="20">
        <v>50</v>
      </c>
      <c r="H36" s="23">
        <f t="shared" si="1"/>
        <v>104</v>
      </c>
      <c r="I36" s="24">
        <v>109</v>
      </c>
      <c r="J36" s="19">
        <v>0</v>
      </c>
      <c r="K36" s="20">
        <v>0</v>
      </c>
      <c r="L36" s="25">
        <f t="shared" si="2"/>
        <v>0</v>
      </c>
    </row>
    <row r="37" spans="1:13" ht="11.45" customHeight="1" x14ac:dyDescent="0.15">
      <c r="A37" s="42" t="s">
        <v>17</v>
      </c>
      <c r="B37" s="43">
        <f>SUM(B32:B36)</f>
        <v>106</v>
      </c>
      <c r="C37" s="44">
        <f>SUM(C32:C36)</f>
        <v>107</v>
      </c>
      <c r="D37" s="45">
        <f t="shared" si="0"/>
        <v>213</v>
      </c>
      <c r="E37" s="46" t="s">
        <v>17</v>
      </c>
      <c r="F37" s="43">
        <f>SUM(F32:F36)</f>
        <v>255</v>
      </c>
      <c r="G37" s="44">
        <f>SUM(G32:G36)</f>
        <v>252</v>
      </c>
      <c r="H37" s="47">
        <f t="shared" si="1"/>
        <v>507</v>
      </c>
      <c r="I37" s="48" t="s">
        <v>17</v>
      </c>
      <c r="J37" s="43">
        <f>SUM(J32:J36)</f>
        <v>0</v>
      </c>
      <c r="K37" s="44">
        <f>SUM(K32:K36)</f>
        <v>0</v>
      </c>
      <c r="L37" s="49">
        <f t="shared" si="2"/>
        <v>0</v>
      </c>
    </row>
    <row r="38" spans="1:13" ht="11.45" customHeight="1" x14ac:dyDescent="0.15">
      <c r="A38" s="18">
        <v>30</v>
      </c>
      <c r="B38" s="19">
        <v>20</v>
      </c>
      <c r="C38" s="20">
        <v>20</v>
      </c>
      <c r="D38" s="21">
        <f t="shared" si="0"/>
        <v>40</v>
      </c>
      <c r="E38" s="22">
        <v>70</v>
      </c>
      <c r="F38" s="19">
        <v>61</v>
      </c>
      <c r="G38" s="20">
        <v>61</v>
      </c>
      <c r="H38" s="23">
        <f t="shared" si="1"/>
        <v>122</v>
      </c>
      <c r="I38" s="24"/>
      <c r="J38" s="19"/>
      <c r="K38" s="20"/>
      <c r="L38" s="25"/>
    </row>
    <row r="39" spans="1:13" ht="11.45" customHeight="1" x14ac:dyDescent="0.15">
      <c r="A39" s="18">
        <v>31</v>
      </c>
      <c r="B39" s="19">
        <v>33</v>
      </c>
      <c r="C39" s="20">
        <v>22</v>
      </c>
      <c r="D39" s="21">
        <f t="shared" si="0"/>
        <v>55</v>
      </c>
      <c r="E39" s="22">
        <v>71</v>
      </c>
      <c r="F39" s="19">
        <v>56</v>
      </c>
      <c r="G39" s="20">
        <v>57</v>
      </c>
      <c r="H39" s="23">
        <f t="shared" si="1"/>
        <v>113</v>
      </c>
      <c r="I39" s="57" t="s">
        <v>16</v>
      </c>
      <c r="J39" s="61">
        <f>B7+B13+B19+B25+B31+B37+B43+B49+F7+F13+F19+F25+F31+F37+F43+F49+J7+J13+J19+J25+J31+J37</f>
        <v>2938</v>
      </c>
      <c r="K39" s="62">
        <f>C7+C13+C19+C25+C31+C37+C43+C49+G7+G13+G19+G25+G31+G37+G43+G49+K7+K13+K19+K25+K31+K37</f>
        <v>2974</v>
      </c>
      <c r="L39" s="63">
        <f>D7+D13+D19+D25+D31+D37+D43+D49+H7+H13+H19+H25+H31+H37+H43+H49+L7+L13+L19+L25+L31+L37</f>
        <v>5912</v>
      </c>
      <c r="M39" s="75"/>
    </row>
    <row r="40" spans="1:13" ht="11.45" customHeight="1" x14ac:dyDescent="0.15">
      <c r="A40" s="18">
        <v>32</v>
      </c>
      <c r="B40" s="19">
        <v>18</v>
      </c>
      <c r="C40" s="20">
        <v>16</v>
      </c>
      <c r="D40" s="21">
        <f t="shared" si="0"/>
        <v>34</v>
      </c>
      <c r="E40" s="22">
        <v>72</v>
      </c>
      <c r="F40" s="19">
        <v>53</v>
      </c>
      <c r="G40" s="20">
        <v>60</v>
      </c>
      <c r="H40" s="23">
        <f t="shared" si="1"/>
        <v>113</v>
      </c>
      <c r="I40" s="24"/>
      <c r="J40" s="64"/>
      <c r="K40" s="65"/>
      <c r="L40" s="66"/>
      <c r="M40" s="71"/>
    </row>
    <row r="41" spans="1:13" ht="11.45" customHeight="1" x14ac:dyDescent="0.15">
      <c r="A41" s="18">
        <v>33</v>
      </c>
      <c r="B41" s="19">
        <v>28</v>
      </c>
      <c r="C41" s="20">
        <v>20</v>
      </c>
      <c r="D41" s="21">
        <f t="shared" si="0"/>
        <v>48</v>
      </c>
      <c r="E41" s="22">
        <v>73</v>
      </c>
      <c r="F41" s="19">
        <v>56</v>
      </c>
      <c r="G41" s="20">
        <v>40</v>
      </c>
      <c r="H41" s="23">
        <f t="shared" si="1"/>
        <v>96</v>
      </c>
      <c r="I41" s="24" t="s">
        <v>18</v>
      </c>
      <c r="J41" s="64">
        <f>B7+B13+B19</f>
        <v>351</v>
      </c>
      <c r="K41" s="65">
        <f>C7+C13+C19</f>
        <v>331</v>
      </c>
      <c r="L41" s="66">
        <f>SUM(J41:K41)</f>
        <v>682</v>
      </c>
      <c r="M41" s="71">
        <f>L41/L39</f>
        <v>0.11535859269282815</v>
      </c>
    </row>
    <row r="42" spans="1:13" ht="11.45" customHeight="1" x14ac:dyDescent="0.15">
      <c r="A42" s="18">
        <v>34</v>
      </c>
      <c r="B42" s="19">
        <v>31</v>
      </c>
      <c r="C42" s="20">
        <v>23</v>
      </c>
      <c r="D42" s="21">
        <f t="shared" si="0"/>
        <v>54</v>
      </c>
      <c r="E42" s="22">
        <v>74</v>
      </c>
      <c r="F42" s="19">
        <v>36</v>
      </c>
      <c r="G42" s="20">
        <v>35</v>
      </c>
      <c r="H42" s="23">
        <f t="shared" si="1"/>
        <v>71</v>
      </c>
      <c r="I42" s="24" t="s">
        <v>19</v>
      </c>
      <c r="J42" s="64">
        <f>B25+B31+B37+B43+B49+F7+F13+F19+F25+F31</f>
        <v>1646</v>
      </c>
      <c r="K42" s="65">
        <f>C25+C31+C37+C43+C49+G7+G13+G19+G25+G31</f>
        <v>1496</v>
      </c>
      <c r="L42" s="66">
        <f>SUM(J42:K42)</f>
        <v>3142</v>
      </c>
      <c r="M42" s="71">
        <f>L42/L39</f>
        <v>0.53146143437077131</v>
      </c>
    </row>
    <row r="43" spans="1:13" ht="11.45" customHeight="1" x14ac:dyDescent="0.15">
      <c r="A43" s="26" t="s">
        <v>17</v>
      </c>
      <c r="B43" s="27">
        <f>SUM(B38:B42)</f>
        <v>130</v>
      </c>
      <c r="C43" s="28">
        <f>SUM(C38:C42)</f>
        <v>101</v>
      </c>
      <c r="D43" s="29">
        <f t="shared" si="0"/>
        <v>231</v>
      </c>
      <c r="E43" s="30" t="s">
        <v>17</v>
      </c>
      <c r="F43" s="27">
        <f>SUM(F38:F42)</f>
        <v>262</v>
      </c>
      <c r="G43" s="28">
        <f>SUM(G38:G42)</f>
        <v>253</v>
      </c>
      <c r="H43" s="31">
        <f t="shared" si="1"/>
        <v>515</v>
      </c>
      <c r="I43" s="24" t="s">
        <v>20</v>
      </c>
      <c r="J43" s="58">
        <f>F37+F43+F49+J7+J13+J19+J25+J31+J37</f>
        <v>941</v>
      </c>
      <c r="K43" s="59">
        <f>G37+G43+G49+K7+K13+K19+K25+K31+K37</f>
        <v>1147</v>
      </c>
      <c r="L43" s="60">
        <f>SUM(J43:K43)</f>
        <v>2088</v>
      </c>
      <c r="M43" s="71">
        <f>L43/L39</f>
        <v>0.35317997293640052</v>
      </c>
    </row>
    <row r="44" spans="1:13" ht="11.45" customHeight="1" x14ac:dyDescent="0.15">
      <c r="A44" s="34">
        <v>35</v>
      </c>
      <c r="B44" s="35">
        <v>22</v>
      </c>
      <c r="C44" s="36">
        <v>23</v>
      </c>
      <c r="D44" s="37">
        <f t="shared" si="0"/>
        <v>45</v>
      </c>
      <c r="E44" s="38">
        <v>75</v>
      </c>
      <c r="F44" s="35">
        <v>31</v>
      </c>
      <c r="G44" s="36">
        <v>25</v>
      </c>
      <c r="H44" s="39">
        <f t="shared" si="1"/>
        <v>56</v>
      </c>
      <c r="I44" s="70" t="s">
        <v>21</v>
      </c>
      <c r="J44" s="72">
        <v>48.816201497617428</v>
      </c>
      <c r="K44" s="73">
        <v>52.640551445864155</v>
      </c>
      <c r="L44" s="74">
        <v>50.740020297699594</v>
      </c>
      <c r="M44" s="71"/>
    </row>
    <row r="45" spans="1:13" ht="11.45" customHeight="1" x14ac:dyDescent="0.15">
      <c r="A45" s="18">
        <v>36</v>
      </c>
      <c r="B45" s="19">
        <v>30</v>
      </c>
      <c r="C45" s="20">
        <v>32</v>
      </c>
      <c r="D45" s="21">
        <f t="shared" si="0"/>
        <v>62</v>
      </c>
      <c r="E45" s="22">
        <v>76</v>
      </c>
      <c r="F45" s="19">
        <v>32</v>
      </c>
      <c r="G45" s="20">
        <v>40</v>
      </c>
      <c r="H45" s="23">
        <f t="shared" si="1"/>
        <v>72</v>
      </c>
      <c r="I45" s="24"/>
      <c r="J45" s="58"/>
      <c r="K45" s="59"/>
      <c r="L45" s="60"/>
      <c r="M45" s="71"/>
    </row>
    <row r="46" spans="1:13" ht="11.45" customHeight="1" x14ac:dyDescent="0.15">
      <c r="A46" s="18">
        <v>37</v>
      </c>
      <c r="B46" s="19">
        <v>22</v>
      </c>
      <c r="C46" s="20">
        <v>27</v>
      </c>
      <c r="D46" s="21">
        <f t="shared" si="0"/>
        <v>49</v>
      </c>
      <c r="E46" s="22">
        <v>77</v>
      </c>
      <c r="F46" s="19">
        <v>38</v>
      </c>
      <c r="G46" s="20">
        <v>39</v>
      </c>
      <c r="H46" s="23">
        <f t="shared" si="1"/>
        <v>77</v>
      </c>
      <c r="I46" s="24" t="s">
        <v>22</v>
      </c>
      <c r="J46" s="64">
        <f>F49+J7+J13+J19+J25+J31+J37</f>
        <v>424</v>
      </c>
      <c r="K46" s="65">
        <f>G49+K7+K13+K19+K25+K31+K37</f>
        <v>642</v>
      </c>
      <c r="L46" s="66">
        <f>H49+L7+L13+L19+L25+L31+L37</f>
        <v>1066</v>
      </c>
      <c r="M46" s="71">
        <f>L46/L39</f>
        <v>0.18031123139377536</v>
      </c>
    </row>
    <row r="47" spans="1:13" ht="11.45" customHeight="1" x14ac:dyDescent="0.15">
      <c r="A47" s="18">
        <v>38</v>
      </c>
      <c r="B47" s="19">
        <v>41</v>
      </c>
      <c r="C47" s="20">
        <v>22</v>
      </c>
      <c r="D47" s="21">
        <f t="shared" si="0"/>
        <v>63</v>
      </c>
      <c r="E47" s="22">
        <v>78</v>
      </c>
      <c r="F47" s="19">
        <v>27</v>
      </c>
      <c r="G47" s="20">
        <v>32</v>
      </c>
      <c r="H47" s="23">
        <f t="shared" si="1"/>
        <v>59</v>
      </c>
      <c r="I47" s="24" t="s">
        <v>23</v>
      </c>
      <c r="J47" s="64">
        <f>J13+J19+J25+J31+J37</f>
        <v>128</v>
      </c>
      <c r="K47" s="65">
        <f>K13+K19+K25+K31+K37</f>
        <v>300</v>
      </c>
      <c r="L47" s="66">
        <f>L13+L19+L25+L31+L37</f>
        <v>428</v>
      </c>
      <c r="M47" s="71">
        <f>L47/L39</f>
        <v>7.2395128552097426E-2</v>
      </c>
    </row>
    <row r="48" spans="1:13" ht="11.45" customHeight="1" x14ac:dyDescent="0.15">
      <c r="A48" s="18">
        <v>39</v>
      </c>
      <c r="B48" s="19">
        <v>34</v>
      </c>
      <c r="C48" s="20">
        <v>36</v>
      </c>
      <c r="D48" s="21">
        <f t="shared" si="0"/>
        <v>70</v>
      </c>
      <c r="E48" s="22">
        <v>79</v>
      </c>
      <c r="F48" s="19">
        <v>34</v>
      </c>
      <c r="G48" s="20">
        <v>39</v>
      </c>
      <c r="H48" s="23">
        <f t="shared" si="1"/>
        <v>73</v>
      </c>
      <c r="I48" s="24" t="s">
        <v>24</v>
      </c>
      <c r="J48" s="64">
        <f>J25+J31+J37</f>
        <v>15</v>
      </c>
      <c r="K48" s="65">
        <f>K25+K31+K37</f>
        <v>54</v>
      </c>
      <c r="L48" s="66">
        <f>L25+L31+L37</f>
        <v>69</v>
      </c>
      <c r="M48" s="71">
        <f>L48/L39</f>
        <v>1.1671177266576455E-2</v>
      </c>
    </row>
    <row r="49" spans="1:13" ht="11.45" customHeight="1" thickBot="1" x14ac:dyDescent="0.2">
      <c r="A49" s="50" t="s">
        <v>17</v>
      </c>
      <c r="B49" s="51">
        <f>SUM(B44:B48)</f>
        <v>149</v>
      </c>
      <c r="C49" s="52">
        <f>SUM(C44:C48)</f>
        <v>140</v>
      </c>
      <c r="D49" s="53">
        <f t="shared" si="0"/>
        <v>289</v>
      </c>
      <c r="E49" s="54" t="s">
        <v>17</v>
      </c>
      <c r="F49" s="51">
        <f>SUM(F44:F48)</f>
        <v>162</v>
      </c>
      <c r="G49" s="52">
        <f>SUM(G44:G48)</f>
        <v>175</v>
      </c>
      <c r="H49" s="55">
        <f t="shared" si="1"/>
        <v>337</v>
      </c>
      <c r="I49" s="56" t="s">
        <v>25</v>
      </c>
      <c r="J49" s="67">
        <f>J31+J37</f>
        <v>1</v>
      </c>
      <c r="K49" s="68">
        <f>K31+K37</f>
        <v>11</v>
      </c>
      <c r="L49" s="69">
        <f>L31+L37</f>
        <v>12</v>
      </c>
      <c r="M49" s="71">
        <f>L49/L39</f>
        <v>2.0297699594046007E-3</v>
      </c>
    </row>
  </sheetData>
  <phoneticPr fontId="3"/>
  <printOptions horizontalCentered="1"/>
  <pageMargins left="0.78740157480314965" right="0.59055118110236227" top="0.78740157480314965" bottom="0.19685039370078741" header="0.51181102362204722" footer="0.51181102362204722"/>
  <pageSetup paperSize="9" orientation="landscape" r:id="rId1"/>
  <headerFooter alignWithMargins="0">
    <oddHeader>&amp;L&amp;"ＭＳ 明朝,標準"&amp;12『佐久市の年齢別男女別人口』　（令和3年4月1日現在）&amp;R&amp;12旧浅科村</oddHeader>
  </headerFooter>
  <ignoredErrors>
    <ignoredError sqref="D7:L7 D49:L49 D44:E44 D43:L43 D37:I37 D2:E6 H2:I6 D13:L13 D8:E12 H8:I12 D19:L19 D14:E18 H14:I18 D25:L25 D20:E24 H20:I24 D31:L31 D26:E30 H26:I30 D32:E36 H32:I36 D38:E42 H38:L42 D45:E48 H45:L48 L2:L6 L8:L12 L14:L18 L20:L24 L26:L30 L32:L36 H44:I44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S49"/>
  <sheetViews>
    <sheetView topLeftCell="D13" zoomScaleNormal="100" workbookViewId="0">
      <selection activeCell="J32" sqref="J32:K36"/>
    </sheetView>
  </sheetViews>
  <sheetFormatPr defaultRowHeight="9.9499999999999993" customHeight="1" x14ac:dyDescent="0.15"/>
  <cols>
    <col min="1" max="1" width="10.625" style="8" customWidth="1"/>
    <col min="2" max="4" width="10.625" style="17" customWidth="1"/>
    <col min="5" max="5" width="10.625" style="8" customWidth="1"/>
    <col min="6" max="8" width="10.625" style="17" customWidth="1"/>
    <col min="9" max="9" width="10.625" style="8" customWidth="1"/>
    <col min="10" max="12" width="10.625" style="17" customWidth="1"/>
    <col min="13" max="13" width="5.5" style="17" customWidth="1"/>
    <col min="14" max="14" width="7.625" style="17" customWidth="1"/>
    <col min="15" max="15" width="9" style="17"/>
    <col min="20" max="16384" width="9" style="17"/>
  </cols>
  <sheetData>
    <row r="1" spans="1:15" s="8" customFormat="1" ht="12.95" customHeight="1" thickBot="1" x14ac:dyDescent="0.2">
      <c r="A1" s="1" t="s">
        <v>13</v>
      </c>
      <c r="B1" s="2" t="s">
        <v>14</v>
      </c>
      <c r="C1" s="3" t="s">
        <v>15</v>
      </c>
      <c r="D1" s="4" t="s">
        <v>16</v>
      </c>
      <c r="E1" s="5" t="s">
        <v>13</v>
      </c>
      <c r="F1" s="2" t="s">
        <v>14</v>
      </c>
      <c r="G1" s="3" t="s">
        <v>15</v>
      </c>
      <c r="H1" s="6" t="s">
        <v>16</v>
      </c>
      <c r="I1" s="4" t="s">
        <v>13</v>
      </c>
      <c r="J1" s="2" t="s">
        <v>14</v>
      </c>
      <c r="K1" s="3" t="s">
        <v>15</v>
      </c>
      <c r="L1" s="7" t="s">
        <v>16</v>
      </c>
    </row>
    <row r="2" spans="1:15" ht="11.45" customHeight="1" thickTop="1" x14ac:dyDescent="0.15">
      <c r="A2" s="9">
        <v>0</v>
      </c>
      <c r="B2" s="10">
        <v>22</v>
      </c>
      <c r="C2" s="11">
        <v>18</v>
      </c>
      <c r="D2" s="12">
        <f t="shared" ref="D2:D49" si="0">SUM(B2:C2)</f>
        <v>40</v>
      </c>
      <c r="E2" s="13">
        <v>40</v>
      </c>
      <c r="F2" s="10">
        <v>53</v>
      </c>
      <c r="G2" s="11">
        <v>44</v>
      </c>
      <c r="H2" s="14">
        <f t="shared" ref="H2:H49" si="1">SUM(F2:G2)</f>
        <v>97</v>
      </c>
      <c r="I2" s="15">
        <v>80</v>
      </c>
      <c r="J2" s="10">
        <v>51</v>
      </c>
      <c r="K2" s="11">
        <v>53</v>
      </c>
      <c r="L2" s="16">
        <f t="shared" ref="L2:L37" si="2">SUM(J2:K2)</f>
        <v>104</v>
      </c>
      <c r="O2" s="77"/>
    </row>
    <row r="3" spans="1:15" ht="11.45" customHeight="1" x14ac:dyDescent="0.15">
      <c r="A3" s="18">
        <v>1</v>
      </c>
      <c r="B3" s="19">
        <v>11</v>
      </c>
      <c r="C3" s="20">
        <v>19</v>
      </c>
      <c r="D3" s="21">
        <f t="shared" si="0"/>
        <v>30</v>
      </c>
      <c r="E3" s="22">
        <v>41</v>
      </c>
      <c r="F3" s="19">
        <v>37</v>
      </c>
      <c r="G3" s="20">
        <v>46</v>
      </c>
      <c r="H3" s="23">
        <f t="shared" si="1"/>
        <v>83</v>
      </c>
      <c r="I3" s="24">
        <v>81</v>
      </c>
      <c r="J3" s="19">
        <v>39</v>
      </c>
      <c r="K3" s="20">
        <v>53</v>
      </c>
      <c r="L3" s="25">
        <f t="shared" si="2"/>
        <v>92</v>
      </c>
      <c r="O3" s="77"/>
    </row>
    <row r="4" spans="1:15" ht="11.45" customHeight="1" x14ac:dyDescent="0.15">
      <c r="A4" s="18">
        <v>2</v>
      </c>
      <c r="B4" s="19">
        <v>14</v>
      </c>
      <c r="C4" s="20">
        <v>26</v>
      </c>
      <c r="D4" s="21">
        <f t="shared" si="0"/>
        <v>40</v>
      </c>
      <c r="E4" s="22">
        <v>42</v>
      </c>
      <c r="F4" s="19">
        <v>39</v>
      </c>
      <c r="G4" s="20">
        <v>30</v>
      </c>
      <c r="H4" s="23">
        <f t="shared" si="1"/>
        <v>69</v>
      </c>
      <c r="I4" s="24">
        <v>82</v>
      </c>
      <c r="J4" s="19">
        <v>39</v>
      </c>
      <c r="K4" s="20">
        <v>37</v>
      </c>
      <c r="L4" s="25">
        <f t="shared" si="2"/>
        <v>76</v>
      </c>
      <c r="O4" s="77"/>
    </row>
    <row r="5" spans="1:15" ht="11.45" customHeight="1" x14ac:dyDescent="0.15">
      <c r="A5" s="18">
        <v>3</v>
      </c>
      <c r="B5" s="19">
        <v>24</v>
      </c>
      <c r="C5" s="20">
        <v>18</v>
      </c>
      <c r="D5" s="21">
        <f t="shared" si="0"/>
        <v>42</v>
      </c>
      <c r="E5" s="22">
        <v>43</v>
      </c>
      <c r="F5" s="19">
        <v>49</v>
      </c>
      <c r="G5" s="20">
        <v>46</v>
      </c>
      <c r="H5" s="23">
        <f t="shared" si="1"/>
        <v>95</v>
      </c>
      <c r="I5" s="24">
        <v>83</v>
      </c>
      <c r="J5" s="19">
        <v>58</v>
      </c>
      <c r="K5" s="20">
        <v>62</v>
      </c>
      <c r="L5" s="25">
        <f t="shared" si="2"/>
        <v>120</v>
      </c>
      <c r="O5" s="77"/>
    </row>
    <row r="6" spans="1:15" ht="11.45" customHeight="1" x14ac:dyDescent="0.15">
      <c r="A6" s="18">
        <v>4</v>
      </c>
      <c r="B6" s="19">
        <v>26</v>
      </c>
      <c r="C6" s="20">
        <v>18</v>
      </c>
      <c r="D6" s="21">
        <f t="shared" si="0"/>
        <v>44</v>
      </c>
      <c r="E6" s="22">
        <v>44</v>
      </c>
      <c r="F6" s="19">
        <v>52</v>
      </c>
      <c r="G6" s="20">
        <v>47</v>
      </c>
      <c r="H6" s="23">
        <f t="shared" si="1"/>
        <v>99</v>
      </c>
      <c r="I6" s="24">
        <v>84</v>
      </c>
      <c r="J6" s="19">
        <v>44</v>
      </c>
      <c r="K6" s="20">
        <v>59</v>
      </c>
      <c r="L6" s="25">
        <f t="shared" si="2"/>
        <v>103</v>
      </c>
      <c r="O6" s="77"/>
    </row>
    <row r="7" spans="1:15" ht="11.45" customHeight="1" x14ac:dyDescent="0.15">
      <c r="A7" s="26" t="s">
        <v>17</v>
      </c>
      <c r="B7" s="27">
        <f>SUM(B2:B6)</f>
        <v>97</v>
      </c>
      <c r="C7" s="28">
        <f>SUM(C2:C6)</f>
        <v>99</v>
      </c>
      <c r="D7" s="29">
        <f t="shared" si="0"/>
        <v>196</v>
      </c>
      <c r="E7" s="30" t="s">
        <v>17</v>
      </c>
      <c r="F7" s="27">
        <f>SUM(F2:F6)</f>
        <v>230</v>
      </c>
      <c r="G7" s="28">
        <f>SUM(G2:G6)</f>
        <v>213</v>
      </c>
      <c r="H7" s="31">
        <f t="shared" si="1"/>
        <v>443</v>
      </c>
      <c r="I7" s="32" t="s">
        <v>17</v>
      </c>
      <c r="J7" s="27">
        <f>SUM(J2:J6)</f>
        <v>231</v>
      </c>
      <c r="K7" s="28">
        <f>SUM(K2:K6)</f>
        <v>264</v>
      </c>
      <c r="L7" s="33">
        <f t="shared" si="2"/>
        <v>495</v>
      </c>
      <c r="O7" s="77"/>
    </row>
    <row r="8" spans="1:15" ht="11.45" customHeight="1" x14ac:dyDescent="0.15">
      <c r="A8" s="34">
        <v>5</v>
      </c>
      <c r="B8" s="35">
        <v>23</v>
      </c>
      <c r="C8" s="36">
        <v>24</v>
      </c>
      <c r="D8" s="37">
        <f t="shared" si="0"/>
        <v>47</v>
      </c>
      <c r="E8" s="38">
        <v>45</v>
      </c>
      <c r="F8" s="35">
        <v>61</v>
      </c>
      <c r="G8" s="36">
        <v>35</v>
      </c>
      <c r="H8" s="39">
        <f t="shared" si="1"/>
        <v>96</v>
      </c>
      <c r="I8" s="40">
        <v>85</v>
      </c>
      <c r="J8" s="35">
        <v>48</v>
      </c>
      <c r="K8" s="36">
        <v>54</v>
      </c>
      <c r="L8" s="41">
        <f t="shared" si="2"/>
        <v>102</v>
      </c>
      <c r="O8" s="77"/>
    </row>
    <row r="9" spans="1:15" ht="11.45" customHeight="1" x14ac:dyDescent="0.15">
      <c r="A9" s="18">
        <v>6</v>
      </c>
      <c r="B9" s="19">
        <v>18</v>
      </c>
      <c r="C9" s="20">
        <v>33</v>
      </c>
      <c r="D9" s="21">
        <f t="shared" si="0"/>
        <v>51</v>
      </c>
      <c r="E9" s="22">
        <v>46</v>
      </c>
      <c r="F9" s="19">
        <v>46</v>
      </c>
      <c r="G9" s="20">
        <v>39</v>
      </c>
      <c r="H9" s="23">
        <f t="shared" si="1"/>
        <v>85</v>
      </c>
      <c r="I9" s="24">
        <v>86</v>
      </c>
      <c r="J9" s="19">
        <v>44</v>
      </c>
      <c r="K9" s="20">
        <v>50</v>
      </c>
      <c r="L9" s="25">
        <f t="shared" si="2"/>
        <v>94</v>
      </c>
      <c r="O9" s="77"/>
    </row>
    <row r="10" spans="1:15" ht="11.45" customHeight="1" x14ac:dyDescent="0.15">
      <c r="A10" s="18">
        <v>7</v>
      </c>
      <c r="B10" s="19">
        <v>23</v>
      </c>
      <c r="C10" s="20">
        <v>30</v>
      </c>
      <c r="D10" s="21">
        <f t="shared" si="0"/>
        <v>53</v>
      </c>
      <c r="E10" s="22">
        <v>47</v>
      </c>
      <c r="F10" s="19">
        <v>52</v>
      </c>
      <c r="G10" s="20">
        <v>58</v>
      </c>
      <c r="H10" s="23">
        <f t="shared" si="1"/>
        <v>110</v>
      </c>
      <c r="I10" s="24">
        <v>87</v>
      </c>
      <c r="J10" s="19">
        <v>35</v>
      </c>
      <c r="K10" s="20">
        <v>58</v>
      </c>
      <c r="L10" s="25">
        <f t="shared" si="2"/>
        <v>93</v>
      </c>
      <c r="O10" s="77"/>
    </row>
    <row r="11" spans="1:15" ht="11.45" customHeight="1" x14ac:dyDescent="0.15">
      <c r="A11" s="18">
        <v>8</v>
      </c>
      <c r="B11" s="19">
        <v>41</v>
      </c>
      <c r="C11" s="20">
        <v>23</v>
      </c>
      <c r="D11" s="21">
        <f t="shared" si="0"/>
        <v>64</v>
      </c>
      <c r="E11" s="22">
        <v>48</v>
      </c>
      <c r="F11" s="19">
        <v>54</v>
      </c>
      <c r="G11" s="20">
        <v>55</v>
      </c>
      <c r="H11" s="23">
        <f t="shared" si="1"/>
        <v>109</v>
      </c>
      <c r="I11" s="24">
        <v>88</v>
      </c>
      <c r="J11" s="19">
        <v>25</v>
      </c>
      <c r="K11" s="20">
        <v>48</v>
      </c>
      <c r="L11" s="25">
        <f t="shared" si="2"/>
        <v>73</v>
      </c>
      <c r="O11" s="77"/>
    </row>
    <row r="12" spans="1:15" ht="11.45" customHeight="1" x14ac:dyDescent="0.15">
      <c r="A12" s="18">
        <v>9</v>
      </c>
      <c r="B12" s="19">
        <v>26</v>
      </c>
      <c r="C12" s="20">
        <v>30</v>
      </c>
      <c r="D12" s="21">
        <f t="shared" si="0"/>
        <v>56</v>
      </c>
      <c r="E12" s="22">
        <v>49</v>
      </c>
      <c r="F12" s="19">
        <v>53</v>
      </c>
      <c r="G12" s="20">
        <v>52</v>
      </c>
      <c r="H12" s="23">
        <f t="shared" si="1"/>
        <v>105</v>
      </c>
      <c r="I12" s="24">
        <v>89</v>
      </c>
      <c r="J12" s="19">
        <v>23</v>
      </c>
      <c r="K12" s="20">
        <v>43</v>
      </c>
      <c r="L12" s="25">
        <f t="shared" si="2"/>
        <v>66</v>
      </c>
      <c r="O12" s="77"/>
    </row>
    <row r="13" spans="1:15" ht="11.45" customHeight="1" x14ac:dyDescent="0.15">
      <c r="A13" s="42" t="s">
        <v>17</v>
      </c>
      <c r="B13" s="43">
        <f>SUM(B8:B12)</f>
        <v>131</v>
      </c>
      <c r="C13" s="44">
        <f>SUM(C8:C12)</f>
        <v>140</v>
      </c>
      <c r="D13" s="45">
        <f t="shared" si="0"/>
        <v>271</v>
      </c>
      <c r="E13" s="46" t="s">
        <v>17</v>
      </c>
      <c r="F13" s="43">
        <f>SUM(F8:F12)</f>
        <v>266</v>
      </c>
      <c r="G13" s="44">
        <f>SUM(G8:G12)</f>
        <v>239</v>
      </c>
      <c r="H13" s="47">
        <f t="shared" si="1"/>
        <v>505</v>
      </c>
      <c r="I13" s="48" t="s">
        <v>17</v>
      </c>
      <c r="J13" s="43">
        <f>SUM(J8:J12)</f>
        <v>175</v>
      </c>
      <c r="K13" s="44">
        <f>SUM(K8:K12)</f>
        <v>253</v>
      </c>
      <c r="L13" s="49">
        <f t="shared" si="2"/>
        <v>428</v>
      </c>
      <c r="O13" s="77"/>
    </row>
    <row r="14" spans="1:15" ht="11.45" customHeight="1" x14ac:dyDescent="0.15">
      <c r="A14" s="18">
        <v>10</v>
      </c>
      <c r="B14" s="19">
        <v>34</v>
      </c>
      <c r="C14" s="20">
        <v>22</v>
      </c>
      <c r="D14" s="21">
        <f t="shared" si="0"/>
        <v>56</v>
      </c>
      <c r="E14" s="22">
        <v>50</v>
      </c>
      <c r="F14" s="19">
        <v>66</v>
      </c>
      <c r="G14" s="20">
        <v>60</v>
      </c>
      <c r="H14" s="23">
        <f t="shared" si="1"/>
        <v>126</v>
      </c>
      <c r="I14" s="24">
        <v>90</v>
      </c>
      <c r="J14" s="19">
        <v>33</v>
      </c>
      <c r="K14" s="20">
        <v>47</v>
      </c>
      <c r="L14" s="25">
        <f t="shared" si="2"/>
        <v>80</v>
      </c>
      <c r="O14" s="77"/>
    </row>
    <row r="15" spans="1:15" ht="11.45" customHeight="1" x14ac:dyDescent="0.15">
      <c r="A15" s="18">
        <v>11</v>
      </c>
      <c r="B15" s="19">
        <v>35</v>
      </c>
      <c r="C15" s="20">
        <v>32</v>
      </c>
      <c r="D15" s="21">
        <f t="shared" si="0"/>
        <v>67</v>
      </c>
      <c r="E15" s="22">
        <v>51</v>
      </c>
      <c r="F15" s="19">
        <v>58</v>
      </c>
      <c r="G15" s="20">
        <v>48</v>
      </c>
      <c r="H15" s="23">
        <f t="shared" si="1"/>
        <v>106</v>
      </c>
      <c r="I15" s="24">
        <v>91</v>
      </c>
      <c r="J15" s="19">
        <v>13</v>
      </c>
      <c r="K15" s="20">
        <v>37</v>
      </c>
      <c r="L15" s="25">
        <f t="shared" si="2"/>
        <v>50</v>
      </c>
      <c r="O15" s="77"/>
    </row>
    <row r="16" spans="1:15" ht="11.45" customHeight="1" x14ac:dyDescent="0.15">
      <c r="A16" s="18">
        <v>12</v>
      </c>
      <c r="B16" s="19">
        <v>21</v>
      </c>
      <c r="C16" s="20">
        <v>36</v>
      </c>
      <c r="D16" s="21">
        <f t="shared" si="0"/>
        <v>57</v>
      </c>
      <c r="E16" s="22">
        <v>52</v>
      </c>
      <c r="F16" s="19">
        <v>55</v>
      </c>
      <c r="G16" s="20">
        <v>60</v>
      </c>
      <c r="H16" s="23">
        <f t="shared" si="1"/>
        <v>115</v>
      </c>
      <c r="I16" s="24">
        <v>92</v>
      </c>
      <c r="J16" s="19">
        <v>18</v>
      </c>
      <c r="K16" s="20">
        <v>32</v>
      </c>
      <c r="L16" s="25">
        <f t="shared" si="2"/>
        <v>50</v>
      </c>
      <c r="O16" s="77"/>
    </row>
    <row r="17" spans="1:15" ht="11.45" customHeight="1" x14ac:dyDescent="0.15">
      <c r="A17" s="18">
        <v>13</v>
      </c>
      <c r="B17" s="19">
        <v>27</v>
      </c>
      <c r="C17" s="20">
        <v>34</v>
      </c>
      <c r="D17" s="21">
        <f t="shared" si="0"/>
        <v>61</v>
      </c>
      <c r="E17" s="22">
        <v>53</v>
      </c>
      <c r="F17" s="19">
        <v>46</v>
      </c>
      <c r="G17" s="20">
        <v>48</v>
      </c>
      <c r="H17" s="23">
        <f t="shared" si="1"/>
        <v>94</v>
      </c>
      <c r="I17" s="24">
        <v>93</v>
      </c>
      <c r="J17" s="19">
        <v>18</v>
      </c>
      <c r="K17" s="20">
        <v>34</v>
      </c>
      <c r="L17" s="25">
        <f t="shared" si="2"/>
        <v>52</v>
      </c>
      <c r="O17" s="77"/>
    </row>
    <row r="18" spans="1:15" ht="11.45" customHeight="1" x14ac:dyDescent="0.15">
      <c r="A18" s="18">
        <v>14</v>
      </c>
      <c r="B18" s="19">
        <v>48</v>
      </c>
      <c r="C18" s="20">
        <v>29</v>
      </c>
      <c r="D18" s="21">
        <f t="shared" si="0"/>
        <v>77</v>
      </c>
      <c r="E18" s="22">
        <v>54</v>
      </c>
      <c r="F18" s="19">
        <v>49</v>
      </c>
      <c r="G18" s="20">
        <v>52</v>
      </c>
      <c r="H18" s="23">
        <f t="shared" si="1"/>
        <v>101</v>
      </c>
      <c r="I18" s="24">
        <v>94</v>
      </c>
      <c r="J18" s="19">
        <v>8</v>
      </c>
      <c r="K18" s="20">
        <v>27</v>
      </c>
      <c r="L18" s="25">
        <f t="shared" si="2"/>
        <v>35</v>
      </c>
      <c r="O18" s="77"/>
    </row>
    <row r="19" spans="1:15" ht="11.45" customHeight="1" x14ac:dyDescent="0.15">
      <c r="A19" s="26" t="s">
        <v>17</v>
      </c>
      <c r="B19" s="27">
        <f>SUM(B14:B18)</f>
        <v>165</v>
      </c>
      <c r="C19" s="28">
        <f>SUM(C14:C18)</f>
        <v>153</v>
      </c>
      <c r="D19" s="29">
        <f>SUM(B19:C19)</f>
        <v>318</v>
      </c>
      <c r="E19" s="30" t="s">
        <v>17</v>
      </c>
      <c r="F19" s="27">
        <f>SUM(F14:F18)</f>
        <v>274</v>
      </c>
      <c r="G19" s="28">
        <f>SUM(G14:G18)</f>
        <v>268</v>
      </c>
      <c r="H19" s="31">
        <f t="shared" si="1"/>
        <v>542</v>
      </c>
      <c r="I19" s="32" t="s">
        <v>17</v>
      </c>
      <c r="J19" s="27">
        <f>SUM(J14:J18)</f>
        <v>90</v>
      </c>
      <c r="K19" s="28">
        <f>SUM(K14:K18)</f>
        <v>177</v>
      </c>
      <c r="L19" s="33">
        <f t="shared" si="2"/>
        <v>267</v>
      </c>
      <c r="O19" s="77"/>
    </row>
    <row r="20" spans="1:15" ht="11.45" customHeight="1" x14ac:dyDescent="0.15">
      <c r="A20" s="34">
        <v>15</v>
      </c>
      <c r="B20" s="35">
        <v>44</v>
      </c>
      <c r="C20" s="36">
        <v>26</v>
      </c>
      <c r="D20" s="37">
        <f t="shared" si="0"/>
        <v>70</v>
      </c>
      <c r="E20" s="38">
        <v>55</v>
      </c>
      <c r="F20" s="35">
        <v>41</v>
      </c>
      <c r="G20" s="36">
        <v>47</v>
      </c>
      <c r="H20" s="39">
        <f t="shared" si="1"/>
        <v>88</v>
      </c>
      <c r="I20" s="40">
        <v>95</v>
      </c>
      <c r="J20" s="35">
        <v>12</v>
      </c>
      <c r="K20" s="36">
        <v>21</v>
      </c>
      <c r="L20" s="41">
        <f t="shared" si="2"/>
        <v>33</v>
      </c>
      <c r="O20" s="77"/>
    </row>
    <row r="21" spans="1:15" ht="11.45" customHeight="1" x14ac:dyDescent="0.15">
      <c r="A21" s="18">
        <v>16</v>
      </c>
      <c r="B21" s="19">
        <v>32</v>
      </c>
      <c r="C21" s="20">
        <v>30</v>
      </c>
      <c r="D21" s="21">
        <f t="shared" si="0"/>
        <v>62</v>
      </c>
      <c r="E21" s="22">
        <v>56</v>
      </c>
      <c r="F21" s="19">
        <v>53</v>
      </c>
      <c r="G21" s="20">
        <v>47</v>
      </c>
      <c r="H21" s="23">
        <f t="shared" si="1"/>
        <v>100</v>
      </c>
      <c r="I21" s="24">
        <v>96</v>
      </c>
      <c r="J21" s="19">
        <v>8</v>
      </c>
      <c r="K21" s="20">
        <v>14</v>
      </c>
      <c r="L21" s="25">
        <f t="shared" si="2"/>
        <v>22</v>
      </c>
      <c r="O21" s="77"/>
    </row>
    <row r="22" spans="1:15" ht="11.45" customHeight="1" x14ac:dyDescent="0.15">
      <c r="A22" s="18">
        <v>17</v>
      </c>
      <c r="B22" s="19">
        <v>30</v>
      </c>
      <c r="C22" s="20">
        <v>42</v>
      </c>
      <c r="D22" s="21">
        <f t="shared" si="0"/>
        <v>72</v>
      </c>
      <c r="E22" s="22">
        <v>57</v>
      </c>
      <c r="F22" s="19">
        <v>40</v>
      </c>
      <c r="G22" s="20">
        <v>59</v>
      </c>
      <c r="H22" s="23">
        <f t="shared" si="1"/>
        <v>99</v>
      </c>
      <c r="I22" s="24">
        <v>97</v>
      </c>
      <c r="J22" s="19">
        <v>4</v>
      </c>
      <c r="K22" s="20">
        <v>10</v>
      </c>
      <c r="L22" s="25">
        <f t="shared" si="2"/>
        <v>14</v>
      </c>
      <c r="O22" s="77"/>
    </row>
    <row r="23" spans="1:15" ht="11.45" customHeight="1" x14ac:dyDescent="0.15">
      <c r="A23" s="18">
        <v>18</v>
      </c>
      <c r="B23" s="19">
        <v>26</v>
      </c>
      <c r="C23" s="20">
        <v>23</v>
      </c>
      <c r="D23" s="21">
        <f t="shared" si="0"/>
        <v>49</v>
      </c>
      <c r="E23" s="22">
        <v>58</v>
      </c>
      <c r="F23" s="19">
        <v>62</v>
      </c>
      <c r="G23" s="20">
        <v>54</v>
      </c>
      <c r="H23" s="23">
        <f t="shared" si="1"/>
        <v>116</v>
      </c>
      <c r="I23" s="24">
        <v>98</v>
      </c>
      <c r="J23" s="19">
        <v>2</v>
      </c>
      <c r="K23" s="20">
        <v>10</v>
      </c>
      <c r="L23" s="25">
        <f t="shared" si="2"/>
        <v>12</v>
      </c>
      <c r="O23" s="77"/>
    </row>
    <row r="24" spans="1:15" ht="11.45" customHeight="1" x14ac:dyDescent="0.15">
      <c r="A24" s="18">
        <v>19</v>
      </c>
      <c r="B24" s="19">
        <v>37</v>
      </c>
      <c r="C24" s="20">
        <v>37</v>
      </c>
      <c r="D24" s="21">
        <f t="shared" si="0"/>
        <v>74</v>
      </c>
      <c r="E24" s="22">
        <v>59</v>
      </c>
      <c r="F24" s="19">
        <v>71</v>
      </c>
      <c r="G24" s="20">
        <v>57</v>
      </c>
      <c r="H24" s="23">
        <f t="shared" si="1"/>
        <v>128</v>
      </c>
      <c r="I24" s="24">
        <v>99</v>
      </c>
      <c r="J24" s="19">
        <v>0</v>
      </c>
      <c r="K24" s="20">
        <v>9</v>
      </c>
      <c r="L24" s="25">
        <f t="shared" si="2"/>
        <v>9</v>
      </c>
    </row>
    <row r="25" spans="1:15" ht="11.45" customHeight="1" x14ac:dyDescent="0.15">
      <c r="A25" s="42" t="s">
        <v>17</v>
      </c>
      <c r="B25" s="43">
        <f>SUM(B20:B24)</f>
        <v>169</v>
      </c>
      <c r="C25" s="44">
        <f>SUM(C20:C24)</f>
        <v>158</v>
      </c>
      <c r="D25" s="45">
        <f t="shared" si="0"/>
        <v>327</v>
      </c>
      <c r="E25" s="46" t="s">
        <v>17</v>
      </c>
      <c r="F25" s="43">
        <f>SUM(F20:F24)</f>
        <v>267</v>
      </c>
      <c r="G25" s="44">
        <f>SUM(G20:G24)</f>
        <v>264</v>
      </c>
      <c r="H25" s="47">
        <f t="shared" si="1"/>
        <v>531</v>
      </c>
      <c r="I25" s="48" t="s">
        <v>17</v>
      </c>
      <c r="J25" s="43">
        <f>SUM(J20:J24)</f>
        <v>26</v>
      </c>
      <c r="K25" s="44">
        <f>SUM(K20:K24)</f>
        <v>64</v>
      </c>
      <c r="L25" s="49">
        <f t="shared" si="2"/>
        <v>90</v>
      </c>
    </row>
    <row r="26" spans="1:15" ht="11.45" customHeight="1" x14ac:dyDescent="0.15">
      <c r="A26" s="18">
        <v>20</v>
      </c>
      <c r="B26" s="19">
        <v>40</v>
      </c>
      <c r="C26" s="20">
        <v>41</v>
      </c>
      <c r="D26" s="21">
        <f t="shared" si="0"/>
        <v>81</v>
      </c>
      <c r="E26" s="22">
        <v>60</v>
      </c>
      <c r="F26" s="19">
        <v>63</v>
      </c>
      <c r="G26" s="20">
        <v>65</v>
      </c>
      <c r="H26" s="23">
        <f t="shared" si="1"/>
        <v>128</v>
      </c>
      <c r="I26" s="24">
        <v>100</v>
      </c>
      <c r="J26" s="19">
        <v>1</v>
      </c>
      <c r="K26" s="20">
        <v>7</v>
      </c>
      <c r="L26" s="25">
        <f t="shared" si="2"/>
        <v>8</v>
      </c>
    </row>
    <row r="27" spans="1:15" ht="11.45" customHeight="1" x14ac:dyDescent="0.15">
      <c r="A27" s="18">
        <v>21</v>
      </c>
      <c r="B27" s="19">
        <v>37</v>
      </c>
      <c r="C27" s="20">
        <v>30</v>
      </c>
      <c r="D27" s="21">
        <f t="shared" si="0"/>
        <v>67</v>
      </c>
      <c r="E27" s="22">
        <v>61</v>
      </c>
      <c r="F27" s="19">
        <v>50</v>
      </c>
      <c r="G27" s="20">
        <v>57</v>
      </c>
      <c r="H27" s="23">
        <f t="shared" si="1"/>
        <v>107</v>
      </c>
      <c r="I27" s="24">
        <v>101</v>
      </c>
      <c r="J27" s="19">
        <v>0</v>
      </c>
      <c r="K27" s="20">
        <v>4</v>
      </c>
      <c r="L27" s="25">
        <f t="shared" si="2"/>
        <v>4</v>
      </c>
    </row>
    <row r="28" spans="1:15" ht="11.45" customHeight="1" x14ac:dyDescent="0.15">
      <c r="A28" s="18">
        <v>22</v>
      </c>
      <c r="B28" s="19">
        <v>36</v>
      </c>
      <c r="C28" s="20">
        <v>22</v>
      </c>
      <c r="D28" s="21">
        <f t="shared" si="0"/>
        <v>58</v>
      </c>
      <c r="E28" s="22">
        <v>62</v>
      </c>
      <c r="F28" s="19">
        <v>63</v>
      </c>
      <c r="G28" s="20">
        <v>58</v>
      </c>
      <c r="H28" s="23">
        <f t="shared" si="1"/>
        <v>121</v>
      </c>
      <c r="I28" s="24">
        <v>102</v>
      </c>
      <c r="J28" s="19">
        <v>0</v>
      </c>
      <c r="K28" s="20">
        <v>2</v>
      </c>
      <c r="L28" s="25">
        <f t="shared" si="2"/>
        <v>2</v>
      </c>
    </row>
    <row r="29" spans="1:15" ht="11.45" customHeight="1" x14ac:dyDescent="0.15">
      <c r="A29" s="18">
        <v>23</v>
      </c>
      <c r="B29" s="19">
        <v>22</v>
      </c>
      <c r="C29" s="20">
        <v>22</v>
      </c>
      <c r="D29" s="21">
        <f t="shared" si="0"/>
        <v>44</v>
      </c>
      <c r="E29" s="22">
        <v>63</v>
      </c>
      <c r="F29" s="19">
        <v>65</v>
      </c>
      <c r="G29" s="20">
        <v>62</v>
      </c>
      <c r="H29" s="23">
        <f t="shared" si="1"/>
        <v>127</v>
      </c>
      <c r="I29" s="24">
        <v>103</v>
      </c>
      <c r="J29" s="19">
        <v>0</v>
      </c>
      <c r="K29" s="20">
        <v>0</v>
      </c>
      <c r="L29" s="25">
        <f t="shared" si="2"/>
        <v>0</v>
      </c>
    </row>
    <row r="30" spans="1:15" ht="11.45" customHeight="1" x14ac:dyDescent="0.15">
      <c r="A30" s="18">
        <v>24</v>
      </c>
      <c r="B30" s="19">
        <v>29</v>
      </c>
      <c r="C30" s="20">
        <v>23</v>
      </c>
      <c r="D30" s="21">
        <f t="shared" si="0"/>
        <v>52</v>
      </c>
      <c r="E30" s="22">
        <v>64</v>
      </c>
      <c r="F30" s="19">
        <v>76</v>
      </c>
      <c r="G30" s="20">
        <v>62</v>
      </c>
      <c r="H30" s="23">
        <f t="shared" si="1"/>
        <v>138</v>
      </c>
      <c r="I30" s="24">
        <v>104</v>
      </c>
      <c r="J30" s="19">
        <v>0</v>
      </c>
      <c r="K30" s="20">
        <v>0</v>
      </c>
      <c r="L30" s="25">
        <f t="shared" si="2"/>
        <v>0</v>
      </c>
    </row>
    <row r="31" spans="1:15" ht="11.45" customHeight="1" x14ac:dyDescent="0.15">
      <c r="A31" s="26" t="s">
        <v>17</v>
      </c>
      <c r="B31" s="27">
        <f>SUM(B26:B30)</f>
        <v>164</v>
      </c>
      <c r="C31" s="28">
        <f>SUM(C26:C30)</f>
        <v>138</v>
      </c>
      <c r="D31" s="29">
        <f t="shared" si="0"/>
        <v>302</v>
      </c>
      <c r="E31" s="30" t="s">
        <v>17</v>
      </c>
      <c r="F31" s="27">
        <f>SUM(F26:F30)</f>
        <v>317</v>
      </c>
      <c r="G31" s="28">
        <f>SUM(G26:G30)</f>
        <v>304</v>
      </c>
      <c r="H31" s="31">
        <f t="shared" si="1"/>
        <v>621</v>
      </c>
      <c r="I31" s="32" t="s">
        <v>17</v>
      </c>
      <c r="J31" s="27">
        <f>SUM(J26:J30)</f>
        <v>1</v>
      </c>
      <c r="K31" s="28">
        <f>SUM(K26:K30)</f>
        <v>13</v>
      </c>
      <c r="L31" s="33">
        <f t="shared" si="2"/>
        <v>14</v>
      </c>
    </row>
    <row r="32" spans="1:15" ht="11.45" customHeight="1" x14ac:dyDescent="0.15">
      <c r="A32" s="34">
        <v>25</v>
      </c>
      <c r="B32" s="35">
        <v>27</v>
      </c>
      <c r="C32" s="36">
        <v>29</v>
      </c>
      <c r="D32" s="37">
        <f t="shared" si="0"/>
        <v>56</v>
      </c>
      <c r="E32" s="38">
        <v>65</v>
      </c>
      <c r="F32" s="35">
        <v>64</v>
      </c>
      <c r="G32" s="36">
        <v>76</v>
      </c>
      <c r="H32" s="39">
        <f t="shared" si="1"/>
        <v>140</v>
      </c>
      <c r="I32" s="40">
        <v>105</v>
      </c>
      <c r="J32" s="35">
        <v>0</v>
      </c>
      <c r="K32" s="36">
        <v>0</v>
      </c>
      <c r="L32" s="41">
        <f t="shared" si="2"/>
        <v>0</v>
      </c>
    </row>
    <row r="33" spans="1:13" ht="11.45" customHeight="1" x14ac:dyDescent="0.15">
      <c r="A33" s="18">
        <v>26</v>
      </c>
      <c r="B33" s="19">
        <v>38</v>
      </c>
      <c r="C33" s="20">
        <v>20</v>
      </c>
      <c r="D33" s="21">
        <f t="shared" si="0"/>
        <v>58</v>
      </c>
      <c r="E33" s="22">
        <v>66</v>
      </c>
      <c r="F33" s="19">
        <v>77</v>
      </c>
      <c r="G33" s="20">
        <v>68</v>
      </c>
      <c r="H33" s="23">
        <f t="shared" si="1"/>
        <v>145</v>
      </c>
      <c r="I33" s="24">
        <v>106</v>
      </c>
      <c r="J33" s="19">
        <v>0</v>
      </c>
      <c r="K33" s="20">
        <v>0</v>
      </c>
      <c r="L33" s="25">
        <f t="shared" si="2"/>
        <v>0</v>
      </c>
    </row>
    <row r="34" spans="1:13" ht="11.45" customHeight="1" x14ac:dyDescent="0.15">
      <c r="A34" s="18">
        <v>27</v>
      </c>
      <c r="B34" s="19">
        <v>24</v>
      </c>
      <c r="C34" s="20">
        <v>25</v>
      </c>
      <c r="D34" s="21">
        <f t="shared" si="0"/>
        <v>49</v>
      </c>
      <c r="E34" s="22">
        <v>67</v>
      </c>
      <c r="F34" s="19">
        <v>73</v>
      </c>
      <c r="G34" s="20">
        <v>68</v>
      </c>
      <c r="H34" s="23">
        <f t="shared" si="1"/>
        <v>141</v>
      </c>
      <c r="I34" s="24">
        <v>107</v>
      </c>
      <c r="J34" s="19">
        <v>0</v>
      </c>
      <c r="K34" s="20">
        <v>1</v>
      </c>
      <c r="L34" s="25">
        <f t="shared" si="2"/>
        <v>1</v>
      </c>
    </row>
    <row r="35" spans="1:13" ht="11.45" customHeight="1" x14ac:dyDescent="0.15">
      <c r="A35" s="18">
        <v>28</v>
      </c>
      <c r="B35" s="19">
        <v>31</v>
      </c>
      <c r="C35" s="20">
        <v>31</v>
      </c>
      <c r="D35" s="21">
        <f t="shared" si="0"/>
        <v>62</v>
      </c>
      <c r="E35" s="22">
        <v>68</v>
      </c>
      <c r="F35" s="19">
        <v>78</v>
      </c>
      <c r="G35" s="20">
        <v>83</v>
      </c>
      <c r="H35" s="23">
        <f t="shared" si="1"/>
        <v>161</v>
      </c>
      <c r="I35" s="24">
        <v>108</v>
      </c>
      <c r="J35" s="19">
        <v>0</v>
      </c>
      <c r="K35" s="20">
        <v>0</v>
      </c>
      <c r="L35" s="25">
        <f t="shared" si="2"/>
        <v>0</v>
      </c>
    </row>
    <row r="36" spans="1:13" ht="11.45" customHeight="1" x14ac:dyDescent="0.15">
      <c r="A36" s="18">
        <v>29</v>
      </c>
      <c r="B36" s="19">
        <v>36</v>
      </c>
      <c r="C36" s="20">
        <v>24</v>
      </c>
      <c r="D36" s="21">
        <f t="shared" si="0"/>
        <v>60</v>
      </c>
      <c r="E36" s="22">
        <v>69</v>
      </c>
      <c r="F36" s="19">
        <v>71</v>
      </c>
      <c r="G36" s="20">
        <v>78</v>
      </c>
      <c r="H36" s="23">
        <f t="shared" si="1"/>
        <v>149</v>
      </c>
      <c r="I36" s="24">
        <v>109</v>
      </c>
      <c r="J36" s="19">
        <v>0</v>
      </c>
      <c r="K36" s="20">
        <v>0</v>
      </c>
      <c r="L36" s="25">
        <f t="shared" si="2"/>
        <v>0</v>
      </c>
    </row>
    <row r="37" spans="1:13" ht="11.45" customHeight="1" x14ac:dyDescent="0.15">
      <c r="A37" s="42" t="s">
        <v>17</v>
      </c>
      <c r="B37" s="43">
        <f>SUM(B32:B36)</f>
        <v>156</v>
      </c>
      <c r="C37" s="44">
        <f>SUM(C32:C36)</f>
        <v>129</v>
      </c>
      <c r="D37" s="45">
        <f t="shared" si="0"/>
        <v>285</v>
      </c>
      <c r="E37" s="46" t="s">
        <v>17</v>
      </c>
      <c r="F37" s="43">
        <f>SUM(F32:F36)</f>
        <v>363</v>
      </c>
      <c r="G37" s="44">
        <f>SUM(G32:G36)</f>
        <v>373</v>
      </c>
      <c r="H37" s="47">
        <f t="shared" si="1"/>
        <v>736</v>
      </c>
      <c r="I37" s="48" t="s">
        <v>17</v>
      </c>
      <c r="J37" s="43">
        <f>SUM(J32:J36)</f>
        <v>0</v>
      </c>
      <c r="K37" s="44">
        <f>SUM(K32:K36)</f>
        <v>1</v>
      </c>
      <c r="L37" s="49">
        <f t="shared" si="2"/>
        <v>1</v>
      </c>
    </row>
    <row r="38" spans="1:13" ht="11.45" customHeight="1" x14ac:dyDescent="0.15">
      <c r="A38" s="18">
        <v>30</v>
      </c>
      <c r="B38" s="19">
        <v>33</v>
      </c>
      <c r="C38" s="20">
        <v>23</v>
      </c>
      <c r="D38" s="21">
        <f t="shared" si="0"/>
        <v>56</v>
      </c>
      <c r="E38" s="22">
        <v>70</v>
      </c>
      <c r="F38" s="19">
        <v>86</v>
      </c>
      <c r="G38" s="20">
        <v>74</v>
      </c>
      <c r="H38" s="23">
        <f t="shared" si="1"/>
        <v>160</v>
      </c>
      <c r="I38" s="24"/>
      <c r="J38" s="19"/>
      <c r="K38" s="20"/>
      <c r="L38" s="25"/>
    </row>
    <row r="39" spans="1:13" ht="11.45" customHeight="1" x14ac:dyDescent="0.15">
      <c r="A39" s="18">
        <v>31</v>
      </c>
      <c r="B39" s="19">
        <v>33</v>
      </c>
      <c r="C39" s="20">
        <v>18</v>
      </c>
      <c r="D39" s="21">
        <f t="shared" si="0"/>
        <v>51</v>
      </c>
      <c r="E39" s="22">
        <v>71</v>
      </c>
      <c r="F39" s="19">
        <v>88</v>
      </c>
      <c r="G39" s="20">
        <v>83</v>
      </c>
      <c r="H39" s="23">
        <f t="shared" si="1"/>
        <v>171</v>
      </c>
      <c r="I39" s="57" t="s">
        <v>16</v>
      </c>
      <c r="J39" s="61">
        <f>B7+B13+B19+B25+B31+B37+B43+B49+F7+F13+F19+F25+F31+F37+F43+F49+J7+J13+J19+J25+J31+J37</f>
        <v>4179</v>
      </c>
      <c r="K39" s="62">
        <f>C7+C13+C19+C25+C31+C37+C43+C49+G7+G13+G19+G25+G31+G37+G43+G49+K7+K13+K19+K25+K31+K37</f>
        <v>4215</v>
      </c>
      <c r="L39" s="63">
        <f>D7+D13+D19+D25+D31+D37+D43+D49+H7+H13+H19+H25+H31+H37+H43+H49+L7+L13+L19+L25+L31+L37</f>
        <v>8394</v>
      </c>
      <c r="M39" s="75"/>
    </row>
    <row r="40" spans="1:13" ht="11.45" customHeight="1" x14ac:dyDescent="0.15">
      <c r="A40" s="18">
        <v>32</v>
      </c>
      <c r="B40" s="19">
        <v>38</v>
      </c>
      <c r="C40" s="20">
        <v>24</v>
      </c>
      <c r="D40" s="21">
        <f t="shared" si="0"/>
        <v>62</v>
      </c>
      <c r="E40" s="22">
        <v>72</v>
      </c>
      <c r="F40" s="19">
        <v>87</v>
      </c>
      <c r="G40" s="20">
        <v>75</v>
      </c>
      <c r="H40" s="23">
        <f t="shared" si="1"/>
        <v>162</v>
      </c>
      <c r="I40" s="24"/>
      <c r="J40" s="64"/>
      <c r="K40" s="65"/>
      <c r="L40" s="66"/>
      <c r="M40" s="71"/>
    </row>
    <row r="41" spans="1:13" ht="11.45" customHeight="1" x14ac:dyDescent="0.15">
      <c r="A41" s="18">
        <v>33</v>
      </c>
      <c r="B41" s="19">
        <v>31</v>
      </c>
      <c r="C41" s="20">
        <v>34</v>
      </c>
      <c r="D41" s="21">
        <f t="shared" si="0"/>
        <v>65</v>
      </c>
      <c r="E41" s="22">
        <v>73</v>
      </c>
      <c r="F41" s="19">
        <v>80</v>
      </c>
      <c r="G41" s="20">
        <v>80</v>
      </c>
      <c r="H41" s="23">
        <f t="shared" si="1"/>
        <v>160</v>
      </c>
      <c r="I41" s="24" t="s">
        <v>18</v>
      </c>
      <c r="J41" s="64">
        <f>B7+B13+B19</f>
        <v>393</v>
      </c>
      <c r="K41" s="65">
        <f>C7+C13+C19</f>
        <v>392</v>
      </c>
      <c r="L41" s="66">
        <f>SUM(J41:K41)</f>
        <v>785</v>
      </c>
      <c r="M41" s="71">
        <f>L41/L39</f>
        <v>9.3519180366928759E-2</v>
      </c>
    </row>
    <row r="42" spans="1:13" ht="11.45" customHeight="1" x14ac:dyDescent="0.15">
      <c r="A42" s="18">
        <v>34</v>
      </c>
      <c r="B42" s="19">
        <v>34</v>
      </c>
      <c r="C42" s="20">
        <v>32</v>
      </c>
      <c r="D42" s="21">
        <f t="shared" si="0"/>
        <v>66</v>
      </c>
      <c r="E42" s="22">
        <v>74</v>
      </c>
      <c r="F42" s="19">
        <v>82</v>
      </c>
      <c r="G42" s="20">
        <v>62</v>
      </c>
      <c r="H42" s="23">
        <f t="shared" si="1"/>
        <v>144</v>
      </c>
      <c r="I42" s="24" t="s">
        <v>19</v>
      </c>
      <c r="J42" s="64">
        <f>B25+B31+B37+B43+B49+F7+F13+F19+F25+F31</f>
        <v>2222</v>
      </c>
      <c r="K42" s="65">
        <f>C25+C31+C37+C43+C49+G7+G13+G19+G25+G31</f>
        <v>2014</v>
      </c>
      <c r="L42" s="66">
        <f>SUM(J42:K42)</f>
        <v>4236</v>
      </c>
      <c r="M42" s="71">
        <f>L42/L39</f>
        <v>0.50464617583988558</v>
      </c>
    </row>
    <row r="43" spans="1:13" ht="11.45" customHeight="1" x14ac:dyDescent="0.15">
      <c r="A43" s="26" t="s">
        <v>17</v>
      </c>
      <c r="B43" s="27">
        <f>SUM(B38:B42)</f>
        <v>169</v>
      </c>
      <c r="C43" s="28">
        <f>SUM(C38:C42)</f>
        <v>131</v>
      </c>
      <c r="D43" s="29">
        <f t="shared" si="0"/>
        <v>300</v>
      </c>
      <c r="E43" s="30" t="s">
        <v>17</v>
      </c>
      <c r="F43" s="27">
        <f>SUM(F38:F42)</f>
        <v>423</v>
      </c>
      <c r="G43" s="28">
        <f>SUM(G38:G42)</f>
        <v>374</v>
      </c>
      <c r="H43" s="31">
        <f t="shared" si="1"/>
        <v>797</v>
      </c>
      <c r="I43" s="24" t="s">
        <v>20</v>
      </c>
      <c r="J43" s="58">
        <f>F37+F43+F49+J7+J13+J19+J25+J31+J37</f>
        <v>1564</v>
      </c>
      <c r="K43" s="59">
        <f>G37+G43+G49+K7+K13+K19+K25+K31+K37</f>
        <v>1809</v>
      </c>
      <c r="L43" s="60">
        <f>SUM(J43:K43)</f>
        <v>3373</v>
      </c>
      <c r="M43" s="71">
        <f>L43/L39</f>
        <v>0.40183464379318562</v>
      </c>
    </row>
    <row r="44" spans="1:13" ht="11.45" customHeight="1" x14ac:dyDescent="0.15">
      <c r="A44" s="34">
        <v>35</v>
      </c>
      <c r="B44" s="35">
        <v>43</v>
      </c>
      <c r="C44" s="36">
        <v>25</v>
      </c>
      <c r="D44" s="37">
        <f t="shared" si="0"/>
        <v>68</v>
      </c>
      <c r="E44" s="38">
        <v>75</v>
      </c>
      <c r="F44" s="35">
        <v>45</v>
      </c>
      <c r="G44" s="36">
        <v>37</v>
      </c>
      <c r="H44" s="39">
        <f t="shared" si="1"/>
        <v>82</v>
      </c>
      <c r="I44" s="70" t="s">
        <v>21</v>
      </c>
      <c r="J44" s="72">
        <v>52.100981095955973</v>
      </c>
      <c r="K44" s="73">
        <v>55.190747330960853</v>
      </c>
      <c r="L44" s="74">
        <v>53.652489873719325</v>
      </c>
      <c r="M44" s="71"/>
    </row>
    <row r="45" spans="1:13" ht="11.45" customHeight="1" x14ac:dyDescent="0.15">
      <c r="A45" s="18">
        <v>36</v>
      </c>
      <c r="B45" s="19">
        <v>45</v>
      </c>
      <c r="C45" s="20">
        <v>37</v>
      </c>
      <c r="D45" s="21">
        <f t="shared" si="0"/>
        <v>82</v>
      </c>
      <c r="E45" s="22">
        <v>76</v>
      </c>
      <c r="F45" s="19">
        <v>45</v>
      </c>
      <c r="G45" s="20">
        <v>61</v>
      </c>
      <c r="H45" s="23">
        <f t="shared" si="1"/>
        <v>106</v>
      </c>
      <c r="I45" s="24"/>
      <c r="J45" s="58"/>
      <c r="K45" s="59"/>
      <c r="L45" s="60"/>
      <c r="M45" s="71"/>
    </row>
    <row r="46" spans="1:13" ht="11.45" customHeight="1" x14ac:dyDescent="0.15">
      <c r="A46" s="18">
        <v>37</v>
      </c>
      <c r="B46" s="19">
        <v>29</v>
      </c>
      <c r="C46" s="20">
        <v>34</v>
      </c>
      <c r="D46" s="21">
        <f t="shared" si="0"/>
        <v>63</v>
      </c>
      <c r="E46" s="22">
        <v>77</v>
      </c>
      <c r="F46" s="19">
        <v>54</v>
      </c>
      <c r="G46" s="20">
        <v>69</v>
      </c>
      <c r="H46" s="23">
        <f t="shared" si="1"/>
        <v>123</v>
      </c>
      <c r="I46" s="24" t="s">
        <v>22</v>
      </c>
      <c r="J46" s="64">
        <f>F49+J7+J13+J19+J25+J31+J37</f>
        <v>778</v>
      </c>
      <c r="K46" s="65">
        <f>G49+K7+K13+K19+K25+K31+K37</f>
        <v>1062</v>
      </c>
      <c r="L46" s="66">
        <f>H49+L7+L13+L19+L25+L31+L37</f>
        <v>1840</v>
      </c>
      <c r="M46" s="71">
        <f>L46/L39</f>
        <v>0.21920419347152728</v>
      </c>
    </row>
    <row r="47" spans="1:13" ht="11.45" customHeight="1" x14ac:dyDescent="0.15">
      <c r="A47" s="18">
        <v>38</v>
      </c>
      <c r="B47" s="19">
        <v>45</v>
      </c>
      <c r="C47" s="20">
        <v>32</v>
      </c>
      <c r="D47" s="21">
        <f t="shared" si="0"/>
        <v>77</v>
      </c>
      <c r="E47" s="22">
        <v>78</v>
      </c>
      <c r="F47" s="19">
        <v>43</v>
      </c>
      <c r="G47" s="20">
        <v>45</v>
      </c>
      <c r="H47" s="23">
        <f t="shared" si="1"/>
        <v>88</v>
      </c>
      <c r="I47" s="24" t="s">
        <v>23</v>
      </c>
      <c r="J47" s="64">
        <f>J13+J19+J25+J31+J37</f>
        <v>292</v>
      </c>
      <c r="K47" s="65">
        <f>K13+K19+K25+K31+K37</f>
        <v>508</v>
      </c>
      <c r="L47" s="66">
        <f>L13+L19+L25+L31+L37</f>
        <v>800</v>
      </c>
      <c r="M47" s="71">
        <f>L47/L39</f>
        <v>9.5306171074577076E-2</v>
      </c>
    </row>
    <row r="48" spans="1:13" ht="11.45" customHeight="1" x14ac:dyDescent="0.15">
      <c r="A48" s="18">
        <v>39</v>
      </c>
      <c r="B48" s="19">
        <v>48</v>
      </c>
      <c r="C48" s="20">
        <v>42</v>
      </c>
      <c r="D48" s="21">
        <f t="shared" si="0"/>
        <v>90</v>
      </c>
      <c r="E48" s="22">
        <v>79</v>
      </c>
      <c r="F48" s="19">
        <v>68</v>
      </c>
      <c r="G48" s="20">
        <v>78</v>
      </c>
      <c r="H48" s="23">
        <f t="shared" si="1"/>
        <v>146</v>
      </c>
      <c r="I48" s="24" t="s">
        <v>24</v>
      </c>
      <c r="J48" s="64">
        <f>J25+J31+J37</f>
        <v>27</v>
      </c>
      <c r="K48" s="65">
        <f>K25+K31+K37</f>
        <v>78</v>
      </c>
      <c r="L48" s="66">
        <f>L25+L31+L37</f>
        <v>105</v>
      </c>
      <c r="M48" s="71">
        <f>L48/L39</f>
        <v>1.2508934953538241E-2</v>
      </c>
    </row>
    <row r="49" spans="1:13" ht="11.45" customHeight="1" thickBot="1" x14ac:dyDescent="0.2">
      <c r="A49" s="50" t="s">
        <v>17</v>
      </c>
      <c r="B49" s="51">
        <f>SUM(B44:B48)</f>
        <v>210</v>
      </c>
      <c r="C49" s="52">
        <f>SUM(C44:C48)</f>
        <v>170</v>
      </c>
      <c r="D49" s="53">
        <f t="shared" si="0"/>
        <v>380</v>
      </c>
      <c r="E49" s="54" t="s">
        <v>17</v>
      </c>
      <c r="F49" s="51">
        <f>SUM(F44:F48)</f>
        <v>255</v>
      </c>
      <c r="G49" s="52">
        <f>SUM(G44:G48)</f>
        <v>290</v>
      </c>
      <c r="H49" s="55">
        <f t="shared" si="1"/>
        <v>545</v>
      </c>
      <c r="I49" s="56" t="s">
        <v>25</v>
      </c>
      <c r="J49" s="67">
        <f>J31+J37</f>
        <v>1</v>
      </c>
      <c r="K49" s="68">
        <f>K31+K37</f>
        <v>14</v>
      </c>
      <c r="L49" s="69">
        <f>L31+L37</f>
        <v>15</v>
      </c>
      <c r="M49" s="71">
        <f>L49/L39</f>
        <v>1.7869907076483202E-3</v>
      </c>
    </row>
  </sheetData>
  <phoneticPr fontId="3"/>
  <printOptions horizontalCentered="1"/>
  <pageMargins left="0.78740157480314965" right="0.59055118110236227" top="0.78740157480314965" bottom="0.19685039370078741" header="0.51181102362204722" footer="0.51181102362204722"/>
  <pageSetup paperSize="9" orientation="landscape" r:id="rId1"/>
  <headerFooter alignWithMargins="0">
    <oddHeader>&amp;L&amp;"ＭＳ 明朝,標準"&amp;12『佐久市の年齢別男女別人口』　（令和3年4月1日現在）&amp;R&amp;12旧望月町</oddHeader>
  </headerFooter>
  <ignoredErrors>
    <ignoredError sqref="D7:L7 D49:L49 D44:E44 D43:L43 D37:I37 D2:E6 H2:I6 D13:L13 D8:E12 H8:I12 E19:I19 D14:E18 H14:I18 D25:L25 D20:E24 H20:I24 D31:E31 D26:E30 H26:I30 D32:E36 H32:I36 D38:E42 H38:L38 D45:E48 H45:L48 L2:L6 L8:L12 L14:L18 L20:L24 L26:L30 L32:L36 H44:I44 G31:L31 K19:L19 H40:L42 H39:I39 K39:L3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佐久市</vt:lpstr>
      <vt:lpstr>旧佐久市</vt:lpstr>
      <vt:lpstr>旧臼田町</vt:lpstr>
      <vt:lpstr>旧浅科村</vt:lpstr>
      <vt:lpstr>旧望月町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JWS0286</dc:creator>
  <cp:lastModifiedBy>Administrator</cp:lastModifiedBy>
  <cp:lastPrinted>2020-04-21T10:21:17Z</cp:lastPrinted>
  <dcterms:created xsi:type="dcterms:W3CDTF">2008-04-16T04:52:12Z</dcterms:created>
  <dcterms:modified xsi:type="dcterms:W3CDTF">2021-04-15T00:09:07Z</dcterms:modified>
</cp:coreProperties>
</file>